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E:\group task\"/>
    </mc:Choice>
  </mc:AlternateContent>
  <xr:revisionPtr revIDLastSave="0" documentId="13_ncr:1_{EB0F0292-DE2F-40D5-B643-4A750F0DBF3A}" xr6:coauthVersionLast="47" xr6:coauthVersionMax="47" xr10:uidLastSave="{00000000-0000-0000-0000-000000000000}"/>
  <bookViews>
    <workbookView xWindow="-108" yWindow="-108" windowWidth="23256" windowHeight="12456" xr2:uid="{3C67BD7C-E273-466A-A40E-92DDC870D44C}"/>
  </bookViews>
  <sheets>
    <sheet name="Sheet1" sheetId="1" r:id="rId1"/>
    <sheet name="Sheet2" sheetId="2" r:id="rId2"/>
    <sheet name="Sheet3" sheetId="3" r:id="rId3"/>
  </sheets>
  <definedNames>
    <definedName name="Slicer_City">#N/A</definedName>
  </definedNames>
  <calcPr calcId="191029"/>
  <pivotCaches>
    <pivotCache cacheId="12" r:id="rId4"/>
    <pivotCache cacheId="13"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5" i="1" l="1"/>
  <c r="T14" i="1"/>
  <c r="S5" i="1" a="1"/>
  <c r="S5" i="1" l="1"/>
  <c r="T5" i="1" s="1"/>
  <c r="T6" i="1"/>
  <c r="T7" i="1"/>
  <c r="T8" i="1"/>
  <c r="T9" i="1"/>
  <c r="T10" i="1"/>
  <c r="T11" i="1"/>
  <c r="T12" i="1"/>
  <c r="F103" i="1"/>
  <c r="F102" i="1"/>
  <c r="F101" i="1"/>
  <c r="F100" i="1"/>
  <c r="F99" i="1"/>
  <c r="F98" i="1"/>
  <c r="F97" i="1"/>
  <c r="F96" i="1"/>
  <c r="F95" i="1"/>
  <c r="F94" i="1"/>
  <c r="F93" i="1"/>
  <c r="F92" i="1"/>
  <c r="F91" i="1"/>
  <c r="F90" i="1"/>
  <c r="F89" i="1"/>
  <c r="F88" i="1"/>
  <c r="F87" i="1"/>
  <c r="F86" i="1"/>
  <c r="F85" i="1"/>
  <c r="F84" i="1"/>
  <c r="F83" i="1"/>
  <c r="F82" i="1"/>
  <c r="F81" i="1"/>
  <c r="F80" i="1"/>
  <c r="F79" i="1"/>
  <c r="F78" i="1"/>
  <c r="F77" i="1"/>
  <c r="F76" i="1"/>
  <c r="F75" i="1"/>
  <c r="F74" i="1"/>
  <c r="F73" i="1"/>
  <c r="F72" i="1"/>
  <c r="F71" i="1"/>
  <c r="F70" i="1"/>
  <c r="F69" i="1"/>
  <c r="F68" i="1"/>
  <c r="F67" i="1"/>
  <c r="F66" i="1"/>
  <c r="F65" i="1"/>
  <c r="F64" i="1"/>
  <c r="F63" i="1"/>
  <c r="F62" i="1"/>
  <c r="F61" i="1"/>
  <c r="F60" i="1"/>
  <c r="F59" i="1"/>
  <c r="F58" i="1"/>
  <c r="F57" i="1"/>
  <c r="F56" i="1"/>
  <c r="F55" i="1"/>
  <c r="F54" i="1"/>
  <c r="F53" i="1"/>
  <c r="F52" i="1"/>
  <c r="F51" i="1"/>
  <c r="F50" i="1"/>
  <c r="F49" i="1"/>
  <c r="F48" i="1"/>
  <c r="F47" i="1"/>
  <c r="F46" i="1"/>
  <c r="F45" i="1"/>
  <c r="F44" i="1"/>
  <c r="F43" i="1"/>
  <c r="F42" i="1"/>
  <c r="F41" i="1"/>
  <c r="F40" i="1"/>
  <c r="F39" i="1"/>
  <c r="F38" i="1"/>
  <c r="F37" i="1"/>
  <c r="F36" i="1"/>
  <c r="F35" i="1"/>
  <c r="F34" i="1"/>
  <c r="F33" i="1"/>
  <c r="F32" i="1"/>
  <c r="F31" i="1"/>
  <c r="F30" i="1"/>
  <c r="F29" i="1"/>
  <c r="F28" i="1"/>
  <c r="F27" i="1"/>
  <c r="F26" i="1"/>
  <c r="F25" i="1"/>
  <c r="F24" i="1"/>
  <c r="F23" i="1"/>
  <c r="F22" i="1"/>
  <c r="F21" i="1"/>
  <c r="F20" i="1"/>
  <c r="F19" i="1"/>
  <c r="F18" i="1"/>
  <c r="F17" i="1"/>
  <c r="F16" i="1"/>
  <c r="F15" i="1"/>
  <c r="F14" i="1"/>
  <c r="F13" i="1"/>
  <c r="F12" i="1"/>
  <c r="F11" i="1"/>
  <c r="F10" i="1"/>
  <c r="F9" i="1"/>
  <c r="F8" i="1"/>
  <c r="F7" i="1"/>
  <c r="F6" i="1"/>
  <c r="F5" i="1"/>
  <c r="P4" i="1"/>
  <c r="F4" i="1"/>
  <c r="G11" i="1" l="1"/>
  <c r="Q4" i="1"/>
  <c r="G19" i="1"/>
  <c r="G27" i="1"/>
  <c r="G35" i="1"/>
  <c r="G43" i="1"/>
  <c r="G51" i="1"/>
  <c r="G59" i="1"/>
  <c r="G67" i="1"/>
  <c r="G75" i="1"/>
  <c r="G83" i="1"/>
  <c r="G90" i="1"/>
  <c r="G97" i="1"/>
  <c r="G5" i="1"/>
  <c r="G12" i="1"/>
  <c r="G20" i="1"/>
  <c r="G28" i="1"/>
  <c r="G36" i="1"/>
  <c r="G44" i="1"/>
  <c r="G52" i="1"/>
  <c r="G60" i="1"/>
  <c r="G68" i="1"/>
  <c r="G76" i="1"/>
  <c r="G84" i="1"/>
  <c r="G91" i="1"/>
  <c r="Q5" i="1"/>
  <c r="G92" i="1"/>
  <c r="G99" i="1"/>
  <c r="G94" i="1"/>
  <c r="G100" i="1"/>
  <c r="G7" i="1"/>
  <c r="G15" i="1"/>
  <c r="G23" i="1"/>
  <c r="G31" i="1"/>
  <c r="G39" i="1"/>
  <c r="G47" i="1"/>
  <c r="G55" i="1"/>
  <c r="G63" i="1"/>
  <c r="G71" i="1"/>
  <c r="G79" i="1"/>
  <c r="G87" i="1"/>
  <c r="G8" i="1"/>
  <c r="G16" i="1"/>
  <c r="G24" i="1"/>
  <c r="G32" i="1"/>
  <c r="G40" i="1"/>
  <c r="G48" i="1"/>
  <c r="G56" i="1"/>
  <c r="G64" i="1"/>
  <c r="G72" i="1"/>
  <c r="G80" i="1"/>
  <c r="G88" i="1"/>
  <c r="G95" i="1"/>
  <c r="G96" i="1"/>
  <c r="G103" i="1"/>
  <c r="G9" i="1"/>
  <c r="G25" i="1"/>
  <c r="G41" i="1"/>
  <c r="G61" i="1"/>
  <c r="G85" i="1"/>
  <c r="Q6" i="1"/>
  <c r="G22" i="1"/>
  <c r="G34" i="1"/>
  <c r="G46" i="1"/>
  <c r="G58" i="1"/>
  <c r="G66" i="1"/>
  <c r="G82" i="1"/>
  <c r="G98" i="1"/>
  <c r="G21" i="1"/>
  <c r="G45" i="1"/>
  <c r="G65" i="1"/>
  <c r="G93" i="1"/>
  <c r="G101" i="1"/>
  <c r="G6" i="1"/>
  <c r="G29" i="1"/>
  <c r="G49" i="1"/>
  <c r="G69" i="1"/>
  <c r="G89" i="1"/>
  <c r="G10" i="1"/>
  <c r="G26" i="1"/>
  <c r="G38" i="1"/>
  <c r="G54" i="1"/>
  <c r="G74" i="1"/>
  <c r="G102" i="1"/>
  <c r="G13" i="1"/>
  <c r="G37" i="1"/>
  <c r="G57" i="1"/>
  <c r="G77" i="1"/>
  <c r="G14" i="1"/>
  <c r="G86" i="1"/>
  <c r="G17" i="1"/>
  <c r="G33" i="1"/>
  <c r="G53" i="1"/>
  <c r="G73" i="1"/>
  <c r="G81" i="1"/>
  <c r="G4" i="1"/>
  <c r="G18" i="1"/>
  <c r="G30" i="1"/>
  <c r="G42" i="1"/>
  <c r="G50" i="1"/>
  <c r="G62" i="1"/>
  <c r="G70" i="1"/>
  <c r="G7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<sst xmlns="http://schemas.openxmlformats.org/spreadsheetml/2006/main" count="334" uniqueCount="50">
  <si>
    <t>Manager_ID</t>
  </si>
  <si>
    <t>ID</t>
  </si>
  <si>
    <t>Name</t>
  </si>
  <si>
    <t>Age</t>
  </si>
  <si>
    <t>Age Grouping</t>
  </si>
  <si>
    <t>Countif</t>
  </si>
  <si>
    <t>City</t>
  </si>
  <si>
    <t>Category</t>
  </si>
  <si>
    <t>Order_ID</t>
  </si>
  <si>
    <t>Order_Date</t>
  </si>
  <si>
    <t>Total_Amount</t>
  </si>
  <si>
    <t>Discount</t>
  </si>
  <si>
    <t>Age_Group</t>
  </si>
  <si>
    <t>Age Groups</t>
  </si>
  <si>
    <t>Customer</t>
  </si>
  <si>
    <t>Rahul</t>
  </si>
  <si>
    <t>Chennai</t>
  </si>
  <si>
    <t>Clothing</t>
  </si>
  <si>
    <t>Ravi</t>
  </si>
  <si>
    <t>Nagpur</t>
  </si>
  <si>
    <t>Furniture</t>
  </si>
  <si>
    <t>Middle Age</t>
  </si>
  <si>
    <t>Sunita</t>
  </si>
  <si>
    <t>Delhi</t>
  </si>
  <si>
    <t>Books</t>
  </si>
  <si>
    <t>Senior Age</t>
  </si>
  <si>
    <t>Vijay</t>
  </si>
  <si>
    <t>Suresh</t>
  </si>
  <si>
    <t>Groceries</t>
  </si>
  <si>
    <t>Electronics</t>
  </si>
  <si>
    <t>Hyderabad</t>
  </si>
  <si>
    <t>Amit</t>
  </si>
  <si>
    <t>Bangalore</t>
  </si>
  <si>
    <t>Neha</t>
  </si>
  <si>
    <t>Kolkata</t>
  </si>
  <si>
    <t>Pooja</t>
  </si>
  <si>
    <t>Anjali</t>
  </si>
  <si>
    <t>Priya</t>
  </si>
  <si>
    <t>Row Labels</t>
  </si>
  <si>
    <t>Pune</t>
  </si>
  <si>
    <t>Grand Total</t>
  </si>
  <si>
    <t>Mumbai</t>
  </si>
  <si>
    <t>Sum of Discount</t>
  </si>
  <si>
    <t>(blank)</t>
  </si>
  <si>
    <t>Average of Age</t>
  </si>
  <si>
    <t>go</t>
  </si>
  <si>
    <t>city</t>
  </si>
  <si>
    <t>Avg total amount</t>
  </si>
  <si>
    <t>highest city</t>
  </si>
  <si>
    <t>lowest 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</si>
</sst>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Aptos Narrow"/>
      <family val="2"/>
      <scheme val="minor"/>
    </font>
    <font>
      <b/>
      <sz val="11"/>
      <color theme="1"/>
      <name val="Aptos Narrow"/>
      <family val="2"/>
      <scheme val="minor"/>
    </font>
  </fonts>
  <fills count="5">
    <fill>
      <patternFill patternType="none"/>
    </fill>
    <fill>
      <patternFill patternType="gray125"/>
    </fill>
    <fill>
      <patternFill patternType="solid">
        <fgColor rgb="FFC5D3FF"/>
        <bgColor indexed="64"/>
      </patternFill>
    </fill>
    <fill>
      <patternFill patternType="solid">
        <fgColor rgb="FF76E3FF"/>
        <bgColor indexed="64"/>
      </patternFill>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0" borderId="1" xfId="0" applyBorder="1"/>
    <xf numFmtId="164" fontId="0" fillId="0" borderId="1" xfId="0" applyNumberFormat="1" applyBorder="1"/>
    <xf numFmtId="0" fontId="0" fillId="0" borderId="0" xfId="0" applyAlignment="1">
      <alignment horizontal="left"/>
    </xf>
    <xf numFmtId="0" fontId="0" fillId="0" borderId="0" xfId="0" pivotButton="1"/>
    <xf numFmtId="0" fontId="0" fillId="3" borderId="1" xfId="0" applyFill="1" applyBorder="1"/>
    <xf numFmtId="0" fontId="1" fillId="4" borderId="1" xfId="0" applyFont="1" applyFill="1" applyBorder="1"/>
  </cellXfs>
  <cellStyles count="1">
    <cellStyle name="Normal" xfId="0" builtinId="0"/>
  </cellStyles>
  <dxfs count="3">
    <dxf>
      <font>
        <color rgb="FF9C5700"/>
      </font>
      <fill>
        <patternFill>
          <bgColor rgb="FFFFEB9C"/>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2.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pivotFmt>
      <c:pivotFmt>
        <c:idx val="2"/>
        <c:spPr>
          <a:solidFill>
            <a:schemeClr val="accent1"/>
          </a:solidFill>
          <a:ln>
            <a:noFill/>
          </a:ln>
          <a:effectLst>
            <a:outerShdw blurRad="317500" algn="ctr" rotWithShape="0">
              <a:prstClr val="black">
                <a:alpha val="25000"/>
              </a:prstClr>
            </a:outerShdw>
          </a:effectLst>
        </c:spPr>
      </c:pivotFmt>
      <c:pivotFmt>
        <c:idx val="3"/>
        <c:spPr>
          <a:solidFill>
            <a:schemeClr val="accent1"/>
          </a:solidFill>
          <a:ln>
            <a:noFill/>
          </a:ln>
          <a:effectLst>
            <a:outerShdw blurRad="317500" algn="ctr" rotWithShape="0">
              <a:prstClr val="black">
                <a:alpha val="25000"/>
              </a:prstClr>
            </a:outerShdw>
          </a:effectLst>
        </c:spPr>
      </c:pivotFmt>
      <c:pivotFmt>
        <c:idx val="4"/>
        <c:spPr>
          <a:solidFill>
            <a:schemeClr val="accent1"/>
          </a:solidFill>
          <a:ln>
            <a:noFill/>
          </a:ln>
          <a:effectLst>
            <a:outerShdw blurRad="317500" algn="ctr" rotWithShape="0">
              <a:prstClr val="black">
                <a:alpha val="25000"/>
              </a:prstClr>
            </a:outerShdw>
          </a:effectLst>
        </c:spPr>
      </c:pivotFmt>
      <c:pivotFmt>
        <c:idx val="5"/>
        <c:spPr>
          <a:solidFill>
            <a:schemeClr val="accent1"/>
          </a:solidFill>
          <a:ln>
            <a:noFill/>
          </a:ln>
          <a:effectLst>
            <a:outerShdw blurRad="317500" algn="ctr" rotWithShape="0">
              <a:prstClr val="black">
                <a:alpha val="25000"/>
              </a:prstClr>
            </a:outerShdw>
          </a:effectLst>
        </c:spPr>
      </c:pivotFmt>
      <c:pivotFmt>
        <c:idx val="6"/>
        <c:spPr>
          <a:solidFill>
            <a:schemeClr val="accent1"/>
          </a:solidFill>
          <a:ln>
            <a:noFill/>
          </a:ln>
          <a:effectLst>
            <a:outerShdw blurRad="317500" algn="ctr" rotWithShape="0">
              <a:prstClr val="black">
                <a:alpha val="25000"/>
              </a:prstClr>
            </a:outerShdw>
          </a:effectLst>
        </c:spPr>
      </c:pivotFmt>
    </c:pivotFmts>
    <c:plotArea>
      <c:layout/>
      <c:pieChart>
        <c:varyColors val="1"/>
        <c:ser>
          <c:idx val="0"/>
          <c:order val="0"/>
          <c:tx>
            <c:v>Total</c:v>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BBAD-44DA-B8AC-A130E2CD5A55}"/>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BBAD-44DA-B8AC-A130E2CD5A55}"/>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BBAD-44DA-B8AC-A130E2CD5A55}"/>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BBAD-44DA-B8AC-A130E2CD5A55}"/>
              </c:ext>
            </c:extLst>
          </c:dPt>
          <c:dPt>
            <c:idx val="4"/>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BBAD-44DA-B8AC-A130E2CD5A55}"/>
              </c:ext>
            </c:extLst>
          </c:dPt>
          <c:dPt>
            <c:idx val="5"/>
            <c:bubble3D val="0"/>
            <c:spPr>
              <a:solidFill>
                <a:schemeClr val="accent6"/>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B-BBAD-44DA-B8AC-A130E2CD5A55}"/>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Lit>
              <c:ptCount val="6"/>
              <c:pt idx="0">
                <c:v>Books</c:v>
              </c:pt>
              <c:pt idx="1">
                <c:v>Clothing</c:v>
              </c:pt>
              <c:pt idx="2">
                <c:v>Electronics</c:v>
              </c:pt>
              <c:pt idx="3">
                <c:v>Furniture</c:v>
              </c:pt>
              <c:pt idx="4">
                <c:v>Groceries</c:v>
              </c:pt>
              <c:pt idx="5">
                <c:v>(blank)</c:v>
              </c:pt>
            </c:strLit>
          </c:cat>
          <c:val>
            <c:numLit>
              <c:formatCode>General</c:formatCode>
              <c:ptCount val="6"/>
              <c:pt idx="0">
                <c:v>234.28</c:v>
              </c:pt>
              <c:pt idx="1">
                <c:v>256.29000000000002</c:v>
              </c:pt>
              <c:pt idx="2">
                <c:v>336.89</c:v>
              </c:pt>
              <c:pt idx="3">
                <c:v>352.12000000000012</c:v>
              </c:pt>
              <c:pt idx="4">
                <c:v>325.93</c:v>
              </c:pt>
              <c:pt idx="5">
                <c:v>0</c:v>
              </c:pt>
            </c:numLit>
          </c:val>
          <c:extLst>
            <c:ext xmlns:c16="http://schemas.microsoft.com/office/drawing/2014/chart" uri="{C3380CC4-5D6E-409C-BE32-E72D297353CC}">
              <c16:uniqueId val="{0000000C-BBAD-44DA-B8AC-A130E2CD5A55}"/>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68580</xdr:colOff>
      <xdr:row>6</xdr:row>
      <xdr:rowOff>41910</xdr:rowOff>
    </xdr:from>
    <xdr:to>
      <xdr:col>13</xdr:col>
      <xdr:colOff>373380</xdr:colOff>
      <xdr:row>21</xdr:row>
      <xdr:rowOff>41910</xdr:rowOff>
    </xdr:to>
    <xdr:graphicFrame macro="">
      <xdr:nvGraphicFramePr>
        <xdr:cNvPr id="2" name="Chart 1">
          <a:extLst>
            <a:ext uri="{FF2B5EF4-FFF2-40B4-BE49-F238E27FC236}">
              <a16:creationId xmlns:a16="http://schemas.microsoft.com/office/drawing/2014/main" id="{0E1995B0-5BAE-428E-B0F2-5998478FE2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38100</xdr:colOff>
      <xdr:row>2</xdr:row>
      <xdr:rowOff>15240</xdr:rowOff>
    </xdr:from>
    <xdr:to>
      <xdr:col>8</xdr:col>
      <xdr:colOff>38100</xdr:colOff>
      <xdr:row>15</xdr:row>
      <xdr:rowOff>104775</xdr:rowOff>
    </xdr:to>
    <mc:AlternateContent xmlns:mc="http://schemas.openxmlformats.org/markup-compatibility/2006" xmlns:a14="http://schemas.microsoft.com/office/drawing/2010/main">
      <mc:Choice Requires="a14">
        <xdr:graphicFrame macro="">
          <xdr:nvGraphicFramePr>
            <xdr:cNvPr id="2" name="City">
              <a:extLst>
                <a:ext uri="{FF2B5EF4-FFF2-40B4-BE49-F238E27FC236}">
                  <a16:creationId xmlns:a16="http://schemas.microsoft.com/office/drawing/2014/main" id="{6FD981CF-0671-4FC2-8665-5D6EE9894793}"/>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3680460" y="38100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Customer_Demographics.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Task%203%20excel.xlsx" TargetMode="External"/><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HANSHREE" refreshedDate="45584.416437962966" createdVersion="8" refreshedVersion="8" minRefreshableVersion="3" recordCount="101" xr:uid="{AA393EEF-79C4-43C1-B296-376F5C890C96}">
  <cacheSource type="worksheet">
    <worksheetSource ref="B1:N1048576" sheet="Criteria 2" r:id="rId2"/>
  </cacheSource>
  <cacheFields count="13">
    <cacheField name="Manager_ID" numFmtId="0">
      <sharedItems containsString="0" containsBlank="1" containsNumber="1" containsInteger="1" minValue="1" maxValue="10"/>
    </cacheField>
    <cacheField name="ID" numFmtId="0">
      <sharedItems containsString="0" containsBlank="1" containsNumber="1" containsInteger="1" minValue="1" maxValue="100"/>
    </cacheField>
    <cacheField name="Name" numFmtId="0">
      <sharedItems containsBlank="1"/>
    </cacheField>
    <cacheField name="Age" numFmtId="0">
      <sharedItems containsString="0" containsBlank="1" containsNumber="1" containsInteger="1" minValue="22" maxValue="59" count="39">
        <n v="51"/>
        <n v="25"/>
        <n v="56"/>
        <n v="35"/>
        <n v="43"/>
        <n v="31"/>
        <n v="22"/>
        <n v="32"/>
        <n v="45"/>
        <n v="24"/>
        <n v="57"/>
        <n v="52"/>
        <n v="40"/>
        <n v="42"/>
        <n v="39"/>
        <n v="49"/>
        <n v="36"/>
        <n v="23"/>
        <n v="58"/>
        <n v="44"/>
        <n v="33"/>
        <n v="38"/>
        <n v="54"/>
        <n v="41"/>
        <n v="46"/>
        <n v="30"/>
        <n v="53"/>
        <n v="48"/>
        <n v="26"/>
        <n v="47"/>
        <n v="55"/>
        <n v="28"/>
        <n v="29"/>
        <n v="37"/>
        <n v="34"/>
        <n v="27"/>
        <n v="59"/>
        <n v="50"/>
        <m/>
      </sharedItems>
    </cacheField>
    <cacheField name="Age Grouping" numFmtId="0">
      <sharedItems containsBlank="1"/>
    </cacheField>
    <cacheField name="Countif" numFmtId="0">
      <sharedItems containsString="0" containsBlank="1" containsNumber="1" containsInteger="1" minValue="24" maxValue="38"/>
    </cacheField>
    <cacheField name="City" numFmtId="0">
      <sharedItems containsBlank="1"/>
    </cacheField>
    <cacheField name="Category" numFmtId="0">
      <sharedItems containsBlank="1" count="6">
        <s v="Clothing"/>
        <s v="Furniture"/>
        <s v="Books"/>
        <s v="Groceries"/>
        <s v="Electronics"/>
        <m/>
      </sharedItems>
    </cacheField>
    <cacheField name="Order_ID" numFmtId="0">
      <sharedItems containsString="0" containsBlank="1" containsNumber="1" containsInteger="1" minValue="1093" maxValue="4945"/>
    </cacheField>
    <cacheField name="Order_Date" numFmtId="0">
      <sharedItems containsNonDate="0" containsDate="1" containsString="0" containsBlank="1" minDate="2023-01-01T00:00:00" maxDate="2023-04-11T00:00:00"/>
    </cacheField>
    <cacheField name="Total_Amount" numFmtId="0">
      <sharedItems containsString="0" containsBlank="1" containsNumber="1" minValue="219.16" maxValue="9944.57"/>
    </cacheField>
    <cacheField name="Discount" numFmtId="0">
      <sharedItems containsString="0" containsBlank="1" containsNumber="1" minValue="0.08" maxValue="29.94"/>
    </cacheField>
    <cacheField name="Age_Group" numFmtId="0">
      <sharedItems containsString="0" containsBlank="1" containsNumber="1" minValue="681.67" maxValue="9993.14"/>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HANSHREE" refreshedDate="45582.891770949071" createdVersion="8" refreshedVersion="8" minRefreshableVersion="3" recordCount="100" xr:uid="{967C110C-59F7-4F33-A6A1-AC74D59336D8}">
  <cacheSource type="worksheet">
    <worksheetSource ref="B3:L103" sheet="Customer Data" r:id="rId2"/>
  </cacheSource>
  <cacheFields count="12">
    <cacheField name="ID" numFmtId="0">
      <sharedItems containsSemiMixedTypes="0" containsString="0" containsNumber="1" containsInteger="1" minValue="1" maxValue="100"/>
    </cacheField>
    <cacheField name="Name" numFmtId="0">
      <sharedItems/>
    </cacheField>
    <cacheField name="Age" numFmtId="0">
      <sharedItems containsSemiMixedTypes="0" containsString="0" containsNumber="1" containsInteger="1" minValue="22" maxValue="59"/>
    </cacheField>
    <cacheField name="City" numFmtId="0">
      <sharedItems count="8">
        <s v="Chennai"/>
        <s v="Nagpur"/>
        <s v="Delhi"/>
        <s v="Hyderabad"/>
        <s v="Bangalore"/>
        <s v="Kolkata"/>
        <s v="Pune"/>
        <s v="Mumbai"/>
      </sharedItems>
    </cacheField>
    <cacheField name="Category" numFmtId="0">
      <sharedItems/>
    </cacheField>
    <cacheField name="Manager_ID" numFmtId="0">
      <sharedItems containsSemiMixedTypes="0" containsString="0" containsNumber="1" containsInteger="1" minValue="1" maxValue="10"/>
    </cacheField>
    <cacheField name="Order_ID" numFmtId="0">
      <sharedItems containsSemiMixedTypes="0" containsString="0" containsNumber="1" containsInteger="1" minValue="1093" maxValue="4945" count="99">
        <n v="4513"/>
        <n v="1093"/>
        <n v="4419"/>
        <n v="2425"/>
        <n v="3467"/>
        <n v="4778"/>
        <n v="1404"/>
        <n v="1941"/>
        <n v="2209"/>
        <n v="1975"/>
        <n v="1375"/>
        <n v="4748"/>
        <n v="4945"/>
        <n v="3750"/>
        <n v="4588"/>
        <n v="1497"/>
        <n v="4570"/>
        <n v="4277"/>
        <n v="2438"/>
        <n v="2389"/>
        <n v="2879"/>
        <n v="1738"/>
        <n v="1419"/>
        <n v="3633"/>
        <n v="4290"/>
        <n v="2975"/>
        <n v="2562"/>
        <n v="2398"/>
        <n v="2046"/>
        <n v="1460"/>
        <n v="3767"/>
        <n v="4426"/>
        <n v="4674"/>
        <n v="4123"/>
        <n v="4046"/>
        <n v="2838"/>
        <n v="4792"/>
        <n v="4645"/>
        <n v="2468"/>
        <n v="3863"/>
        <n v="3042"/>
        <n v="3152"/>
        <n v="1640"/>
        <n v="4466"/>
        <n v="2933"/>
        <n v="1327"/>
        <n v="1606"/>
        <n v="2542"/>
        <n v="4757"/>
        <n v="4317"/>
        <n v="2551"/>
        <n v="3217"/>
        <n v="3214"/>
        <n v="2333"/>
        <n v="3987"/>
        <n v="1594"/>
        <n v="4463"/>
        <n v="4292"/>
        <n v="3881"/>
        <n v="2705"/>
        <n v="3882"/>
        <n v="4186"/>
        <n v="3908"/>
        <n v="1334"/>
        <n v="1741"/>
        <n v="2243"/>
        <n v="4318"/>
        <n v="1100"/>
        <n v="3463"/>
        <n v="3269"/>
        <n v="2202"/>
        <n v="4580"/>
        <n v="1174"/>
        <n v="1605"/>
        <n v="4698"/>
        <n v="4745"/>
        <n v="1780"/>
        <n v="4808"/>
        <n v="2769"/>
        <n v="1848"/>
        <n v="2090"/>
        <n v="2480"/>
        <n v="2011"/>
        <n v="3173"/>
        <n v="2162"/>
        <n v="1624"/>
        <n v="3778"/>
        <n v="2179"/>
        <n v="1696"/>
        <n v="4192"/>
        <n v="1321"/>
        <n v="3496"/>
        <n v="3757"/>
        <n v="4928"/>
        <n v="4362"/>
        <n v="3051"/>
        <n v="3748"/>
        <n v="4310"/>
        <n v="4749"/>
      </sharedItems>
    </cacheField>
    <cacheField name="Order_Date" numFmtId="164">
      <sharedItems containsSemiMixedTypes="0" containsNonDate="0" containsDate="1" containsString="0" minDate="2023-01-01T00:00:00" maxDate="2023-04-11T00:00:00"/>
    </cacheField>
    <cacheField name="Total_Amount" numFmtId="0">
      <sharedItems containsSemiMixedTypes="0" containsString="0" containsNumber="1" minValue="219.16" maxValue="9944.57" count="100">
        <n v="4596.21"/>
        <n v="3334.34"/>
        <n v="2404.17"/>
        <n v="6183.2"/>
        <n v="427.44"/>
        <n v="254.5"/>
        <n v="4345.08"/>
        <n v="773.93"/>
        <n v="2594.2199999999998"/>
        <n v="2289.4899999999998"/>
        <n v="2606.59"/>
        <n v="1397.45"/>
        <n v="219.16"/>
        <n v="1243.29"/>
        <n v="6222.95"/>
        <n v="9745.14"/>
        <n v="9904.42"/>
        <n v="4149.6400000000003"/>
        <n v="1713.25"/>
        <n v="6423.74"/>
        <n v="4954.0200000000004"/>
        <n v="9895.16"/>
        <n v="746.51"/>
        <n v="7854.02"/>
        <n v="2955.15"/>
        <n v="2490.04"/>
        <n v="6658.8"/>
        <n v="2536.0300000000002"/>
        <n v="6692.01"/>
        <n v="5221.3500000000004"/>
        <n v="4298.4799999999996"/>
        <n v="5591.41"/>
        <n v="2941.81"/>
        <n v="7095.09"/>
        <n v="4207.08"/>
        <n v="3669.4"/>
        <n v="8303.7000000000007"/>
        <n v="9257.17"/>
        <n v="555.47"/>
        <n v="2403.0100000000002"/>
        <n v="3550.34"/>
        <n v="8168.17"/>
        <n v="9856.3700000000008"/>
        <n v="9692.82"/>
        <n v="9058.99"/>
        <n v="3035.91"/>
        <n v="9920.91"/>
        <n v="2569.2600000000002"/>
        <n v="1148.47"/>
        <n v="9514.43"/>
        <n v="2410.86"/>
        <n v="6928.71"/>
        <n v="677.73"/>
        <n v="7334.02"/>
        <n v="8829.0300000000007"/>
        <n v="2797.13"/>
        <n v="3852.66"/>
        <n v="3805.53"/>
        <n v="7513"/>
        <n v="2454.29"/>
        <n v="1801.35"/>
        <n v="4547.99"/>
        <n v="3114.24"/>
        <n v="8407.9699999999993"/>
        <n v="2453.64"/>
        <n v="5073.66"/>
        <n v="9431.58"/>
        <n v="6376.58"/>
        <n v="8686.17"/>
        <n v="9408.08"/>
        <n v="7532.57"/>
        <n v="7025.79"/>
        <n v="9682.86"/>
        <n v="9944.57"/>
        <n v="4573.03"/>
        <n v="801.61"/>
        <n v="2998.66"/>
        <n v="1608.31"/>
        <n v="4233.12"/>
        <n v="1399.76"/>
        <n v="6080.77"/>
        <n v="3889.8"/>
        <n v="8964.32"/>
        <n v="9681.17"/>
        <n v="5514.16"/>
        <n v="2820.75"/>
        <n v="5963.08"/>
        <n v="8977.94"/>
        <n v="4126.66"/>
        <n v="5565.57"/>
        <n v="2789.36"/>
        <n v="4608.8999999999996"/>
        <n v="4076.96"/>
        <n v="2559.29"/>
        <n v="5108.08"/>
        <n v="3172.77"/>
        <n v="3793.05"/>
        <n v="5297.21"/>
        <n v="7530.89"/>
        <n v="3401.72"/>
      </sharedItems>
    </cacheField>
    <cacheField name="Discount" numFmtId="0">
      <sharedItems containsSemiMixedTypes="0" containsString="0" containsNumber="1" minValue="0.08" maxValue="29.94"/>
    </cacheField>
    <cacheField name="Age_Group" numFmtId="0">
      <sharedItems containsSemiMixedTypes="0" containsString="0" containsNumber="1" minValue="681.67" maxValue="9993.14"/>
    </cacheField>
    <cacheField name="Total Amount" numFmtId="1">
      <sharedItems containsSemiMixedTypes="0" containsString="0" containsNumber="1" minValue="196.6961" maxValue="9631.2194280000003"/>
    </cacheField>
  </cacheFields>
  <extLst>
    <ext xmlns:x14="http://schemas.microsoft.com/office/spreadsheetml/2009/9/main" uri="{725AE2AE-9491-48be-B2B4-4EB974FC3084}">
      <x14:pivotCacheDefinition pivotCacheId="147897974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1">
  <r>
    <n v="8"/>
    <n v="1"/>
    <s v="Rahul"/>
    <x v="0"/>
    <s v="senior Age"/>
    <n v="24"/>
    <s v="Chennai"/>
    <x v="0"/>
    <n v="4513"/>
    <d v="2023-01-01T00:00:00"/>
    <n v="4596.21"/>
    <n v="27.72"/>
    <n v="5037.6400000000003"/>
  </r>
  <r>
    <n v="2"/>
    <n v="2"/>
    <s v="Ravi"/>
    <x v="1"/>
    <s v="young Age"/>
    <n v="38"/>
    <s v="Nagpur"/>
    <x v="1"/>
    <n v="1093"/>
    <d v="2023-01-02T00:00:00"/>
    <n v="3334.34"/>
    <n v="25.87"/>
    <n v="3198"/>
  </r>
  <r>
    <n v="4"/>
    <n v="3"/>
    <s v="Sunita"/>
    <x v="2"/>
    <s v="senior Age"/>
    <n v="24"/>
    <s v="Delhi"/>
    <x v="2"/>
    <n v="4419"/>
    <d v="2023-01-03T00:00:00"/>
    <n v="2404.17"/>
    <n v="1.46"/>
    <n v="2764.93"/>
  </r>
  <r>
    <n v="6"/>
    <n v="4"/>
    <s v="Sunita"/>
    <x v="3"/>
    <s v="young Age"/>
    <n v="38"/>
    <s v="Delhi"/>
    <x v="0"/>
    <n v="2425"/>
    <d v="2023-01-04T00:00:00"/>
    <n v="6183.2"/>
    <n v="7.61"/>
    <n v="5387.87"/>
  </r>
  <r>
    <n v="8"/>
    <n v="5"/>
    <s v="Vijay"/>
    <x v="4"/>
    <s v="Middle Age"/>
    <n v="38"/>
    <s v="Delhi"/>
    <x v="0"/>
    <n v="3467"/>
    <d v="2023-01-05T00:00:00"/>
    <n v="427.44"/>
    <n v="13.38"/>
    <n v="3995.31"/>
  </r>
  <r>
    <n v="4"/>
    <n v="6"/>
    <s v="Suresh"/>
    <x v="5"/>
    <s v="young Age"/>
    <n v="38"/>
    <s v="Nagpur"/>
    <x v="3"/>
    <n v="4778"/>
    <d v="2023-01-06T00:00:00"/>
    <n v="254.5"/>
    <n v="3.14"/>
    <n v="4836.9399999999996"/>
  </r>
  <r>
    <n v="7"/>
    <n v="7"/>
    <s v="Sunita"/>
    <x v="6"/>
    <s v="young Age"/>
    <n v="38"/>
    <s v="Chennai"/>
    <x v="4"/>
    <n v="1404"/>
    <d v="2023-01-07T00:00:00"/>
    <n v="4345.08"/>
    <n v="10.45"/>
    <n v="3706.04"/>
  </r>
  <r>
    <n v="7"/>
    <n v="8"/>
    <s v="Rahul"/>
    <x v="7"/>
    <s v="young Age"/>
    <n v="38"/>
    <s v="Hyderabad"/>
    <x v="4"/>
    <n v="1941"/>
    <d v="2023-01-08T00:00:00"/>
    <n v="773.93"/>
    <n v="22.2"/>
    <n v="9719.69"/>
  </r>
  <r>
    <n v="8"/>
    <n v="9"/>
    <s v="Amit"/>
    <x v="8"/>
    <s v="Middle Age"/>
    <n v="38"/>
    <s v="Bangalore"/>
    <x v="3"/>
    <n v="2209"/>
    <d v="2023-01-09T00:00:00"/>
    <n v="2594.2199999999998"/>
    <n v="20.420000000000002"/>
    <n v="1767.67"/>
  </r>
  <r>
    <n v="10"/>
    <n v="10"/>
    <s v="Neha"/>
    <x v="9"/>
    <s v="young Age"/>
    <n v="38"/>
    <s v="Bangalore"/>
    <x v="1"/>
    <n v="1975"/>
    <d v="2023-01-10T00:00:00"/>
    <n v="2289.4899999999998"/>
    <n v="18.670000000000002"/>
    <n v="1419.64"/>
  </r>
  <r>
    <n v="2"/>
    <n v="11"/>
    <s v="Vijay"/>
    <x v="2"/>
    <s v="senior Age"/>
    <n v="24"/>
    <s v="Kolkata"/>
    <x v="4"/>
    <n v="1375"/>
    <d v="2023-01-11T00:00:00"/>
    <n v="2606.59"/>
    <n v="21.32"/>
    <n v="3762.22"/>
  </r>
  <r>
    <n v="10"/>
    <n v="12"/>
    <s v="Pooja"/>
    <x v="10"/>
    <s v="senior Age"/>
    <n v="24"/>
    <s v="Chennai"/>
    <x v="1"/>
    <n v="4748"/>
    <d v="2023-01-12T00:00:00"/>
    <n v="1397.45"/>
    <n v="6.15"/>
    <n v="6114.76"/>
  </r>
  <r>
    <n v="7"/>
    <n v="13"/>
    <s v="Anjali"/>
    <x v="11"/>
    <s v="senior Age"/>
    <n v="24"/>
    <s v="Nagpur"/>
    <x v="2"/>
    <n v="4945"/>
    <d v="2023-01-13T00:00:00"/>
    <n v="219.16"/>
    <n v="10.25"/>
    <n v="6762.18"/>
  </r>
  <r>
    <n v="1"/>
    <n v="14"/>
    <s v="Anjali"/>
    <x v="1"/>
    <s v="young Age"/>
    <n v="38"/>
    <s v="Delhi"/>
    <x v="2"/>
    <n v="3750"/>
    <d v="2023-01-14T00:00:00"/>
    <n v="1243.29"/>
    <n v="20.29"/>
    <n v="4273.9399999999996"/>
  </r>
  <r>
    <n v="4"/>
    <n v="15"/>
    <s v="Priya"/>
    <x v="12"/>
    <s v="Middle Age"/>
    <n v="38"/>
    <s v="Bangalore"/>
    <x v="4"/>
    <n v="4588"/>
    <d v="2023-01-15T00:00:00"/>
    <n v="6222.95"/>
    <n v="26.38"/>
    <n v="9993.14"/>
  </r>
  <r>
    <n v="9"/>
    <n v="16"/>
    <s v="Pooja"/>
    <x v="10"/>
    <s v="senior Age"/>
    <n v="24"/>
    <s v="Chennai"/>
    <x v="4"/>
    <n v="1497"/>
    <d v="2023-01-16T00:00:00"/>
    <n v="9745.14"/>
    <n v="16.309999999999999"/>
    <n v="3842.98"/>
  </r>
  <r>
    <n v="5"/>
    <n v="17"/>
    <s v="Vijay"/>
    <x v="13"/>
    <s v="Middle Age"/>
    <n v="38"/>
    <s v="Pune"/>
    <x v="2"/>
    <n v="4570"/>
    <d v="2023-01-17T00:00:00"/>
    <n v="9904.42"/>
    <n v="8.48"/>
    <n v="7353.36"/>
  </r>
  <r>
    <n v="2"/>
    <n v="18"/>
    <s v="Vijay"/>
    <x v="14"/>
    <s v="Middle Age"/>
    <n v="38"/>
    <s v="Nagpur"/>
    <x v="2"/>
    <n v="4277"/>
    <d v="2023-01-18T00:00:00"/>
    <n v="4149.6400000000003"/>
    <n v="0.91"/>
    <n v="6557.04"/>
  </r>
  <r>
    <n v="5"/>
    <n v="19"/>
    <s v="Anjali"/>
    <x v="15"/>
    <s v="Middle Age"/>
    <n v="38"/>
    <s v="Nagpur"/>
    <x v="4"/>
    <n v="2438"/>
    <d v="2023-01-19T00:00:00"/>
    <n v="1713.25"/>
    <n v="21.31"/>
    <n v="8224.01"/>
  </r>
  <r>
    <n v="6"/>
    <n v="20"/>
    <s v="Priya"/>
    <x v="16"/>
    <s v="Middle Age"/>
    <n v="38"/>
    <s v="Pune"/>
    <x v="2"/>
    <n v="2389"/>
    <d v="2023-01-20T00:00:00"/>
    <n v="6423.74"/>
    <n v="0.24"/>
    <n v="9774.14"/>
  </r>
  <r>
    <n v="1"/>
    <n v="21"/>
    <s v="Rahul"/>
    <x v="17"/>
    <s v="young Age"/>
    <n v="38"/>
    <s v="Pune"/>
    <x v="4"/>
    <n v="2879"/>
    <d v="2023-01-21T00:00:00"/>
    <n v="4954.0200000000004"/>
    <n v="11.18"/>
    <n v="8953.0400000000009"/>
  </r>
  <r>
    <n v="4"/>
    <n v="22"/>
    <s v="Suresh"/>
    <x v="18"/>
    <s v="senior Age"/>
    <n v="24"/>
    <s v="Delhi"/>
    <x v="3"/>
    <n v="1738"/>
    <d v="2023-01-22T00:00:00"/>
    <n v="9895.16"/>
    <n v="15.92"/>
    <n v="7763.34"/>
  </r>
  <r>
    <n v="2"/>
    <n v="23"/>
    <s v="Anjali"/>
    <x v="7"/>
    <s v="young Age"/>
    <n v="38"/>
    <s v="Kolkata"/>
    <x v="0"/>
    <n v="1419"/>
    <d v="2023-01-23T00:00:00"/>
    <n v="746.51"/>
    <n v="27.66"/>
    <n v="7133.36"/>
  </r>
  <r>
    <n v="5"/>
    <n v="24"/>
    <s v="Suresh"/>
    <x v="19"/>
    <s v="Middle Age"/>
    <n v="38"/>
    <s v="Bangalore"/>
    <x v="4"/>
    <n v="3633"/>
    <d v="2023-01-24T00:00:00"/>
    <n v="7854.02"/>
    <n v="2.68"/>
    <n v="3687.23"/>
  </r>
  <r>
    <n v="5"/>
    <n v="25"/>
    <s v="Neha"/>
    <x v="20"/>
    <s v="young Age"/>
    <n v="38"/>
    <s v="Bangalore"/>
    <x v="1"/>
    <n v="4290"/>
    <d v="2023-01-25T00:00:00"/>
    <n v="2955.15"/>
    <n v="12.18"/>
    <n v="1903.01"/>
  </r>
  <r>
    <n v="5"/>
    <n v="26"/>
    <s v="Sunita"/>
    <x v="9"/>
    <s v="young Age"/>
    <n v="38"/>
    <s v="Mumbai"/>
    <x v="4"/>
    <n v="2975"/>
    <d v="2023-01-26T00:00:00"/>
    <n v="2490.04"/>
    <n v="0.73"/>
    <n v="1095.04"/>
  </r>
  <r>
    <n v="1"/>
    <n v="27"/>
    <s v="Ravi"/>
    <x v="21"/>
    <s v="Middle Age"/>
    <n v="38"/>
    <s v="Delhi"/>
    <x v="2"/>
    <n v="2562"/>
    <d v="2023-01-27T00:00:00"/>
    <n v="6658.8"/>
    <n v="10.28"/>
    <n v="2798.07"/>
  </r>
  <r>
    <n v="1"/>
    <n v="28"/>
    <s v="Sunita"/>
    <x v="22"/>
    <s v="senior Age"/>
    <n v="24"/>
    <s v="Pune"/>
    <x v="1"/>
    <n v="2398"/>
    <d v="2023-01-28T00:00:00"/>
    <n v="2536.0300000000002"/>
    <n v="18.670000000000002"/>
    <n v="4606.67"/>
  </r>
  <r>
    <n v="9"/>
    <n v="29"/>
    <s v="Rahul"/>
    <x v="6"/>
    <s v="young Age"/>
    <n v="38"/>
    <s v="Mumbai"/>
    <x v="1"/>
    <n v="2046"/>
    <d v="2023-01-29T00:00:00"/>
    <n v="6692.01"/>
    <n v="8.3699999999999992"/>
    <n v="5458.96"/>
  </r>
  <r>
    <n v="5"/>
    <n v="30"/>
    <s v="Ravi"/>
    <x v="23"/>
    <s v="Middle Age"/>
    <n v="38"/>
    <s v="Nagpur"/>
    <x v="0"/>
    <n v="1460"/>
    <d v="2023-01-30T00:00:00"/>
    <n v="5221.3500000000004"/>
    <n v="6.29"/>
    <n v="7844.29"/>
  </r>
  <r>
    <n v="7"/>
    <n v="31"/>
    <s v="Amit"/>
    <x v="3"/>
    <s v="young Age"/>
    <n v="38"/>
    <s v="Kolkata"/>
    <x v="4"/>
    <n v="3767"/>
    <d v="2023-01-31T00:00:00"/>
    <n v="4298.4799999999996"/>
    <n v="3.47"/>
    <n v="9608.0400000000009"/>
  </r>
  <r>
    <n v="10"/>
    <n v="32"/>
    <s v="Sunita"/>
    <x v="11"/>
    <s v="senior Age"/>
    <n v="24"/>
    <s v="Mumbai"/>
    <x v="3"/>
    <n v="4426"/>
    <d v="2023-02-01T00:00:00"/>
    <n v="5591.41"/>
    <n v="17.309999999999999"/>
    <n v="1614.54"/>
  </r>
  <r>
    <n v="4"/>
    <n v="33"/>
    <s v="Anjali"/>
    <x v="24"/>
    <s v="Middle Age"/>
    <n v="38"/>
    <s v="Chennai"/>
    <x v="1"/>
    <n v="4674"/>
    <d v="2023-02-02T00:00:00"/>
    <n v="2941.81"/>
    <n v="20.86"/>
    <n v="1516.54"/>
  </r>
  <r>
    <n v="4"/>
    <n v="34"/>
    <s v="Priya"/>
    <x v="9"/>
    <s v="young Age"/>
    <n v="38"/>
    <s v="Bangalore"/>
    <x v="1"/>
    <n v="4123"/>
    <d v="2023-02-03T00:00:00"/>
    <n v="7095.09"/>
    <n v="20.16"/>
    <n v="6102.1"/>
  </r>
  <r>
    <n v="3"/>
    <n v="35"/>
    <s v="Sunita"/>
    <x v="1"/>
    <s v="young Age"/>
    <n v="38"/>
    <s v="Pune"/>
    <x v="3"/>
    <n v="4046"/>
    <d v="2023-02-04T00:00:00"/>
    <n v="4207.08"/>
    <n v="28.47"/>
    <n v="7581.28"/>
  </r>
  <r>
    <n v="2"/>
    <n v="36"/>
    <s v="Sunita"/>
    <x v="11"/>
    <s v="senior Age"/>
    <n v="24"/>
    <s v="Hyderabad"/>
    <x v="1"/>
    <n v="2838"/>
    <d v="2023-02-05T00:00:00"/>
    <n v="3669.4"/>
    <n v="0.08"/>
    <n v="8557.43"/>
  </r>
  <r>
    <n v="3"/>
    <n v="37"/>
    <s v="Sunita"/>
    <x v="2"/>
    <s v="senior Age"/>
    <n v="24"/>
    <s v="Pune"/>
    <x v="2"/>
    <n v="4792"/>
    <d v="2023-02-06T00:00:00"/>
    <n v="8303.7000000000007"/>
    <n v="19.420000000000002"/>
    <n v="9390.4"/>
  </r>
  <r>
    <n v="2"/>
    <n v="38"/>
    <s v="Vijay"/>
    <x v="3"/>
    <s v="young Age"/>
    <n v="38"/>
    <s v="Hyderabad"/>
    <x v="3"/>
    <n v="4645"/>
    <d v="2023-02-07T00:00:00"/>
    <n v="9257.17"/>
    <n v="18.010000000000002"/>
    <n v="9842.5499999999993"/>
  </r>
  <r>
    <n v="4"/>
    <n v="39"/>
    <s v="Ravi"/>
    <x v="25"/>
    <s v="young Age"/>
    <n v="38"/>
    <s v="Mumbai"/>
    <x v="2"/>
    <n v="2468"/>
    <d v="2023-02-08T00:00:00"/>
    <n v="555.47"/>
    <n v="17.66"/>
    <n v="4298.12"/>
  </r>
  <r>
    <n v="5"/>
    <n v="40"/>
    <s v="Priya"/>
    <x v="23"/>
    <s v="Middle Age"/>
    <n v="38"/>
    <s v="Hyderabad"/>
    <x v="4"/>
    <n v="3863"/>
    <d v="2023-02-09T00:00:00"/>
    <n v="2403.0100000000002"/>
    <n v="28.88"/>
    <n v="4113.18"/>
  </r>
  <r>
    <n v="2"/>
    <n v="41"/>
    <s v="Suresh"/>
    <x v="26"/>
    <s v="senior Age"/>
    <n v="24"/>
    <s v="Mumbai"/>
    <x v="4"/>
    <n v="3042"/>
    <d v="2023-02-10T00:00:00"/>
    <n v="3550.34"/>
    <n v="0.51"/>
    <n v="1904.18"/>
  </r>
  <r>
    <n v="2"/>
    <n v="42"/>
    <s v="Suresh"/>
    <x v="25"/>
    <s v="young Age"/>
    <n v="38"/>
    <s v="Pune"/>
    <x v="4"/>
    <n v="3152"/>
    <d v="2023-02-11T00:00:00"/>
    <n v="8168.17"/>
    <n v="20.89"/>
    <n v="7006.88"/>
  </r>
  <r>
    <n v="1"/>
    <n v="43"/>
    <s v="Ravi"/>
    <x v="27"/>
    <s v="Middle Age"/>
    <n v="38"/>
    <s v="Delhi"/>
    <x v="2"/>
    <n v="1640"/>
    <d v="2023-02-12T00:00:00"/>
    <n v="9856.3700000000008"/>
    <n v="24.41"/>
    <n v="6739.24"/>
  </r>
  <r>
    <n v="8"/>
    <n v="44"/>
    <s v="Neha"/>
    <x v="9"/>
    <s v="young Age"/>
    <n v="38"/>
    <s v="Delhi"/>
    <x v="1"/>
    <n v="4466"/>
    <d v="2023-02-13T00:00:00"/>
    <n v="9692.82"/>
    <n v="15.29"/>
    <n v="8689.59"/>
  </r>
  <r>
    <n v="9"/>
    <n v="45"/>
    <s v="Vijay"/>
    <x v="1"/>
    <s v="young Age"/>
    <n v="38"/>
    <s v="Mumbai"/>
    <x v="1"/>
    <n v="2933"/>
    <d v="2023-02-14T00:00:00"/>
    <n v="9058.99"/>
    <n v="10.02"/>
    <n v="1423.95"/>
  </r>
  <r>
    <n v="5"/>
    <n v="46"/>
    <s v="Sunita"/>
    <x v="16"/>
    <s v="Middle Age"/>
    <n v="38"/>
    <s v="Chennai"/>
    <x v="3"/>
    <n v="1327"/>
    <d v="2023-02-15T00:00:00"/>
    <n v="3035.91"/>
    <n v="23.73"/>
    <n v="5228.88"/>
  </r>
  <r>
    <n v="4"/>
    <n v="47"/>
    <s v="Amit"/>
    <x v="22"/>
    <s v="senior Age"/>
    <n v="24"/>
    <s v="Mumbai"/>
    <x v="3"/>
    <n v="1606"/>
    <d v="2023-02-16T00:00:00"/>
    <n v="9920.91"/>
    <n v="2.92"/>
    <n v="6020.28"/>
  </r>
  <r>
    <n v="6"/>
    <n v="48"/>
    <s v="Vijay"/>
    <x v="28"/>
    <s v="young Age"/>
    <n v="38"/>
    <s v="Chennai"/>
    <x v="1"/>
    <n v="2542"/>
    <d v="2023-02-17T00:00:00"/>
    <n v="2569.2600000000002"/>
    <n v="13.26"/>
    <n v="2794.79"/>
  </r>
  <r>
    <n v="7"/>
    <n v="49"/>
    <s v="Amit"/>
    <x v="1"/>
    <s v="young Age"/>
    <n v="38"/>
    <s v="Mumbai"/>
    <x v="0"/>
    <n v="4757"/>
    <d v="2023-02-18T00:00:00"/>
    <n v="1148.47"/>
    <n v="15.6"/>
    <n v="2105.7399999999998"/>
  </r>
  <r>
    <n v="4"/>
    <n v="50"/>
    <s v="Ravi"/>
    <x v="20"/>
    <s v="young Age"/>
    <n v="38"/>
    <s v="Kolkata"/>
    <x v="2"/>
    <n v="4317"/>
    <d v="2023-02-19T00:00:00"/>
    <n v="9514.43"/>
    <n v="20.82"/>
    <n v="8666.02"/>
  </r>
  <r>
    <n v="3"/>
    <n v="51"/>
    <s v="Ravi"/>
    <x v="19"/>
    <s v="Middle Age"/>
    <n v="38"/>
    <s v="Kolkata"/>
    <x v="2"/>
    <n v="2438"/>
    <d v="2023-02-20T00:00:00"/>
    <n v="2410.86"/>
    <n v="2.73"/>
    <n v="1056.08"/>
  </r>
  <r>
    <n v="10"/>
    <n v="52"/>
    <s v="Neha"/>
    <x v="3"/>
    <s v="young Age"/>
    <n v="38"/>
    <s v="Mumbai"/>
    <x v="2"/>
    <n v="2551"/>
    <d v="2023-02-21T00:00:00"/>
    <n v="6928.71"/>
    <n v="6.83"/>
    <n v="4970.8999999999996"/>
  </r>
  <r>
    <n v="9"/>
    <n v="53"/>
    <s v="Rahul"/>
    <x v="20"/>
    <s v="young Age"/>
    <n v="38"/>
    <s v="Delhi"/>
    <x v="0"/>
    <n v="3217"/>
    <d v="2023-02-22T00:00:00"/>
    <n v="677.73"/>
    <n v="12.31"/>
    <n v="1600.42"/>
  </r>
  <r>
    <n v="2"/>
    <n v="54"/>
    <s v="Rahul"/>
    <x v="21"/>
    <s v="Middle Age"/>
    <n v="38"/>
    <s v="Chennai"/>
    <x v="3"/>
    <n v="3214"/>
    <d v="2023-02-23T00:00:00"/>
    <n v="7334.02"/>
    <n v="18.7"/>
    <n v="4842.0600000000004"/>
  </r>
  <r>
    <n v="5"/>
    <n v="55"/>
    <s v="Pooja"/>
    <x v="24"/>
    <s v="Middle Age"/>
    <n v="38"/>
    <s v="Nagpur"/>
    <x v="3"/>
    <n v="2333"/>
    <d v="2023-02-24T00:00:00"/>
    <n v="8829.0300000000007"/>
    <n v="26.61"/>
    <n v="9809.64"/>
  </r>
  <r>
    <n v="1"/>
    <n v="56"/>
    <s v="Anjali"/>
    <x v="0"/>
    <s v="senior Age"/>
    <n v="24"/>
    <s v="Kolkata"/>
    <x v="2"/>
    <n v="3987"/>
    <d v="2023-02-25T00:00:00"/>
    <n v="2797.13"/>
    <n v="18.559999999999999"/>
    <n v="4525.21"/>
  </r>
  <r>
    <n v="9"/>
    <n v="57"/>
    <s v="Neha"/>
    <x v="4"/>
    <s v="Middle Age"/>
    <n v="38"/>
    <s v="Chennai"/>
    <x v="3"/>
    <n v="1594"/>
    <d v="2023-02-26T00:00:00"/>
    <n v="3852.66"/>
    <n v="4"/>
    <n v="8642.69"/>
  </r>
  <r>
    <n v="4"/>
    <n v="58"/>
    <s v="Priya"/>
    <x v="29"/>
    <s v="Middle Age"/>
    <n v="38"/>
    <s v="Bangalore"/>
    <x v="2"/>
    <n v="4463"/>
    <d v="2023-02-27T00:00:00"/>
    <n v="3805.53"/>
    <n v="29.42"/>
    <n v="1614.5"/>
  </r>
  <r>
    <n v="10"/>
    <n v="59"/>
    <s v="Neha"/>
    <x v="21"/>
    <s v="Middle Age"/>
    <n v="38"/>
    <s v="Hyderabad"/>
    <x v="1"/>
    <n v="4292"/>
    <d v="2023-02-28T00:00:00"/>
    <n v="7513"/>
    <n v="26.15"/>
    <n v="3076.89"/>
  </r>
  <r>
    <n v="6"/>
    <n v="60"/>
    <s v="Suresh"/>
    <x v="23"/>
    <s v="Middle Age"/>
    <n v="38"/>
    <s v="Pune"/>
    <x v="1"/>
    <n v="3881"/>
    <d v="2023-03-01T00:00:00"/>
    <n v="2454.29"/>
    <n v="15.08"/>
    <n v="4336.03"/>
  </r>
  <r>
    <n v="6"/>
    <n v="61"/>
    <s v="Anjali"/>
    <x v="30"/>
    <s v="senior Age"/>
    <n v="24"/>
    <s v="Delhi"/>
    <x v="3"/>
    <n v="2705"/>
    <d v="2023-03-02T00:00:00"/>
    <n v="1801.35"/>
    <n v="27.67"/>
    <n v="4298.22"/>
  </r>
  <r>
    <n v="2"/>
    <n v="62"/>
    <s v="Priya"/>
    <x v="22"/>
    <s v="senior Age"/>
    <n v="24"/>
    <s v="Delhi"/>
    <x v="0"/>
    <n v="3882"/>
    <d v="2023-03-03T00:00:00"/>
    <n v="4547.99"/>
    <n v="16.239999999999998"/>
    <n v="6878.14"/>
  </r>
  <r>
    <n v="8"/>
    <n v="63"/>
    <s v="Priya"/>
    <x v="18"/>
    <s v="senior Age"/>
    <n v="24"/>
    <s v="Bangalore"/>
    <x v="3"/>
    <n v="4186"/>
    <d v="2023-03-04T00:00:00"/>
    <n v="3114.24"/>
    <n v="27.7"/>
    <n v="3774.82"/>
  </r>
  <r>
    <n v="9"/>
    <n v="64"/>
    <s v="Vijay"/>
    <x v="31"/>
    <s v="young Age"/>
    <n v="38"/>
    <s v="Delhi"/>
    <x v="4"/>
    <n v="3908"/>
    <d v="2023-03-05T00:00:00"/>
    <n v="8407.9699999999993"/>
    <n v="24.9"/>
    <n v="7280.79"/>
  </r>
  <r>
    <n v="7"/>
    <n v="65"/>
    <s v="Suresh"/>
    <x v="4"/>
    <s v="Middle Age"/>
    <n v="38"/>
    <s v="Pune"/>
    <x v="2"/>
    <n v="1334"/>
    <d v="2023-03-06T00:00:00"/>
    <n v="2453.64"/>
    <n v="29.05"/>
    <n v="6572.28"/>
  </r>
  <r>
    <n v="5"/>
    <n v="66"/>
    <s v="Suresh"/>
    <x v="26"/>
    <s v="senior Age"/>
    <n v="24"/>
    <s v="Kolkata"/>
    <x v="4"/>
    <n v="1741"/>
    <d v="2023-03-07T00:00:00"/>
    <n v="5073.66"/>
    <n v="27.59"/>
    <n v="4292.03"/>
  </r>
  <r>
    <n v="8"/>
    <n v="67"/>
    <s v="Sunita"/>
    <x v="3"/>
    <s v="young Age"/>
    <n v="38"/>
    <s v="Pune"/>
    <x v="3"/>
    <n v="2243"/>
    <d v="2023-03-08T00:00:00"/>
    <n v="9431.58"/>
    <n v="1.08"/>
    <n v="4601.72"/>
  </r>
  <r>
    <n v="4"/>
    <n v="68"/>
    <s v="Pooja"/>
    <x v="32"/>
    <s v="young Age"/>
    <n v="38"/>
    <s v="Bangalore"/>
    <x v="1"/>
    <n v="4318"/>
    <d v="2023-03-09T00:00:00"/>
    <n v="6376.58"/>
    <n v="5.24"/>
    <n v="6338.01"/>
  </r>
  <r>
    <n v="6"/>
    <n v="69"/>
    <s v="Vijay"/>
    <x v="24"/>
    <s v="Middle Age"/>
    <n v="38"/>
    <s v="Pune"/>
    <x v="2"/>
    <n v="1100"/>
    <d v="2023-03-10T00:00:00"/>
    <n v="8686.17"/>
    <n v="11.67"/>
    <n v="1165.4000000000001"/>
  </r>
  <r>
    <n v="4"/>
    <n v="70"/>
    <s v="Amit"/>
    <x v="33"/>
    <s v="Middle Age"/>
    <n v="38"/>
    <s v="Pune"/>
    <x v="3"/>
    <n v="3463"/>
    <d v="2023-03-11T00:00:00"/>
    <n v="9408.08"/>
    <n v="28.56"/>
    <n v="8312.86"/>
  </r>
  <r>
    <n v="7"/>
    <n v="71"/>
    <s v="Ravi"/>
    <x v="12"/>
    <s v="Middle Age"/>
    <n v="38"/>
    <s v="Kolkata"/>
    <x v="0"/>
    <n v="3269"/>
    <d v="2023-03-12T00:00:00"/>
    <n v="7532.57"/>
    <n v="9"/>
    <n v="6707.5"/>
  </r>
  <r>
    <n v="5"/>
    <n v="72"/>
    <s v="Sunita"/>
    <x v="33"/>
    <s v="Middle Age"/>
    <n v="38"/>
    <s v="Kolkata"/>
    <x v="3"/>
    <n v="2202"/>
    <d v="2023-03-13T00:00:00"/>
    <n v="7025.79"/>
    <n v="4.8099999999999996"/>
    <n v="7400.25"/>
  </r>
  <r>
    <n v="8"/>
    <n v="73"/>
    <s v="Rahul"/>
    <x v="20"/>
    <s v="young Age"/>
    <n v="38"/>
    <s v="Pune"/>
    <x v="0"/>
    <n v="4580"/>
    <d v="2023-03-14T00:00:00"/>
    <n v="9682.86"/>
    <n v="26.59"/>
    <n v="5600.77"/>
  </r>
  <r>
    <n v="4"/>
    <n v="74"/>
    <s v="Suresh"/>
    <x v="0"/>
    <s v="senior Age"/>
    <n v="24"/>
    <s v="Pune"/>
    <x v="1"/>
    <n v="1174"/>
    <d v="2023-03-15T00:00:00"/>
    <n v="9944.57"/>
    <n v="13.39"/>
    <n v="1549.53"/>
  </r>
  <r>
    <n v="1"/>
    <n v="75"/>
    <s v="Neha"/>
    <x v="17"/>
    <s v="young Age"/>
    <n v="38"/>
    <s v="Bangalore"/>
    <x v="0"/>
    <n v="1605"/>
    <d v="2023-03-16T00:00:00"/>
    <n v="4573.03"/>
    <n v="27.24"/>
    <n v="4347.84"/>
  </r>
  <r>
    <n v="6"/>
    <n v="76"/>
    <s v="Neha"/>
    <x v="26"/>
    <s v="senior Age"/>
    <n v="24"/>
    <s v="Nagpur"/>
    <x v="4"/>
    <n v="4698"/>
    <d v="2023-03-17T00:00:00"/>
    <n v="801.61"/>
    <n v="4.8099999999999996"/>
    <n v="4351.05"/>
  </r>
  <r>
    <n v="10"/>
    <n v="77"/>
    <s v="Pooja"/>
    <x v="24"/>
    <s v="Middle Age"/>
    <n v="38"/>
    <s v="Chennai"/>
    <x v="4"/>
    <n v="4745"/>
    <d v="2023-03-18T00:00:00"/>
    <n v="2998.66"/>
    <n v="19.829999999999998"/>
    <n v="3549.91"/>
  </r>
  <r>
    <n v="4"/>
    <n v="78"/>
    <s v="Neha"/>
    <x v="24"/>
    <s v="Middle Age"/>
    <n v="38"/>
    <s v="Pune"/>
    <x v="4"/>
    <n v="1780"/>
    <d v="2023-03-19T00:00:00"/>
    <n v="1608.31"/>
    <n v="13.21"/>
    <n v="784.53"/>
  </r>
  <r>
    <n v="8"/>
    <n v="79"/>
    <s v="Neha"/>
    <x v="1"/>
    <s v="young Age"/>
    <n v="38"/>
    <s v="Nagpur"/>
    <x v="4"/>
    <n v="4808"/>
    <d v="2023-03-20T00:00:00"/>
    <n v="4233.12"/>
    <n v="2.29"/>
    <n v="7503.92"/>
  </r>
  <r>
    <n v="6"/>
    <n v="80"/>
    <s v="Sunita"/>
    <x v="12"/>
    <s v="Middle Age"/>
    <n v="38"/>
    <s v="Nagpur"/>
    <x v="4"/>
    <n v="2769"/>
    <d v="2023-03-21T00:00:00"/>
    <n v="1399.76"/>
    <n v="20.89"/>
    <n v="1542.95"/>
  </r>
  <r>
    <n v="6"/>
    <n v="81"/>
    <s v="Neha"/>
    <x v="1"/>
    <s v="young Age"/>
    <n v="38"/>
    <s v="Chennai"/>
    <x v="0"/>
    <n v="1848"/>
    <d v="2023-03-22T00:00:00"/>
    <n v="6080.77"/>
    <n v="7.42"/>
    <n v="6259.93"/>
  </r>
  <r>
    <n v="9"/>
    <n v="82"/>
    <s v="Neha"/>
    <x v="34"/>
    <s v="young Age"/>
    <n v="38"/>
    <s v="Hyderabad"/>
    <x v="4"/>
    <n v="2090"/>
    <d v="2023-03-23T00:00:00"/>
    <n v="3889.8"/>
    <n v="1.19"/>
    <n v="7180.57"/>
  </r>
  <r>
    <n v="1"/>
    <n v="83"/>
    <s v="Anjali"/>
    <x v="10"/>
    <s v="senior Age"/>
    <n v="24"/>
    <s v="Hyderabad"/>
    <x v="2"/>
    <n v="2480"/>
    <d v="2023-03-24T00:00:00"/>
    <n v="8964.32"/>
    <n v="1.8"/>
    <n v="6530.47"/>
  </r>
  <r>
    <n v="9"/>
    <n v="84"/>
    <s v="Neha"/>
    <x v="19"/>
    <s v="Middle Age"/>
    <n v="38"/>
    <s v="Delhi"/>
    <x v="0"/>
    <n v="2011"/>
    <d v="2023-03-25T00:00:00"/>
    <n v="9681.17"/>
    <n v="1.83"/>
    <n v="9611.85"/>
  </r>
  <r>
    <n v="4"/>
    <n v="85"/>
    <s v="Sunita"/>
    <x v="35"/>
    <s v="young Age"/>
    <n v="38"/>
    <s v="Hyderabad"/>
    <x v="1"/>
    <n v="3173"/>
    <d v="2023-03-26T00:00:00"/>
    <n v="5514.16"/>
    <n v="27.23"/>
    <n v="1481.33"/>
  </r>
  <r>
    <n v="7"/>
    <n v="86"/>
    <s v="Vijay"/>
    <x v="8"/>
    <s v="Middle Age"/>
    <n v="38"/>
    <s v="Nagpur"/>
    <x v="0"/>
    <n v="2162"/>
    <d v="2023-03-27T00:00:00"/>
    <n v="2820.75"/>
    <n v="22.2"/>
    <n v="8738.09"/>
  </r>
  <r>
    <n v="10"/>
    <n v="87"/>
    <s v="Rahul"/>
    <x v="22"/>
    <s v="senior Age"/>
    <n v="24"/>
    <s v="Bangalore"/>
    <x v="3"/>
    <n v="1624"/>
    <d v="2023-03-28T00:00:00"/>
    <n v="5963.08"/>
    <n v="26.94"/>
    <n v="777.31"/>
  </r>
  <r>
    <n v="4"/>
    <n v="88"/>
    <s v="Rahul"/>
    <x v="20"/>
    <s v="young Age"/>
    <n v="38"/>
    <s v="Kolkata"/>
    <x v="1"/>
    <n v="3778"/>
    <d v="2023-03-29T00:00:00"/>
    <n v="8977.94"/>
    <n v="20.18"/>
    <n v="5581.71"/>
  </r>
  <r>
    <n v="3"/>
    <n v="89"/>
    <s v="Ravi"/>
    <x v="13"/>
    <s v="Middle Age"/>
    <n v="38"/>
    <s v="Chennai"/>
    <x v="4"/>
    <n v="2179"/>
    <d v="2023-03-30T00:00:00"/>
    <n v="4126.66"/>
    <n v="15.87"/>
    <n v="4340.3100000000004"/>
  </r>
  <r>
    <n v="8"/>
    <n v="90"/>
    <s v="Priya"/>
    <x v="7"/>
    <s v="young Age"/>
    <n v="38"/>
    <s v="Chennai"/>
    <x v="4"/>
    <n v="1696"/>
    <d v="2023-03-31T00:00:00"/>
    <n v="5565.57"/>
    <n v="9.1300000000000008"/>
    <n v="5479.75"/>
  </r>
  <r>
    <n v="1"/>
    <n v="91"/>
    <s v="Rahul"/>
    <x v="36"/>
    <s v="senior Age"/>
    <n v="24"/>
    <s v="Delhi"/>
    <x v="3"/>
    <n v="4192"/>
    <d v="2023-04-01T00:00:00"/>
    <n v="2789.36"/>
    <n v="29.94"/>
    <n v="3968.45"/>
  </r>
  <r>
    <n v="4"/>
    <n v="92"/>
    <s v="Suresh"/>
    <x v="37"/>
    <s v="Middle Age"/>
    <n v="38"/>
    <s v="Delhi"/>
    <x v="4"/>
    <n v="1321"/>
    <d v="2023-04-02T00:00:00"/>
    <n v="4608.8999999999996"/>
    <n v="10.87"/>
    <n v="2310.39"/>
  </r>
  <r>
    <n v="1"/>
    <n v="93"/>
    <s v="Sunita"/>
    <x v="9"/>
    <s v="young Age"/>
    <n v="38"/>
    <s v="Pune"/>
    <x v="1"/>
    <n v="3496"/>
    <d v="2023-04-03T00:00:00"/>
    <n v="4076.96"/>
    <n v="14.12"/>
    <n v="681.67"/>
  </r>
  <r>
    <n v="4"/>
    <n v="94"/>
    <s v="Ravi"/>
    <x v="15"/>
    <s v="Middle Age"/>
    <n v="38"/>
    <s v="Hyderabad"/>
    <x v="1"/>
    <n v="3757"/>
    <d v="2023-04-04T00:00:00"/>
    <n v="2559.29"/>
    <n v="11.35"/>
    <n v="5422.42"/>
  </r>
  <r>
    <n v="7"/>
    <n v="95"/>
    <s v="Rahul"/>
    <x v="23"/>
    <s v="Middle Age"/>
    <n v="38"/>
    <s v="Pune"/>
    <x v="1"/>
    <n v="4928"/>
    <d v="2023-04-05T00:00:00"/>
    <n v="5108.08"/>
    <n v="29.39"/>
    <n v="8506.3799999999992"/>
  </r>
  <r>
    <n v="2"/>
    <n v="96"/>
    <s v="Ravi"/>
    <x v="29"/>
    <s v="Middle Age"/>
    <n v="38"/>
    <s v="Delhi"/>
    <x v="0"/>
    <n v="4362"/>
    <d v="2023-04-06T00:00:00"/>
    <n v="3172.77"/>
    <n v="5.24"/>
    <n v="4045.55"/>
  </r>
  <r>
    <n v="10"/>
    <n v="97"/>
    <s v="Priya"/>
    <x v="8"/>
    <s v="Middle Age"/>
    <n v="38"/>
    <s v="Delhi"/>
    <x v="0"/>
    <n v="3051"/>
    <d v="2023-04-07T00:00:00"/>
    <n v="3793.05"/>
    <n v="9.84"/>
    <n v="2617.21"/>
  </r>
  <r>
    <n v="3"/>
    <n v="98"/>
    <s v="Amit"/>
    <x v="13"/>
    <s v="Middle Age"/>
    <n v="38"/>
    <s v="Bangalore"/>
    <x v="1"/>
    <n v="3748"/>
    <d v="2023-04-08T00:00:00"/>
    <n v="5297.21"/>
    <n v="20.41"/>
    <n v="1265.05"/>
  </r>
  <r>
    <n v="10"/>
    <n v="99"/>
    <s v="Neha"/>
    <x v="0"/>
    <s v="senior Age"/>
    <n v="24"/>
    <s v="Mumbai"/>
    <x v="0"/>
    <n v="4310"/>
    <d v="2023-04-09T00:00:00"/>
    <n v="7530.89"/>
    <n v="1.9"/>
    <n v="1310.45"/>
  </r>
  <r>
    <n v="5"/>
    <n v="100"/>
    <s v="Amit"/>
    <x v="1"/>
    <s v="young Age"/>
    <n v="38"/>
    <s v="Chennai"/>
    <x v="0"/>
    <n v="4749"/>
    <d v="2023-04-10T00:00:00"/>
    <n v="3401.72"/>
    <n v="18.22"/>
    <n v="2603.27"/>
  </r>
  <r>
    <m/>
    <m/>
    <m/>
    <x v="38"/>
    <m/>
    <m/>
    <m/>
    <x v="5"/>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n v="1"/>
    <s v="Rahul"/>
    <n v="51"/>
    <x v="0"/>
    <s v="Clothing"/>
    <n v="8"/>
    <x v="0"/>
    <d v="2023-01-01T00:00:00"/>
    <x v="0"/>
    <n v="27.72"/>
    <n v="5037.6400000000003"/>
    <n v="3322.1405880000002"/>
  </r>
  <r>
    <n v="2"/>
    <s v="Ravi"/>
    <n v="25"/>
    <x v="1"/>
    <s v="Furniture"/>
    <n v="2"/>
    <x v="1"/>
    <d v="2023-01-02T00:00:00"/>
    <x v="1"/>
    <n v="25.87"/>
    <n v="3198"/>
    <n v="2471.7462420000002"/>
  </r>
  <r>
    <n v="3"/>
    <s v="Sunita"/>
    <n v="56"/>
    <x v="2"/>
    <s v="Books"/>
    <n v="4"/>
    <x v="2"/>
    <d v="2023-01-03T00:00:00"/>
    <x v="2"/>
    <n v="1.46"/>
    <n v="2764.93"/>
    <n v="2369.0691179999999"/>
  </r>
  <r>
    <n v="4"/>
    <s v="Sunita"/>
    <n v="35"/>
    <x v="2"/>
    <s v="Clothing"/>
    <n v="6"/>
    <x v="3"/>
    <d v="2023-01-04T00:00:00"/>
    <x v="3"/>
    <n v="7.61"/>
    <n v="5387.87"/>
    <n v="5712.6584800000001"/>
  </r>
  <r>
    <n v="5"/>
    <s v="Vijay"/>
    <n v="43"/>
    <x v="2"/>
    <s v="Clothing"/>
    <n v="8"/>
    <x v="4"/>
    <d v="2023-01-05T00:00:00"/>
    <x v="4"/>
    <n v="13.38"/>
    <n v="3995.31"/>
    <n v="370.24852799999996"/>
  </r>
  <r>
    <n v="6"/>
    <s v="Suresh"/>
    <n v="31"/>
    <x v="1"/>
    <s v="Groceries"/>
    <n v="4"/>
    <x v="5"/>
    <d v="2023-01-06T00:00:00"/>
    <x v="5"/>
    <n v="3.14"/>
    <n v="4836.9399999999996"/>
    <n v="246.5087"/>
  </r>
  <r>
    <n v="7"/>
    <s v="Sunita"/>
    <n v="22"/>
    <x v="0"/>
    <s v="Electronics"/>
    <n v="7"/>
    <x v="6"/>
    <d v="2023-01-07T00:00:00"/>
    <x v="6"/>
    <n v="10.45"/>
    <n v="3706.04"/>
    <n v="3891.0191399999999"/>
  </r>
  <r>
    <n v="8"/>
    <s v="Rahul"/>
    <n v="32"/>
    <x v="3"/>
    <s v="Electronics"/>
    <n v="7"/>
    <x v="7"/>
    <d v="2023-01-08T00:00:00"/>
    <x v="7"/>
    <n v="22.2"/>
    <n v="9719.69"/>
    <n v="602.11753999999996"/>
  </r>
  <r>
    <n v="9"/>
    <s v="Amit"/>
    <n v="45"/>
    <x v="4"/>
    <s v="Groceries"/>
    <n v="8"/>
    <x v="8"/>
    <d v="2023-01-09T00:00:00"/>
    <x v="8"/>
    <n v="20.420000000000002"/>
    <n v="1767.67"/>
    <n v="2064.4802759999998"/>
  </r>
  <r>
    <n v="10"/>
    <s v="Neha"/>
    <n v="24"/>
    <x v="4"/>
    <s v="Furniture"/>
    <n v="10"/>
    <x v="9"/>
    <d v="2023-01-10T00:00:00"/>
    <x v="9"/>
    <n v="18.670000000000002"/>
    <n v="1419.64"/>
    <n v="1862.0422169999997"/>
  </r>
  <r>
    <n v="11"/>
    <s v="Vijay"/>
    <n v="56"/>
    <x v="5"/>
    <s v="Electronics"/>
    <n v="2"/>
    <x v="10"/>
    <d v="2023-01-11T00:00:00"/>
    <x v="10"/>
    <n v="21.32"/>
    <n v="3762.22"/>
    <n v="2050.8650120000002"/>
  </r>
  <r>
    <n v="12"/>
    <s v="Pooja"/>
    <n v="57"/>
    <x v="0"/>
    <s v="Furniture"/>
    <n v="10"/>
    <x v="11"/>
    <d v="2023-01-12T00:00:00"/>
    <x v="11"/>
    <n v="6.15"/>
    <n v="6114.76"/>
    <n v="1311.5068249999999"/>
  </r>
  <r>
    <n v="13"/>
    <s v="Anjali"/>
    <n v="52"/>
    <x v="1"/>
    <s v="Books"/>
    <n v="7"/>
    <x v="12"/>
    <d v="2023-01-13T00:00:00"/>
    <x v="12"/>
    <n v="10.25"/>
    <n v="6762.18"/>
    <n v="196.6961"/>
  </r>
  <r>
    <n v="14"/>
    <s v="Anjali"/>
    <n v="25"/>
    <x v="2"/>
    <s v="Books"/>
    <n v="1"/>
    <x v="13"/>
    <d v="2023-01-14T00:00:00"/>
    <x v="13"/>
    <n v="20.29"/>
    <n v="4273.9399999999996"/>
    <n v="991.02645899999993"/>
  </r>
  <r>
    <n v="15"/>
    <s v="Priya"/>
    <n v="40"/>
    <x v="4"/>
    <s v="Electronics"/>
    <n v="4"/>
    <x v="14"/>
    <d v="2023-01-15T00:00:00"/>
    <x v="14"/>
    <n v="26.38"/>
    <n v="9993.14"/>
    <n v="4581.3357900000001"/>
  </r>
  <r>
    <n v="16"/>
    <s v="Pooja"/>
    <n v="57"/>
    <x v="0"/>
    <s v="Electronics"/>
    <n v="9"/>
    <x v="15"/>
    <d v="2023-01-16T00:00:00"/>
    <x v="15"/>
    <n v="16.309999999999999"/>
    <n v="3842.98"/>
    <n v="8155.7076660000002"/>
  </r>
  <r>
    <n v="17"/>
    <s v="Vijay"/>
    <n v="42"/>
    <x v="6"/>
    <s v="Books"/>
    <n v="5"/>
    <x v="16"/>
    <d v="2023-01-17T00:00:00"/>
    <x v="16"/>
    <n v="8.48"/>
    <n v="7353.36"/>
    <n v="9064.5251840000001"/>
  </r>
  <r>
    <n v="18"/>
    <s v="Vijay"/>
    <n v="39"/>
    <x v="1"/>
    <s v="Books"/>
    <n v="2"/>
    <x v="17"/>
    <d v="2023-01-18T00:00:00"/>
    <x v="17"/>
    <n v="0.91"/>
    <n v="6557.04"/>
    <n v="4111.8782760000004"/>
  </r>
  <r>
    <n v="19"/>
    <s v="Anjali"/>
    <n v="49"/>
    <x v="1"/>
    <s v="Electronics"/>
    <n v="5"/>
    <x v="18"/>
    <d v="2023-01-19T00:00:00"/>
    <x v="18"/>
    <n v="21.31"/>
    <n v="8224.01"/>
    <n v="1348.1564250000001"/>
  </r>
  <r>
    <n v="20"/>
    <s v="Priya"/>
    <n v="36"/>
    <x v="6"/>
    <s v="Books"/>
    <n v="6"/>
    <x v="19"/>
    <d v="2023-01-20T00:00:00"/>
    <x v="19"/>
    <n v="0.24"/>
    <n v="9774.14"/>
    <n v="6408.3230239999994"/>
  </r>
  <r>
    <n v="21"/>
    <s v="Rahul"/>
    <n v="23"/>
    <x v="6"/>
    <s v="Electronics"/>
    <n v="1"/>
    <x v="20"/>
    <d v="2023-01-21T00:00:00"/>
    <x v="20"/>
    <n v="11.18"/>
    <n v="8953.0400000000009"/>
    <n v="4400.1605640000007"/>
  </r>
  <r>
    <n v="22"/>
    <s v="Suresh"/>
    <n v="58"/>
    <x v="2"/>
    <s v="Groceries"/>
    <n v="4"/>
    <x v="21"/>
    <d v="2023-01-22T00:00:00"/>
    <x v="21"/>
    <n v="15.92"/>
    <n v="7763.34"/>
    <n v="8319.850527999999"/>
  </r>
  <r>
    <n v="23"/>
    <s v="Anjali"/>
    <n v="32"/>
    <x v="5"/>
    <s v="Clothing"/>
    <n v="2"/>
    <x v="22"/>
    <d v="2023-01-23T00:00:00"/>
    <x v="22"/>
    <n v="27.66"/>
    <n v="7133.36"/>
    <n v="540.02533399999993"/>
  </r>
  <r>
    <n v="24"/>
    <s v="Suresh"/>
    <n v="44"/>
    <x v="4"/>
    <s v="Electronics"/>
    <n v="5"/>
    <x v="23"/>
    <d v="2023-01-24T00:00:00"/>
    <x v="23"/>
    <n v="2.68"/>
    <n v="3687.23"/>
    <n v="7643.5322640000004"/>
  </r>
  <r>
    <n v="25"/>
    <s v="Neha"/>
    <n v="33"/>
    <x v="4"/>
    <s v="Furniture"/>
    <n v="5"/>
    <x v="24"/>
    <d v="2023-01-25T00:00:00"/>
    <x v="24"/>
    <n v="12.18"/>
    <n v="1903.01"/>
    <n v="2595.2127300000002"/>
  </r>
  <r>
    <n v="26"/>
    <s v="Sunita"/>
    <n v="24"/>
    <x v="7"/>
    <s v="Electronics"/>
    <n v="5"/>
    <x v="25"/>
    <d v="2023-01-26T00:00:00"/>
    <x v="25"/>
    <n v="0.73"/>
    <n v="1095.04"/>
    <n v="2471.8627080000001"/>
  </r>
  <r>
    <n v="27"/>
    <s v="Ravi"/>
    <n v="38"/>
    <x v="2"/>
    <s v="Books"/>
    <n v="1"/>
    <x v="26"/>
    <d v="2023-01-27T00:00:00"/>
    <x v="26"/>
    <n v="10.28"/>
    <n v="2798.07"/>
    <n v="5974.2753600000005"/>
  </r>
  <r>
    <n v="28"/>
    <s v="Sunita"/>
    <n v="54"/>
    <x v="6"/>
    <s v="Furniture"/>
    <n v="1"/>
    <x v="27"/>
    <d v="2023-01-28T00:00:00"/>
    <x v="27"/>
    <n v="18.670000000000002"/>
    <n v="4606.67"/>
    <n v="2062.5531989999999"/>
  </r>
  <r>
    <n v="29"/>
    <s v="Rahul"/>
    <n v="22"/>
    <x v="7"/>
    <s v="Furniture"/>
    <n v="9"/>
    <x v="28"/>
    <d v="2023-01-29T00:00:00"/>
    <x v="28"/>
    <n v="8.3699999999999992"/>
    <n v="5458.96"/>
    <n v="6131.8887629999999"/>
  </r>
  <r>
    <n v="30"/>
    <s v="Ravi"/>
    <n v="41"/>
    <x v="1"/>
    <s v="Clothing"/>
    <n v="5"/>
    <x v="29"/>
    <d v="2023-01-30T00:00:00"/>
    <x v="29"/>
    <n v="6.29"/>
    <n v="7844.29"/>
    <n v="4892.9270850000003"/>
  </r>
  <r>
    <n v="31"/>
    <s v="Amit"/>
    <n v="35"/>
    <x v="5"/>
    <s v="Electronics"/>
    <n v="7"/>
    <x v="30"/>
    <d v="2023-01-31T00:00:00"/>
    <x v="30"/>
    <n v="3.47"/>
    <n v="9608.0400000000009"/>
    <n v="4149.3227439999991"/>
  </r>
  <r>
    <n v="32"/>
    <s v="Sunita"/>
    <n v="52"/>
    <x v="7"/>
    <s v="Groceries"/>
    <n v="10"/>
    <x v="31"/>
    <d v="2023-02-01T00:00:00"/>
    <x v="31"/>
    <n v="17.309999999999999"/>
    <n v="1614.54"/>
    <n v="4623.5369289999999"/>
  </r>
  <r>
    <n v="33"/>
    <s v="Anjali"/>
    <n v="46"/>
    <x v="0"/>
    <s v="Furniture"/>
    <n v="4"/>
    <x v="32"/>
    <d v="2023-02-02T00:00:00"/>
    <x v="32"/>
    <n v="20.86"/>
    <n v="1516.54"/>
    <n v="2328.1484339999997"/>
  </r>
  <r>
    <n v="34"/>
    <s v="Priya"/>
    <n v="24"/>
    <x v="4"/>
    <s v="Furniture"/>
    <n v="4"/>
    <x v="33"/>
    <d v="2023-02-03T00:00:00"/>
    <x v="33"/>
    <n v="20.16"/>
    <n v="6102.1"/>
    <n v="5664.7198559999997"/>
  </r>
  <r>
    <n v="35"/>
    <s v="Sunita"/>
    <n v="25"/>
    <x v="6"/>
    <s v="Groceries"/>
    <n v="3"/>
    <x v="34"/>
    <d v="2023-02-04T00:00:00"/>
    <x v="34"/>
    <n v="28.47"/>
    <n v="7581.28"/>
    <n v="3009.3243240000002"/>
  </r>
  <r>
    <n v="36"/>
    <s v="Sunita"/>
    <n v="52"/>
    <x v="3"/>
    <s v="Furniture"/>
    <n v="2"/>
    <x v="35"/>
    <d v="2023-02-05T00:00:00"/>
    <x v="35"/>
    <n v="0.08"/>
    <n v="8557.43"/>
    <n v="3666.4644800000001"/>
  </r>
  <r>
    <n v="37"/>
    <s v="Sunita"/>
    <n v="56"/>
    <x v="6"/>
    <s v="Books"/>
    <n v="3"/>
    <x v="36"/>
    <d v="2023-02-06T00:00:00"/>
    <x v="36"/>
    <n v="19.420000000000002"/>
    <n v="9390.4"/>
    <n v="6691.1214600000003"/>
  </r>
  <r>
    <n v="38"/>
    <s v="Vijay"/>
    <n v="35"/>
    <x v="3"/>
    <s v="Groceries"/>
    <n v="2"/>
    <x v="37"/>
    <d v="2023-02-07T00:00:00"/>
    <x v="37"/>
    <n v="18.010000000000002"/>
    <n v="9842.5499999999993"/>
    <n v="7589.9536829999997"/>
  </r>
  <r>
    <n v="39"/>
    <s v="Ravi"/>
    <n v="30"/>
    <x v="7"/>
    <s v="Books"/>
    <n v="4"/>
    <x v="38"/>
    <d v="2023-02-08T00:00:00"/>
    <x v="38"/>
    <n v="17.66"/>
    <n v="4298.12"/>
    <n v="457.37399800000003"/>
  </r>
  <r>
    <n v="40"/>
    <s v="Priya"/>
    <n v="41"/>
    <x v="3"/>
    <s v="Electronics"/>
    <n v="5"/>
    <x v="39"/>
    <d v="2023-02-09T00:00:00"/>
    <x v="39"/>
    <n v="28.88"/>
    <n v="4113.18"/>
    <n v="1709.020712"/>
  </r>
  <r>
    <n v="41"/>
    <s v="Suresh"/>
    <n v="53"/>
    <x v="7"/>
    <s v="Electronics"/>
    <n v="2"/>
    <x v="40"/>
    <d v="2023-02-10T00:00:00"/>
    <x v="40"/>
    <n v="0.51"/>
    <n v="1904.18"/>
    <n v="3532.2332660000002"/>
  </r>
  <r>
    <n v="42"/>
    <s v="Suresh"/>
    <n v="30"/>
    <x v="6"/>
    <s v="Electronics"/>
    <n v="2"/>
    <x v="41"/>
    <d v="2023-02-11T00:00:00"/>
    <x v="41"/>
    <n v="20.89"/>
    <n v="7006.88"/>
    <n v="6461.8392869999998"/>
  </r>
  <r>
    <n v="43"/>
    <s v="Ravi"/>
    <n v="48"/>
    <x v="2"/>
    <s v="Books"/>
    <n v="1"/>
    <x v="42"/>
    <d v="2023-02-12T00:00:00"/>
    <x v="42"/>
    <n v="24.41"/>
    <n v="6739.24"/>
    <n v="7450.4300830000011"/>
  </r>
  <r>
    <n v="44"/>
    <s v="Neha"/>
    <n v="24"/>
    <x v="2"/>
    <s v="Furniture"/>
    <n v="8"/>
    <x v="43"/>
    <d v="2023-02-13T00:00:00"/>
    <x v="43"/>
    <n v="15.29"/>
    <n v="8689.59"/>
    <n v="8210.7878220000002"/>
  </r>
  <r>
    <n v="45"/>
    <s v="Vijay"/>
    <n v="25"/>
    <x v="7"/>
    <s v="Furniture"/>
    <n v="9"/>
    <x v="44"/>
    <d v="2023-02-14T00:00:00"/>
    <x v="44"/>
    <n v="10.02"/>
    <n v="1423.95"/>
    <n v="8151.2792019999997"/>
  </r>
  <r>
    <n v="46"/>
    <s v="Sunita"/>
    <n v="36"/>
    <x v="0"/>
    <s v="Groceries"/>
    <n v="5"/>
    <x v="45"/>
    <d v="2023-02-15T00:00:00"/>
    <x v="45"/>
    <n v="23.73"/>
    <n v="5228.88"/>
    <n v="2315.4885569999997"/>
  </r>
  <r>
    <n v="47"/>
    <s v="Amit"/>
    <n v="54"/>
    <x v="7"/>
    <s v="Groceries"/>
    <n v="4"/>
    <x v="46"/>
    <d v="2023-02-16T00:00:00"/>
    <x v="46"/>
    <n v="2.92"/>
    <n v="6020.28"/>
    <n v="9631.2194280000003"/>
  </r>
  <r>
    <n v="48"/>
    <s v="Vijay"/>
    <n v="26"/>
    <x v="0"/>
    <s v="Furniture"/>
    <n v="6"/>
    <x v="47"/>
    <d v="2023-02-17T00:00:00"/>
    <x v="47"/>
    <n v="13.26"/>
    <n v="2794.79"/>
    <n v="2228.5761240000002"/>
  </r>
  <r>
    <n v="49"/>
    <s v="Amit"/>
    <n v="25"/>
    <x v="7"/>
    <s v="Clothing"/>
    <n v="7"/>
    <x v="48"/>
    <d v="2023-02-18T00:00:00"/>
    <x v="48"/>
    <n v="15.6"/>
    <n v="2105.7399999999998"/>
    <n v="969.30867999999998"/>
  </r>
  <r>
    <n v="50"/>
    <s v="Ravi"/>
    <n v="33"/>
    <x v="5"/>
    <s v="Books"/>
    <n v="4"/>
    <x v="49"/>
    <d v="2023-02-19T00:00:00"/>
    <x v="49"/>
    <n v="20.82"/>
    <n v="8666.02"/>
    <n v="7533.5256740000004"/>
  </r>
  <r>
    <n v="51"/>
    <s v="Ravi"/>
    <n v="44"/>
    <x v="5"/>
    <s v="Books"/>
    <n v="3"/>
    <x v="18"/>
    <d v="2023-02-20T00:00:00"/>
    <x v="50"/>
    <n v="2.73"/>
    <n v="1056.08"/>
    <n v="2345.0435219999999"/>
  </r>
  <r>
    <n v="52"/>
    <s v="Neha"/>
    <n v="35"/>
    <x v="7"/>
    <s v="Books"/>
    <n v="10"/>
    <x v="50"/>
    <d v="2023-02-21T00:00:00"/>
    <x v="51"/>
    <n v="6.83"/>
    <n v="4970.8999999999996"/>
    <n v="6455.4791070000001"/>
  </r>
  <r>
    <n v="53"/>
    <s v="Rahul"/>
    <n v="33"/>
    <x v="2"/>
    <s v="Clothing"/>
    <n v="9"/>
    <x v="51"/>
    <d v="2023-02-22T00:00:00"/>
    <x v="52"/>
    <n v="12.31"/>
    <n v="1600.42"/>
    <n v="594.30143699999996"/>
  </r>
  <r>
    <n v="54"/>
    <s v="Rahul"/>
    <n v="38"/>
    <x v="0"/>
    <s v="Groceries"/>
    <n v="2"/>
    <x v="52"/>
    <d v="2023-02-23T00:00:00"/>
    <x v="53"/>
    <n v="18.7"/>
    <n v="4842.0600000000004"/>
    <n v="5962.5582600000007"/>
  </r>
  <r>
    <n v="55"/>
    <s v="Pooja"/>
    <n v="46"/>
    <x v="1"/>
    <s v="Groceries"/>
    <n v="5"/>
    <x v="53"/>
    <d v="2023-02-24T00:00:00"/>
    <x v="54"/>
    <n v="26.61"/>
    <n v="9809.64"/>
    <n v="6479.6251170000005"/>
  </r>
  <r>
    <n v="56"/>
    <s v="Anjali"/>
    <n v="51"/>
    <x v="5"/>
    <s v="Books"/>
    <n v="1"/>
    <x v="54"/>
    <d v="2023-02-25T00:00:00"/>
    <x v="55"/>
    <n v="18.559999999999999"/>
    <n v="4525.21"/>
    <n v="2277.9826720000001"/>
  </r>
  <r>
    <n v="57"/>
    <s v="Neha"/>
    <n v="43"/>
    <x v="0"/>
    <s v="Groceries"/>
    <n v="9"/>
    <x v="55"/>
    <d v="2023-02-26T00:00:00"/>
    <x v="56"/>
    <n v="4"/>
    <n v="8642.69"/>
    <n v="3698.5535999999997"/>
  </r>
  <r>
    <n v="58"/>
    <s v="Priya"/>
    <n v="47"/>
    <x v="4"/>
    <s v="Books"/>
    <n v="4"/>
    <x v="56"/>
    <d v="2023-02-27T00:00:00"/>
    <x v="57"/>
    <n v="29.42"/>
    <n v="1614.5"/>
    <n v="2685.9430739999998"/>
  </r>
  <r>
    <n v="59"/>
    <s v="Neha"/>
    <n v="38"/>
    <x v="3"/>
    <s v="Furniture"/>
    <n v="10"/>
    <x v="57"/>
    <d v="2023-02-28T00:00:00"/>
    <x v="58"/>
    <n v="26.15"/>
    <n v="3076.89"/>
    <n v="5548.3505000000005"/>
  </r>
  <r>
    <n v="60"/>
    <s v="Suresh"/>
    <n v="41"/>
    <x v="6"/>
    <s v="Furniture"/>
    <n v="6"/>
    <x v="58"/>
    <d v="2023-03-01T00:00:00"/>
    <x v="59"/>
    <n v="15.08"/>
    <n v="4336.03"/>
    <n v="2084.1830679999998"/>
  </r>
  <r>
    <n v="61"/>
    <s v="Anjali"/>
    <n v="55"/>
    <x v="2"/>
    <s v="Groceries"/>
    <n v="6"/>
    <x v="59"/>
    <d v="2023-03-02T00:00:00"/>
    <x v="60"/>
    <n v="27.67"/>
    <n v="4298.22"/>
    <n v="1302.9164549999998"/>
  </r>
  <r>
    <n v="62"/>
    <s v="Priya"/>
    <n v="54"/>
    <x v="2"/>
    <s v="Clothing"/>
    <n v="2"/>
    <x v="60"/>
    <d v="2023-03-03T00:00:00"/>
    <x v="61"/>
    <n v="16.239999999999998"/>
    <n v="6878.14"/>
    <n v="3809.396424"/>
  </r>
  <r>
    <n v="63"/>
    <s v="Priya"/>
    <n v="58"/>
    <x v="4"/>
    <s v="Groceries"/>
    <n v="8"/>
    <x v="61"/>
    <d v="2023-03-04T00:00:00"/>
    <x v="62"/>
    <n v="27.7"/>
    <n v="3774.82"/>
    <n v="2251.5955199999999"/>
  </r>
  <r>
    <n v="64"/>
    <s v="Vijay"/>
    <n v="28"/>
    <x v="2"/>
    <s v="Electronics"/>
    <n v="9"/>
    <x v="62"/>
    <d v="2023-03-05T00:00:00"/>
    <x v="63"/>
    <n v="24.9"/>
    <n v="7280.79"/>
    <n v="6314.3854699999993"/>
  </r>
  <r>
    <n v="65"/>
    <s v="Suresh"/>
    <n v="43"/>
    <x v="6"/>
    <s v="Books"/>
    <n v="7"/>
    <x v="63"/>
    <d v="2023-03-06T00:00:00"/>
    <x v="64"/>
    <n v="29.05"/>
    <n v="6572.28"/>
    <n v="1740.8575799999999"/>
  </r>
  <r>
    <n v="66"/>
    <s v="Suresh"/>
    <n v="53"/>
    <x v="5"/>
    <s v="Electronics"/>
    <n v="5"/>
    <x v="64"/>
    <d v="2023-03-07T00:00:00"/>
    <x v="65"/>
    <n v="27.59"/>
    <n v="4292.03"/>
    <n v="3673.8372060000002"/>
  </r>
  <r>
    <n v="67"/>
    <s v="Sunita"/>
    <n v="35"/>
    <x v="6"/>
    <s v="Groceries"/>
    <n v="8"/>
    <x v="65"/>
    <d v="2023-03-08T00:00:00"/>
    <x v="66"/>
    <n v="1.08"/>
    <n v="4601.72"/>
    <n v="9329.7189359999993"/>
  </r>
  <r>
    <n v="68"/>
    <s v="Pooja"/>
    <n v="29"/>
    <x v="4"/>
    <s v="Furniture"/>
    <n v="4"/>
    <x v="66"/>
    <d v="2023-03-09T00:00:00"/>
    <x v="67"/>
    <n v="5.24"/>
    <n v="6338.01"/>
    <n v="6042.4472079999996"/>
  </r>
  <r>
    <n v="69"/>
    <s v="Vijay"/>
    <n v="46"/>
    <x v="6"/>
    <s v="Books"/>
    <n v="6"/>
    <x v="67"/>
    <d v="2023-03-10T00:00:00"/>
    <x v="68"/>
    <n v="11.67"/>
    <n v="1165.4000000000001"/>
    <n v="7672.4939610000001"/>
  </r>
  <r>
    <n v="70"/>
    <s v="Amit"/>
    <n v="37"/>
    <x v="6"/>
    <s v="Groceries"/>
    <n v="4"/>
    <x v="68"/>
    <d v="2023-03-11T00:00:00"/>
    <x v="69"/>
    <n v="28.56"/>
    <n v="8312.86"/>
    <n v="6721.1323520000005"/>
  </r>
  <r>
    <n v="71"/>
    <s v="Ravi"/>
    <n v="40"/>
    <x v="5"/>
    <s v="Clothing"/>
    <n v="7"/>
    <x v="69"/>
    <d v="2023-03-12T00:00:00"/>
    <x v="70"/>
    <n v="9"/>
    <n v="6707.5"/>
    <n v="6854.6386999999995"/>
  </r>
  <r>
    <n v="72"/>
    <s v="Sunita"/>
    <n v="37"/>
    <x v="5"/>
    <s v="Groceries"/>
    <n v="5"/>
    <x v="70"/>
    <d v="2023-03-13T00:00:00"/>
    <x v="71"/>
    <n v="4.8099999999999996"/>
    <n v="7400.25"/>
    <n v="6687.8495009999997"/>
  </r>
  <r>
    <n v="73"/>
    <s v="Rahul"/>
    <n v="33"/>
    <x v="6"/>
    <s v="Clothing"/>
    <n v="8"/>
    <x v="71"/>
    <d v="2023-03-14T00:00:00"/>
    <x v="72"/>
    <n v="26.59"/>
    <n v="5600.77"/>
    <n v="7108.1875259999997"/>
  </r>
  <r>
    <n v="74"/>
    <s v="Suresh"/>
    <n v="51"/>
    <x v="6"/>
    <s v="Furniture"/>
    <n v="4"/>
    <x v="72"/>
    <d v="2023-03-15T00:00:00"/>
    <x v="73"/>
    <n v="13.39"/>
    <n v="1549.53"/>
    <n v="8612.992076999999"/>
  </r>
  <r>
    <n v="75"/>
    <s v="Neha"/>
    <n v="23"/>
    <x v="4"/>
    <s v="Clothing"/>
    <n v="1"/>
    <x v="73"/>
    <d v="2023-03-16T00:00:00"/>
    <x v="74"/>
    <n v="27.24"/>
    <n v="4347.84"/>
    <n v="3327.336628"/>
  </r>
  <r>
    <n v="76"/>
    <s v="Neha"/>
    <n v="53"/>
    <x v="1"/>
    <s v="Electronics"/>
    <n v="6"/>
    <x v="74"/>
    <d v="2023-03-17T00:00:00"/>
    <x v="75"/>
    <n v="4.8099999999999996"/>
    <n v="4351.05"/>
    <n v="763.05255899999997"/>
  </r>
  <r>
    <n v="77"/>
    <s v="Pooja"/>
    <n v="46"/>
    <x v="0"/>
    <s v="Electronics"/>
    <n v="10"/>
    <x v="75"/>
    <d v="2023-03-18T00:00:00"/>
    <x v="76"/>
    <n v="19.829999999999998"/>
    <n v="3549.91"/>
    <n v="2404.0257219999999"/>
  </r>
  <r>
    <n v="78"/>
    <s v="Neha"/>
    <n v="46"/>
    <x v="6"/>
    <s v="Electronics"/>
    <n v="4"/>
    <x v="76"/>
    <d v="2023-03-19T00:00:00"/>
    <x v="77"/>
    <n v="13.21"/>
    <n v="784.53"/>
    <n v="1395.852249"/>
  </r>
  <r>
    <n v="79"/>
    <s v="Neha"/>
    <n v="25"/>
    <x v="1"/>
    <s v="Electronics"/>
    <n v="8"/>
    <x v="77"/>
    <d v="2023-03-20T00:00:00"/>
    <x v="78"/>
    <n v="2.29"/>
    <n v="7503.92"/>
    <n v="4136.181552"/>
  </r>
  <r>
    <n v="80"/>
    <s v="Sunita"/>
    <n v="40"/>
    <x v="1"/>
    <s v="Electronics"/>
    <n v="6"/>
    <x v="78"/>
    <d v="2023-03-21T00:00:00"/>
    <x v="79"/>
    <n v="20.89"/>
    <n v="1542.95"/>
    <n v="1107.350136"/>
  </r>
  <r>
    <n v="81"/>
    <s v="Neha"/>
    <n v="25"/>
    <x v="0"/>
    <s v="Clothing"/>
    <n v="6"/>
    <x v="79"/>
    <d v="2023-03-22T00:00:00"/>
    <x v="80"/>
    <n v="7.42"/>
    <n v="6259.93"/>
    <n v="5629.5768660000003"/>
  </r>
  <r>
    <n v="82"/>
    <s v="Neha"/>
    <n v="34"/>
    <x v="3"/>
    <s v="Electronics"/>
    <n v="9"/>
    <x v="80"/>
    <d v="2023-03-23T00:00:00"/>
    <x v="81"/>
    <n v="1.19"/>
    <n v="7180.57"/>
    <n v="3843.5113800000004"/>
  </r>
  <r>
    <n v="83"/>
    <s v="Anjali"/>
    <n v="57"/>
    <x v="3"/>
    <s v="Books"/>
    <n v="1"/>
    <x v="81"/>
    <d v="2023-03-24T00:00:00"/>
    <x v="82"/>
    <n v="1.8"/>
    <n v="6530.47"/>
    <n v="8802.9622399999989"/>
  </r>
  <r>
    <n v="84"/>
    <s v="Neha"/>
    <n v="44"/>
    <x v="2"/>
    <s v="Clothing"/>
    <n v="9"/>
    <x v="82"/>
    <d v="2023-03-25T00:00:00"/>
    <x v="83"/>
    <n v="1.83"/>
    <n v="9611.85"/>
    <n v="9504.0045890000001"/>
  </r>
  <r>
    <n v="85"/>
    <s v="Sunita"/>
    <n v="27"/>
    <x v="3"/>
    <s v="Furniture"/>
    <n v="4"/>
    <x v="83"/>
    <d v="2023-03-26T00:00:00"/>
    <x v="84"/>
    <n v="27.23"/>
    <n v="1481.33"/>
    <n v="4012.6542319999999"/>
  </r>
  <r>
    <n v="86"/>
    <s v="Vijay"/>
    <n v="45"/>
    <x v="1"/>
    <s v="Clothing"/>
    <n v="7"/>
    <x v="84"/>
    <d v="2023-03-27T00:00:00"/>
    <x v="85"/>
    <n v="22.2"/>
    <n v="8738.09"/>
    <n v="2194.5434999999998"/>
  </r>
  <r>
    <n v="87"/>
    <s v="Rahul"/>
    <n v="54"/>
    <x v="4"/>
    <s v="Groceries"/>
    <n v="10"/>
    <x v="85"/>
    <d v="2023-03-28T00:00:00"/>
    <x v="86"/>
    <n v="26.94"/>
    <n v="777.31"/>
    <n v="4356.6262479999996"/>
  </r>
  <r>
    <n v="88"/>
    <s v="Rahul"/>
    <n v="33"/>
    <x v="5"/>
    <s v="Furniture"/>
    <n v="4"/>
    <x v="86"/>
    <d v="2023-03-29T00:00:00"/>
    <x v="87"/>
    <n v="20.18"/>
    <n v="5581.71"/>
    <n v="7166.1917080000003"/>
  </r>
  <r>
    <n v="89"/>
    <s v="Ravi"/>
    <n v="42"/>
    <x v="0"/>
    <s v="Electronics"/>
    <n v="3"/>
    <x v="87"/>
    <d v="2023-03-30T00:00:00"/>
    <x v="88"/>
    <n v="15.87"/>
    <n v="4340.3100000000004"/>
    <n v="3471.7590580000001"/>
  </r>
  <r>
    <n v="90"/>
    <s v="Priya"/>
    <n v="32"/>
    <x v="0"/>
    <s v="Electronics"/>
    <n v="8"/>
    <x v="88"/>
    <d v="2023-03-31T00:00:00"/>
    <x v="89"/>
    <n v="9.1300000000000008"/>
    <n v="5479.75"/>
    <n v="5057.4334589999999"/>
  </r>
  <r>
    <n v="91"/>
    <s v="Rahul"/>
    <n v="59"/>
    <x v="2"/>
    <s v="Groceries"/>
    <n v="1"/>
    <x v="89"/>
    <d v="2023-04-01T00:00:00"/>
    <x v="90"/>
    <n v="29.94"/>
    <n v="3968.45"/>
    <n v="1954.2256159999999"/>
  </r>
  <r>
    <n v="92"/>
    <s v="Suresh"/>
    <n v="50"/>
    <x v="2"/>
    <s v="Electronics"/>
    <n v="4"/>
    <x v="90"/>
    <d v="2023-04-02T00:00:00"/>
    <x v="91"/>
    <n v="10.87"/>
    <n v="2310.39"/>
    <n v="4107.9125699999995"/>
  </r>
  <r>
    <n v="93"/>
    <s v="Sunita"/>
    <n v="24"/>
    <x v="6"/>
    <s v="Furniture"/>
    <n v="1"/>
    <x v="91"/>
    <d v="2023-04-03T00:00:00"/>
    <x v="92"/>
    <n v="14.12"/>
    <n v="681.67"/>
    <n v="3501.2932479999999"/>
  </r>
  <r>
    <n v="94"/>
    <s v="Ravi"/>
    <n v="49"/>
    <x v="3"/>
    <s v="Furniture"/>
    <n v="4"/>
    <x v="92"/>
    <d v="2023-04-04T00:00:00"/>
    <x v="93"/>
    <n v="11.35"/>
    <n v="5422.42"/>
    <n v="2268.8105850000002"/>
  </r>
  <r>
    <n v="95"/>
    <s v="Rahul"/>
    <n v="41"/>
    <x v="6"/>
    <s v="Furniture"/>
    <n v="7"/>
    <x v="93"/>
    <d v="2023-04-05T00:00:00"/>
    <x v="94"/>
    <n v="29.39"/>
    <n v="8506.3799999999992"/>
    <n v="3606.8152879999998"/>
  </r>
  <r>
    <n v="96"/>
    <s v="Ravi"/>
    <n v="47"/>
    <x v="2"/>
    <s v="Clothing"/>
    <n v="2"/>
    <x v="94"/>
    <d v="2023-04-06T00:00:00"/>
    <x v="95"/>
    <n v="5.24"/>
    <n v="4045.55"/>
    <n v="3006.5168519999997"/>
  </r>
  <r>
    <n v="97"/>
    <s v="Priya"/>
    <n v="45"/>
    <x v="2"/>
    <s v="Clothing"/>
    <n v="10"/>
    <x v="95"/>
    <d v="2023-04-07T00:00:00"/>
    <x v="96"/>
    <n v="9.84"/>
    <n v="2617.21"/>
    <n v="3419.8138800000002"/>
  </r>
  <r>
    <n v="98"/>
    <s v="Amit"/>
    <n v="42"/>
    <x v="4"/>
    <s v="Furniture"/>
    <n v="3"/>
    <x v="96"/>
    <d v="2023-04-08T00:00:00"/>
    <x v="97"/>
    <n v="20.41"/>
    <n v="1265.05"/>
    <n v="4216.0494390000003"/>
  </r>
  <r>
    <n v="99"/>
    <s v="Neha"/>
    <n v="51"/>
    <x v="7"/>
    <s v="Clothing"/>
    <n v="10"/>
    <x v="97"/>
    <d v="2023-04-09T00:00:00"/>
    <x v="98"/>
    <n v="1.9"/>
    <n v="1310.45"/>
    <n v="7387.8030900000003"/>
  </r>
  <r>
    <n v="100"/>
    <s v="Amit"/>
    <n v="25"/>
    <x v="0"/>
    <s v="Clothing"/>
    <n v="5"/>
    <x v="98"/>
    <d v="2023-04-10T00:00:00"/>
    <x v="99"/>
    <n v="18.22"/>
    <n v="2603.27"/>
    <n v="2781.926615999999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E2CA40C-1693-4FCE-B7F4-15E2D489FAFE}" name="PivotTable2"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10" firstHeaderRow="1" firstDataRow="1" firstDataCol="1"/>
  <pivotFields count="13">
    <pivotField showAll="0"/>
    <pivotField showAll="0"/>
    <pivotField showAll="0"/>
    <pivotField showAll="0">
      <items count="40">
        <item x="6"/>
        <item x="17"/>
        <item x="9"/>
        <item x="1"/>
        <item x="28"/>
        <item x="35"/>
        <item x="31"/>
        <item x="32"/>
        <item x="25"/>
        <item x="5"/>
        <item x="7"/>
        <item x="20"/>
        <item x="34"/>
        <item x="3"/>
        <item x="16"/>
        <item x="33"/>
        <item x="21"/>
        <item x="14"/>
        <item x="12"/>
        <item x="23"/>
        <item x="13"/>
        <item x="4"/>
        <item x="19"/>
        <item x="8"/>
        <item x="24"/>
        <item x="29"/>
        <item x="27"/>
        <item x="15"/>
        <item x="37"/>
        <item x="0"/>
        <item x="11"/>
        <item x="26"/>
        <item x="22"/>
        <item x="30"/>
        <item x="2"/>
        <item x="10"/>
        <item x="18"/>
        <item x="36"/>
        <item x="38"/>
        <item t="default"/>
      </items>
    </pivotField>
    <pivotField showAll="0"/>
    <pivotField showAll="0"/>
    <pivotField showAll="0"/>
    <pivotField axis="axisRow" showAll="0">
      <items count="7">
        <item x="2"/>
        <item x="0"/>
        <item x="4"/>
        <item x="1"/>
        <item x="3"/>
        <item x="5"/>
        <item t="default"/>
      </items>
    </pivotField>
    <pivotField showAll="0"/>
    <pivotField showAll="0"/>
    <pivotField showAll="0"/>
    <pivotField dataField="1" showAll="0"/>
    <pivotField showAll="0"/>
  </pivotFields>
  <rowFields count="1">
    <field x="7"/>
  </rowFields>
  <rowItems count="7">
    <i>
      <x/>
    </i>
    <i>
      <x v="1"/>
    </i>
    <i>
      <x v="2"/>
    </i>
    <i>
      <x v="3"/>
    </i>
    <i>
      <x v="4"/>
    </i>
    <i>
      <x v="5"/>
    </i>
    <i t="grand">
      <x/>
    </i>
  </rowItems>
  <colItems count="1">
    <i/>
  </colItems>
  <dataFields count="1">
    <dataField name="Sum of Discount" fld="11" baseField="0" baseItem="0"/>
  </dataFields>
  <chartFormats count="7">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7" count="1" selected="0">
            <x v="0"/>
          </reference>
        </references>
      </pivotArea>
    </chartFormat>
    <chartFormat chart="0" format="2">
      <pivotArea type="data" outline="0" fieldPosition="0">
        <references count="2">
          <reference field="4294967294" count="1" selected="0">
            <x v="0"/>
          </reference>
          <reference field="7" count="1" selected="0">
            <x v="1"/>
          </reference>
        </references>
      </pivotArea>
    </chartFormat>
    <chartFormat chart="0" format="3">
      <pivotArea type="data" outline="0" fieldPosition="0">
        <references count="2">
          <reference field="4294967294" count="1" selected="0">
            <x v="0"/>
          </reference>
          <reference field="7" count="1" selected="0">
            <x v="2"/>
          </reference>
        </references>
      </pivotArea>
    </chartFormat>
    <chartFormat chart="0" format="4">
      <pivotArea type="data" outline="0" fieldPosition="0">
        <references count="2">
          <reference field="4294967294" count="1" selected="0">
            <x v="0"/>
          </reference>
          <reference field="7" count="1" selected="0">
            <x v="3"/>
          </reference>
        </references>
      </pivotArea>
    </chartFormat>
    <chartFormat chart="0" format="5">
      <pivotArea type="data" outline="0" fieldPosition="0">
        <references count="2">
          <reference field="4294967294" count="1" selected="0">
            <x v="0"/>
          </reference>
          <reference field="7" count="1" selected="0">
            <x v="4"/>
          </reference>
        </references>
      </pivotArea>
    </chartFormat>
    <chartFormat chart="0" format="6">
      <pivotArea type="data" outline="0" fieldPosition="0">
        <references count="2">
          <reference field="4294967294" count="1" selected="0">
            <x v="0"/>
          </reference>
          <reference field="7"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CACC75B-4F51-40CD-A113-7156876CA16B}" name="PivotTable3"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8" firstHeaderRow="1" firstDataRow="1" firstDataCol="1"/>
  <pivotFields count="12">
    <pivotField showAll="0"/>
    <pivotField showAll="0"/>
    <pivotField dataField="1" showAll="0"/>
    <pivotField showAll="0">
      <items count="9">
        <item h="1" x="4"/>
        <item x="0"/>
        <item h="1" x="2"/>
        <item h="1" x="3"/>
        <item h="1" x="5"/>
        <item h="1" x="7"/>
        <item h="1" x="1"/>
        <item h="1" x="6"/>
        <item t="default"/>
      </items>
    </pivotField>
    <pivotField showAll="0"/>
    <pivotField showAll="0"/>
    <pivotField axis="axisRow" showAll="0">
      <items count="100">
        <item x="1"/>
        <item x="67"/>
        <item x="72"/>
        <item x="90"/>
        <item x="45"/>
        <item x="63"/>
        <item x="10"/>
        <item x="6"/>
        <item x="22"/>
        <item x="29"/>
        <item x="15"/>
        <item x="55"/>
        <item x="73"/>
        <item x="46"/>
        <item x="85"/>
        <item x="42"/>
        <item x="88"/>
        <item x="21"/>
        <item x="64"/>
        <item x="76"/>
        <item x="79"/>
        <item x="7"/>
        <item x="9"/>
        <item x="82"/>
        <item x="28"/>
        <item x="80"/>
        <item x="84"/>
        <item x="87"/>
        <item x="70"/>
        <item x="8"/>
        <item x="65"/>
        <item x="53"/>
        <item x="19"/>
        <item x="27"/>
        <item x="3"/>
        <item x="18"/>
        <item x="38"/>
        <item x="81"/>
        <item x="47"/>
        <item x="50"/>
        <item x="26"/>
        <item x="59"/>
        <item x="78"/>
        <item x="35"/>
        <item x="20"/>
        <item x="44"/>
        <item x="25"/>
        <item x="40"/>
        <item x="95"/>
        <item x="41"/>
        <item x="83"/>
        <item x="52"/>
        <item x="51"/>
        <item x="69"/>
        <item x="68"/>
        <item x="4"/>
        <item x="91"/>
        <item x="23"/>
        <item x="96"/>
        <item x="13"/>
        <item x="92"/>
        <item x="30"/>
        <item x="86"/>
        <item x="39"/>
        <item x="58"/>
        <item x="60"/>
        <item x="62"/>
        <item x="54"/>
        <item x="34"/>
        <item x="33"/>
        <item x="61"/>
        <item x="89"/>
        <item x="17"/>
        <item x="24"/>
        <item x="57"/>
        <item x="97"/>
        <item x="49"/>
        <item x="66"/>
        <item x="94"/>
        <item x="2"/>
        <item x="31"/>
        <item x="56"/>
        <item x="43"/>
        <item x="0"/>
        <item x="16"/>
        <item x="71"/>
        <item x="14"/>
        <item x="37"/>
        <item x="32"/>
        <item x="74"/>
        <item x="75"/>
        <item x="11"/>
        <item x="98"/>
        <item x="48"/>
        <item x="5"/>
        <item x="36"/>
        <item x="77"/>
        <item x="93"/>
        <item x="12"/>
        <item t="default"/>
      </items>
    </pivotField>
    <pivotField numFmtId="164" showAll="0"/>
    <pivotField showAll="0">
      <items count="101">
        <item x="12"/>
        <item x="5"/>
        <item x="4"/>
        <item x="38"/>
        <item x="52"/>
        <item x="22"/>
        <item x="7"/>
        <item x="75"/>
        <item x="48"/>
        <item x="13"/>
        <item x="11"/>
        <item x="79"/>
        <item x="77"/>
        <item x="18"/>
        <item x="60"/>
        <item x="9"/>
        <item x="39"/>
        <item x="2"/>
        <item x="50"/>
        <item x="64"/>
        <item x="59"/>
        <item x="25"/>
        <item x="27"/>
        <item x="93"/>
        <item x="47"/>
        <item x="8"/>
        <item x="10"/>
        <item x="90"/>
        <item x="55"/>
        <item x="85"/>
        <item x="32"/>
        <item x="24"/>
        <item x="76"/>
        <item x="45"/>
        <item x="62"/>
        <item x="95"/>
        <item x="1"/>
        <item x="99"/>
        <item x="40"/>
        <item x="35"/>
        <item x="96"/>
        <item x="57"/>
        <item x="56"/>
        <item x="81"/>
        <item x="92"/>
        <item x="88"/>
        <item x="17"/>
        <item x="34"/>
        <item x="78"/>
        <item x="30"/>
        <item x="6"/>
        <item x="61"/>
        <item x="74"/>
        <item x="0"/>
        <item x="91"/>
        <item x="20"/>
        <item x="65"/>
        <item x="94"/>
        <item x="29"/>
        <item x="97"/>
        <item x="84"/>
        <item x="89"/>
        <item x="31"/>
        <item x="86"/>
        <item x="80"/>
        <item x="3"/>
        <item x="14"/>
        <item x="67"/>
        <item x="19"/>
        <item x="26"/>
        <item x="28"/>
        <item x="51"/>
        <item x="71"/>
        <item x="33"/>
        <item x="53"/>
        <item x="58"/>
        <item x="98"/>
        <item x="70"/>
        <item x="23"/>
        <item x="41"/>
        <item x="36"/>
        <item x="63"/>
        <item x="68"/>
        <item x="54"/>
        <item x="82"/>
        <item x="87"/>
        <item x="44"/>
        <item x="37"/>
        <item x="69"/>
        <item x="66"/>
        <item x="49"/>
        <item x="83"/>
        <item x="72"/>
        <item x="43"/>
        <item x="15"/>
        <item x="42"/>
        <item x="21"/>
        <item x="16"/>
        <item x="46"/>
        <item x="73"/>
        <item t="default"/>
      </items>
    </pivotField>
    <pivotField showAll="0"/>
    <pivotField showAll="0"/>
    <pivotField numFmtId="1" showAll="0"/>
  </pivotFields>
  <rowFields count="1">
    <field x="6"/>
  </rowFields>
  <rowItems count="15">
    <i>
      <x v="4"/>
    </i>
    <i>
      <x v="7"/>
    </i>
    <i>
      <x v="10"/>
    </i>
    <i>
      <x v="11"/>
    </i>
    <i>
      <x v="16"/>
    </i>
    <i>
      <x v="20"/>
    </i>
    <i>
      <x v="27"/>
    </i>
    <i>
      <x v="38"/>
    </i>
    <i>
      <x v="51"/>
    </i>
    <i>
      <x v="83"/>
    </i>
    <i>
      <x v="88"/>
    </i>
    <i>
      <x v="90"/>
    </i>
    <i>
      <x v="91"/>
    </i>
    <i>
      <x v="92"/>
    </i>
    <i t="grand">
      <x/>
    </i>
  </rowItems>
  <colItems count="1">
    <i/>
  </colItems>
  <dataFields count="1">
    <dataField name="Average of Age" fld="2"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D5E6FDDA-6FAF-455F-8E85-A64B9E5DCCD4}" sourceName="City">
  <pivotTables>
    <pivotTable tabId="3" name="PivotTable3"/>
  </pivotTables>
  <data>
    <tabular pivotCacheId="1478979742">
      <items count="8">
        <i x="4"/>
        <i x="0" s="1"/>
        <i x="2"/>
        <i x="3"/>
        <i x="5"/>
        <i x="7"/>
        <i x="1"/>
        <i x="6"/>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xr10:uid="{05BEA052-D21C-4D40-95D0-31B4904115B9}" cache="Slicer_City" caption="City"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FE6A2-4307-457D-BD50-8C6F4D4C5A43}">
  <dimension ref="B3:T103"/>
  <sheetViews>
    <sheetView tabSelected="1" topLeftCell="K1" workbookViewId="0">
      <selection activeCell="P17" sqref="P17"/>
    </sheetView>
  </sheetViews>
  <sheetFormatPr defaultRowHeight="14.4" x14ac:dyDescent="0.3"/>
  <cols>
    <col min="2" max="13" width="22.77734375" customWidth="1"/>
    <col min="14" max="14" width="20.21875" customWidth="1"/>
    <col min="16" max="16" width="12.109375" customWidth="1"/>
    <col min="17" max="17" width="13.33203125" bestFit="1" customWidth="1"/>
    <col min="18" max="18" width="15.21875" bestFit="1" customWidth="1"/>
    <col min="19" max="19" width="11.33203125" customWidth="1"/>
    <col min="20" max="20" width="20.5546875" customWidth="1"/>
    <col min="23" max="23" width="19.88671875" bestFit="1" customWidth="1"/>
    <col min="24" max="24" width="16.33203125" bestFit="1" customWidth="1"/>
    <col min="25" max="25" width="9" bestFit="1" customWidth="1"/>
    <col min="26" max="26" width="10.21875" bestFit="1" customWidth="1"/>
    <col min="27" max="28" width="10" bestFit="1" customWidth="1"/>
    <col min="29" max="29" width="11" bestFit="1" customWidth="1"/>
  </cols>
  <sheetData>
    <row r="3" spans="2:20" x14ac:dyDescent="0.3">
      <c r="B3" s="1" t="s">
        <v>0</v>
      </c>
      <c r="C3" s="1" t="s">
        <v>1</v>
      </c>
      <c r="D3" s="1" t="s">
        <v>2</v>
      </c>
      <c r="E3" s="1" t="s">
        <v>3</v>
      </c>
      <c r="F3" s="1" t="s">
        <v>4</v>
      </c>
      <c r="G3" s="1" t="s">
        <v>5</v>
      </c>
      <c r="H3" s="1" t="s">
        <v>6</v>
      </c>
      <c r="I3" s="1" t="s">
        <v>7</v>
      </c>
      <c r="J3" s="1" t="s">
        <v>8</v>
      </c>
      <c r="K3" s="1" t="s">
        <v>9</v>
      </c>
      <c r="L3" s="1" t="s">
        <v>10</v>
      </c>
      <c r="M3" s="1" t="s">
        <v>11</v>
      </c>
      <c r="N3" s="1" t="s">
        <v>12</v>
      </c>
      <c r="P3" s="2" t="s">
        <v>13</v>
      </c>
      <c r="Q3" s="2" t="s">
        <v>14</v>
      </c>
    </row>
    <row r="4" spans="2:20" x14ac:dyDescent="0.3">
      <c r="B4" s="3">
        <v>8</v>
      </c>
      <c r="C4" s="3">
        <v>1</v>
      </c>
      <c r="D4" s="3" t="s">
        <v>15</v>
      </c>
      <c r="E4" s="3">
        <v>51</v>
      </c>
      <c r="F4" s="3" t="str">
        <f>IF(E4&gt;= 51,"senior Age",IF(E4&gt;= 36,"Middle Age","young Age"))</f>
        <v>senior Age</v>
      </c>
      <c r="G4" s="3">
        <f>COUNTIF(F$3:F$103,F4)</f>
        <v>24</v>
      </c>
      <c r="H4" s="3" t="s">
        <v>16</v>
      </c>
      <c r="I4" s="3" t="s">
        <v>17</v>
      </c>
      <c r="J4" s="3">
        <v>4513</v>
      </c>
      <c r="K4" s="4">
        <v>44927</v>
      </c>
      <c r="L4" s="3">
        <v>4596.21</v>
      </c>
      <c r="M4" s="3">
        <v>27.72</v>
      </c>
      <c r="N4" s="3">
        <v>5037.6400000000003</v>
      </c>
      <c r="P4" s="3" t="str">
        <f>IF(O4&gt;= 51,"senior Age",IF(O4&gt;= 36,"Middle Age","young Age"))</f>
        <v>young Age</v>
      </c>
      <c r="Q4" s="3">
        <f>COUNTIF(F$3:F$103,P4)</f>
        <v>38</v>
      </c>
      <c r="S4" s="7" t="s">
        <v>46</v>
      </c>
      <c r="T4" s="7" t="s">
        <v>47</v>
      </c>
    </row>
    <row r="5" spans="2:20" x14ac:dyDescent="0.3">
      <c r="B5" s="3">
        <v>2</v>
      </c>
      <c r="C5" s="3">
        <v>2</v>
      </c>
      <c r="D5" s="3" t="s">
        <v>18</v>
      </c>
      <c r="E5" s="3">
        <v>25</v>
      </c>
      <c r="F5" s="3" t="str">
        <f>IF(E5&gt;= 51,"senior Age",IF(E5&gt;= 36,"Middle Age","young Age"))</f>
        <v>young Age</v>
      </c>
      <c r="G5" s="3">
        <f t="shared" ref="G5:G68" si="0">COUNTIF(F$3:F$103,F5)</f>
        <v>38</v>
      </c>
      <c r="H5" s="3" t="s">
        <v>19</v>
      </c>
      <c r="I5" s="3" t="s">
        <v>20</v>
      </c>
      <c r="J5" s="3">
        <v>1093</v>
      </c>
      <c r="K5" s="4">
        <v>44928</v>
      </c>
      <c r="L5" s="3">
        <v>3334.34</v>
      </c>
      <c r="M5" s="3">
        <v>25.87</v>
      </c>
      <c r="N5" s="3">
        <v>3198</v>
      </c>
      <c r="P5" s="3" t="s">
        <v>21</v>
      </c>
      <c r="Q5" s="3">
        <f t="shared" ref="Q5:Q6" si="1">COUNTIF(F$3:F$103,P5)</f>
        <v>38</v>
      </c>
      <c r="S5" s="3" t="str" cm="1">
        <f t="array" ref="S5:S12">_xlfn.UNIQUE(H4:H103)</f>
        <v>Chennai</v>
      </c>
      <c r="T5" s="3">
        <f>AVERAGEIF(H$4:H$103,S5,L$4:L$103)</f>
        <v>4427.9228571428584</v>
      </c>
    </row>
    <row r="6" spans="2:20" x14ac:dyDescent="0.3">
      <c r="B6" s="3">
        <v>4</v>
      </c>
      <c r="C6" s="3">
        <v>3</v>
      </c>
      <c r="D6" s="3" t="s">
        <v>22</v>
      </c>
      <c r="E6" s="3">
        <v>56</v>
      </c>
      <c r="F6" s="3" t="str">
        <f>IF(E6&gt;= 51,"senior Age",IF(E6&gt;= 36,"Middle Age","young Age"))</f>
        <v>senior Age</v>
      </c>
      <c r="G6" s="3">
        <f t="shared" si="0"/>
        <v>24</v>
      </c>
      <c r="H6" s="3" t="s">
        <v>23</v>
      </c>
      <c r="I6" s="3" t="s">
        <v>24</v>
      </c>
      <c r="J6" s="3">
        <v>4419</v>
      </c>
      <c r="K6" s="4">
        <v>44929</v>
      </c>
      <c r="L6" s="3">
        <v>2404.17</v>
      </c>
      <c r="M6" s="3">
        <v>1.46</v>
      </c>
      <c r="N6" s="3">
        <v>2764.93</v>
      </c>
      <c r="P6" s="3" t="s">
        <v>25</v>
      </c>
      <c r="Q6" s="3">
        <f t="shared" si="1"/>
        <v>24</v>
      </c>
      <c r="S6" s="3" t="str">
        <v>Nagpur</v>
      </c>
      <c r="T6" s="3">
        <f t="shared" ref="T6:T12" si="2">AVERAGEIF(H$4:H$103,S6,L$4:L$103)</f>
        <v>2997.8645454545449</v>
      </c>
    </row>
    <row r="7" spans="2:20" x14ac:dyDescent="0.3">
      <c r="B7" s="3">
        <v>6</v>
      </c>
      <c r="C7" s="3">
        <v>4</v>
      </c>
      <c r="D7" s="3" t="s">
        <v>22</v>
      </c>
      <c r="E7" s="3">
        <v>35</v>
      </c>
      <c r="F7" s="3" t="str">
        <f>IF(E7&gt;= 51,"senior Age",IF(E7&gt;= 36,"Middle Age","young Age"))</f>
        <v>young Age</v>
      </c>
      <c r="G7" s="3">
        <f t="shared" si="0"/>
        <v>38</v>
      </c>
      <c r="H7" s="3" t="s">
        <v>23</v>
      </c>
      <c r="I7" s="3" t="s">
        <v>17</v>
      </c>
      <c r="J7" s="3">
        <v>2425</v>
      </c>
      <c r="K7" s="4">
        <v>44930</v>
      </c>
      <c r="L7" s="3">
        <v>6183.2</v>
      </c>
      <c r="M7" s="3">
        <v>7.61</v>
      </c>
      <c r="N7" s="3">
        <v>5387.87</v>
      </c>
      <c r="S7" s="3" t="str">
        <v>Delhi</v>
      </c>
      <c r="T7" s="3">
        <f t="shared" si="2"/>
        <v>5049.5023529411774</v>
      </c>
    </row>
    <row r="8" spans="2:20" x14ac:dyDescent="0.3">
      <c r="B8" s="3">
        <v>8</v>
      </c>
      <c r="C8" s="3">
        <v>5</v>
      </c>
      <c r="D8" s="3" t="s">
        <v>26</v>
      </c>
      <c r="E8" s="3">
        <v>43</v>
      </c>
      <c r="F8" s="3" t="str">
        <f t="shared" ref="F8:F71" si="3">IF(E8&gt;= 51,"senior Age",IF(E8&gt;= 36,"Middle Age","young Age"))</f>
        <v>Middle Age</v>
      </c>
      <c r="G8" s="3">
        <f t="shared" si="0"/>
        <v>38</v>
      </c>
      <c r="H8" s="3" t="s">
        <v>23</v>
      </c>
      <c r="I8" s="3" t="s">
        <v>17</v>
      </c>
      <c r="J8" s="3">
        <v>3467</v>
      </c>
      <c r="K8" s="4">
        <v>44931</v>
      </c>
      <c r="L8" s="3">
        <v>427.44</v>
      </c>
      <c r="M8" s="3">
        <v>13.38</v>
      </c>
      <c r="N8" s="3">
        <v>3995.31</v>
      </c>
      <c r="S8" s="3" t="str">
        <v>Hyderabad</v>
      </c>
      <c r="T8" s="3">
        <f t="shared" si="2"/>
        <v>4949.3422222222234</v>
      </c>
    </row>
    <row r="9" spans="2:20" x14ac:dyDescent="0.3">
      <c r="B9" s="3">
        <v>4</v>
      </c>
      <c r="C9" s="3">
        <v>6</v>
      </c>
      <c r="D9" s="3" t="s">
        <v>27</v>
      </c>
      <c r="E9" s="3">
        <v>31</v>
      </c>
      <c r="F9" s="3" t="str">
        <f t="shared" si="3"/>
        <v>young Age</v>
      </c>
      <c r="G9" s="3">
        <f t="shared" si="0"/>
        <v>38</v>
      </c>
      <c r="H9" s="3" t="s">
        <v>19</v>
      </c>
      <c r="I9" s="3" t="s">
        <v>28</v>
      </c>
      <c r="J9" s="3">
        <v>4778</v>
      </c>
      <c r="K9" s="4">
        <v>44932</v>
      </c>
      <c r="L9" s="3">
        <v>254.5</v>
      </c>
      <c r="M9" s="3">
        <v>3.14</v>
      </c>
      <c r="N9" s="3">
        <v>4836.9399999999996</v>
      </c>
      <c r="S9" s="3" t="str">
        <v>Bangalore</v>
      </c>
      <c r="T9" s="3">
        <f t="shared" si="2"/>
        <v>4845.0491666666667</v>
      </c>
    </row>
    <row r="10" spans="2:20" x14ac:dyDescent="0.3">
      <c r="B10" s="3">
        <v>7</v>
      </c>
      <c r="C10" s="3">
        <v>7</v>
      </c>
      <c r="D10" s="3" t="s">
        <v>22</v>
      </c>
      <c r="E10" s="3">
        <v>22</v>
      </c>
      <c r="F10" s="3" t="str">
        <f t="shared" si="3"/>
        <v>young Age</v>
      </c>
      <c r="G10" s="3">
        <f t="shared" si="0"/>
        <v>38</v>
      </c>
      <c r="H10" s="3" t="s">
        <v>16</v>
      </c>
      <c r="I10" s="3" t="s">
        <v>29</v>
      </c>
      <c r="J10" s="3">
        <v>1404</v>
      </c>
      <c r="K10" s="4">
        <v>44933</v>
      </c>
      <c r="L10" s="3">
        <v>4345.08</v>
      </c>
      <c r="M10" s="3">
        <v>10.45</v>
      </c>
      <c r="N10" s="3">
        <v>3706.04</v>
      </c>
      <c r="S10" s="3" t="str">
        <v>Kolkata</v>
      </c>
      <c r="T10" s="3">
        <f t="shared" si="2"/>
        <v>5098.3960000000006</v>
      </c>
    </row>
    <row r="11" spans="2:20" x14ac:dyDescent="0.3">
      <c r="B11" s="3">
        <v>7</v>
      </c>
      <c r="C11" s="3">
        <v>8</v>
      </c>
      <c r="D11" s="3" t="s">
        <v>15</v>
      </c>
      <c r="E11" s="3">
        <v>32</v>
      </c>
      <c r="F11" s="3" t="str">
        <f t="shared" si="3"/>
        <v>young Age</v>
      </c>
      <c r="G11" s="3">
        <f t="shared" si="0"/>
        <v>38</v>
      </c>
      <c r="H11" s="3" t="s">
        <v>30</v>
      </c>
      <c r="I11" s="3" t="s">
        <v>29</v>
      </c>
      <c r="J11" s="3">
        <v>1941</v>
      </c>
      <c r="K11" s="4">
        <v>44934</v>
      </c>
      <c r="L11" s="3">
        <v>773.93</v>
      </c>
      <c r="M11" s="3">
        <v>22.2</v>
      </c>
      <c r="N11" s="3">
        <v>9719.69</v>
      </c>
      <c r="S11" s="3" t="str">
        <v>Pune</v>
      </c>
      <c r="T11" s="3">
        <f t="shared" si="2"/>
        <v>6314.8058823529418</v>
      </c>
    </row>
    <row r="12" spans="2:20" x14ac:dyDescent="0.3">
      <c r="B12" s="3">
        <v>8</v>
      </c>
      <c r="C12" s="3">
        <v>9</v>
      </c>
      <c r="D12" s="3" t="s">
        <v>31</v>
      </c>
      <c r="E12" s="3">
        <v>45</v>
      </c>
      <c r="F12" s="3" t="str">
        <f t="shared" si="3"/>
        <v>Middle Age</v>
      </c>
      <c r="G12" s="3">
        <f t="shared" si="0"/>
        <v>38</v>
      </c>
      <c r="H12" s="3" t="s">
        <v>32</v>
      </c>
      <c r="I12" s="3" t="s">
        <v>28</v>
      </c>
      <c r="J12" s="3">
        <v>2209</v>
      </c>
      <c r="K12" s="4">
        <v>44935</v>
      </c>
      <c r="L12" s="3">
        <v>2594.2199999999998</v>
      </c>
      <c r="M12" s="3">
        <v>20.420000000000002</v>
      </c>
      <c r="N12" s="3">
        <v>1767.67</v>
      </c>
      <c r="S12" s="3" t="str">
        <v>Mumbai</v>
      </c>
      <c r="T12" s="3">
        <f t="shared" si="2"/>
        <v>5346.7240000000002</v>
      </c>
    </row>
    <row r="13" spans="2:20" x14ac:dyDescent="0.3">
      <c r="B13" s="3">
        <v>10</v>
      </c>
      <c r="C13" s="3">
        <v>10</v>
      </c>
      <c r="D13" s="3" t="s">
        <v>33</v>
      </c>
      <c r="E13" s="3">
        <v>24</v>
      </c>
      <c r="F13" s="3" t="str">
        <f t="shared" si="3"/>
        <v>young Age</v>
      </c>
      <c r="G13" s="3">
        <f t="shared" si="0"/>
        <v>38</v>
      </c>
      <c r="H13" s="3" t="s">
        <v>32</v>
      </c>
      <c r="I13" s="3" t="s">
        <v>20</v>
      </c>
      <c r="J13" s="3">
        <v>1975</v>
      </c>
      <c r="K13" s="4">
        <v>44936</v>
      </c>
      <c r="L13" s="3">
        <v>2289.4899999999998</v>
      </c>
      <c r="M13" s="3">
        <v>18.670000000000002</v>
      </c>
      <c r="N13" s="3">
        <v>1419.64</v>
      </c>
    </row>
    <row r="14" spans="2:20" x14ac:dyDescent="0.3">
      <c r="B14" s="3">
        <v>2</v>
      </c>
      <c r="C14" s="3">
        <v>11</v>
      </c>
      <c r="D14" s="3" t="s">
        <v>26</v>
      </c>
      <c r="E14" s="3">
        <v>56</v>
      </c>
      <c r="F14" s="3" t="str">
        <f t="shared" si="3"/>
        <v>senior Age</v>
      </c>
      <c r="G14" s="3">
        <f t="shared" si="0"/>
        <v>24</v>
      </c>
      <c r="H14" s="3" t="s">
        <v>34</v>
      </c>
      <c r="I14" s="3" t="s">
        <v>29</v>
      </c>
      <c r="J14" s="3">
        <v>1375</v>
      </c>
      <c r="K14" s="4">
        <v>44937</v>
      </c>
      <c r="L14" s="3">
        <v>2606.59</v>
      </c>
      <c r="M14" s="3">
        <v>21.32</v>
      </c>
      <c r="N14" s="3">
        <v>3762.22</v>
      </c>
      <c r="S14" s="8" t="s">
        <v>48</v>
      </c>
      <c r="T14" s="3">
        <f>MAX(T5:T12)</f>
        <v>6314.8058823529418</v>
      </c>
    </row>
    <row r="15" spans="2:20" x14ac:dyDescent="0.3">
      <c r="B15" s="3">
        <v>10</v>
      </c>
      <c r="C15" s="3">
        <v>12</v>
      </c>
      <c r="D15" s="3" t="s">
        <v>35</v>
      </c>
      <c r="E15" s="3">
        <v>57</v>
      </c>
      <c r="F15" s="3" t="str">
        <f t="shared" si="3"/>
        <v>senior Age</v>
      </c>
      <c r="G15" s="3">
        <f t="shared" si="0"/>
        <v>24</v>
      </c>
      <c r="H15" s="3" t="s">
        <v>16</v>
      </c>
      <c r="I15" s="3" t="s">
        <v>20</v>
      </c>
      <c r="J15" s="3">
        <v>4748</v>
      </c>
      <c r="K15" s="4">
        <v>44938</v>
      </c>
      <c r="L15" s="3">
        <v>1397.45</v>
      </c>
      <c r="M15" s="3">
        <v>6.15</v>
      </c>
      <c r="N15" s="3">
        <v>6114.76</v>
      </c>
      <c r="S15" s="8" t="s">
        <v>49</v>
      </c>
      <c r="T15" s="3">
        <f>MIN(T5:T12)</f>
        <v>2997.8645454545449</v>
      </c>
    </row>
    <row r="16" spans="2:20" x14ac:dyDescent="0.3">
      <c r="B16" s="3">
        <v>7</v>
      </c>
      <c r="C16" s="3">
        <v>13</v>
      </c>
      <c r="D16" s="3" t="s">
        <v>36</v>
      </c>
      <c r="E16" s="3">
        <v>52</v>
      </c>
      <c r="F16" s="3" t="str">
        <f t="shared" si="3"/>
        <v>senior Age</v>
      </c>
      <c r="G16" s="3">
        <f t="shared" si="0"/>
        <v>24</v>
      </c>
      <c r="H16" s="3" t="s">
        <v>19</v>
      </c>
      <c r="I16" s="3" t="s">
        <v>24</v>
      </c>
      <c r="J16" s="3">
        <v>4945</v>
      </c>
      <c r="K16" s="4">
        <v>44939</v>
      </c>
      <c r="L16" s="3">
        <v>219.16</v>
      </c>
      <c r="M16" s="3">
        <v>10.25</v>
      </c>
      <c r="N16" s="3">
        <v>6762.18</v>
      </c>
    </row>
    <row r="17" spans="2:14" x14ac:dyDescent="0.3">
      <c r="B17" s="3">
        <v>1</v>
      </c>
      <c r="C17" s="3">
        <v>14</v>
      </c>
      <c r="D17" s="3" t="s">
        <v>36</v>
      </c>
      <c r="E17" s="3">
        <v>25</v>
      </c>
      <c r="F17" s="3" t="str">
        <f t="shared" si="3"/>
        <v>young Age</v>
      </c>
      <c r="G17" s="3">
        <f t="shared" si="0"/>
        <v>38</v>
      </c>
      <c r="H17" s="3" t="s">
        <v>23</v>
      </c>
      <c r="I17" s="3" t="s">
        <v>24</v>
      </c>
      <c r="J17" s="3">
        <v>3750</v>
      </c>
      <c r="K17" s="4">
        <v>44940</v>
      </c>
      <c r="L17" s="3">
        <v>1243.29</v>
      </c>
      <c r="M17" s="3">
        <v>20.29</v>
      </c>
      <c r="N17" s="3">
        <v>4273.9399999999996</v>
      </c>
    </row>
    <row r="18" spans="2:14" x14ac:dyDescent="0.3">
      <c r="B18" s="3">
        <v>4</v>
      </c>
      <c r="C18" s="3">
        <v>15</v>
      </c>
      <c r="D18" s="3" t="s">
        <v>37</v>
      </c>
      <c r="E18" s="3">
        <v>40</v>
      </c>
      <c r="F18" s="3" t="str">
        <f t="shared" si="3"/>
        <v>Middle Age</v>
      </c>
      <c r="G18" s="3">
        <f t="shared" si="0"/>
        <v>38</v>
      </c>
      <c r="H18" s="3" t="s">
        <v>32</v>
      </c>
      <c r="I18" s="3" t="s">
        <v>29</v>
      </c>
      <c r="J18" s="3">
        <v>4588</v>
      </c>
      <c r="K18" s="4">
        <v>44941</v>
      </c>
      <c r="L18" s="3">
        <v>6222.95</v>
      </c>
      <c r="M18" s="3">
        <v>26.38</v>
      </c>
      <c r="N18" s="3">
        <v>9993.14</v>
      </c>
    </row>
    <row r="19" spans="2:14" x14ac:dyDescent="0.3">
      <c r="B19" s="3">
        <v>9</v>
      </c>
      <c r="C19" s="3">
        <v>16</v>
      </c>
      <c r="D19" s="3" t="s">
        <v>35</v>
      </c>
      <c r="E19" s="3">
        <v>57</v>
      </c>
      <c r="F19" s="3" t="str">
        <f t="shared" si="3"/>
        <v>senior Age</v>
      </c>
      <c r="G19" s="3">
        <f t="shared" si="0"/>
        <v>24</v>
      </c>
      <c r="H19" s="3" t="s">
        <v>16</v>
      </c>
      <c r="I19" s="3" t="s">
        <v>29</v>
      </c>
      <c r="J19" s="3">
        <v>1497</v>
      </c>
      <c r="K19" s="4">
        <v>44942</v>
      </c>
      <c r="L19" s="3">
        <v>9745.14</v>
      </c>
      <c r="M19" s="3">
        <v>16.309999999999999</v>
      </c>
      <c r="N19" s="3">
        <v>3842.98</v>
      </c>
    </row>
    <row r="20" spans="2:14" x14ac:dyDescent="0.3">
      <c r="B20" s="3">
        <v>5</v>
      </c>
      <c r="C20" s="3">
        <v>17</v>
      </c>
      <c r="D20" s="3" t="s">
        <v>26</v>
      </c>
      <c r="E20" s="3">
        <v>42</v>
      </c>
      <c r="F20" s="3" t="str">
        <f t="shared" si="3"/>
        <v>Middle Age</v>
      </c>
      <c r="G20" s="3">
        <f t="shared" si="0"/>
        <v>38</v>
      </c>
      <c r="H20" s="3" t="s">
        <v>39</v>
      </c>
      <c r="I20" s="3" t="s">
        <v>24</v>
      </c>
      <c r="J20" s="3">
        <v>4570</v>
      </c>
      <c r="K20" s="4">
        <v>44943</v>
      </c>
      <c r="L20" s="3">
        <v>9904.42</v>
      </c>
      <c r="M20" s="3">
        <v>8.48</v>
      </c>
      <c r="N20" s="3">
        <v>7353.36</v>
      </c>
    </row>
    <row r="21" spans="2:14" x14ac:dyDescent="0.3">
      <c r="B21" s="3">
        <v>2</v>
      </c>
      <c r="C21" s="3">
        <v>18</v>
      </c>
      <c r="D21" s="3" t="s">
        <v>26</v>
      </c>
      <c r="E21" s="3">
        <v>39</v>
      </c>
      <c r="F21" s="3" t="str">
        <f t="shared" si="3"/>
        <v>Middle Age</v>
      </c>
      <c r="G21" s="3">
        <f t="shared" si="0"/>
        <v>38</v>
      </c>
      <c r="H21" s="3" t="s">
        <v>19</v>
      </c>
      <c r="I21" s="3" t="s">
        <v>24</v>
      </c>
      <c r="J21" s="3">
        <v>4277</v>
      </c>
      <c r="K21" s="4">
        <v>44944</v>
      </c>
      <c r="L21" s="3">
        <v>4149.6400000000003</v>
      </c>
      <c r="M21" s="3">
        <v>0.91</v>
      </c>
      <c r="N21" s="3">
        <v>6557.04</v>
      </c>
    </row>
    <row r="22" spans="2:14" x14ac:dyDescent="0.3">
      <c r="B22" s="3">
        <v>5</v>
      </c>
      <c r="C22" s="3">
        <v>19</v>
      </c>
      <c r="D22" s="3" t="s">
        <v>36</v>
      </c>
      <c r="E22" s="3">
        <v>49</v>
      </c>
      <c r="F22" s="3" t="str">
        <f t="shared" si="3"/>
        <v>Middle Age</v>
      </c>
      <c r="G22" s="3">
        <f t="shared" si="0"/>
        <v>38</v>
      </c>
      <c r="H22" s="3" t="s">
        <v>19</v>
      </c>
      <c r="I22" s="3" t="s">
        <v>29</v>
      </c>
      <c r="J22" s="3">
        <v>2438</v>
      </c>
      <c r="K22" s="4">
        <v>44945</v>
      </c>
      <c r="L22" s="3">
        <v>1713.25</v>
      </c>
      <c r="M22" s="3">
        <v>21.31</v>
      </c>
      <c r="N22" s="3">
        <v>8224.01</v>
      </c>
    </row>
    <row r="23" spans="2:14" x14ac:dyDescent="0.3">
      <c r="B23" s="3">
        <v>6</v>
      </c>
      <c r="C23" s="3">
        <v>20</v>
      </c>
      <c r="D23" s="3" t="s">
        <v>37</v>
      </c>
      <c r="E23" s="3">
        <v>36</v>
      </c>
      <c r="F23" s="3" t="str">
        <f t="shared" si="3"/>
        <v>Middle Age</v>
      </c>
      <c r="G23" s="3">
        <f t="shared" si="0"/>
        <v>38</v>
      </c>
      <c r="H23" s="3" t="s">
        <v>39</v>
      </c>
      <c r="I23" s="3" t="s">
        <v>24</v>
      </c>
      <c r="J23" s="3">
        <v>2389</v>
      </c>
      <c r="K23" s="4">
        <v>44946</v>
      </c>
      <c r="L23" s="3">
        <v>6423.74</v>
      </c>
      <c r="M23" s="3">
        <v>0.24</v>
      </c>
      <c r="N23" s="3">
        <v>9774.14</v>
      </c>
    </row>
    <row r="24" spans="2:14" x14ac:dyDescent="0.3">
      <c r="B24" s="3">
        <v>1</v>
      </c>
      <c r="C24" s="3">
        <v>21</v>
      </c>
      <c r="D24" s="3" t="s">
        <v>15</v>
      </c>
      <c r="E24" s="3">
        <v>23</v>
      </c>
      <c r="F24" s="3" t="str">
        <f t="shared" si="3"/>
        <v>young Age</v>
      </c>
      <c r="G24" s="3">
        <f t="shared" si="0"/>
        <v>38</v>
      </c>
      <c r="H24" s="3" t="s">
        <v>39</v>
      </c>
      <c r="I24" s="3" t="s">
        <v>29</v>
      </c>
      <c r="J24" s="3">
        <v>2879</v>
      </c>
      <c r="K24" s="4">
        <v>44947</v>
      </c>
      <c r="L24" s="3">
        <v>4954.0200000000004</v>
      </c>
      <c r="M24" s="3">
        <v>11.18</v>
      </c>
      <c r="N24" s="3">
        <v>8953.0400000000009</v>
      </c>
    </row>
    <row r="25" spans="2:14" x14ac:dyDescent="0.3">
      <c r="B25" s="3">
        <v>4</v>
      </c>
      <c r="C25" s="3">
        <v>22</v>
      </c>
      <c r="D25" s="3" t="s">
        <v>27</v>
      </c>
      <c r="E25" s="3">
        <v>58</v>
      </c>
      <c r="F25" s="3" t="str">
        <f t="shared" si="3"/>
        <v>senior Age</v>
      </c>
      <c r="G25" s="3">
        <f t="shared" si="0"/>
        <v>24</v>
      </c>
      <c r="H25" s="3" t="s">
        <v>23</v>
      </c>
      <c r="I25" s="3" t="s">
        <v>28</v>
      </c>
      <c r="J25" s="3">
        <v>1738</v>
      </c>
      <c r="K25" s="4">
        <v>44948</v>
      </c>
      <c r="L25" s="3">
        <v>9895.16</v>
      </c>
      <c r="M25" s="3">
        <v>15.92</v>
      </c>
      <c r="N25" s="3">
        <v>7763.34</v>
      </c>
    </row>
    <row r="26" spans="2:14" x14ac:dyDescent="0.3">
      <c r="B26" s="3">
        <v>2</v>
      </c>
      <c r="C26" s="3">
        <v>23</v>
      </c>
      <c r="D26" s="3" t="s">
        <v>36</v>
      </c>
      <c r="E26" s="3">
        <v>32</v>
      </c>
      <c r="F26" s="3" t="str">
        <f t="shared" si="3"/>
        <v>young Age</v>
      </c>
      <c r="G26" s="3">
        <f t="shared" si="0"/>
        <v>38</v>
      </c>
      <c r="H26" s="3" t="s">
        <v>34</v>
      </c>
      <c r="I26" s="3" t="s">
        <v>17</v>
      </c>
      <c r="J26" s="3">
        <v>1419</v>
      </c>
      <c r="K26" s="4">
        <v>44949</v>
      </c>
      <c r="L26" s="3">
        <v>746.51</v>
      </c>
      <c r="M26" s="3">
        <v>27.66</v>
      </c>
      <c r="N26" s="3">
        <v>7133.36</v>
      </c>
    </row>
    <row r="27" spans="2:14" x14ac:dyDescent="0.3">
      <c r="B27" s="3">
        <v>5</v>
      </c>
      <c r="C27" s="3">
        <v>24</v>
      </c>
      <c r="D27" s="3" t="s">
        <v>27</v>
      </c>
      <c r="E27" s="3">
        <v>44</v>
      </c>
      <c r="F27" s="3" t="str">
        <f t="shared" si="3"/>
        <v>Middle Age</v>
      </c>
      <c r="G27" s="3">
        <f t="shared" si="0"/>
        <v>38</v>
      </c>
      <c r="H27" s="3" t="s">
        <v>32</v>
      </c>
      <c r="I27" s="3" t="s">
        <v>29</v>
      </c>
      <c r="J27" s="3">
        <v>3633</v>
      </c>
      <c r="K27" s="4">
        <v>44950</v>
      </c>
      <c r="L27" s="3">
        <v>7854.02</v>
      </c>
      <c r="M27" s="3">
        <v>2.68</v>
      </c>
      <c r="N27" s="3">
        <v>3687.23</v>
      </c>
    </row>
    <row r="28" spans="2:14" x14ac:dyDescent="0.3">
      <c r="B28" s="3">
        <v>5</v>
      </c>
      <c r="C28" s="3">
        <v>25</v>
      </c>
      <c r="D28" s="3" t="s">
        <v>33</v>
      </c>
      <c r="E28" s="3">
        <v>33</v>
      </c>
      <c r="F28" s="3" t="str">
        <f t="shared" si="3"/>
        <v>young Age</v>
      </c>
      <c r="G28" s="3">
        <f t="shared" si="0"/>
        <v>38</v>
      </c>
      <c r="H28" s="3" t="s">
        <v>32</v>
      </c>
      <c r="I28" s="3" t="s">
        <v>20</v>
      </c>
      <c r="J28" s="3">
        <v>4290</v>
      </c>
      <c r="K28" s="4">
        <v>44951</v>
      </c>
      <c r="L28" s="3">
        <v>2955.15</v>
      </c>
      <c r="M28" s="3">
        <v>12.18</v>
      </c>
      <c r="N28" s="3">
        <v>1903.01</v>
      </c>
    </row>
    <row r="29" spans="2:14" x14ac:dyDescent="0.3">
      <c r="B29" s="3">
        <v>5</v>
      </c>
      <c r="C29" s="3">
        <v>26</v>
      </c>
      <c r="D29" s="3" t="s">
        <v>22</v>
      </c>
      <c r="E29" s="3">
        <v>24</v>
      </c>
      <c r="F29" s="3" t="str">
        <f t="shared" si="3"/>
        <v>young Age</v>
      </c>
      <c r="G29" s="3">
        <f t="shared" si="0"/>
        <v>38</v>
      </c>
      <c r="H29" s="3" t="s">
        <v>41</v>
      </c>
      <c r="I29" s="3" t="s">
        <v>29</v>
      </c>
      <c r="J29" s="3">
        <v>2975</v>
      </c>
      <c r="K29" s="4">
        <v>44952</v>
      </c>
      <c r="L29" s="3">
        <v>2490.04</v>
      </c>
      <c r="M29" s="3">
        <v>0.73</v>
      </c>
      <c r="N29" s="3">
        <v>1095.04</v>
      </c>
    </row>
    <row r="30" spans="2:14" x14ac:dyDescent="0.3">
      <c r="B30" s="3">
        <v>1</v>
      </c>
      <c r="C30" s="3">
        <v>27</v>
      </c>
      <c r="D30" s="3" t="s">
        <v>18</v>
      </c>
      <c r="E30" s="3">
        <v>38</v>
      </c>
      <c r="F30" s="3" t="str">
        <f t="shared" si="3"/>
        <v>Middle Age</v>
      </c>
      <c r="G30" s="3">
        <f t="shared" si="0"/>
        <v>38</v>
      </c>
      <c r="H30" s="3" t="s">
        <v>23</v>
      </c>
      <c r="I30" s="3" t="s">
        <v>24</v>
      </c>
      <c r="J30" s="3">
        <v>2562</v>
      </c>
      <c r="K30" s="4">
        <v>44953</v>
      </c>
      <c r="L30" s="3">
        <v>6658.8</v>
      </c>
      <c r="M30" s="3">
        <v>10.28</v>
      </c>
      <c r="N30" s="3">
        <v>2798.07</v>
      </c>
    </row>
    <row r="31" spans="2:14" x14ac:dyDescent="0.3">
      <c r="B31" s="3">
        <v>1</v>
      </c>
      <c r="C31" s="3">
        <v>28</v>
      </c>
      <c r="D31" s="3" t="s">
        <v>22</v>
      </c>
      <c r="E31" s="3">
        <v>54</v>
      </c>
      <c r="F31" s="3" t="str">
        <f t="shared" si="3"/>
        <v>senior Age</v>
      </c>
      <c r="G31" s="3">
        <f t="shared" si="0"/>
        <v>24</v>
      </c>
      <c r="H31" s="3" t="s">
        <v>39</v>
      </c>
      <c r="I31" s="3" t="s">
        <v>20</v>
      </c>
      <c r="J31" s="3">
        <v>2398</v>
      </c>
      <c r="K31" s="4">
        <v>44954</v>
      </c>
      <c r="L31" s="3">
        <v>2536.0300000000002</v>
      </c>
      <c r="M31" s="3">
        <v>18.670000000000002</v>
      </c>
      <c r="N31" s="3">
        <v>4606.67</v>
      </c>
    </row>
    <row r="32" spans="2:14" x14ac:dyDescent="0.3">
      <c r="B32" s="3">
        <v>9</v>
      </c>
      <c r="C32" s="3">
        <v>29</v>
      </c>
      <c r="D32" s="3" t="s">
        <v>15</v>
      </c>
      <c r="E32" s="3">
        <v>22</v>
      </c>
      <c r="F32" s="3" t="str">
        <f t="shared" si="3"/>
        <v>young Age</v>
      </c>
      <c r="G32" s="3">
        <f t="shared" si="0"/>
        <v>38</v>
      </c>
      <c r="H32" s="3" t="s">
        <v>41</v>
      </c>
      <c r="I32" s="3" t="s">
        <v>20</v>
      </c>
      <c r="J32" s="3">
        <v>2046</v>
      </c>
      <c r="K32" s="4">
        <v>44955</v>
      </c>
      <c r="L32" s="3">
        <v>6692.01</v>
      </c>
      <c r="M32" s="3">
        <v>8.3699999999999992</v>
      </c>
      <c r="N32" s="3">
        <v>5458.96</v>
      </c>
    </row>
    <row r="33" spans="2:14" x14ac:dyDescent="0.3">
      <c r="B33" s="3">
        <v>5</v>
      </c>
      <c r="C33" s="3">
        <v>30</v>
      </c>
      <c r="D33" s="3" t="s">
        <v>18</v>
      </c>
      <c r="E33" s="3">
        <v>41</v>
      </c>
      <c r="F33" s="3" t="str">
        <f t="shared" si="3"/>
        <v>Middle Age</v>
      </c>
      <c r="G33" s="3">
        <f t="shared" si="0"/>
        <v>38</v>
      </c>
      <c r="H33" s="3" t="s">
        <v>19</v>
      </c>
      <c r="I33" s="3" t="s">
        <v>17</v>
      </c>
      <c r="J33" s="3">
        <v>1460</v>
      </c>
      <c r="K33" s="4">
        <v>44956</v>
      </c>
      <c r="L33" s="3">
        <v>5221.3500000000004</v>
      </c>
      <c r="M33" s="3">
        <v>6.29</v>
      </c>
      <c r="N33" s="3">
        <v>7844.29</v>
      </c>
    </row>
    <row r="34" spans="2:14" x14ac:dyDescent="0.3">
      <c r="B34" s="3">
        <v>7</v>
      </c>
      <c r="C34" s="3">
        <v>31</v>
      </c>
      <c r="D34" s="3" t="s">
        <v>31</v>
      </c>
      <c r="E34" s="3">
        <v>35</v>
      </c>
      <c r="F34" s="3" t="str">
        <f t="shared" si="3"/>
        <v>young Age</v>
      </c>
      <c r="G34" s="3">
        <f t="shared" si="0"/>
        <v>38</v>
      </c>
      <c r="H34" s="3" t="s">
        <v>34</v>
      </c>
      <c r="I34" s="3" t="s">
        <v>29</v>
      </c>
      <c r="J34" s="3">
        <v>3767</v>
      </c>
      <c r="K34" s="4">
        <v>44957</v>
      </c>
      <c r="L34" s="3">
        <v>4298.4799999999996</v>
      </c>
      <c r="M34" s="3">
        <v>3.47</v>
      </c>
      <c r="N34" s="3">
        <v>9608.0400000000009</v>
      </c>
    </row>
    <row r="35" spans="2:14" x14ac:dyDescent="0.3">
      <c r="B35" s="3">
        <v>10</v>
      </c>
      <c r="C35" s="3">
        <v>32</v>
      </c>
      <c r="D35" s="3" t="s">
        <v>22</v>
      </c>
      <c r="E35" s="3">
        <v>52</v>
      </c>
      <c r="F35" s="3" t="str">
        <f t="shared" si="3"/>
        <v>senior Age</v>
      </c>
      <c r="G35" s="3">
        <f t="shared" si="0"/>
        <v>24</v>
      </c>
      <c r="H35" s="3" t="s">
        <v>41</v>
      </c>
      <c r="I35" s="3" t="s">
        <v>28</v>
      </c>
      <c r="J35" s="3">
        <v>4426</v>
      </c>
      <c r="K35" s="4">
        <v>44958</v>
      </c>
      <c r="L35" s="3">
        <v>5591.41</v>
      </c>
      <c r="M35" s="3">
        <v>17.309999999999999</v>
      </c>
      <c r="N35" s="3">
        <v>1614.54</v>
      </c>
    </row>
    <row r="36" spans="2:14" x14ac:dyDescent="0.3">
      <c r="B36" s="3">
        <v>4</v>
      </c>
      <c r="C36" s="3">
        <v>33</v>
      </c>
      <c r="D36" s="3" t="s">
        <v>36</v>
      </c>
      <c r="E36" s="3">
        <v>46</v>
      </c>
      <c r="F36" s="3" t="str">
        <f t="shared" si="3"/>
        <v>Middle Age</v>
      </c>
      <c r="G36" s="3">
        <f t="shared" si="0"/>
        <v>38</v>
      </c>
      <c r="H36" s="3" t="s">
        <v>16</v>
      </c>
      <c r="I36" s="3" t="s">
        <v>20</v>
      </c>
      <c r="J36" s="3">
        <v>4674</v>
      </c>
      <c r="K36" s="4">
        <v>44959</v>
      </c>
      <c r="L36" s="3">
        <v>2941.81</v>
      </c>
      <c r="M36" s="3">
        <v>20.86</v>
      </c>
      <c r="N36" s="3">
        <v>1516.54</v>
      </c>
    </row>
    <row r="37" spans="2:14" x14ac:dyDescent="0.3">
      <c r="B37" s="3">
        <v>4</v>
      </c>
      <c r="C37" s="3">
        <v>34</v>
      </c>
      <c r="D37" s="3" t="s">
        <v>37</v>
      </c>
      <c r="E37" s="3">
        <v>24</v>
      </c>
      <c r="F37" s="3" t="str">
        <f t="shared" si="3"/>
        <v>young Age</v>
      </c>
      <c r="G37" s="3">
        <f t="shared" si="0"/>
        <v>38</v>
      </c>
      <c r="H37" s="3" t="s">
        <v>32</v>
      </c>
      <c r="I37" s="3" t="s">
        <v>20</v>
      </c>
      <c r="J37" s="3">
        <v>4123</v>
      </c>
      <c r="K37" s="4">
        <v>44960</v>
      </c>
      <c r="L37" s="3">
        <v>7095.09</v>
      </c>
      <c r="M37" s="3">
        <v>20.16</v>
      </c>
      <c r="N37" s="3">
        <v>6102.1</v>
      </c>
    </row>
    <row r="38" spans="2:14" x14ac:dyDescent="0.3">
      <c r="B38" s="3">
        <v>3</v>
      </c>
      <c r="C38" s="3">
        <v>35</v>
      </c>
      <c r="D38" s="3" t="s">
        <v>22</v>
      </c>
      <c r="E38" s="3">
        <v>25</v>
      </c>
      <c r="F38" s="3" t="str">
        <f t="shared" si="3"/>
        <v>young Age</v>
      </c>
      <c r="G38" s="3">
        <f t="shared" si="0"/>
        <v>38</v>
      </c>
      <c r="H38" s="3" t="s">
        <v>39</v>
      </c>
      <c r="I38" s="3" t="s">
        <v>28</v>
      </c>
      <c r="J38" s="3">
        <v>4046</v>
      </c>
      <c r="K38" s="4">
        <v>44961</v>
      </c>
      <c r="L38" s="3">
        <v>4207.08</v>
      </c>
      <c r="M38" s="3">
        <v>28.47</v>
      </c>
      <c r="N38" s="3">
        <v>7581.28</v>
      </c>
    </row>
    <row r="39" spans="2:14" x14ac:dyDescent="0.3">
      <c r="B39" s="3">
        <v>2</v>
      </c>
      <c r="C39" s="3">
        <v>36</v>
      </c>
      <c r="D39" s="3" t="s">
        <v>22</v>
      </c>
      <c r="E39" s="3">
        <v>52</v>
      </c>
      <c r="F39" s="3" t="str">
        <f t="shared" si="3"/>
        <v>senior Age</v>
      </c>
      <c r="G39" s="3">
        <f t="shared" si="0"/>
        <v>24</v>
      </c>
      <c r="H39" s="3" t="s">
        <v>30</v>
      </c>
      <c r="I39" s="3" t="s">
        <v>20</v>
      </c>
      <c r="J39" s="3">
        <v>2838</v>
      </c>
      <c r="K39" s="4">
        <v>44962</v>
      </c>
      <c r="L39" s="3">
        <v>3669.4</v>
      </c>
      <c r="M39" s="3">
        <v>0.08</v>
      </c>
      <c r="N39" s="3">
        <v>8557.43</v>
      </c>
    </row>
    <row r="40" spans="2:14" x14ac:dyDescent="0.3">
      <c r="B40" s="3">
        <v>3</v>
      </c>
      <c r="C40" s="3">
        <v>37</v>
      </c>
      <c r="D40" s="3" t="s">
        <v>22</v>
      </c>
      <c r="E40" s="3">
        <v>56</v>
      </c>
      <c r="F40" s="3" t="str">
        <f t="shared" si="3"/>
        <v>senior Age</v>
      </c>
      <c r="G40" s="3">
        <f t="shared" si="0"/>
        <v>24</v>
      </c>
      <c r="H40" s="3" t="s">
        <v>39</v>
      </c>
      <c r="I40" s="3" t="s">
        <v>24</v>
      </c>
      <c r="J40" s="3">
        <v>4792</v>
      </c>
      <c r="K40" s="4">
        <v>44963</v>
      </c>
      <c r="L40" s="3">
        <v>8303.7000000000007</v>
      </c>
      <c r="M40" s="3">
        <v>19.420000000000002</v>
      </c>
      <c r="N40" s="3">
        <v>9390.4</v>
      </c>
    </row>
    <row r="41" spans="2:14" x14ac:dyDescent="0.3">
      <c r="B41" s="3">
        <v>2</v>
      </c>
      <c r="C41" s="3">
        <v>38</v>
      </c>
      <c r="D41" s="3" t="s">
        <v>26</v>
      </c>
      <c r="E41" s="3">
        <v>35</v>
      </c>
      <c r="F41" s="3" t="str">
        <f t="shared" si="3"/>
        <v>young Age</v>
      </c>
      <c r="G41" s="3">
        <f t="shared" si="0"/>
        <v>38</v>
      </c>
      <c r="H41" s="3" t="s">
        <v>30</v>
      </c>
      <c r="I41" s="3" t="s">
        <v>28</v>
      </c>
      <c r="J41" s="3">
        <v>4645</v>
      </c>
      <c r="K41" s="4">
        <v>44964</v>
      </c>
      <c r="L41" s="3">
        <v>9257.17</v>
      </c>
      <c r="M41" s="3">
        <v>18.010000000000002</v>
      </c>
      <c r="N41" s="3">
        <v>9842.5499999999993</v>
      </c>
    </row>
    <row r="42" spans="2:14" x14ac:dyDescent="0.3">
      <c r="B42" s="3">
        <v>4</v>
      </c>
      <c r="C42" s="3">
        <v>39</v>
      </c>
      <c r="D42" s="3" t="s">
        <v>18</v>
      </c>
      <c r="E42" s="3">
        <v>30</v>
      </c>
      <c r="F42" s="3" t="str">
        <f t="shared" si="3"/>
        <v>young Age</v>
      </c>
      <c r="G42" s="3">
        <f t="shared" si="0"/>
        <v>38</v>
      </c>
      <c r="H42" s="3" t="s">
        <v>41</v>
      </c>
      <c r="I42" s="3" t="s">
        <v>24</v>
      </c>
      <c r="J42" s="3">
        <v>2468</v>
      </c>
      <c r="K42" s="4">
        <v>44965</v>
      </c>
      <c r="L42" s="3">
        <v>555.47</v>
      </c>
      <c r="M42" s="3">
        <v>17.66</v>
      </c>
      <c r="N42" s="3">
        <v>4298.12</v>
      </c>
    </row>
    <row r="43" spans="2:14" x14ac:dyDescent="0.3">
      <c r="B43" s="3">
        <v>5</v>
      </c>
      <c r="C43" s="3">
        <v>40</v>
      </c>
      <c r="D43" s="3" t="s">
        <v>37</v>
      </c>
      <c r="E43" s="3">
        <v>41</v>
      </c>
      <c r="F43" s="3" t="str">
        <f t="shared" si="3"/>
        <v>Middle Age</v>
      </c>
      <c r="G43" s="3">
        <f t="shared" si="0"/>
        <v>38</v>
      </c>
      <c r="H43" s="3" t="s">
        <v>30</v>
      </c>
      <c r="I43" s="3" t="s">
        <v>29</v>
      </c>
      <c r="J43" s="3">
        <v>3863</v>
      </c>
      <c r="K43" s="4">
        <v>44966</v>
      </c>
      <c r="L43" s="3">
        <v>2403.0100000000002</v>
      </c>
      <c r="M43" s="3">
        <v>28.88</v>
      </c>
      <c r="N43" s="3">
        <v>4113.18</v>
      </c>
    </row>
    <row r="44" spans="2:14" x14ac:dyDescent="0.3">
      <c r="B44" s="3">
        <v>2</v>
      </c>
      <c r="C44" s="3">
        <v>41</v>
      </c>
      <c r="D44" s="3" t="s">
        <v>27</v>
      </c>
      <c r="E44" s="3">
        <v>53</v>
      </c>
      <c r="F44" s="3" t="str">
        <f t="shared" si="3"/>
        <v>senior Age</v>
      </c>
      <c r="G44" s="3">
        <f t="shared" si="0"/>
        <v>24</v>
      </c>
      <c r="H44" s="3" t="s">
        <v>41</v>
      </c>
      <c r="I44" s="3" t="s">
        <v>29</v>
      </c>
      <c r="J44" s="3">
        <v>3042</v>
      </c>
      <c r="K44" s="4">
        <v>44967</v>
      </c>
      <c r="L44" s="3">
        <v>3550.34</v>
      </c>
      <c r="M44" s="3">
        <v>0.51</v>
      </c>
      <c r="N44" s="3">
        <v>1904.18</v>
      </c>
    </row>
    <row r="45" spans="2:14" x14ac:dyDescent="0.3">
      <c r="B45" s="3">
        <v>2</v>
      </c>
      <c r="C45" s="3">
        <v>42</v>
      </c>
      <c r="D45" s="3" t="s">
        <v>27</v>
      </c>
      <c r="E45" s="3">
        <v>30</v>
      </c>
      <c r="F45" s="3" t="str">
        <f t="shared" si="3"/>
        <v>young Age</v>
      </c>
      <c r="G45" s="3">
        <f t="shared" si="0"/>
        <v>38</v>
      </c>
      <c r="H45" s="3" t="s">
        <v>39</v>
      </c>
      <c r="I45" s="3" t="s">
        <v>29</v>
      </c>
      <c r="J45" s="3">
        <v>3152</v>
      </c>
      <c r="K45" s="4">
        <v>44968</v>
      </c>
      <c r="L45" s="3">
        <v>8168.17</v>
      </c>
      <c r="M45" s="3">
        <v>20.89</v>
      </c>
      <c r="N45" s="3">
        <v>7006.88</v>
      </c>
    </row>
    <row r="46" spans="2:14" x14ac:dyDescent="0.3">
      <c r="B46" s="3">
        <v>1</v>
      </c>
      <c r="C46" s="3">
        <v>43</v>
      </c>
      <c r="D46" s="3" t="s">
        <v>18</v>
      </c>
      <c r="E46" s="3">
        <v>48</v>
      </c>
      <c r="F46" s="3" t="str">
        <f t="shared" si="3"/>
        <v>Middle Age</v>
      </c>
      <c r="G46" s="3">
        <f t="shared" si="0"/>
        <v>38</v>
      </c>
      <c r="H46" s="3" t="s">
        <v>23</v>
      </c>
      <c r="I46" s="3" t="s">
        <v>24</v>
      </c>
      <c r="J46" s="3">
        <v>1640</v>
      </c>
      <c r="K46" s="4">
        <v>44969</v>
      </c>
      <c r="L46" s="3">
        <v>9856.3700000000008</v>
      </c>
      <c r="M46" s="3">
        <v>24.41</v>
      </c>
      <c r="N46" s="3">
        <v>6739.24</v>
      </c>
    </row>
    <row r="47" spans="2:14" x14ac:dyDescent="0.3">
      <c r="B47" s="3">
        <v>8</v>
      </c>
      <c r="C47" s="3">
        <v>44</v>
      </c>
      <c r="D47" s="3" t="s">
        <v>33</v>
      </c>
      <c r="E47" s="3">
        <v>24</v>
      </c>
      <c r="F47" s="3" t="str">
        <f t="shared" si="3"/>
        <v>young Age</v>
      </c>
      <c r="G47" s="3">
        <f t="shared" si="0"/>
        <v>38</v>
      </c>
      <c r="H47" s="3" t="s">
        <v>23</v>
      </c>
      <c r="I47" s="3" t="s">
        <v>20</v>
      </c>
      <c r="J47" s="3">
        <v>4466</v>
      </c>
      <c r="K47" s="4">
        <v>44970</v>
      </c>
      <c r="L47" s="3">
        <v>9692.82</v>
      </c>
      <c r="M47" s="3">
        <v>15.29</v>
      </c>
      <c r="N47" s="3">
        <v>8689.59</v>
      </c>
    </row>
    <row r="48" spans="2:14" x14ac:dyDescent="0.3">
      <c r="B48" s="3">
        <v>9</v>
      </c>
      <c r="C48" s="3">
        <v>45</v>
      </c>
      <c r="D48" s="3" t="s">
        <v>26</v>
      </c>
      <c r="E48" s="3">
        <v>25</v>
      </c>
      <c r="F48" s="3" t="str">
        <f t="shared" si="3"/>
        <v>young Age</v>
      </c>
      <c r="G48" s="3">
        <f t="shared" si="0"/>
        <v>38</v>
      </c>
      <c r="H48" s="3" t="s">
        <v>41</v>
      </c>
      <c r="I48" s="3" t="s">
        <v>20</v>
      </c>
      <c r="J48" s="3">
        <v>2933</v>
      </c>
      <c r="K48" s="4">
        <v>44971</v>
      </c>
      <c r="L48" s="3">
        <v>9058.99</v>
      </c>
      <c r="M48" s="3">
        <v>10.02</v>
      </c>
      <c r="N48" s="3">
        <v>1423.95</v>
      </c>
    </row>
    <row r="49" spans="2:14" x14ac:dyDescent="0.3">
      <c r="B49" s="3">
        <v>5</v>
      </c>
      <c r="C49" s="3">
        <v>46</v>
      </c>
      <c r="D49" s="3" t="s">
        <v>22</v>
      </c>
      <c r="E49" s="3">
        <v>36</v>
      </c>
      <c r="F49" s="3" t="str">
        <f t="shared" si="3"/>
        <v>Middle Age</v>
      </c>
      <c r="G49" s="3">
        <f t="shared" si="0"/>
        <v>38</v>
      </c>
      <c r="H49" s="3" t="s">
        <v>16</v>
      </c>
      <c r="I49" s="3" t="s">
        <v>28</v>
      </c>
      <c r="J49" s="3">
        <v>1327</v>
      </c>
      <c r="K49" s="4">
        <v>44972</v>
      </c>
      <c r="L49" s="3">
        <v>3035.91</v>
      </c>
      <c r="M49" s="3">
        <v>23.73</v>
      </c>
      <c r="N49" s="3">
        <v>5228.88</v>
      </c>
    </row>
    <row r="50" spans="2:14" x14ac:dyDescent="0.3">
      <c r="B50" s="3">
        <v>4</v>
      </c>
      <c r="C50" s="3">
        <v>47</v>
      </c>
      <c r="D50" s="3" t="s">
        <v>31</v>
      </c>
      <c r="E50" s="3">
        <v>54</v>
      </c>
      <c r="F50" s="3" t="str">
        <f t="shared" si="3"/>
        <v>senior Age</v>
      </c>
      <c r="G50" s="3">
        <f t="shared" si="0"/>
        <v>24</v>
      </c>
      <c r="H50" s="3" t="s">
        <v>41</v>
      </c>
      <c r="I50" s="3" t="s">
        <v>28</v>
      </c>
      <c r="J50" s="3">
        <v>1606</v>
      </c>
      <c r="K50" s="4">
        <v>44973</v>
      </c>
      <c r="L50" s="3">
        <v>9920.91</v>
      </c>
      <c r="M50" s="3">
        <v>2.92</v>
      </c>
      <c r="N50" s="3">
        <v>6020.28</v>
      </c>
    </row>
    <row r="51" spans="2:14" x14ac:dyDescent="0.3">
      <c r="B51" s="3">
        <v>6</v>
      </c>
      <c r="C51" s="3">
        <v>48</v>
      </c>
      <c r="D51" s="3" t="s">
        <v>26</v>
      </c>
      <c r="E51" s="3">
        <v>26</v>
      </c>
      <c r="F51" s="3" t="str">
        <f t="shared" si="3"/>
        <v>young Age</v>
      </c>
      <c r="G51" s="3">
        <f t="shared" si="0"/>
        <v>38</v>
      </c>
      <c r="H51" s="3" t="s">
        <v>16</v>
      </c>
      <c r="I51" s="3" t="s">
        <v>20</v>
      </c>
      <c r="J51" s="3">
        <v>2542</v>
      </c>
      <c r="K51" s="4">
        <v>44974</v>
      </c>
      <c r="L51" s="3">
        <v>2569.2600000000002</v>
      </c>
      <c r="M51" s="3">
        <v>13.26</v>
      </c>
      <c r="N51" s="3">
        <v>2794.79</v>
      </c>
    </row>
    <row r="52" spans="2:14" x14ac:dyDescent="0.3">
      <c r="B52" s="3">
        <v>7</v>
      </c>
      <c r="C52" s="3">
        <v>49</v>
      </c>
      <c r="D52" s="3" t="s">
        <v>31</v>
      </c>
      <c r="E52" s="3">
        <v>25</v>
      </c>
      <c r="F52" s="3" t="str">
        <f t="shared" si="3"/>
        <v>young Age</v>
      </c>
      <c r="G52" s="3">
        <f t="shared" si="0"/>
        <v>38</v>
      </c>
      <c r="H52" s="3" t="s">
        <v>41</v>
      </c>
      <c r="I52" s="3" t="s">
        <v>17</v>
      </c>
      <c r="J52" s="3">
        <v>4757</v>
      </c>
      <c r="K52" s="4">
        <v>44975</v>
      </c>
      <c r="L52" s="3">
        <v>1148.47</v>
      </c>
      <c r="M52" s="3">
        <v>15.6</v>
      </c>
      <c r="N52" s="3">
        <v>2105.7399999999998</v>
      </c>
    </row>
    <row r="53" spans="2:14" x14ac:dyDescent="0.3">
      <c r="B53" s="3">
        <v>4</v>
      </c>
      <c r="C53" s="3">
        <v>50</v>
      </c>
      <c r="D53" s="3" t="s">
        <v>18</v>
      </c>
      <c r="E53" s="3">
        <v>33</v>
      </c>
      <c r="F53" s="3" t="str">
        <f t="shared" si="3"/>
        <v>young Age</v>
      </c>
      <c r="G53" s="3">
        <f t="shared" si="0"/>
        <v>38</v>
      </c>
      <c r="H53" s="3" t="s">
        <v>34</v>
      </c>
      <c r="I53" s="3" t="s">
        <v>24</v>
      </c>
      <c r="J53" s="3">
        <v>4317</v>
      </c>
      <c r="K53" s="4">
        <v>44976</v>
      </c>
      <c r="L53" s="3">
        <v>9514.43</v>
      </c>
      <c r="M53" s="3">
        <v>20.82</v>
      </c>
      <c r="N53" s="3">
        <v>8666.02</v>
      </c>
    </row>
    <row r="54" spans="2:14" x14ac:dyDescent="0.3">
      <c r="B54" s="3">
        <v>3</v>
      </c>
      <c r="C54" s="3">
        <v>51</v>
      </c>
      <c r="D54" s="3" t="s">
        <v>18</v>
      </c>
      <c r="E54" s="3">
        <v>44</v>
      </c>
      <c r="F54" s="3" t="str">
        <f t="shared" si="3"/>
        <v>Middle Age</v>
      </c>
      <c r="G54" s="3">
        <f t="shared" si="0"/>
        <v>38</v>
      </c>
      <c r="H54" s="3" t="s">
        <v>34</v>
      </c>
      <c r="I54" s="3" t="s">
        <v>24</v>
      </c>
      <c r="J54" s="3">
        <v>2438</v>
      </c>
      <c r="K54" s="4">
        <v>44977</v>
      </c>
      <c r="L54" s="3">
        <v>2410.86</v>
      </c>
      <c r="M54" s="3">
        <v>2.73</v>
      </c>
      <c r="N54" s="3">
        <v>1056.08</v>
      </c>
    </row>
    <row r="55" spans="2:14" x14ac:dyDescent="0.3">
      <c r="B55" s="3">
        <v>10</v>
      </c>
      <c r="C55" s="3">
        <v>52</v>
      </c>
      <c r="D55" s="3" t="s">
        <v>33</v>
      </c>
      <c r="E55" s="3">
        <v>35</v>
      </c>
      <c r="F55" s="3" t="str">
        <f t="shared" si="3"/>
        <v>young Age</v>
      </c>
      <c r="G55" s="3">
        <f t="shared" si="0"/>
        <v>38</v>
      </c>
      <c r="H55" s="3" t="s">
        <v>41</v>
      </c>
      <c r="I55" s="3" t="s">
        <v>24</v>
      </c>
      <c r="J55" s="3">
        <v>2551</v>
      </c>
      <c r="K55" s="4">
        <v>44978</v>
      </c>
      <c r="L55" s="3">
        <v>6928.71</v>
      </c>
      <c r="M55" s="3">
        <v>6.83</v>
      </c>
      <c r="N55" s="3">
        <v>4970.8999999999996</v>
      </c>
    </row>
    <row r="56" spans="2:14" x14ac:dyDescent="0.3">
      <c r="B56" s="3">
        <v>9</v>
      </c>
      <c r="C56" s="3">
        <v>53</v>
      </c>
      <c r="D56" s="3" t="s">
        <v>15</v>
      </c>
      <c r="E56" s="3">
        <v>33</v>
      </c>
      <c r="F56" s="3" t="str">
        <f t="shared" si="3"/>
        <v>young Age</v>
      </c>
      <c r="G56" s="3">
        <f t="shared" si="0"/>
        <v>38</v>
      </c>
      <c r="H56" s="3" t="s">
        <v>23</v>
      </c>
      <c r="I56" s="3" t="s">
        <v>17</v>
      </c>
      <c r="J56" s="3">
        <v>3217</v>
      </c>
      <c r="K56" s="4">
        <v>44979</v>
      </c>
      <c r="L56" s="3">
        <v>677.73</v>
      </c>
      <c r="M56" s="3">
        <v>12.31</v>
      </c>
      <c r="N56" s="3">
        <v>1600.42</v>
      </c>
    </row>
    <row r="57" spans="2:14" x14ac:dyDescent="0.3">
      <c r="B57" s="3">
        <v>2</v>
      </c>
      <c r="C57" s="3">
        <v>54</v>
      </c>
      <c r="D57" s="3" t="s">
        <v>15</v>
      </c>
      <c r="E57" s="3">
        <v>38</v>
      </c>
      <c r="F57" s="3" t="str">
        <f t="shared" si="3"/>
        <v>Middle Age</v>
      </c>
      <c r="G57" s="3">
        <f t="shared" si="0"/>
        <v>38</v>
      </c>
      <c r="H57" s="3" t="s">
        <v>16</v>
      </c>
      <c r="I57" s="3" t="s">
        <v>28</v>
      </c>
      <c r="J57" s="3">
        <v>3214</v>
      </c>
      <c r="K57" s="4">
        <v>44980</v>
      </c>
      <c r="L57" s="3">
        <v>7334.02</v>
      </c>
      <c r="M57" s="3">
        <v>18.7</v>
      </c>
      <c r="N57" s="3">
        <v>4842.0600000000004</v>
      </c>
    </row>
    <row r="58" spans="2:14" x14ac:dyDescent="0.3">
      <c r="B58" s="3">
        <v>5</v>
      </c>
      <c r="C58" s="3">
        <v>55</v>
      </c>
      <c r="D58" s="3" t="s">
        <v>35</v>
      </c>
      <c r="E58" s="3">
        <v>46</v>
      </c>
      <c r="F58" s="3" t="str">
        <f t="shared" si="3"/>
        <v>Middle Age</v>
      </c>
      <c r="G58" s="3">
        <f t="shared" si="0"/>
        <v>38</v>
      </c>
      <c r="H58" s="3" t="s">
        <v>19</v>
      </c>
      <c r="I58" s="3" t="s">
        <v>28</v>
      </c>
      <c r="J58" s="3">
        <v>2333</v>
      </c>
      <c r="K58" s="4">
        <v>44981</v>
      </c>
      <c r="L58" s="3">
        <v>8829.0300000000007</v>
      </c>
      <c r="M58" s="3">
        <v>26.61</v>
      </c>
      <c r="N58" s="3">
        <v>9809.64</v>
      </c>
    </row>
    <row r="59" spans="2:14" x14ac:dyDescent="0.3">
      <c r="B59" s="3">
        <v>1</v>
      </c>
      <c r="C59" s="3">
        <v>56</v>
      </c>
      <c r="D59" s="3" t="s">
        <v>36</v>
      </c>
      <c r="E59" s="3">
        <v>51</v>
      </c>
      <c r="F59" s="3" t="str">
        <f t="shared" si="3"/>
        <v>senior Age</v>
      </c>
      <c r="G59" s="3">
        <f t="shared" si="0"/>
        <v>24</v>
      </c>
      <c r="H59" s="3" t="s">
        <v>34</v>
      </c>
      <c r="I59" s="3" t="s">
        <v>24</v>
      </c>
      <c r="J59" s="3">
        <v>3987</v>
      </c>
      <c r="K59" s="4">
        <v>44982</v>
      </c>
      <c r="L59" s="3">
        <v>2797.13</v>
      </c>
      <c r="M59" s="3">
        <v>18.559999999999999</v>
      </c>
      <c r="N59" s="3">
        <v>4525.21</v>
      </c>
    </row>
    <row r="60" spans="2:14" x14ac:dyDescent="0.3">
      <c r="B60" s="3">
        <v>9</v>
      </c>
      <c r="C60" s="3">
        <v>57</v>
      </c>
      <c r="D60" s="3" t="s">
        <v>33</v>
      </c>
      <c r="E60" s="3">
        <v>43</v>
      </c>
      <c r="F60" s="3" t="str">
        <f t="shared" si="3"/>
        <v>Middle Age</v>
      </c>
      <c r="G60" s="3">
        <f t="shared" si="0"/>
        <v>38</v>
      </c>
      <c r="H60" s="3" t="s">
        <v>16</v>
      </c>
      <c r="I60" s="3" t="s">
        <v>28</v>
      </c>
      <c r="J60" s="3">
        <v>1594</v>
      </c>
      <c r="K60" s="4">
        <v>44983</v>
      </c>
      <c r="L60" s="3">
        <v>3852.66</v>
      </c>
      <c r="M60" s="3">
        <v>4</v>
      </c>
      <c r="N60" s="3">
        <v>8642.69</v>
      </c>
    </row>
    <row r="61" spans="2:14" x14ac:dyDescent="0.3">
      <c r="B61" s="3">
        <v>4</v>
      </c>
      <c r="C61" s="3">
        <v>58</v>
      </c>
      <c r="D61" s="3" t="s">
        <v>37</v>
      </c>
      <c r="E61" s="3">
        <v>47</v>
      </c>
      <c r="F61" s="3" t="str">
        <f t="shared" si="3"/>
        <v>Middle Age</v>
      </c>
      <c r="G61" s="3">
        <f t="shared" si="0"/>
        <v>38</v>
      </c>
      <c r="H61" s="3" t="s">
        <v>32</v>
      </c>
      <c r="I61" s="3" t="s">
        <v>24</v>
      </c>
      <c r="J61" s="3">
        <v>4463</v>
      </c>
      <c r="K61" s="4">
        <v>44984</v>
      </c>
      <c r="L61" s="3">
        <v>3805.53</v>
      </c>
      <c r="M61" s="3">
        <v>29.42</v>
      </c>
      <c r="N61" s="3">
        <v>1614.5</v>
      </c>
    </row>
    <row r="62" spans="2:14" x14ac:dyDescent="0.3">
      <c r="B62" s="3">
        <v>10</v>
      </c>
      <c r="C62" s="3">
        <v>59</v>
      </c>
      <c r="D62" s="3" t="s">
        <v>33</v>
      </c>
      <c r="E62" s="3">
        <v>38</v>
      </c>
      <c r="F62" s="3" t="str">
        <f t="shared" si="3"/>
        <v>Middle Age</v>
      </c>
      <c r="G62" s="3">
        <f t="shared" si="0"/>
        <v>38</v>
      </c>
      <c r="H62" s="3" t="s">
        <v>30</v>
      </c>
      <c r="I62" s="3" t="s">
        <v>20</v>
      </c>
      <c r="J62" s="3">
        <v>4292</v>
      </c>
      <c r="K62" s="4">
        <v>44985</v>
      </c>
      <c r="L62" s="3">
        <v>7513</v>
      </c>
      <c r="M62" s="3">
        <v>26.15</v>
      </c>
      <c r="N62" s="3">
        <v>3076.89</v>
      </c>
    </row>
    <row r="63" spans="2:14" x14ac:dyDescent="0.3">
      <c r="B63" s="3">
        <v>6</v>
      </c>
      <c r="C63" s="3">
        <v>60</v>
      </c>
      <c r="D63" s="3" t="s">
        <v>27</v>
      </c>
      <c r="E63" s="3">
        <v>41</v>
      </c>
      <c r="F63" s="3" t="str">
        <f t="shared" si="3"/>
        <v>Middle Age</v>
      </c>
      <c r="G63" s="3">
        <f t="shared" si="0"/>
        <v>38</v>
      </c>
      <c r="H63" s="3" t="s">
        <v>39</v>
      </c>
      <c r="I63" s="3" t="s">
        <v>20</v>
      </c>
      <c r="J63" s="3">
        <v>3881</v>
      </c>
      <c r="K63" s="4">
        <v>44986</v>
      </c>
      <c r="L63" s="3">
        <v>2454.29</v>
      </c>
      <c r="M63" s="3">
        <v>15.08</v>
      </c>
      <c r="N63" s="3">
        <v>4336.03</v>
      </c>
    </row>
    <row r="64" spans="2:14" x14ac:dyDescent="0.3">
      <c r="B64" s="3">
        <v>6</v>
      </c>
      <c r="C64" s="3">
        <v>61</v>
      </c>
      <c r="D64" s="3" t="s">
        <v>36</v>
      </c>
      <c r="E64" s="3">
        <v>55</v>
      </c>
      <c r="F64" s="3" t="str">
        <f t="shared" si="3"/>
        <v>senior Age</v>
      </c>
      <c r="G64" s="3">
        <f t="shared" si="0"/>
        <v>24</v>
      </c>
      <c r="H64" s="3" t="s">
        <v>23</v>
      </c>
      <c r="I64" s="3" t="s">
        <v>28</v>
      </c>
      <c r="J64" s="3">
        <v>2705</v>
      </c>
      <c r="K64" s="4">
        <v>44987</v>
      </c>
      <c r="L64" s="3">
        <v>1801.35</v>
      </c>
      <c r="M64" s="3">
        <v>27.67</v>
      </c>
      <c r="N64" s="3">
        <v>4298.22</v>
      </c>
    </row>
    <row r="65" spans="2:14" x14ac:dyDescent="0.3">
      <c r="B65" s="3">
        <v>2</v>
      </c>
      <c r="C65" s="3">
        <v>62</v>
      </c>
      <c r="D65" s="3" t="s">
        <v>37</v>
      </c>
      <c r="E65" s="3">
        <v>54</v>
      </c>
      <c r="F65" s="3" t="str">
        <f t="shared" si="3"/>
        <v>senior Age</v>
      </c>
      <c r="G65" s="3">
        <f t="shared" si="0"/>
        <v>24</v>
      </c>
      <c r="H65" s="3" t="s">
        <v>23</v>
      </c>
      <c r="I65" s="3" t="s">
        <v>17</v>
      </c>
      <c r="J65" s="3">
        <v>3882</v>
      </c>
      <c r="K65" s="4">
        <v>44988</v>
      </c>
      <c r="L65" s="3">
        <v>4547.99</v>
      </c>
      <c r="M65" s="3">
        <v>16.239999999999998</v>
      </c>
      <c r="N65" s="3">
        <v>6878.14</v>
      </c>
    </row>
    <row r="66" spans="2:14" x14ac:dyDescent="0.3">
      <c r="B66" s="3">
        <v>8</v>
      </c>
      <c r="C66" s="3">
        <v>63</v>
      </c>
      <c r="D66" s="3" t="s">
        <v>37</v>
      </c>
      <c r="E66" s="3">
        <v>58</v>
      </c>
      <c r="F66" s="3" t="str">
        <f t="shared" si="3"/>
        <v>senior Age</v>
      </c>
      <c r="G66" s="3">
        <f t="shared" si="0"/>
        <v>24</v>
      </c>
      <c r="H66" s="3" t="s">
        <v>32</v>
      </c>
      <c r="I66" s="3" t="s">
        <v>28</v>
      </c>
      <c r="J66" s="3">
        <v>4186</v>
      </c>
      <c r="K66" s="4">
        <v>44989</v>
      </c>
      <c r="L66" s="3">
        <v>3114.24</v>
      </c>
      <c r="M66" s="3">
        <v>27.7</v>
      </c>
      <c r="N66" s="3">
        <v>3774.82</v>
      </c>
    </row>
    <row r="67" spans="2:14" x14ac:dyDescent="0.3">
      <c r="B67" s="3">
        <v>9</v>
      </c>
      <c r="C67" s="3">
        <v>64</v>
      </c>
      <c r="D67" s="3" t="s">
        <v>26</v>
      </c>
      <c r="E67" s="3">
        <v>28</v>
      </c>
      <c r="F67" s="3" t="str">
        <f t="shared" si="3"/>
        <v>young Age</v>
      </c>
      <c r="G67" s="3">
        <f t="shared" si="0"/>
        <v>38</v>
      </c>
      <c r="H67" s="3" t="s">
        <v>23</v>
      </c>
      <c r="I67" s="3" t="s">
        <v>29</v>
      </c>
      <c r="J67" s="3">
        <v>3908</v>
      </c>
      <c r="K67" s="4">
        <v>44990</v>
      </c>
      <c r="L67" s="3">
        <v>8407.9699999999993</v>
      </c>
      <c r="M67" s="3">
        <v>24.9</v>
      </c>
      <c r="N67" s="3">
        <v>7280.79</v>
      </c>
    </row>
    <row r="68" spans="2:14" x14ac:dyDescent="0.3">
      <c r="B68" s="3">
        <v>7</v>
      </c>
      <c r="C68" s="3">
        <v>65</v>
      </c>
      <c r="D68" s="3" t="s">
        <v>27</v>
      </c>
      <c r="E68" s="3">
        <v>43</v>
      </c>
      <c r="F68" s="3" t="str">
        <f t="shared" si="3"/>
        <v>Middle Age</v>
      </c>
      <c r="G68" s="3">
        <f t="shared" si="0"/>
        <v>38</v>
      </c>
      <c r="H68" s="3" t="s">
        <v>39</v>
      </c>
      <c r="I68" s="3" t="s">
        <v>24</v>
      </c>
      <c r="J68" s="3">
        <v>1334</v>
      </c>
      <c r="K68" s="4">
        <v>44991</v>
      </c>
      <c r="L68" s="3">
        <v>2453.64</v>
      </c>
      <c r="M68" s="3">
        <v>29.05</v>
      </c>
      <c r="N68" s="3">
        <v>6572.28</v>
      </c>
    </row>
    <row r="69" spans="2:14" x14ac:dyDescent="0.3">
      <c r="B69" s="3">
        <v>5</v>
      </c>
      <c r="C69" s="3">
        <v>66</v>
      </c>
      <c r="D69" s="3" t="s">
        <v>27</v>
      </c>
      <c r="E69" s="3">
        <v>53</v>
      </c>
      <c r="F69" s="3" t="str">
        <f t="shared" si="3"/>
        <v>senior Age</v>
      </c>
      <c r="G69" s="3">
        <f t="shared" ref="G69:G103" si="4">COUNTIF(F$3:F$103,F69)</f>
        <v>24</v>
      </c>
      <c r="H69" s="3" t="s">
        <v>34</v>
      </c>
      <c r="I69" s="3" t="s">
        <v>29</v>
      </c>
      <c r="J69" s="3">
        <v>1741</v>
      </c>
      <c r="K69" s="4">
        <v>44992</v>
      </c>
      <c r="L69" s="3">
        <v>5073.66</v>
      </c>
      <c r="M69" s="3">
        <v>27.59</v>
      </c>
      <c r="N69" s="3">
        <v>4292.03</v>
      </c>
    </row>
    <row r="70" spans="2:14" x14ac:dyDescent="0.3">
      <c r="B70" s="3">
        <v>8</v>
      </c>
      <c r="C70" s="3">
        <v>67</v>
      </c>
      <c r="D70" s="3" t="s">
        <v>22</v>
      </c>
      <c r="E70" s="3">
        <v>35</v>
      </c>
      <c r="F70" s="3" t="str">
        <f t="shared" si="3"/>
        <v>young Age</v>
      </c>
      <c r="G70" s="3">
        <f t="shared" si="4"/>
        <v>38</v>
      </c>
      <c r="H70" s="3" t="s">
        <v>39</v>
      </c>
      <c r="I70" s="3" t="s">
        <v>28</v>
      </c>
      <c r="J70" s="3">
        <v>2243</v>
      </c>
      <c r="K70" s="4">
        <v>44993</v>
      </c>
      <c r="L70" s="3">
        <v>9431.58</v>
      </c>
      <c r="M70" s="3">
        <v>1.08</v>
      </c>
      <c r="N70" s="3">
        <v>4601.72</v>
      </c>
    </row>
    <row r="71" spans="2:14" x14ac:dyDescent="0.3">
      <c r="B71" s="3">
        <v>4</v>
      </c>
      <c r="C71" s="3">
        <v>68</v>
      </c>
      <c r="D71" s="3" t="s">
        <v>35</v>
      </c>
      <c r="E71" s="3">
        <v>29</v>
      </c>
      <c r="F71" s="3" t="str">
        <f t="shared" si="3"/>
        <v>young Age</v>
      </c>
      <c r="G71" s="3">
        <f t="shared" si="4"/>
        <v>38</v>
      </c>
      <c r="H71" s="3" t="s">
        <v>32</v>
      </c>
      <c r="I71" s="3" t="s">
        <v>20</v>
      </c>
      <c r="J71" s="3">
        <v>4318</v>
      </c>
      <c r="K71" s="4">
        <v>44994</v>
      </c>
      <c r="L71" s="3">
        <v>6376.58</v>
      </c>
      <c r="M71" s="3">
        <v>5.24</v>
      </c>
      <c r="N71" s="3">
        <v>6338.01</v>
      </c>
    </row>
    <row r="72" spans="2:14" x14ac:dyDescent="0.3">
      <c r="B72" s="3">
        <v>6</v>
      </c>
      <c r="C72" s="3">
        <v>69</v>
      </c>
      <c r="D72" s="3" t="s">
        <v>26</v>
      </c>
      <c r="E72" s="3">
        <v>46</v>
      </c>
      <c r="F72" s="3" t="str">
        <f t="shared" ref="F72:F103" si="5">IF(E72&gt;= 51,"senior Age",IF(E72&gt;= 36,"Middle Age","young Age"))</f>
        <v>Middle Age</v>
      </c>
      <c r="G72" s="3">
        <f t="shared" si="4"/>
        <v>38</v>
      </c>
      <c r="H72" s="3" t="s">
        <v>39</v>
      </c>
      <c r="I72" s="3" t="s">
        <v>24</v>
      </c>
      <c r="J72" s="3">
        <v>1100</v>
      </c>
      <c r="K72" s="4">
        <v>44995</v>
      </c>
      <c r="L72" s="3">
        <v>8686.17</v>
      </c>
      <c r="M72" s="3">
        <v>11.67</v>
      </c>
      <c r="N72" s="3">
        <v>1165.4000000000001</v>
      </c>
    </row>
    <row r="73" spans="2:14" x14ac:dyDescent="0.3">
      <c r="B73" s="3">
        <v>4</v>
      </c>
      <c r="C73" s="3">
        <v>70</v>
      </c>
      <c r="D73" s="3" t="s">
        <v>31</v>
      </c>
      <c r="E73" s="3">
        <v>37</v>
      </c>
      <c r="F73" s="3" t="str">
        <f t="shared" si="5"/>
        <v>Middle Age</v>
      </c>
      <c r="G73" s="3">
        <f t="shared" si="4"/>
        <v>38</v>
      </c>
      <c r="H73" s="3" t="s">
        <v>39</v>
      </c>
      <c r="I73" s="3" t="s">
        <v>28</v>
      </c>
      <c r="J73" s="3">
        <v>3463</v>
      </c>
      <c r="K73" s="4">
        <v>44996</v>
      </c>
      <c r="L73" s="3">
        <v>9408.08</v>
      </c>
      <c r="M73" s="3">
        <v>28.56</v>
      </c>
      <c r="N73" s="3">
        <v>8312.86</v>
      </c>
    </row>
    <row r="74" spans="2:14" x14ac:dyDescent="0.3">
      <c r="B74" s="3">
        <v>7</v>
      </c>
      <c r="C74" s="3">
        <v>71</v>
      </c>
      <c r="D74" s="3" t="s">
        <v>18</v>
      </c>
      <c r="E74" s="3">
        <v>40</v>
      </c>
      <c r="F74" s="3" t="str">
        <f t="shared" si="5"/>
        <v>Middle Age</v>
      </c>
      <c r="G74" s="3">
        <f t="shared" si="4"/>
        <v>38</v>
      </c>
      <c r="H74" s="3" t="s">
        <v>34</v>
      </c>
      <c r="I74" s="3" t="s">
        <v>17</v>
      </c>
      <c r="J74" s="3">
        <v>3269</v>
      </c>
      <c r="K74" s="4">
        <v>44997</v>
      </c>
      <c r="L74" s="3">
        <v>7532.57</v>
      </c>
      <c r="M74" s="3">
        <v>9</v>
      </c>
      <c r="N74" s="3">
        <v>6707.5</v>
      </c>
    </row>
    <row r="75" spans="2:14" x14ac:dyDescent="0.3">
      <c r="B75" s="3">
        <v>5</v>
      </c>
      <c r="C75" s="3">
        <v>72</v>
      </c>
      <c r="D75" s="3" t="s">
        <v>22</v>
      </c>
      <c r="E75" s="3">
        <v>37</v>
      </c>
      <c r="F75" s="3" t="str">
        <f t="shared" si="5"/>
        <v>Middle Age</v>
      </c>
      <c r="G75" s="3">
        <f t="shared" si="4"/>
        <v>38</v>
      </c>
      <c r="H75" s="3" t="s">
        <v>34</v>
      </c>
      <c r="I75" s="3" t="s">
        <v>28</v>
      </c>
      <c r="J75" s="3">
        <v>2202</v>
      </c>
      <c r="K75" s="4">
        <v>44998</v>
      </c>
      <c r="L75" s="3">
        <v>7025.79</v>
      </c>
      <c r="M75" s="3">
        <v>4.8099999999999996</v>
      </c>
      <c r="N75" s="3">
        <v>7400.25</v>
      </c>
    </row>
    <row r="76" spans="2:14" x14ac:dyDescent="0.3">
      <c r="B76" s="3">
        <v>8</v>
      </c>
      <c r="C76" s="3">
        <v>73</v>
      </c>
      <c r="D76" s="3" t="s">
        <v>15</v>
      </c>
      <c r="E76" s="3">
        <v>33</v>
      </c>
      <c r="F76" s="3" t="str">
        <f t="shared" si="5"/>
        <v>young Age</v>
      </c>
      <c r="G76" s="3">
        <f t="shared" si="4"/>
        <v>38</v>
      </c>
      <c r="H76" s="3" t="s">
        <v>39</v>
      </c>
      <c r="I76" s="3" t="s">
        <v>17</v>
      </c>
      <c r="J76" s="3">
        <v>4580</v>
      </c>
      <c r="K76" s="4">
        <v>44999</v>
      </c>
      <c r="L76" s="3">
        <v>9682.86</v>
      </c>
      <c r="M76" s="3">
        <v>26.59</v>
      </c>
      <c r="N76" s="3">
        <v>5600.77</v>
      </c>
    </row>
    <row r="77" spans="2:14" x14ac:dyDescent="0.3">
      <c r="B77" s="3">
        <v>4</v>
      </c>
      <c r="C77" s="3">
        <v>74</v>
      </c>
      <c r="D77" s="3" t="s">
        <v>27</v>
      </c>
      <c r="E77" s="3">
        <v>51</v>
      </c>
      <c r="F77" s="3" t="str">
        <f t="shared" si="5"/>
        <v>senior Age</v>
      </c>
      <c r="G77" s="3">
        <f t="shared" si="4"/>
        <v>24</v>
      </c>
      <c r="H77" s="3" t="s">
        <v>39</v>
      </c>
      <c r="I77" s="3" t="s">
        <v>20</v>
      </c>
      <c r="J77" s="3">
        <v>1174</v>
      </c>
      <c r="K77" s="4">
        <v>45000</v>
      </c>
      <c r="L77" s="3">
        <v>9944.57</v>
      </c>
      <c r="M77" s="3">
        <v>13.39</v>
      </c>
      <c r="N77" s="3">
        <v>1549.53</v>
      </c>
    </row>
    <row r="78" spans="2:14" x14ac:dyDescent="0.3">
      <c r="B78" s="3">
        <v>1</v>
      </c>
      <c r="C78" s="3">
        <v>75</v>
      </c>
      <c r="D78" s="3" t="s">
        <v>33</v>
      </c>
      <c r="E78" s="3">
        <v>23</v>
      </c>
      <c r="F78" s="3" t="str">
        <f t="shared" si="5"/>
        <v>young Age</v>
      </c>
      <c r="G78" s="3">
        <f t="shared" si="4"/>
        <v>38</v>
      </c>
      <c r="H78" s="3" t="s">
        <v>32</v>
      </c>
      <c r="I78" s="3" t="s">
        <v>17</v>
      </c>
      <c r="J78" s="3">
        <v>1605</v>
      </c>
      <c r="K78" s="4">
        <v>45001</v>
      </c>
      <c r="L78" s="3">
        <v>4573.03</v>
      </c>
      <c r="M78" s="3">
        <v>27.24</v>
      </c>
      <c r="N78" s="3">
        <v>4347.84</v>
      </c>
    </row>
    <row r="79" spans="2:14" x14ac:dyDescent="0.3">
      <c r="B79" s="3">
        <v>6</v>
      </c>
      <c r="C79" s="3">
        <v>76</v>
      </c>
      <c r="D79" s="3" t="s">
        <v>33</v>
      </c>
      <c r="E79" s="3">
        <v>53</v>
      </c>
      <c r="F79" s="3" t="str">
        <f t="shared" si="5"/>
        <v>senior Age</v>
      </c>
      <c r="G79" s="3">
        <f t="shared" si="4"/>
        <v>24</v>
      </c>
      <c r="H79" s="3" t="s">
        <v>19</v>
      </c>
      <c r="I79" s="3" t="s">
        <v>29</v>
      </c>
      <c r="J79" s="3">
        <v>4698</v>
      </c>
      <c r="K79" s="4">
        <v>45002</v>
      </c>
      <c r="L79" s="3">
        <v>801.61</v>
      </c>
      <c r="M79" s="3">
        <v>4.8099999999999996</v>
      </c>
      <c r="N79" s="3">
        <v>4351.05</v>
      </c>
    </row>
    <row r="80" spans="2:14" x14ac:dyDescent="0.3">
      <c r="B80" s="3">
        <v>10</v>
      </c>
      <c r="C80" s="3">
        <v>77</v>
      </c>
      <c r="D80" s="3" t="s">
        <v>35</v>
      </c>
      <c r="E80" s="3">
        <v>46</v>
      </c>
      <c r="F80" s="3" t="str">
        <f t="shared" si="5"/>
        <v>Middle Age</v>
      </c>
      <c r="G80" s="3">
        <f t="shared" si="4"/>
        <v>38</v>
      </c>
      <c r="H80" s="3" t="s">
        <v>16</v>
      </c>
      <c r="I80" s="3" t="s">
        <v>29</v>
      </c>
      <c r="J80" s="3">
        <v>4745</v>
      </c>
      <c r="K80" s="4">
        <v>45003</v>
      </c>
      <c r="L80" s="3">
        <v>2998.66</v>
      </c>
      <c r="M80" s="3">
        <v>19.829999999999998</v>
      </c>
      <c r="N80" s="3">
        <v>3549.91</v>
      </c>
    </row>
    <row r="81" spans="2:14" x14ac:dyDescent="0.3">
      <c r="B81" s="3">
        <v>4</v>
      </c>
      <c r="C81" s="3">
        <v>78</v>
      </c>
      <c r="D81" s="3" t="s">
        <v>33</v>
      </c>
      <c r="E81" s="3">
        <v>46</v>
      </c>
      <c r="F81" s="3" t="str">
        <f t="shared" si="5"/>
        <v>Middle Age</v>
      </c>
      <c r="G81" s="3">
        <f t="shared" si="4"/>
        <v>38</v>
      </c>
      <c r="H81" s="3" t="s">
        <v>39</v>
      </c>
      <c r="I81" s="3" t="s">
        <v>29</v>
      </c>
      <c r="J81" s="3">
        <v>1780</v>
      </c>
      <c r="K81" s="4">
        <v>45004</v>
      </c>
      <c r="L81" s="3">
        <v>1608.31</v>
      </c>
      <c r="M81" s="3">
        <v>13.21</v>
      </c>
      <c r="N81" s="3">
        <v>784.53</v>
      </c>
    </row>
    <row r="82" spans="2:14" x14ac:dyDescent="0.3">
      <c r="B82" s="3">
        <v>8</v>
      </c>
      <c r="C82" s="3">
        <v>79</v>
      </c>
      <c r="D82" s="3" t="s">
        <v>33</v>
      </c>
      <c r="E82" s="3">
        <v>25</v>
      </c>
      <c r="F82" s="3" t="str">
        <f t="shared" si="5"/>
        <v>young Age</v>
      </c>
      <c r="G82" s="3">
        <f t="shared" si="4"/>
        <v>38</v>
      </c>
      <c r="H82" s="3" t="s">
        <v>19</v>
      </c>
      <c r="I82" s="3" t="s">
        <v>29</v>
      </c>
      <c r="J82" s="3">
        <v>4808</v>
      </c>
      <c r="K82" s="4">
        <v>45005</v>
      </c>
      <c r="L82" s="3">
        <v>4233.12</v>
      </c>
      <c r="M82" s="3">
        <v>2.29</v>
      </c>
      <c r="N82" s="3">
        <v>7503.92</v>
      </c>
    </row>
    <row r="83" spans="2:14" x14ac:dyDescent="0.3">
      <c r="B83" s="3">
        <v>6</v>
      </c>
      <c r="C83" s="3">
        <v>80</v>
      </c>
      <c r="D83" s="3" t="s">
        <v>22</v>
      </c>
      <c r="E83" s="3">
        <v>40</v>
      </c>
      <c r="F83" s="3" t="str">
        <f t="shared" si="5"/>
        <v>Middle Age</v>
      </c>
      <c r="G83" s="3">
        <f t="shared" si="4"/>
        <v>38</v>
      </c>
      <c r="H83" s="3" t="s">
        <v>19</v>
      </c>
      <c r="I83" s="3" t="s">
        <v>29</v>
      </c>
      <c r="J83" s="3">
        <v>2769</v>
      </c>
      <c r="K83" s="4">
        <v>45006</v>
      </c>
      <c r="L83" s="3">
        <v>1399.76</v>
      </c>
      <c r="M83" s="3">
        <v>20.89</v>
      </c>
      <c r="N83" s="3">
        <v>1542.95</v>
      </c>
    </row>
    <row r="84" spans="2:14" x14ac:dyDescent="0.3">
      <c r="B84" s="3">
        <v>6</v>
      </c>
      <c r="C84" s="3">
        <v>81</v>
      </c>
      <c r="D84" s="3" t="s">
        <v>33</v>
      </c>
      <c r="E84" s="3">
        <v>25</v>
      </c>
      <c r="F84" s="3" t="str">
        <f t="shared" si="5"/>
        <v>young Age</v>
      </c>
      <c r="G84" s="3">
        <f t="shared" si="4"/>
        <v>38</v>
      </c>
      <c r="H84" s="3" t="s">
        <v>16</v>
      </c>
      <c r="I84" s="3" t="s">
        <v>17</v>
      </c>
      <c r="J84" s="3">
        <v>1848</v>
      </c>
      <c r="K84" s="4">
        <v>45007</v>
      </c>
      <c r="L84" s="3">
        <v>6080.77</v>
      </c>
      <c r="M84" s="3">
        <v>7.42</v>
      </c>
      <c r="N84" s="3">
        <v>6259.93</v>
      </c>
    </row>
    <row r="85" spans="2:14" x14ac:dyDescent="0.3">
      <c r="B85" s="3">
        <v>9</v>
      </c>
      <c r="C85" s="3">
        <v>82</v>
      </c>
      <c r="D85" s="3" t="s">
        <v>33</v>
      </c>
      <c r="E85" s="3">
        <v>34</v>
      </c>
      <c r="F85" s="3" t="str">
        <f t="shared" si="5"/>
        <v>young Age</v>
      </c>
      <c r="G85" s="3">
        <f t="shared" si="4"/>
        <v>38</v>
      </c>
      <c r="H85" s="3" t="s">
        <v>30</v>
      </c>
      <c r="I85" s="3" t="s">
        <v>29</v>
      </c>
      <c r="J85" s="3">
        <v>2090</v>
      </c>
      <c r="K85" s="4">
        <v>45008</v>
      </c>
      <c r="L85" s="3">
        <v>3889.8</v>
      </c>
      <c r="M85" s="3">
        <v>1.19</v>
      </c>
      <c r="N85" s="3">
        <v>7180.57</v>
      </c>
    </row>
    <row r="86" spans="2:14" x14ac:dyDescent="0.3">
      <c r="B86" s="3">
        <v>1</v>
      </c>
      <c r="C86" s="3">
        <v>83</v>
      </c>
      <c r="D86" s="3" t="s">
        <v>36</v>
      </c>
      <c r="E86" s="3">
        <v>57</v>
      </c>
      <c r="F86" s="3" t="str">
        <f t="shared" si="5"/>
        <v>senior Age</v>
      </c>
      <c r="G86" s="3">
        <f t="shared" si="4"/>
        <v>24</v>
      </c>
      <c r="H86" s="3" t="s">
        <v>30</v>
      </c>
      <c r="I86" s="3" t="s">
        <v>24</v>
      </c>
      <c r="J86" s="3">
        <v>2480</v>
      </c>
      <c r="K86" s="4">
        <v>45009</v>
      </c>
      <c r="L86" s="3">
        <v>8964.32</v>
      </c>
      <c r="M86" s="3">
        <v>1.8</v>
      </c>
      <c r="N86" s="3">
        <v>6530.47</v>
      </c>
    </row>
    <row r="87" spans="2:14" x14ac:dyDescent="0.3">
      <c r="B87" s="3">
        <v>9</v>
      </c>
      <c r="C87" s="3">
        <v>84</v>
      </c>
      <c r="D87" s="3" t="s">
        <v>33</v>
      </c>
      <c r="E87" s="3">
        <v>44</v>
      </c>
      <c r="F87" s="3" t="str">
        <f t="shared" si="5"/>
        <v>Middle Age</v>
      </c>
      <c r="G87" s="3">
        <f t="shared" si="4"/>
        <v>38</v>
      </c>
      <c r="H87" s="3" t="s">
        <v>23</v>
      </c>
      <c r="I87" s="3" t="s">
        <v>17</v>
      </c>
      <c r="J87" s="3">
        <v>2011</v>
      </c>
      <c r="K87" s="4">
        <v>45010</v>
      </c>
      <c r="L87" s="3">
        <v>9681.17</v>
      </c>
      <c r="M87" s="3">
        <v>1.83</v>
      </c>
      <c r="N87" s="3">
        <v>9611.85</v>
      </c>
    </row>
    <row r="88" spans="2:14" x14ac:dyDescent="0.3">
      <c r="B88" s="3">
        <v>4</v>
      </c>
      <c r="C88" s="3">
        <v>85</v>
      </c>
      <c r="D88" s="3" t="s">
        <v>22</v>
      </c>
      <c r="E88" s="3">
        <v>27</v>
      </c>
      <c r="F88" s="3" t="str">
        <f t="shared" si="5"/>
        <v>young Age</v>
      </c>
      <c r="G88" s="3">
        <f t="shared" si="4"/>
        <v>38</v>
      </c>
      <c r="H88" s="3" t="s">
        <v>30</v>
      </c>
      <c r="I88" s="3" t="s">
        <v>20</v>
      </c>
      <c r="J88" s="3">
        <v>3173</v>
      </c>
      <c r="K88" s="4">
        <v>45011</v>
      </c>
      <c r="L88" s="3">
        <v>5514.16</v>
      </c>
      <c r="M88" s="3">
        <v>27.23</v>
      </c>
      <c r="N88" s="3">
        <v>1481.33</v>
      </c>
    </row>
    <row r="89" spans="2:14" x14ac:dyDescent="0.3">
      <c r="B89" s="3">
        <v>7</v>
      </c>
      <c r="C89" s="3">
        <v>86</v>
      </c>
      <c r="D89" s="3" t="s">
        <v>26</v>
      </c>
      <c r="E89" s="3">
        <v>45</v>
      </c>
      <c r="F89" s="3" t="str">
        <f t="shared" si="5"/>
        <v>Middle Age</v>
      </c>
      <c r="G89" s="3">
        <f t="shared" si="4"/>
        <v>38</v>
      </c>
      <c r="H89" s="3" t="s">
        <v>19</v>
      </c>
      <c r="I89" s="3" t="s">
        <v>17</v>
      </c>
      <c r="J89" s="3">
        <v>2162</v>
      </c>
      <c r="K89" s="4">
        <v>45012</v>
      </c>
      <c r="L89" s="3">
        <v>2820.75</v>
      </c>
      <c r="M89" s="3">
        <v>22.2</v>
      </c>
      <c r="N89" s="3">
        <v>8738.09</v>
      </c>
    </row>
    <row r="90" spans="2:14" x14ac:dyDescent="0.3">
      <c r="B90" s="3">
        <v>10</v>
      </c>
      <c r="C90" s="3">
        <v>87</v>
      </c>
      <c r="D90" s="3" t="s">
        <v>15</v>
      </c>
      <c r="E90" s="3">
        <v>54</v>
      </c>
      <c r="F90" s="3" t="str">
        <f t="shared" si="5"/>
        <v>senior Age</v>
      </c>
      <c r="G90" s="3">
        <f t="shared" si="4"/>
        <v>24</v>
      </c>
      <c r="H90" s="3" t="s">
        <v>32</v>
      </c>
      <c r="I90" s="3" t="s">
        <v>28</v>
      </c>
      <c r="J90" s="3">
        <v>1624</v>
      </c>
      <c r="K90" s="4">
        <v>45013</v>
      </c>
      <c r="L90" s="3">
        <v>5963.08</v>
      </c>
      <c r="M90" s="3">
        <v>26.94</v>
      </c>
      <c r="N90" s="3">
        <v>777.31</v>
      </c>
    </row>
    <row r="91" spans="2:14" x14ac:dyDescent="0.3">
      <c r="B91" s="3">
        <v>4</v>
      </c>
      <c r="C91" s="3">
        <v>88</v>
      </c>
      <c r="D91" s="3" t="s">
        <v>15</v>
      </c>
      <c r="E91" s="3">
        <v>33</v>
      </c>
      <c r="F91" s="3" t="str">
        <f t="shared" si="5"/>
        <v>young Age</v>
      </c>
      <c r="G91" s="3">
        <f t="shared" si="4"/>
        <v>38</v>
      </c>
      <c r="H91" s="3" t="s">
        <v>34</v>
      </c>
      <c r="I91" s="3" t="s">
        <v>20</v>
      </c>
      <c r="J91" s="3">
        <v>3778</v>
      </c>
      <c r="K91" s="4">
        <v>45014</v>
      </c>
      <c r="L91" s="3">
        <v>8977.94</v>
      </c>
      <c r="M91" s="3">
        <v>20.18</v>
      </c>
      <c r="N91" s="3">
        <v>5581.71</v>
      </c>
    </row>
    <row r="92" spans="2:14" x14ac:dyDescent="0.3">
      <c r="B92" s="3">
        <v>3</v>
      </c>
      <c r="C92" s="3">
        <v>89</v>
      </c>
      <c r="D92" s="3" t="s">
        <v>18</v>
      </c>
      <c r="E92" s="3">
        <v>42</v>
      </c>
      <c r="F92" s="3" t="str">
        <f t="shared" si="5"/>
        <v>Middle Age</v>
      </c>
      <c r="G92" s="3">
        <f t="shared" si="4"/>
        <v>38</v>
      </c>
      <c r="H92" s="3" t="s">
        <v>16</v>
      </c>
      <c r="I92" s="3" t="s">
        <v>29</v>
      </c>
      <c r="J92" s="3">
        <v>2179</v>
      </c>
      <c r="K92" s="4">
        <v>45015</v>
      </c>
      <c r="L92" s="3">
        <v>4126.66</v>
      </c>
      <c r="M92" s="3">
        <v>15.87</v>
      </c>
      <c r="N92" s="3">
        <v>4340.3100000000004</v>
      </c>
    </row>
    <row r="93" spans="2:14" x14ac:dyDescent="0.3">
      <c r="B93" s="3">
        <v>8</v>
      </c>
      <c r="C93" s="3">
        <v>90</v>
      </c>
      <c r="D93" s="3" t="s">
        <v>37</v>
      </c>
      <c r="E93" s="3">
        <v>32</v>
      </c>
      <c r="F93" s="3" t="str">
        <f t="shared" si="5"/>
        <v>young Age</v>
      </c>
      <c r="G93" s="3">
        <f t="shared" si="4"/>
        <v>38</v>
      </c>
      <c r="H93" s="3" t="s">
        <v>16</v>
      </c>
      <c r="I93" s="3" t="s">
        <v>29</v>
      </c>
      <c r="J93" s="3">
        <v>1696</v>
      </c>
      <c r="K93" s="4">
        <v>45016</v>
      </c>
      <c r="L93" s="3">
        <v>5565.57</v>
      </c>
      <c r="M93" s="3">
        <v>9.1300000000000008</v>
      </c>
      <c r="N93" s="3">
        <v>5479.75</v>
      </c>
    </row>
    <row r="94" spans="2:14" x14ac:dyDescent="0.3">
      <c r="B94" s="3">
        <v>1</v>
      </c>
      <c r="C94" s="3">
        <v>91</v>
      </c>
      <c r="D94" s="3" t="s">
        <v>15</v>
      </c>
      <c r="E94" s="3">
        <v>59</v>
      </c>
      <c r="F94" s="3" t="str">
        <f t="shared" si="5"/>
        <v>senior Age</v>
      </c>
      <c r="G94" s="3">
        <f t="shared" si="4"/>
        <v>24</v>
      </c>
      <c r="H94" s="3" t="s">
        <v>23</v>
      </c>
      <c r="I94" s="3" t="s">
        <v>28</v>
      </c>
      <c r="J94" s="3">
        <v>4192</v>
      </c>
      <c r="K94" s="4">
        <v>45017</v>
      </c>
      <c r="L94" s="3">
        <v>2789.36</v>
      </c>
      <c r="M94" s="3">
        <v>29.94</v>
      </c>
      <c r="N94" s="3">
        <v>3968.45</v>
      </c>
    </row>
    <row r="95" spans="2:14" x14ac:dyDescent="0.3">
      <c r="B95" s="3">
        <v>4</v>
      </c>
      <c r="C95" s="3">
        <v>92</v>
      </c>
      <c r="D95" s="3" t="s">
        <v>27</v>
      </c>
      <c r="E95" s="3">
        <v>50</v>
      </c>
      <c r="F95" s="3" t="str">
        <f t="shared" si="5"/>
        <v>Middle Age</v>
      </c>
      <c r="G95" s="3">
        <f t="shared" si="4"/>
        <v>38</v>
      </c>
      <c r="H95" s="3" t="s">
        <v>23</v>
      </c>
      <c r="I95" s="3" t="s">
        <v>29</v>
      </c>
      <c r="J95" s="3">
        <v>1321</v>
      </c>
      <c r="K95" s="4">
        <v>45018</v>
      </c>
      <c r="L95" s="3">
        <v>4608.8999999999996</v>
      </c>
      <c r="M95" s="3">
        <v>10.87</v>
      </c>
      <c r="N95" s="3">
        <v>2310.39</v>
      </c>
    </row>
    <row r="96" spans="2:14" x14ac:dyDescent="0.3">
      <c r="B96" s="3">
        <v>1</v>
      </c>
      <c r="C96" s="3">
        <v>93</v>
      </c>
      <c r="D96" s="3" t="s">
        <v>22</v>
      </c>
      <c r="E96" s="3">
        <v>24</v>
      </c>
      <c r="F96" s="3" t="str">
        <f t="shared" si="5"/>
        <v>young Age</v>
      </c>
      <c r="G96" s="3">
        <f t="shared" si="4"/>
        <v>38</v>
      </c>
      <c r="H96" s="3" t="s">
        <v>39</v>
      </c>
      <c r="I96" s="3" t="s">
        <v>20</v>
      </c>
      <c r="J96" s="3">
        <v>3496</v>
      </c>
      <c r="K96" s="4">
        <v>45019</v>
      </c>
      <c r="L96" s="3">
        <v>4076.96</v>
      </c>
      <c r="M96" s="3">
        <v>14.12</v>
      </c>
      <c r="N96" s="3">
        <v>681.67</v>
      </c>
    </row>
    <row r="97" spans="2:14" x14ac:dyDescent="0.3">
      <c r="B97" s="3">
        <v>4</v>
      </c>
      <c r="C97" s="3">
        <v>94</v>
      </c>
      <c r="D97" s="3" t="s">
        <v>18</v>
      </c>
      <c r="E97" s="3">
        <v>49</v>
      </c>
      <c r="F97" s="3" t="str">
        <f t="shared" si="5"/>
        <v>Middle Age</v>
      </c>
      <c r="G97" s="3">
        <f t="shared" si="4"/>
        <v>38</v>
      </c>
      <c r="H97" s="3" t="s">
        <v>30</v>
      </c>
      <c r="I97" s="3" t="s">
        <v>20</v>
      </c>
      <c r="J97" s="3">
        <v>3757</v>
      </c>
      <c r="K97" s="4">
        <v>45020</v>
      </c>
      <c r="L97" s="3">
        <v>2559.29</v>
      </c>
      <c r="M97" s="3">
        <v>11.35</v>
      </c>
      <c r="N97" s="3">
        <v>5422.42</v>
      </c>
    </row>
    <row r="98" spans="2:14" x14ac:dyDescent="0.3">
      <c r="B98" s="3">
        <v>7</v>
      </c>
      <c r="C98" s="3">
        <v>95</v>
      </c>
      <c r="D98" s="3" t="s">
        <v>15</v>
      </c>
      <c r="E98" s="3">
        <v>41</v>
      </c>
      <c r="F98" s="3" t="str">
        <f t="shared" si="5"/>
        <v>Middle Age</v>
      </c>
      <c r="G98" s="3">
        <f t="shared" si="4"/>
        <v>38</v>
      </c>
      <c r="H98" s="3" t="s">
        <v>39</v>
      </c>
      <c r="I98" s="3" t="s">
        <v>20</v>
      </c>
      <c r="J98" s="3">
        <v>4928</v>
      </c>
      <c r="K98" s="4">
        <v>45021</v>
      </c>
      <c r="L98" s="3">
        <v>5108.08</v>
      </c>
      <c r="M98" s="3">
        <v>29.39</v>
      </c>
      <c r="N98" s="3">
        <v>8506.3799999999992</v>
      </c>
    </row>
    <row r="99" spans="2:14" x14ac:dyDescent="0.3">
      <c r="B99" s="3">
        <v>2</v>
      </c>
      <c r="C99" s="3">
        <v>96</v>
      </c>
      <c r="D99" s="3" t="s">
        <v>18</v>
      </c>
      <c r="E99" s="3">
        <v>47</v>
      </c>
      <c r="F99" s="3" t="str">
        <f t="shared" si="5"/>
        <v>Middle Age</v>
      </c>
      <c r="G99" s="3">
        <f t="shared" si="4"/>
        <v>38</v>
      </c>
      <c r="H99" s="3" t="s">
        <v>23</v>
      </c>
      <c r="I99" s="3" t="s">
        <v>17</v>
      </c>
      <c r="J99" s="3">
        <v>4362</v>
      </c>
      <c r="K99" s="4">
        <v>45022</v>
      </c>
      <c r="L99" s="3">
        <v>3172.77</v>
      </c>
      <c r="M99" s="3">
        <v>5.24</v>
      </c>
      <c r="N99" s="3">
        <v>4045.55</v>
      </c>
    </row>
    <row r="100" spans="2:14" x14ac:dyDescent="0.3">
      <c r="B100" s="3">
        <v>10</v>
      </c>
      <c r="C100" s="3">
        <v>97</v>
      </c>
      <c r="D100" s="3" t="s">
        <v>37</v>
      </c>
      <c r="E100" s="3">
        <v>45</v>
      </c>
      <c r="F100" s="3" t="str">
        <f t="shared" si="5"/>
        <v>Middle Age</v>
      </c>
      <c r="G100" s="3">
        <f t="shared" si="4"/>
        <v>38</v>
      </c>
      <c r="H100" s="3" t="s">
        <v>23</v>
      </c>
      <c r="I100" s="3" t="s">
        <v>17</v>
      </c>
      <c r="J100" s="3">
        <v>3051</v>
      </c>
      <c r="K100" s="4">
        <v>45023</v>
      </c>
      <c r="L100" s="3">
        <v>3793.05</v>
      </c>
      <c r="M100" s="3">
        <v>9.84</v>
      </c>
      <c r="N100" s="3">
        <v>2617.21</v>
      </c>
    </row>
    <row r="101" spans="2:14" x14ac:dyDescent="0.3">
      <c r="B101" s="3">
        <v>3</v>
      </c>
      <c r="C101" s="3">
        <v>98</v>
      </c>
      <c r="D101" s="3" t="s">
        <v>31</v>
      </c>
      <c r="E101" s="3">
        <v>42</v>
      </c>
      <c r="F101" s="3" t="str">
        <f t="shared" si="5"/>
        <v>Middle Age</v>
      </c>
      <c r="G101" s="3">
        <f t="shared" si="4"/>
        <v>38</v>
      </c>
      <c r="H101" s="3" t="s">
        <v>32</v>
      </c>
      <c r="I101" s="3" t="s">
        <v>20</v>
      </c>
      <c r="J101" s="3">
        <v>3748</v>
      </c>
      <c r="K101" s="4">
        <v>45024</v>
      </c>
      <c r="L101" s="3">
        <v>5297.21</v>
      </c>
      <c r="M101" s="3">
        <v>20.41</v>
      </c>
      <c r="N101" s="3">
        <v>1265.05</v>
      </c>
    </row>
    <row r="102" spans="2:14" x14ac:dyDescent="0.3">
      <c r="B102" s="3">
        <v>10</v>
      </c>
      <c r="C102" s="3">
        <v>99</v>
      </c>
      <c r="D102" s="3" t="s">
        <v>33</v>
      </c>
      <c r="E102" s="3">
        <v>51</v>
      </c>
      <c r="F102" s="3" t="str">
        <f t="shared" si="5"/>
        <v>senior Age</v>
      </c>
      <c r="G102" s="3">
        <f t="shared" si="4"/>
        <v>24</v>
      </c>
      <c r="H102" s="3" t="s">
        <v>41</v>
      </c>
      <c r="I102" s="3" t="s">
        <v>17</v>
      </c>
      <c r="J102" s="3">
        <v>4310</v>
      </c>
      <c r="K102" s="4">
        <v>45025</v>
      </c>
      <c r="L102" s="3">
        <v>7530.89</v>
      </c>
      <c r="M102" s="3">
        <v>1.9</v>
      </c>
      <c r="N102" s="3">
        <v>1310.45</v>
      </c>
    </row>
    <row r="103" spans="2:14" x14ac:dyDescent="0.3">
      <c r="B103" s="3">
        <v>5</v>
      </c>
      <c r="C103" s="3">
        <v>100</v>
      </c>
      <c r="D103" s="3" t="s">
        <v>31</v>
      </c>
      <c r="E103" s="3">
        <v>25</v>
      </c>
      <c r="F103" s="3" t="str">
        <f t="shared" si="5"/>
        <v>young Age</v>
      </c>
      <c r="G103" s="3">
        <f t="shared" si="4"/>
        <v>38</v>
      </c>
      <c r="H103" s="3" t="s">
        <v>16</v>
      </c>
      <c r="I103" s="3" t="s">
        <v>17</v>
      </c>
      <c r="J103" s="3">
        <v>4749</v>
      </c>
      <c r="K103" s="4">
        <v>45026</v>
      </c>
      <c r="L103" s="3">
        <v>3401.72</v>
      </c>
      <c r="M103" s="3">
        <v>18.22</v>
      </c>
      <c r="N103" s="3">
        <v>2603.27</v>
      </c>
    </row>
  </sheetData>
  <conditionalFormatting sqref="K3:K103">
    <cfRule type="containsText" dxfId="2" priority="1" operator="containsText" text="2023-2-1">
      <formula>NOT(ISERROR(SEARCH("2023-2-1",K3)))</formula>
    </cfRule>
  </conditionalFormatting>
  <conditionalFormatting sqref="L4:L103">
    <cfRule type="cellIs" dxfId="1" priority="2" operator="greaterThan">
      <formula>5000</formula>
    </cfRule>
  </conditionalFormatting>
  <conditionalFormatting sqref="M4:M103">
    <cfRule type="cellIs" dxfId="0" priority="3" operator="greaterThan">
      <formula>20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482A0-3BEC-4248-8861-1B12096CCA8D}">
  <dimension ref="A3:B10"/>
  <sheetViews>
    <sheetView workbookViewId="0">
      <selection activeCell="O9" sqref="O9"/>
    </sheetView>
  </sheetViews>
  <sheetFormatPr defaultRowHeight="14.4" x14ac:dyDescent="0.3"/>
  <cols>
    <col min="1" max="1" width="12.5546875" bestFit="1" customWidth="1"/>
    <col min="2" max="3" width="14.88671875" bestFit="1" customWidth="1"/>
  </cols>
  <sheetData>
    <row r="3" spans="1:2" x14ac:dyDescent="0.3">
      <c r="A3" s="6" t="s">
        <v>38</v>
      </c>
      <c r="B3" t="s">
        <v>42</v>
      </c>
    </row>
    <row r="4" spans="1:2" x14ac:dyDescent="0.3">
      <c r="A4" s="5" t="s">
        <v>24</v>
      </c>
      <c r="B4">
        <v>234.28</v>
      </c>
    </row>
    <row r="5" spans="1:2" x14ac:dyDescent="0.3">
      <c r="A5" s="5" t="s">
        <v>17</v>
      </c>
      <c r="B5">
        <v>256.29000000000002</v>
      </c>
    </row>
    <row r="6" spans="1:2" x14ac:dyDescent="0.3">
      <c r="A6" s="5" t="s">
        <v>29</v>
      </c>
      <c r="B6">
        <v>336.89</v>
      </c>
    </row>
    <row r="7" spans="1:2" x14ac:dyDescent="0.3">
      <c r="A7" s="5" t="s">
        <v>20</v>
      </c>
      <c r="B7">
        <v>352.12000000000012</v>
      </c>
    </row>
    <row r="8" spans="1:2" x14ac:dyDescent="0.3">
      <c r="A8" s="5" t="s">
        <v>28</v>
      </c>
      <c r="B8">
        <v>325.93</v>
      </c>
    </row>
    <row r="9" spans="1:2" x14ac:dyDescent="0.3">
      <c r="A9" s="5" t="s">
        <v>43</v>
      </c>
    </row>
    <row r="10" spans="1:2" x14ac:dyDescent="0.3">
      <c r="A10" s="5" t="s">
        <v>40</v>
      </c>
      <c r="B10">
        <v>1505.5100000000002</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2D5C5C-C0BA-42A0-A675-EA0FA76242F8}">
  <dimension ref="A3:M18"/>
  <sheetViews>
    <sheetView workbookViewId="0">
      <selection activeCell="J13" sqref="J13"/>
    </sheetView>
  </sheetViews>
  <sheetFormatPr defaultRowHeight="14.4" x14ac:dyDescent="0.3"/>
  <cols>
    <col min="1" max="1" width="12.5546875" bestFit="1" customWidth="1"/>
    <col min="2" max="2" width="13.88671875" bestFit="1" customWidth="1"/>
  </cols>
  <sheetData>
    <row r="3" spans="1:2" x14ac:dyDescent="0.3">
      <c r="A3" s="6" t="s">
        <v>38</v>
      </c>
      <c r="B3" t="s">
        <v>44</v>
      </c>
    </row>
    <row r="4" spans="1:2" x14ac:dyDescent="0.3">
      <c r="A4" s="5">
        <v>1327</v>
      </c>
      <c r="B4">
        <v>36</v>
      </c>
    </row>
    <row r="5" spans="1:2" x14ac:dyDescent="0.3">
      <c r="A5" s="5">
        <v>1404</v>
      </c>
      <c r="B5">
        <v>22</v>
      </c>
    </row>
    <row r="6" spans="1:2" x14ac:dyDescent="0.3">
      <c r="A6" s="5">
        <v>1497</v>
      </c>
      <c r="B6">
        <v>57</v>
      </c>
    </row>
    <row r="7" spans="1:2" x14ac:dyDescent="0.3">
      <c r="A7" s="5">
        <v>1594</v>
      </c>
      <c r="B7">
        <v>43</v>
      </c>
    </row>
    <row r="8" spans="1:2" x14ac:dyDescent="0.3">
      <c r="A8" s="5">
        <v>1696</v>
      </c>
      <c r="B8">
        <v>32</v>
      </c>
    </row>
    <row r="9" spans="1:2" x14ac:dyDescent="0.3">
      <c r="A9" s="5">
        <v>1848</v>
      </c>
      <c r="B9">
        <v>25</v>
      </c>
    </row>
    <row r="10" spans="1:2" x14ac:dyDescent="0.3">
      <c r="A10" s="5">
        <v>2179</v>
      </c>
      <c r="B10">
        <v>42</v>
      </c>
    </row>
    <row r="11" spans="1:2" x14ac:dyDescent="0.3">
      <c r="A11" s="5">
        <v>2542</v>
      </c>
      <c r="B11">
        <v>26</v>
      </c>
    </row>
    <row r="12" spans="1:2" x14ac:dyDescent="0.3">
      <c r="A12" s="5">
        <v>3214</v>
      </c>
      <c r="B12">
        <v>38</v>
      </c>
    </row>
    <row r="13" spans="1:2" x14ac:dyDescent="0.3">
      <c r="A13" s="5">
        <v>4513</v>
      </c>
      <c r="B13">
        <v>51</v>
      </c>
    </row>
    <row r="14" spans="1:2" x14ac:dyDescent="0.3">
      <c r="A14" s="5">
        <v>4674</v>
      </c>
      <c r="B14">
        <v>46</v>
      </c>
    </row>
    <row r="15" spans="1:2" x14ac:dyDescent="0.3">
      <c r="A15" s="5">
        <v>4745</v>
      </c>
      <c r="B15">
        <v>46</v>
      </c>
    </row>
    <row r="16" spans="1:2" x14ac:dyDescent="0.3">
      <c r="A16" s="5">
        <v>4748</v>
      </c>
      <c r="B16">
        <v>57</v>
      </c>
    </row>
    <row r="17" spans="1:13" x14ac:dyDescent="0.3">
      <c r="A17" s="5">
        <v>4749</v>
      </c>
      <c r="B17">
        <v>25</v>
      </c>
    </row>
    <row r="18" spans="1:13" x14ac:dyDescent="0.3">
      <c r="A18" s="5" t="s">
        <v>40</v>
      </c>
      <c r="B18">
        <v>39</v>
      </c>
      <c r="M18" t="s">
        <v>45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DHANSHREE NAGRALE</dc:creator>
  <cp:lastModifiedBy>DHANSHREE NAGRALE</cp:lastModifiedBy>
  <dcterms:created xsi:type="dcterms:W3CDTF">2024-10-19T09:35:37Z</dcterms:created>
  <dcterms:modified xsi:type="dcterms:W3CDTF">2024-10-19T10:01:58Z</dcterms:modified>
</cp:coreProperties>
</file>