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ahil\Downloads\"/>
    </mc:Choice>
  </mc:AlternateContent>
  <xr:revisionPtr revIDLastSave="0" documentId="13_ncr:1_{D6EFFD68-37F2-427D-9B4D-AE097A0C13E9}" xr6:coauthVersionLast="47" xr6:coauthVersionMax="47" xr10:uidLastSave="{00000000-0000-0000-0000-000000000000}"/>
  <bookViews>
    <workbookView xWindow="-108" yWindow="-108" windowWidth="23256" windowHeight="12696" activeTab="4" xr2:uid="{00000000-000D-0000-FFFF-FFFF00000000}"/>
  </bookViews>
  <sheets>
    <sheet name="Form Responses 1" sheetId="1" r:id="rId1"/>
    <sheet name="Sheet5" sheetId="3" r:id="rId2"/>
    <sheet name="Sheet6" sheetId="4" r:id="rId3"/>
    <sheet name="Pivot Tables" sheetId="5" r:id="rId4"/>
    <sheet name="Graphs" sheetId="6" r:id="rId5"/>
  </sheets>
  <definedNames>
    <definedName name="_xlnm._FilterDatabase" localSheetId="1" hidden="1">Sheet5!$A$2:$U$60</definedName>
  </definedNames>
  <calcPr calcId="191029"/>
  <pivotCaches>
    <pivotCache cacheId="0" r:id="rId6"/>
  </pivotCaches>
</workbook>
</file>

<file path=xl/calcChain.xml><?xml version="1.0" encoding="utf-8"?>
<calcChain xmlns="http://schemas.openxmlformats.org/spreadsheetml/2006/main">
  <c r="V35" i="6" l="1"/>
  <c r="V34" i="6"/>
  <c r="V21" i="6"/>
  <c r="V20" i="6"/>
  <c r="V19" i="6"/>
  <c r="V18" i="6"/>
  <c r="V7" i="6"/>
  <c r="V6" i="6"/>
  <c r="V5" i="6"/>
  <c r="V4" i="6"/>
  <c r="V3" i="6"/>
  <c r="C4" i="6"/>
  <c r="C3" i="6"/>
  <c r="K16" i="5"/>
  <c r="K15" i="5"/>
  <c r="K14" i="5"/>
  <c r="K13" i="5"/>
  <c r="K12" i="5"/>
  <c r="K5" i="5"/>
  <c r="K4" i="5"/>
  <c r="P7" i="5"/>
  <c r="P6" i="5"/>
  <c r="P5" i="5"/>
  <c r="P4" i="5"/>
  <c r="P13" i="5"/>
  <c r="P12" i="5"/>
  <c r="P23" i="5"/>
  <c r="P22" i="5"/>
  <c r="P21" i="5"/>
  <c r="P20" i="5"/>
</calcChain>
</file>

<file path=xl/sharedStrings.xml><?xml version="1.0" encoding="utf-8"?>
<sst xmlns="http://schemas.openxmlformats.org/spreadsheetml/2006/main" count="2856" uniqueCount="638">
  <si>
    <t>Timestamp</t>
  </si>
  <si>
    <t>Email Address</t>
  </si>
  <si>
    <t>Do you use motorized vehicle?</t>
  </si>
  <si>
    <t>How do you travel to your workplace?</t>
  </si>
  <si>
    <t>How many trips you make to the workplace in a day? Trip means one way movement between two locations.</t>
  </si>
  <si>
    <t>Do you go to workplace on weekends?</t>
  </si>
  <si>
    <t>Kindly provide the names of the roads which you feel have the highest traffic flow on the campus. Give them in order of highest to lowest traffic flow road.</t>
  </si>
  <si>
    <t>Do you feel it possible to walk or bicycle to your workplace?</t>
  </si>
  <si>
    <t>State your opinion regarding having a motorized vehicle free-day in IIT Roorkee campus.</t>
  </si>
  <si>
    <t>What difficulties you may face if motorized vehicle free day is implemented?</t>
  </si>
  <si>
    <t>Rank the alternatives you would use on a motorized-vehicle free day [Cycle]</t>
  </si>
  <si>
    <t>Rank the alternatives you would use on a motorized-vehicle free day [E-rick]</t>
  </si>
  <si>
    <t>Rank the alternatives you would use on a motorized-vehicle free day [Walk]</t>
  </si>
  <si>
    <t>Rank the advantages of a motorized-vehicle free day [Reduction in air and noise pollution]</t>
  </si>
  <si>
    <t>Rank the advantages of a motorized-vehicle free day [Reduction in traffic volume on roads]</t>
  </si>
  <si>
    <t>Rank the advantages of a motorized-vehicle free day [Cost-saving on travel]</t>
  </si>
  <si>
    <t>Rank the advantages of a motorized-vehicle free day [Solution to parking issues]</t>
  </si>
  <si>
    <t>Rank the advantages of a motorized-vehicle free day [More safe to other road users]</t>
  </si>
  <si>
    <t>Preferred frequency of Motorized Vehicle Free Day</t>
  </si>
  <si>
    <t>Will travel distance significantly different on a motorized vehicle-free day compared to travel on a normal day?</t>
  </si>
  <si>
    <t>By how much would a motorized vehicle free day change your trip duration?(in minutes)</t>
  </si>
  <si>
    <t>If you have shown disgagreement with the implementation of a motorized vehicle free day then provide your response again regarding implementaton if: (a) Multi-seat battery operated vehicle is run on pre-defined route throughout the day; (b) Adequate parking is made available at entrance to the campus where you can park your vehicle and walk to your destination; (c) adequate parking for bicycle is made available at destinations.</t>
  </si>
  <si>
    <t xml:space="preserve">Main Workplace Address </t>
  </si>
  <si>
    <t>Residential location (fill in the nearest to the provided options)</t>
  </si>
  <si>
    <t>Annual Income (in Rs.)</t>
  </si>
  <si>
    <t xml:space="preserve">Occupation </t>
  </si>
  <si>
    <t>Age (in years)</t>
  </si>
  <si>
    <t>Gender</t>
  </si>
  <si>
    <t>Name</t>
  </si>
  <si>
    <t>If you are not staying in the listed locations, then please specify your location.</t>
  </si>
  <si>
    <t>sgupta5@ce.iitr.ac.in</t>
  </si>
  <si>
    <t>No</t>
  </si>
  <si>
    <t>Walk</t>
  </si>
  <si>
    <t>Option 24</t>
  </si>
  <si>
    <t>Others</t>
  </si>
  <si>
    <t>1-5 lakh</t>
  </si>
  <si>
    <t>Student</t>
  </si>
  <si>
    <t>18-25</t>
  </si>
  <si>
    <t>Male</t>
  </si>
  <si>
    <t>Shubham Gupta</t>
  </si>
  <si>
    <t>vinita@cy.iitr.ac.in</t>
  </si>
  <si>
    <t>None</t>
  </si>
  <si>
    <t>Chemistry department</t>
  </si>
  <si>
    <t>Vigyan kunj</t>
  </si>
  <si>
    <t>Less than 1 lakh</t>
  </si>
  <si>
    <t>Female</t>
  </si>
  <si>
    <t>Vinita</t>
  </si>
  <si>
    <t>rnandyala@dm.iitr.ac.in</t>
  </si>
  <si>
    <t>Yes</t>
  </si>
  <si>
    <t>Motorized two-wheeler</t>
  </si>
  <si>
    <t>3-4</t>
  </si>
  <si>
    <t>Distance is more than walking limits, Making trip 2 or 3 times a day without motorised vehicle is difficult</t>
  </si>
  <si>
    <t>Once in a week(weekends)</t>
  </si>
  <si>
    <t>Centre for Disaster Mitigation and Management</t>
  </si>
  <si>
    <t>Vikas nagar</t>
  </si>
  <si>
    <t>Married Students</t>
  </si>
  <si>
    <t>26-45</t>
  </si>
  <si>
    <t>Ravi Kiran Nandyala</t>
  </si>
  <si>
    <t>philip_luke@ce.iitr.ac.in</t>
  </si>
  <si>
    <t>Bicycle</t>
  </si>
  <si>
    <t>Civil department</t>
  </si>
  <si>
    <t>Saraswati kunj</t>
  </si>
  <si>
    <t>Philip</t>
  </si>
  <si>
    <t>sanjeev.manhas@ece.iitr.ac.in</t>
  </si>
  <si>
    <t xml:space="preserve">Both car and 2 wheeler alternatively </t>
  </si>
  <si>
    <t xml:space="preserve">Century gate to ECE circle to CBRI </t>
  </si>
  <si>
    <t>Distance is more than walking limits</t>
  </si>
  <si>
    <t>Once in a week(weekday)</t>
  </si>
  <si>
    <t>Electronics and Communication department</t>
  </si>
  <si>
    <t>Canal view apartments</t>
  </si>
  <si>
    <t>Above 15 lakh</t>
  </si>
  <si>
    <t>Professors</t>
  </si>
  <si>
    <t>46-60</t>
  </si>
  <si>
    <t>Prof Sanjeev Manhas</t>
  </si>
  <si>
    <t>vgupta.mce2019@iitr.ac.in</t>
  </si>
  <si>
    <t>Azad Bhavan to CBRI  via PNB</t>
  </si>
  <si>
    <t>No problem, I agree to celebrate this day</t>
  </si>
  <si>
    <t>10 to 12 minutes per trip</t>
  </si>
  <si>
    <t>Niti nagar</t>
  </si>
  <si>
    <t>5-10 lakh</t>
  </si>
  <si>
    <t>Group-A</t>
  </si>
  <si>
    <t>Vikash Gupta</t>
  </si>
  <si>
    <t>rpbharti@iitr.ac.in</t>
  </si>
  <si>
    <t>Car</t>
  </si>
  <si>
    <t>T-point to Library</t>
  </si>
  <si>
    <t>I have to start early from home, It may cause sweating</t>
  </si>
  <si>
    <t xml:space="preserve">10-15 </t>
  </si>
  <si>
    <t>Metallurgy department</t>
  </si>
  <si>
    <t xml:space="preserve">R.P. Bharti </t>
  </si>
  <si>
    <t>abhishek_a@ce.iitr.ac.in</t>
  </si>
  <si>
    <t>Amod kunj</t>
  </si>
  <si>
    <t>Abhishek</t>
  </si>
  <si>
    <t>aurovinda_m@me.iitr.ac.in</t>
  </si>
  <si>
    <t>More than 4</t>
  </si>
  <si>
    <t>Making trip 2 or 3 times a day without motorised vehicle is difficult</t>
  </si>
  <si>
    <t>Once per fortnight</t>
  </si>
  <si>
    <t>Mechanical and industrial department</t>
  </si>
  <si>
    <t>A Mitra</t>
  </si>
  <si>
    <t>ks_naik@hs.iitr.ac.in</t>
  </si>
  <si>
    <t>Humanities and social sciences</t>
  </si>
  <si>
    <t>Hill view apartments</t>
  </si>
  <si>
    <t>sudheer naik</t>
  </si>
  <si>
    <t>rdgarg@ce.iitr.ac.in</t>
  </si>
  <si>
    <t>Hill View Circle to SBI Circle; CBRI Circle to Vikas nagar triangle; SBI Circle to NCNVH; SBI Circle to NIH Circle</t>
  </si>
  <si>
    <t>Everyday for a certain time</t>
  </si>
  <si>
    <t>very less difference</t>
  </si>
  <si>
    <t>Shivalik apartments</t>
  </si>
  <si>
    <t>Rahul Dev Garg</t>
  </si>
  <si>
    <t>shiladityasg@ph.iitr.ac.in</t>
  </si>
  <si>
    <t>Physics department</t>
  </si>
  <si>
    <t>Shiladitya Sengupta</t>
  </si>
  <si>
    <t>dhaarna@ar.iitr.ac.in</t>
  </si>
  <si>
    <t>Architecture and Planning Department</t>
  </si>
  <si>
    <t>Dhaarna</t>
  </si>
  <si>
    <t>poonam_p@ce.iitr.ac.in</t>
  </si>
  <si>
    <t>Lecture Hall Complex</t>
  </si>
  <si>
    <t>poonam prajapat</t>
  </si>
  <si>
    <t>schoudhary1@ce.iitr.ac.in</t>
  </si>
  <si>
    <t>10-15 lakh</t>
  </si>
  <si>
    <t>Surendra Singh Choudhary</t>
  </si>
  <si>
    <t>amitfce@iitr.ac.in</t>
  </si>
  <si>
    <t>Azad Bhawan, Main Building and ECE Dept.</t>
  </si>
  <si>
    <t>It may cause sweating, I do not have bicycle and have to purchase one</t>
  </si>
  <si>
    <t>10 min</t>
  </si>
  <si>
    <t>Amit Agarwal</t>
  </si>
  <si>
    <t>vguptaiitr@gmail.com</t>
  </si>
  <si>
    <t>Azad bhawan to CBRI via PNB and SBI</t>
  </si>
  <si>
    <t>+ 10 to 15 minutes per trip</t>
  </si>
  <si>
    <t>Civil line</t>
  </si>
  <si>
    <t xml:space="preserve">Vikash Gupta </t>
  </si>
  <si>
    <t>i_ahmed@ce.iitr.ac.in</t>
  </si>
  <si>
    <t>Ishtiaq</t>
  </si>
  <si>
    <t>aanand@es.iitr.ac.in</t>
  </si>
  <si>
    <t>Earth sciences department</t>
  </si>
  <si>
    <t>Aditya   Anand</t>
  </si>
  <si>
    <t>ssharma4@ce.iitr.ac.in</t>
  </si>
  <si>
    <t>Sakshi Sharma</t>
  </si>
  <si>
    <t>nanand@me.iitr.ac.in</t>
  </si>
  <si>
    <t>Nikhil Anand</t>
  </si>
  <si>
    <t>s_ali@ts.iitr.ac.in</t>
  </si>
  <si>
    <t>Sayyed Rubeel</t>
  </si>
  <si>
    <t>vverma@ce.iitr.ac.in</t>
  </si>
  <si>
    <t>Vishwajeet Kishore Verma</t>
  </si>
  <si>
    <t>gkumarsharma@ph.iitr.ac</t>
  </si>
  <si>
    <t>Department of Civil Engineering</t>
  </si>
  <si>
    <t>I don't have any difficulty in it.</t>
  </si>
  <si>
    <t>5 Minutes</t>
  </si>
  <si>
    <t>PhD Scholar</t>
  </si>
  <si>
    <t>Gagan Kumar Sharma</t>
  </si>
  <si>
    <t>jahangirshakeel33@gmail.com</t>
  </si>
  <si>
    <t>Radhakrishna Bhawan</t>
  </si>
  <si>
    <t>Jahangir</t>
  </si>
  <si>
    <t>ashu123bhu@gmail.com</t>
  </si>
  <si>
    <t>Mathematics Department</t>
  </si>
  <si>
    <t>Ashutosh Choudhary</t>
  </si>
  <si>
    <t>rkumarrastogi@ee.iitr.ac.in</t>
  </si>
  <si>
    <t>10 minutes</t>
  </si>
  <si>
    <t>Electrical department</t>
  </si>
  <si>
    <t>Solani puram</t>
  </si>
  <si>
    <t>Rohit Kumar Rastogi</t>
  </si>
  <si>
    <t>Absar.Kazmi@ce.iitr.ac.in</t>
  </si>
  <si>
    <t>In front of Library</t>
  </si>
  <si>
    <t>Making trip 2 or 3 times a day without motorised vehicle is difficult, The terrain in not flat</t>
  </si>
  <si>
    <t>A. A. Kazmi</t>
  </si>
  <si>
    <t>a_mondal@ce.iitr.ac.in</t>
  </si>
  <si>
    <t>QIP Phd scholar</t>
  </si>
  <si>
    <t xml:space="preserve">Abhijit Mondal </t>
  </si>
  <si>
    <t>rdurgaprasad@me.iitr.ac.in</t>
  </si>
  <si>
    <t>Durga Prasad</t>
  </si>
  <si>
    <t>cshaju@es.iitr.ac.in</t>
  </si>
  <si>
    <t>Cyril</t>
  </si>
  <si>
    <t>bhanuprakashv@ce.iitr.ac.in</t>
  </si>
  <si>
    <t xml:space="preserve">Traffic near the CBRI round about and the Vikas Nagar security gate have the highest traffic flow, in my route. </t>
  </si>
  <si>
    <t xml:space="preserve">It may cause sweating, If the chosen day is not during peak summer or high humidity days, it should be implementable. </t>
  </si>
  <si>
    <t>12 minutes</t>
  </si>
  <si>
    <t>Bhanu Prakash V</t>
  </si>
  <si>
    <t>jraudit@iitr.ac.in</t>
  </si>
  <si>
    <t>in the morning during office time</t>
  </si>
  <si>
    <t>I have to start early from home</t>
  </si>
  <si>
    <t>5 minutes</t>
  </si>
  <si>
    <t>Main Building</t>
  </si>
  <si>
    <t>Dr. Suman Kumar</t>
  </si>
  <si>
    <t>sbarm@iitr.ac.in</t>
  </si>
  <si>
    <t>Main gate to Gate No 5</t>
  </si>
  <si>
    <t>No problem</t>
  </si>
  <si>
    <t>Sheeba Ramola</t>
  </si>
  <si>
    <t>kv_krishna@ce.iitr.ac.in</t>
  </si>
  <si>
    <t>K Vamshi Krishna</t>
  </si>
  <si>
    <t>himanshu.jain@hre.iitr.ac.in</t>
  </si>
  <si>
    <t>probably the one in front of SBI</t>
  </si>
  <si>
    <t>None really...I could just pack my lunch and bring with me to save a trip!</t>
  </si>
  <si>
    <t>20-30 minutes (I live off-campus)</t>
  </si>
  <si>
    <t>Rajiv Bhawan</t>
  </si>
  <si>
    <t>Khanjarpur</t>
  </si>
  <si>
    <t>Himanshu Jain</t>
  </si>
  <si>
    <t>prateek.jha@ch.iitr.ac.in</t>
  </si>
  <si>
    <t>Near EC circle</t>
  </si>
  <si>
    <t>30 minutes</t>
  </si>
  <si>
    <t>Prateek Jha</t>
  </si>
  <si>
    <t>krishna.singh@me.iitr.ac.in</t>
  </si>
  <si>
    <t>Car or bicycle</t>
  </si>
  <si>
    <t>Main road and NIH road</t>
  </si>
  <si>
    <t>Krishna Mohan SINGH</t>
  </si>
  <si>
    <t>spmrk3@gmail.com</t>
  </si>
  <si>
    <t>Solani kunj</t>
  </si>
  <si>
    <t xml:space="preserve">Supriya </t>
  </si>
  <si>
    <t>dharmendra.singh@es.iitr.ac.in</t>
  </si>
  <si>
    <t>Main Gate to CBRI</t>
  </si>
  <si>
    <t>I have to start early from home, It may cause sweating, Distance is more than walking limits, Making trip 2 or 3 times a day without motorised vehicle is difficult, The use of electric vehicles does not help to cut anthropogenic CO2 emissions. You already know why?</t>
  </si>
  <si>
    <t>60 minutes, if I walk.</t>
  </si>
  <si>
    <t>Prof. D. P. Singh</t>
  </si>
  <si>
    <t>mlk@wr.iitr.ac.in</t>
  </si>
  <si>
    <t>Amod Path, NIH Crossing to HRED, Main Building to Sarojini Crossing</t>
  </si>
  <si>
    <t>No problem.  Only thing is one has to be mentally prepared.</t>
  </si>
  <si>
    <t>10 min in total</t>
  </si>
  <si>
    <t>NC Nigam</t>
  </si>
  <si>
    <t>Amod path</t>
  </si>
  <si>
    <t>ML Kansal</t>
  </si>
  <si>
    <t>deepamcc@iitr.ac.in</t>
  </si>
  <si>
    <t>road in-front of gate number 5</t>
  </si>
  <si>
    <t>I have to start early from home, It may cause sweating, I do not have bicycle and have to purchase one, Making trip 2 or 3 times a day without motorised vehicle is difficult, My physical condition does not allow me to walk/bicycle a long distance</t>
  </si>
  <si>
    <t>25 minutes</t>
  </si>
  <si>
    <t>Institute Computer centre</t>
  </si>
  <si>
    <t>Group-B</t>
  </si>
  <si>
    <t>Deepa Saini</t>
  </si>
  <si>
    <t>sadhu@cy.iitr.ac.in</t>
  </si>
  <si>
    <t>Lecture hall to circle crossing near ECE</t>
  </si>
  <si>
    <t>Kalyan K. Sadhu</t>
  </si>
  <si>
    <t>dheeraj.khatod@ee.iitr.ac.in</t>
  </si>
  <si>
    <t>Road connecting NIH square to Vikas Nagar square, road connecting Hill View Apartment square to Kasturba Bhawan square, Road connecting NIH square to SBI square, road connecting Vikas Nagar square to Kasturba Bhawan square</t>
  </si>
  <si>
    <t>I have to start early from home, I do not have bicycle and have to purchase one</t>
  </si>
  <si>
    <t>Dheeraj K Khatod</t>
  </si>
  <si>
    <t>akshay_g@ce.iitr.ac.in</t>
  </si>
  <si>
    <t>Akshay Gupta</t>
  </si>
  <si>
    <t>marriedhostel.iitr@gmail.com</t>
  </si>
  <si>
    <t>Security Office Road, PNB Road, NIH Road</t>
  </si>
  <si>
    <t>I have to start early from home, Distance is more than walking limits, Making trip 2 or 3 times a day without motorised vehicle is difficult</t>
  </si>
  <si>
    <t>15-20 minutes</t>
  </si>
  <si>
    <t>Azad Bhawan</t>
  </si>
  <si>
    <t>Group-C</t>
  </si>
  <si>
    <t>Pramod Joshi</t>
  </si>
  <si>
    <t>sanjay.ghosh@ce.iitr.ac.in</t>
  </si>
  <si>
    <t>61 and above</t>
  </si>
  <si>
    <t>Sanjay Ghosh</t>
  </si>
  <si>
    <t>lalit.aad@iitr.ac.in</t>
  </si>
  <si>
    <t>Jawahar- Sarojini Bhawan road towards main gate</t>
  </si>
  <si>
    <t>It may cause sweating, Sometimes we have to go to market during lunch or after office hours. Then it is quite difficult to go to these place by bicycle and carry the stuff.</t>
  </si>
  <si>
    <t>No significant change</t>
  </si>
  <si>
    <t>Lalit Kumar</t>
  </si>
  <si>
    <t>vinay.sharma@ms.iitr.ac.in</t>
  </si>
  <si>
    <t>CAR, SCOOTER and WALK as per call of the Day</t>
  </si>
  <si>
    <t>All main roads</t>
  </si>
  <si>
    <t>I have to start early from home, I do not have bicycle and have to purchase one, Making trip 2 or 3 times a day without motorised vehicle is difficult, Rushing from one place in emergency may not be feasible</t>
  </si>
  <si>
    <t>45 Mins</t>
  </si>
  <si>
    <t>Department of Management Studies</t>
  </si>
  <si>
    <t>VINAY SHARMA</t>
  </si>
  <si>
    <t>cpanmei@es.iitr.ac.in</t>
  </si>
  <si>
    <t>Main Gate road&gt;Main Buiding-DOMS circle junction&gt;CBRI junction road&gt;Kasturba road&gt;Saraswati Mandir road</t>
  </si>
  <si>
    <t>I have to start early from home, It may cause sweating, Making trip 2 or 3 times a day without motorised vehicle is difficult, 25+25 minutes walking to and fro for Dept. and settling down for sweat to dry off, another 10-15 minutes time wasted every time.</t>
  </si>
  <si>
    <t>&gt;60-65 minutes</t>
  </si>
  <si>
    <t>Champoungam Panmei</t>
  </si>
  <si>
    <t>vivek.pancholi@mt.iitr.ac.in</t>
  </si>
  <si>
    <t>I have to start early from home, Distance is more than walking limits</t>
  </si>
  <si>
    <t>vivek pancholi</t>
  </si>
  <si>
    <t>ee-electrical@iitr.ac.in</t>
  </si>
  <si>
    <t>SQCC-Sarojini Bhawan</t>
  </si>
  <si>
    <t>Sheel kunj</t>
  </si>
  <si>
    <t>Anil Kumar Barnwal</t>
  </si>
  <si>
    <t>vikram_s@ce.iitr.ac.in</t>
  </si>
  <si>
    <t>E-ricksaw</t>
  </si>
  <si>
    <t>Vikram Singh</t>
  </si>
  <si>
    <t>kamalbul@gmail.com</t>
  </si>
  <si>
    <t>I have to start early from home, It may cause sweating, I do not have bicycle and have to purchase one, Distance is more than walking limits, Making trip 2 or 3 times a day without motorised vehicle is difficult</t>
  </si>
  <si>
    <t>Instrumentation Centre</t>
  </si>
  <si>
    <t>Purva deen dayal</t>
  </si>
  <si>
    <t>Kamal Singh Gotyan</t>
  </si>
  <si>
    <t>sumit@ee.iitr.ac.in</t>
  </si>
  <si>
    <t>Saraswati Kunj Main Road, Road in front of Electrical Engineering Department</t>
  </si>
  <si>
    <t>I have to start early from home, Making trip 2 or 3 times a day without motorised vehicle is difficult</t>
  </si>
  <si>
    <t>35 minutes</t>
  </si>
  <si>
    <t>SUMIT GHATAKCHOUDHURI</t>
  </si>
  <si>
    <t>vidit.gaur@me.iitr.ac.in</t>
  </si>
  <si>
    <t>I do not have bicycle and have to purchase one, In the case of emergencies or official visits, one has to go home first.</t>
  </si>
  <si>
    <t>40-50 minutes</t>
  </si>
  <si>
    <t>Vidit</t>
  </si>
  <si>
    <t>ashish.pandey@wr.iitr.ac.in</t>
  </si>
  <si>
    <t>Hill View to Bank</t>
  </si>
  <si>
    <t>Ashish Pandey</t>
  </si>
  <si>
    <t>sparshfec@iitr.ac.in</t>
  </si>
  <si>
    <t>Mostly walking. Once a week, I use car.</t>
  </si>
  <si>
    <t>Only once a week, when I have to do groceries, I take car to office.</t>
  </si>
  <si>
    <t>3 minutes</t>
  </si>
  <si>
    <t>Sparsh Mittal</t>
  </si>
  <si>
    <t>asharma1@ce.iitr.ac.in</t>
  </si>
  <si>
    <t>Students club main road&gt;Kasturba&gt; nih</t>
  </si>
  <si>
    <t>5-10</t>
  </si>
  <si>
    <t>Ankit Sharma</t>
  </si>
  <si>
    <t>indra.gupta@ee.iitr.ac.in</t>
  </si>
  <si>
    <t>from vikas nagar towards khanjarpur common road, NIH road</t>
  </si>
  <si>
    <t>It may cause sweating, Making trip 2 or 3 times a day without motorised vehicle is difficult</t>
  </si>
  <si>
    <t>indra gupta</t>
  </si>
  <si>
    <t>xyz@iitr.ac.in</t>
  </si>
  <si>
    <t>r u gettin commision frm E-Bus Seller?</t>
  </si>
  <si>
    <t>It may cause sweating, Distance is more than walking limits, Making trip 2 or 3 times a day without motorised vehicle is difficult, r u gettin commision frm E-Bus Seller?</t>
  </si>
  <si>
    <t>Computer science department</t>
  </si>
  <si>
    <t>Prefer not to say</t>
  </si>
  <si>
    <t>rajeev.mce@iitr.ac.in</t>
  </si>
  <si>
    <t>Sqcc gate to cbri, vikas nagar gate to cbri</t>
  </si>
  <si>
    <t>30 to 40 minutes</t>
  </si>
  <si>
    <t>RAJEEV SINGH HOODA</t>
  </si>
  <si>
    <t>d.shanker@eq.iitr.ac.in</t>
  </si>
  <si>
    <t>2, 3-4</t>
  </si>
  <si>
    <t>Teacher's hostel Road</t>
  </si>
  <si>
    <t>No problem, I will go by cycle or walk</t>
  </si>
  <si>
    <t>2 min</t>
  </si>
  <si>
    <t>Earthquake department</t>
  </si>
  <si>
    <t>Prof Daya Shanker</t>
  </si>
  <si>
    <t>ssaini2@ce.iitr.ac.in</t>
  </si>
  <si>
    <t>I do not have bicycle and have to purchase one</t>
  </si>
  <si>
    <t>Surendra Saini</t>
  </si>
  <si>
    <t>snandi@ce.iitr.ac.in</t>
  </si>
  <si>
    <t xml:space="preserve">Sumit Nandi </t>
  </si>
  <si>
    <t>rajat@ms.iitr.ac.in</t>
  </si>
  <si>
    <t xml:space="preserve">EC circle </t>
  </si>
  <si>
    <t>It may cause sweating, Distance is more than walking limits, Making trip 2 or 3 times a day without motorised vehicle is difficult</t>
  </si>
  <si>
    <t xml:space="preserve">10 minutes </t>
  </si>
  <si>
    <t>RAJAT AGRAWAL</t>
  </si>
  <si>
    <t>mtyagi@ar.iitr.ac.in</t>
  </si>
  <si>
    <t xml:space="preserve">The main arterial road in front of electrical department and lecture hall complex (as there used to be movement of students between lecture hall complex &amp; Nescafé seating/ ATM area). Also during lunch time, there used to be high pedestrian &amp; cycle flow near Library as students used to go back to their respective hostels. </t>
  </si>
  <si>
    <t>It will increase the trip duration by 10-15 minutes</t>
  </si>
  <si>
    <t>Megha Tyagi</t>
  </si>
  <si>
    <t>sonarfce@iitr.ac.in</t>
  </si>
  <si>
    <t>Motorized two wheeler, car and walk</t>
  </si>
  <si>
    <t xml:space="preserve">Many times time is a constraint when you have to manage many aspect. Mostly we opt for motorized vehicle to save time. </t>
  </si>
  <si>
    <t>2-3 Hours</t>
  </si>
  <si>
    <t>Sonalisa Ray</t>
  </si>
  <si>
    <t>mozhimic@iitr.ac.in</t>
  </si>
  <si>
    <t>D Prasad</t>
  </si>
  <si>
    <t>kih@iitr.ac.in</t>
  </si>
  <si>
    <t>Near gate no. 05</t>
  </si>
  <si>
    <t>Khosla International House</t>
  </si>
  <si>
    <t>Project staff</t>
  </si>
  <si>
    <t>Ahsan Ali</t>
  </si>
  <si>
    <t>abinash.swain@me.iitr.ac.in</t>
  </si>
  <si>
    <t>Gate No 5 to CBRI</t>
  </si>
  <si>
    <t>before lecturer, it is required to travel from department to LHC</t>
  </si>
  <si>
    <t>5 min</t>
  </si>
  <si>
    <t>Abinash Kumar Swain</t>
  </si>
  <si>
    <t>no</t>
  </si>
  <si>
    <t>sandip.banerjee@ma.iitr.ac.in</t>
  </si>
  <si>
    <t>10-15 minutes</t>
  </si>
  <si>
    <t>Sandip Banerjee</t>
  </si>
  <si>
    <t>awalia@ce.iitr.ac.in</t>
  </si>
  <si>
    <t>Telephone Exchange to Main gate, Telephone Exchange to Gate No 5</t>
  </si>
  <si>
    <t>Ashish Walia</t>
  </si>
  <si>
    <t>G P hostel</t>
  </si>
  <si>
    <t>qquadir@ce.iitr.ac.in</t>
  </si>
  <si>
    <t>Main campus road</t>
  </si>
  <si>
    <t>Qazi Inaam</t>
  </si>
  <si>
    <t>GP Hostel</t>
  </si>
  <si>
    <t>ASOOD@AR.IITR.AC.IN</t>
  </si>
  <si>
    <t>ANKITA SOOD</t>
  </si>
  <si>
    <t>M R C BHAWAN</t>
  </si>
  <si>
    <t>sachin.srivastava@ph.iitr.ac.in</t>
  </si>
  <si>
    <t>N/A</t>
  </si>
  <si>
    <t>I have to start early from home, It may cause sweating, I do not have bicycle and have to purchase one, Making trip 2 or 3 times a day without motorised vehicle is difficult</t>
  </si>
  <si>
    <t>30 minutes - 01 Hour</t>
  </si>
  <si>
    <t>Sachin Kumar Srivastava</t>
  </si>
  <si>
    <t>rajibfce@iitr.ac.in</t>
  </si>
  <si>
    <t>Vikas Nagar Gate and from Saraswati Mandir to Library</t>
  </si>
  <si>
    <t>Rajib Chowdhury</t>
  </si>
  <si>
    <t>jeetinder.mih2018@iitr.ac.in</t>
  </si>
  <si>
    <t>haridwar road</t>
  </si>
  <si>
    <t>I have to start early from home, I do not have bicycle and have to purchase one, Making trip 2 or 3 times a day without motorised vehicle is difficult</t>
  </si>
  <si>
    <t>Institute Hospital</t>
  </si>
  <si>
    <t>Dr. JEETINDER SINGH</t>
  </si>
  <si>
    <t>sbanerjee@ce.iitr.ac.in</t>
  </si>
  <si>
    <t>Suvam Banerjee</t>
  </si>
  <si>
    <t>sudeb.dasgupta@ece.iitr.ac.in</t>
  </si>
  <si>
    <t>Highest: Main road from hill viw to ECE path</t>
  </si>
  <si>
    <t>no difficulty</t>
  </si>
  <si>
    <t>Sudeb Dasgupta</t>
  </si>
  <si>
    <t>nkaur@ar.iitr.ac.in</t>
  </si>
  <si>
    <t>Research Scholar</t>
  </si>
  <si>
    <t>Narinderjit Kaur</t>
  </si>
  <si>
    <t>na</t>
  </si>
  <si>
    <t>pmeena3@ce.iitr.ac.in</t>
  </si>
  <si>
    <t xml:space="preserve">Through Thomson building </t>
  </si>
  <si>
    <t>10min.</t>
  </si>
  <si>
    <t>Pinki Meena</t>
  </si>
  <si>
    <t>Azad wing</t>
  </si>
  <si>
    <t>akhilesh.mishra@ph.iitr.ac.in</t>
  </si>
  <si>
    <t>The straight road to gate no. 5</t>
  </si>
  <si>
    <t>It may cause sweating, I do not have bicycle and have to purchase one, Making trip 2 or 3 times a day without motorised vehicle is difficult</t>
  </si>
  <si>
    <t>30 minutes per round trip</t>
  </si>
  <si>
    <t>Akhilesh Kumar Mishra</t>
  </si>
  <si>
    <t>202/06 Saraswati Kunj</t>
  </si>
  <si>
    <t>asingh4@ce.iitr.ac.in</t>
  </si>
  <si>
    <t>karm Path</t>
  </si>
  <si>
    <t>no problem</t>
  </si>
  <si>
    <t>nothing</t>
  </si>
  <si>
    <t>Akshay</t>
  </si>
  <si>
    <t>brijesh.mew2019@iitr.ac.in</t>
  </si>
  <si>
    <t>Main building road</t>
  </si>
  <si>
    <t>30 min</t>
  </si>
  <si>
    <t>Brijesh Pandey</t>
  </si>
  <si>
    <t>monojit.bag@ph.iitr.ac.in</t>
  </si>
  <si>
    <t>E-scooter</t>
  </si>
  <si>
    <t>Near main building,</t>
  </si>
  <si>
    <t>I have to start early from home, It may cause sweating, Making trip 2 or 3 times a day without motorised vehicle is difficult, e-vehicles are better option than conventional motorized vehicles</t>
  </si>
  <si>
    <t>10 minutes per trip</t>
  </si>
  <si>
    <t>Monojit Bag</t>
  </si>
  <si>
    <t>sanjit.mishra@hs.iitr.ac.in</t>
  </si>
  <si>
    <t>Main road of the Institute between the Gate and main building</t>
  </si>
  <si>
    <t>No change</t>
  </si>
  <si>
    <t>Prof Sanjit Mishra</t>
  </si>
  <si>
    <t>sppradhan@es.iitr.ac.in</t>
  </si>
  <si>
    <t>Motorized two-wheeler / Car</t>
  </si>
  <si>
    <t>S P PRADHAN</t>
  </si>
  <si>
    <t>klyadav35@gmail.com</t>
  </si>
  <si>
    <t>K L Yadav</t>
  </si>
  <si>
    <t>sumitky@ms.iitr.ac.in</t>
  </si>
  <si>
    <t>Mix of walk(2%) + bicycle(90%) + motorized two wheeler(8%)</t>
  </si>
  <si>
    <t xml:space="preserve">Hill View - Department of Management Studies, Main Gate - Azad Bhavan, Gate no.5- Kasturba Bhavan, Saraswati Mandir - Hydrology Department Road, </t>
  </si>
  <si>
    <t>2 minutes</t>
  </si>
  <si>
    <t>Sumit Kumar Yadav</t>
  </si>
  <si>
    <t>Old Teacher Hostel</t>
  </si>
  <si>
    <t>mukesh.msc2017@iitr.ac.in</t>
  </si>
  <si>
    <t>CHQ gate to Nigam guest house</t>
  </si>
  <si>
    <t>No difficulties from my side</t>
  </si>
  <si>
    <t>15 minutes</t>
  </si>
  <si>
    <t>Sports Complex</t>
  </si>
  <si>
    <t>MUKESH CHOUDHARY</t>
  </si>
  <si>
    <t>mentioned in list</t>
  </si>
  <si>
    <t>sushanta@me.iitr.ac.in</t>
  </si>
  <si>
    <t>3-4, More than 4</t>
  </si>
  <si>
    <t>near library</t>
  </si>
  <si>
    <t>Sushanta Dutta</t>
  </si>
  <si>
    <t>sagarika.mukhopadhyay@es.iitr.ac.in</t>
  </si>
  <si>
    <t>Main road behind Main Building</t>
  </si>
  <si>
    <t>I have to start early from home, Making trip 2 or 3 times a day without motorised vehicle is difficult, My physical condition does not allow me to walk/bicycle a long distance</t>
  </si>
  <si>
    <t>40 minutes</t>
  </si>
  <si>
    <t>Sagarika Mukhopadhyay</t>
  </si>
  <si>
    <t>nayakfma@iitr.ac.in</t>
  </si>
  <si>
    <t>No difficulties.</t>
  </si>
  <si>
    <t>A. K. Nayak</t>
  </si>
  <si>
    <t>rrohinikumar@ar.iitr.ac.in</t>
  </si>
  <si>
    <t>Rohini kumar</t>
  </si>
  <si>
    <t>Cautley Bhawan</t>
  </si>
  <si>
    <t>gyaswanthraju@ce.iitr.ac.in</t>
  </si>
  <si>
    <t>Research scholar</t>
  </si>
  <si>
    <t>G Yaswanth Raju</t>
  </si>
  <si>
    <t>ia@iitr.ac.in</t>
  </si>
  <si>
    <t>Sarojoni Bhawan to MIED Workshop</t>
  </si>
  <si>
    <t>I do not have bicycle and have to purchase one, Distance is more than walking limits, Making trip 2 or 3 times a day without motorised vehicle is difficult</t>
  </si>
  <si>
    <t>15-20 min walk</t>
  </si>
  <si>
    <t>Ar. Bhavneesh Lal</t>
  </si>
  <si>
    <t>xxx@xxx.ac.in</t>
  </si>
  <si>
    <t>not required</t>
  </si>
  <si>
    <t>mmeher@bt.iitr.ac.in</t>
  </si>
  <si>
    <t>Road from convocation hall towards Saraswati temple has the highest traffic</t>
  </si>
  <si>
    <t>No problem at all</t>
  </si>
  <si>
    <t>15 to 20 mins</t>
  </si>
  <si>
    <t>Biotechnology Department</t>
  </si>
  <si>
    <t>Mukesh Kumar Meher</t>
  </si>
  <si>
    <t>bhola.gurjar@ce.iitr.ac.in</t>
  </si>
  <si>
    <t>Sometimes there are back to back class engagements, lunch time slot and meetings (at times meetings run longer overlapping with the lunch time), so we need to rush.</t>
  </si>
  <si>
    <t>Bhola Ram Gurjar</t>
  </si>
  <si>
    <t>reeti@hs.iitr.ac.in</t>
  </si>
  <si>
    <t>Thomason Marg</t>
  </si>
  <si>
    <t>Reeti</t>
  </si>
  <si>
    <t>s_pandey@ce.iitr.ac.im</t>
  </si>
  <si>
    <t>Siddharth Pandey</t>
  </si>
  <si>
    <t>rpatra@ce.iitr.ac.in</t>
  </si>
  <si>
    <t>Rakesh Kumar Patra</t>
  </si>
  <si>
    <t>Add G.P. Hostel in residential location</t>
  </si>
  <si>
    <t>deepak36479@gmail.com</t>
  </si>
  <si>
    <t xml:space="preserve">Road in front of Kasturba Bhawan, Road in front of security office, </t>
  </si>
  <si>
    <t>15 min per trip</t>
  </si>
  <si>
    <t>DEEPAK SHARMA</t>
  </si>
  <si>
    <t>h_kumar@ee.iitr.ac.in</t>
  </si>
  <si>
    <t>Road from SBI bank to library</t>
  </si>
  <si>
    <t>I have to start early from home, It may cause sweating, I do not have bicycle and have to purchase one, Distance is more than walking limits</t>
  </si>
  <si>
    <t>Hemant Kumar</t>
  </si>
  <si>
    <t>jayanta.ghosh@ce.iitr.ac.in</t>
  </si>
  <si>
    <t>60 minutes</t>
  </si>
  <si>
    <t>JAYANTA KUMAR GHOSH</t>
  </si>
  <si>
    <t>bihu@ce.iitr.ac.in</t>
  </si>
  <si>
    <t>Himgiri Apartments</t>
  </si>
  <si>
    <t xml:space="preserve">Bihu </t>
  </si>
  <si>
    <t>abirlibra94@gmail.com</t>
  </si>
  <si>
    <t>ABIRLAL MUKHERJEE</t>
  </si>
  <si>
    <t>Radhakrishnan Bhawan</t>
  </si>
  <si>
    <t>rverma2@ce.iitr.ac.in</t>
  </si>
  <si>
    <t>LBS-Girl's Hostel-DoAP-CAD Lab</t>
  </si>
  <si>
    <t>I have to start early from home, It may cause sweating, Making trip 2 or 3 times a day without motorised vehicle is difficult</t>
  </si>
  <si>
    <t>Ravi Verma</t>
  </si>
  <si>
    <t>achbhosale@hre.iitr.ac.in</t>
  </si>
  <si>
    <t>1. Main gate to TIDES 2. Gate 5 to Hydrology dept</t>
  </si>
  <si>
    <t>may not be possible in extreme summer! rest is fine.</t>
  </si>
  <si>
    <t>15 min</t>
  </si>
  <si>
    <t>Hydro and Renewable Energy Dept</t>
  </si>
  <si>
    <t>Amit</t>
  </si>
  <si>
    <t>sumeet.mishra@mt.iitr.ac.in</t>
  </si>
  <si>
    <t>Sumeet Mishra</t>
  </si>
  <si>
    <t>styagi@hs.iitr.ac.in</t>
  </si>
  <si>
    <t xml:space="preserve">1. Near Georgia Cafe. </t>
  </si>
  <si>
    <t xml:space="preserve">My home is 10 km away and it would be very time consuming for me to travel without motorbike. I started on bicycle three years ago but it made me reach home late night, so i dropped the plan. Instead, it could be adopted for campus commuters who take car ride for very short distance. </t>
  </si>
  <si>
    <t>Samar Tyagi</t>
  </si>
  <si>
    <t xml:space="preserve">Tanshipur </t>
  </si>
  <si>
    <t>pkumarmohanty@ee.iitr.ac.in</t>
  </si>
  <si>
    <t>Prasanta Kumar Mohanty</t>
  </si>
  <si>
    <t>hkulkarni@mt.iitr.ac.in</t>
  </si>
  <si>
    <t>Harshal Hanmantrao Kulkarni</t>
  </si>
  <si>
    <t>Cautley Bhavan</t>
  </si>
  <si>
    <t>nkathait@ce.iitr.ac.in</t>
  </si>
  <si>
    <t>Nidhi Kathait</t>
  </si>
  <si>
    <t>ssarkar@me.iitr.ac.in</t>
  </si>
  <si>
    <t xml:space="preserve">Subrato Sarkar </t>
  </si>
  <si>
    <t>ishanchawla4@gmail.com</t>
  </si>
  <si>
    <t>20-30</t>
  </si>
  <si>
    <t>B T ganj</t>
  </si>
  <si>
    <t>Ishan Chawla</t>
  </si>
  <si>
    <t>Malviya Chowk</t>
  </si>
  <si>
    <t>lsingh@wr.iitr.ac.in</t>
  </si>
  <si>
    <t>road from main gate to main building via pnb</t>
  </si>
  <si>
    <t>My physical condition does not allow me to walk/bicycle a long distance</t>
  </si>
  <si>
    <t xml:space="preserve">Lakhwinder Singh </t>
  </si>
  <si>
    <t>GP</t>
  </si>
  <si>
    <t>u_singh@ts.iitr.ac.in</t>
  </si>
  <si>
    <t>Library circle&gt;NIH circle&gt;Kasturba road&gt;Azad road</t>
  </si>
  <si>
    <t>During days in summers it’s difficult to ride the bicycle under scorching sun</t>
  </si>
  <si>
    <t>Centre for transportation systems</t>
  </si>
  <si>
    <t>Udisha Singh</t>
  </si>
  <si>
    <t>msinghrathore@me.iitr.ac.in</t>
  </si>
  <si>
    <t>It may cause sweating</t>
  </si>
  <si>
    <t>Maan  Singh</t>
  </si>
  <si>
    <t>aahmed@eq.iitr.ac.in</t>
  </si>
  <si>
    <t>Making trip 2 or 3 times a day without motorised vehicle is difficult, My physical condition does not allow me to walk/bicycle a long distance</t>
  </si>
  <si>
    <t>ADIL AHMAD</t>
  </si>
  <si>
    <t>G. P HOSTEL</t>
  </si>
  <si>
    <t>rkumar13@me.iitr.ac.in</t>
  </si>
  <si>
    <t>RAJNEESH KUMAR</t>
  </si>
  <si>
    <t>MRC Hostel</t>
  </si>
  <si>
    <t>mukesh.pathak@ee.iitr.ac.in</t>
  </si>
  <si>
    <t>Mukesh K Pathak</t>
  </si>
  <si>
    <t>indeevar_s@mt.iitr.ac.in</t>
  </si>
  <si>
    <t>indeevar singh</t>
  </si>
  <si>
    <t>cautley bhawan</t>
  </si>
  <si>
    <t>ssharma2@hs.ittr.ac.in</t>
  </si>
  <si>
    <t>The road that goes from N.C. Nigam towards Management Department and Azad Bhawan towards main gate and Century Gate followed by the road that goes from the hydrology department towards saraswati temple and finally moves towards Kasturba Bhawan</t>
  </si>
  <si>
    <t>Shubham Sharma</t>
  </si>
  <si>
    <t>sajadhamid011@gmail.com</t>
  </si>
  <si>
    <t>Sajad Hamid</t>
  </si>
  <si>
    <t>RadhaKrishnan Bhawan</t>
  </si>
  <si>
    <t>ahtesham.mm2019@iitr.ac.in</t>
  </si>
  <si>
    <t>Mohd. Ahtesham Misbah Anjum Shaikh</t>
  </si>
  <si>
    <t>mfarazabdullah@ph.iitr.ac.in</t>
  </si>
  <si>
    <t>MOHD. FARAZ ABDULLAH</t>
  </si>
  <si>
    <t>sdasgupta@ar.iitr.ac.in</t>
  </si>
  <si>
    <t>Road along the Library and Main Building, Road connecting SQCC Gate and Century Gate and going towards Management Department</t>
  </si>
  <si>
    <t>It may cause sweating, I do not have bicycle and have to purchase one, Distance is more than walking limits, Making trip 2 or 3 times a day without motorised vehicle is difficult, Since I stay outside the campus and do not own a bicycle, I may skip coming into the campus altogether on the vehicle free day unless necessary.</t>
  </si>
  <si>
    <t>20-25mins</t>
  </si>
  <si>
    <t>Suryendu Dasgupta</t>
  </si>
  <si>
    <t>Adarsh Nagar</t>
  </si>
  <si>
    <t>td_tolossa@ee.iitr.ac.in</t>
  </si>
  <si>
    <t>Tesfaye D.</t>
  </si>
  <si>
    <t>ravindrabhawan@iitr.ac.in</t>
  </si>
  <si>
    <t xml:space="preserve">Main gate of Campus </t>
  </si>
  <si>
    <t>Ravindra Bhawan</t>
  </si>
  <si>
    <t>Harish Giri</t>
  </si>
  <si>
    <t>Village-Todakalyanpur</t>
  </si>
  <si>
    <t>neeraj.mce2018@iitr.ac.in</t>
  </si>
  <si>
    <t>Road in front of jawahar bhawan, Kasturba bhawan</t>
  </si>
  <si>
    <t>I do not have bicycle and have to purchase one, Making trip 2 or 3 times a day without motorised vehicle is difficult, We have to take motorized vehicles at workplace to go on other locations in institute.</t>
  </si>
  <si>
    <t>Neeraj Kumar Singh</t>
  </si>
  <si>
    <t>Rank the advantages of a motorized-vehicle free day [Reduction in air and 0ise pollution]</t>
  </si>
  <si>
    <t>Will travel distance significantly different on a motorized vehicle-free day compared to travel on a 0rmal day?</t>
  </si>
  <si>
    <t>distance btw residence and workplace location(in meters)</t>
  </si>
  <si>
    <t>1</t>
  </si>
  <si>
    <t>It may cause sweating, I do 0t have bicycle and have to purchase one</t>
  </si>
  <si>
    <t>Making trip 2 or 3 times a day without motorised vehicle is difficult, The terrain in 0t flat</t>
  </si>
  <si>
    <t>I have to start early from home, It may cause sweating, Distance is more than walking limits, Making trip 2 or 3 times a day without motorised vehicle is difficult, The use of electric vehicles does 0t help to cut anthropogenic CO2 emissions. You already k0w why?</t>
  </si>
  <si>
    <t>I have to start early from home, It may cause sweating, I do 0t have bicycle and have to purchase one, Making trip 2 or 3 times a day without motorised vehicle is difficult, My physical condition does 0t allow me to walk/bicycle a long distance</t>
  </si>
  <si>
    <t>I have to start early from home, I do 0t have bicycle and have to purchase one</t>
  </si>
  <si>
    <t>I have to start early from home, I do 0t have bicycle and have to purchase one, Making trip 2 or 3 times a day without motorised vehicle is difficult, Rushing from one place in emergency may 0t be feasible</t>
  </si>
  <si>
    <t>I have to start early from home, It may cause sweating, Making trip 2 or 3 times a day without motorised vehicle is difficult, 25+25 minutes walking to and fro for Dept. and settling down for sweat to dry off, a0ther 10-15 minutes time wasted every time.</t>
  </si>
  <si>
    <t>I have to start early from home, It may cause sweating, I do 0t have bicycle and have to purchase one, Distance is more than walking limits, Making trip 2 or 3 times a day without motorised vehicle is difficult</t>
  </si>
  <si>
    <t>I do 0t have bicycle and have to purchase one, In the case of emergencies or official visits, one has to go home first.</t>
  </si>
  <si>
    <t>I do 0t have bicycle and have to purchase one</t>
  </si>
  <si>
    <t>I have to start early from home, It may cause sweating, I do 0t have bicycle and have to purchase one, Making trip 2 or 3 times a day without motorised vehicle is difficult</t>
  </si>
  <si>
    <t>I have to start early from home, I do 0t have bicycle and have to purchase one, Making trip 2 or 3 times a day without motorised vehicle is difficult</t>
  </si>
  <si>
    <t>It may cause sweating, I do 0t have bicycle and have to purchase one, Making trip 2 or 3 times a day without motorised vehicle is difficult</t>
  </si>
  <si>
    <t>I have to start early from home, Making trip 2 or 3 times a day without motorised vehicle is difficult, My physical condition does 0t allow me to walk/bicycle a long distance</t>
  </si>
  <si>
    <t>I do 0t have bicycle and have to purchase one, Distance is more than walking limits, Making trip 2 or 3 times a day without motorised vehicle is difficult</t>
  </si>
  <si>
    <t>Time constraint. would have to rush.</t>
  </si>
  <si>
    <t>I have to start early from home, It may cause sweating, I do 0t have bicycle and have to purchase one, Distance is more than walking limits</t>
  </si>
  <si>
    <t>may 0t be possible in extreme summer! rest is fine.</t>
  </si>
  <si>
    <t>My physical condition does 0t allow me to walk/bicycle a long distance</t>
  </si>
  <si>
    <t>Making trip 2 or 3 times a day without motorised vehicle is difficult, My physical condition does 0t allow me to walk/bicycle a long distance</t>
  </si>
  <si>
    <t>It may cause sweating, I do 0t have bicycle and have to purchase one, Distance is more than walking limits, Making trip 2 or 3 times a day without motorised vehicle is difficult, Since I stay outside the campus and do 0t own a bicycle, I may skip coming into the campus altogether on the vehicle free day unless necessary.</t>
  </si>
  <si>
    <t>I do 0t have bicycle and have to purchase one, Making trip 2 or 3 times a day without motorised vehicle is difficult, We have to take motorized vehicles at workplace to go on other locations in institute.</t>
  </si>
  <si>
    <t>Grand Total</t>
  </si>
  <si>
    <t>Row Labels</t>
  </si>
  <si>
    <t>Average of Do you feel it possible to walk or bicycle to your workplace?</t>
  </si>
  <si>
    <t>(blank)</t>
  </si>
  <si>
    <t>Average of Rank the alternatives you would use on a motorized-vehicle free day [Cycle]</t>
  </si>
  <si>
    <t>Average of Rank the alternatives you would use on a motorized-vehicle free day [Walk]</t>
  </si>
  <si>
    <t>Average of Rank the alternatives you would use on a motorized-vehicle free day [E-rick]</t>
  </si>
  <si>
    <t>Average of Rank the advantages of a motorized-vehicle free day [Reduction in air and 0ise pollution]</t>
  </si>
  <si>
    <t>Average of Rank the advantages of a motorized-vehicle free day [Reduction in traffic volume on roads]</t>
  </si>
  <si>
    <t>Average of Rank the advantages of a motorized-vehicle free day [More safe to other road users]</t>
  </si>
  <si>
    <t>Average of Rank the advantages of a motorized-vehicle free day [Solution to parking issues]</t>
  </si>
  <si>
    <t>Average of Rank the advantages of a motorized-vehicle free day [Cost-saving on travel]</t>
  </si>
  <si>
    <t>Count of Preferred frequency of Motorized Vehicle Free Day</t>
  </si>
  <si>
    <t>Count of Will travel distance significantly different on a motorized vehicle-free day compared to travel on a 0rmal day?</t>
  </si>
  <si>
    <t>Count of How many trips you make to the workplace in a day? Trip means one way movement between two locations.</t>
  </si>
  <si>
    <t>Count of Do you go to workplace on weekends?</t>
  </si>
  <si>
    <t>Count of State your opinion regarding having a motorized vehicle free-day in IIT Roorkee campus.</t>
  </si>
  <si>
    <t>Percentage of people who feel it is possible to walk or cycle to the workplace.</t>
  </si>
  <si>
    <t>Percentage of people who feel it is possible to walk or cycle to the workplace</t>
  </si>
  <si>
    <t>Occupation</t>
  </si>
  <si>
    <t>Income Level</t>
  </si>
  <si>
    <t>Opinion regarding having a motorized vehicle free-day in IIT Roorkee campus.</t>
  </si>
  <si>
    <t>No of Trips to the workplace in a day</t>
  </si>
  <si>
    <t>Percentage Distribution</t>
  </si>
  <si>
    <t>Percentage</t>
  </si>
  <si>
    <t>Cycle</t>
  </si>
  <si>
    <t>E-Rick</t>
  </si>
  <si>
    <t>Alternative</t>
  </si>
  <si>
    <t>Advantages</t>
  </si>
  <si>
    <t>Average Score</t>
  </si>
  <si>
    <t>Noise Pollution</t>
  </si>
  <si>
    <t>More safe to road users</t>
  </si>
  <si>
    <t>Solution to parking issues</t>
  </si>
  <si>
    <t>Reduction in traffic volume</t>
  </si>
  <si>
    <t>Cost saving on travel</t>
  </si>
  <si>
    <t xml:space="preserv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</si>
</sst>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 d"/>
  </numFmts>
  <fonts count="5" x14ac:knownFonts="1">
    <font>
      <sz val="10"/>
      <color rgb="FF000000"/>
      <name val="Arial"/>
    </font>
    <font>
      <sz val="10"/>
      <color theme="1"/>
      <name val="Arial"/>
      <family val="2"/>
    </font>
    <font>
      <sz val="10"/>
      <name val="Arial"/>
      <family val="2"/>
    </font>
    <font>
      <sz val="10"/>
      <name val="Arial"/>
      <family val="2"/>
    </font>
    <font>
      <sz val="10"/>
      <color rgb="FF000000"/>
      <name val="Arial"/>
      <family val="2"/>
    </font>
  </fonts>
  <fills count="9">
    <fill>
      <patternFill patternType="none"/>
    </fill>
    <fill>
      <patternFill patternType="gray125"/>
    </fill>
    <fill>
      <patternFill patternType="solid">
        <fgColor rgb="FF00FF00"/>
        <bgColor rgb="FF00FF00"/>
      </patternFill>
    </fill>
    <fill>
      <patternFill patternType="solid">
        <fgColor theme="0"/>
        <bgColor theme="0"/>
      </patternFill>
    </fill>
    <fill>
      <patternFill patternType="solid">
        <fgColor theme="9"/>
        <bgColor theme="9"/>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theme="2"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51">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164" fontId="1" fillId="0" borderId="0" xfId="0" applyNumberFormat="1" applyFont="1" applyAlignment="1"/>
    <xf numFmtId="164" fontId="1" fillId="2" borderId="0" xfId="0" applyNumberFormat="1" applyFont="1" applyFill="1" applyAlignment="1"/>
    <xf numFmtId="0" fontId="1" fillId="2" borderId="0" xfId="0" applyFont="1" applyFill="1" applyAlignment="1"/>
    <xf numFmtId="0" fontId="1" fillId="3" borderId="0" xfId="0" applyFont="1" applyFill="1" applyAlignment="1"/>
    <xf numFmtId="0" fontId="1" fillId="2" borderId="0" xfId="0" applyFont="1" applyFill="1"/>
    <xf numFmtId="0" fontId="1" fillId="2" borderId="0" xfId="0" applyFont="1" applyFill="1" applyAlignment="1"/>
    <xf numFmtId="0" fontId="1" fillId="0" borderId="0" xfId="0" quotePrefix="1" applyFont="1" applyAlignment="1"/>
    <xf numFmtId="0" fontId="1" fillId="0" borderId="0" xfId="0" applyFont="1" applyAlignment="1"/>
    <xf numFmtId="0" fontId="1" fillId="4" borderId="0" xfId="0" applyFont="1" applyFill="1" applyAlignment="1"/>
    <xf numFmtId="164" fontId="1" fillId="5" borderId="0" xfId="0" applyNumberFormat="1" applyFont="1" applyFill="1" applyAlignment="1"/>
    <xf numFmtId="0" fontId="1" fillId="5" borderId="0" xfId="0" applyFont="1" applyFill="1" applyAlignment="1"/>
    <xf numFmtId="0" fontId="1" fillId="5" borderId="0" xfId="0" applyFont="1" applyFill="1"/>
    <xf numFmtId="0" fontId="2" fillId="5" borderId="0" xfId="0" applyFont="1" applyFill="1" applyAlignment="1"/>
    <xf numFmtId="0" fontId="1" fillId="5" borderId="0" xfId="0" applyFont="1" applyFill="1" applyAlignment="1"/>
    <xf numFmtId="0" fontId="1" fillId="5" borderId="0" xfId="0" quotePrefix="1" applyFont="1" applyFill="1" applyAlignment="1"/>
    <xf numFmtId="0" fontId="1" fillId="6" borderId="0" xfId="0" applyFont="1" applyFill="1" applyAlignment="1"/>
    <xf numFmtId="0" fontId="1" fillId="7" borderId="0" xfId="0" applyFont="1" applyFill="1"/>
    <xf numFmtId="0" fontId="1" fillId="0" borderId="0" xfId="0" applyFont="1" applyAlignment="1"/>
    <xf numFmtId="0" fontId="1" fillId="0" borderId="0" xfId="0" quotePrefix="1" applyFont="1" applyAlignment="1"/>
    <xf numFmtId="0" fontId="1" fillId="0" borderId="0" xfId="0" applyFont="1" applyAlignment="1">
      <alignment horizontal="right"/>
    </xf>
    <xf numFmtId="0" fontId="3" fillId="0" borderId="0" xfId="0" applyFont="1" applyAlignment="1"/>
    <xf numFmtId="0" fontId="1" fillId="6" borderId="0" xfId="0" applyFont="1" applyFill="1" applyAlignment="1"/>
    <xf numFmtId="0" fontId="1" fillId="0" borderId="0" xfId="0" applyFont="1" applyAlignment="1">
      <alignment wrapText="1"/>
    </xf>
    <xf numFmtId="0" fontId="3" fillId="0" borderId="0" xfId="0" quotePrefix="1" applyFont="1" applyAlignment="1"/>
    <xf numFmtId="0" fontId="1" fillId="0" borderId="0" xfId="0" applyFont="1" applyAlignment="1"/>
    <xf numFmtId="0" fontId="3" fillId="0" borderId="0" xfId="0" applyFont="1" applyAlignment="1">
      <alignment horizontal="right"/>
    </xf>
    <xf numFmtId="0" fontId="1" fillId="0" borderId="0" xfId="0" applyFont="1" applyAlignment="1">
      <alignment wrapText="1"/>
    </xf>
    <xf numFmtId="165" fontId="3" fillId="6" borderId="0" xfId="0" applyNumberFormat="1" applyFont="1" applyFill="1" applyAlignment="1"/>
    <xf numFmtId="0" fontId="0" fillId="0" borderId="0" xfId="0" pivotButton="1" applyFont="1" applyAlignment="1"/>
    <xf numFmtId="0" fontId="0" fillId="0" borderId="0" xfId="0" applyFont="1" applyAlignment="1">
      <alignment horizontal="center" vertical="center" wrapText="1"/>
    </xf>
    <xf numFmtId="0" fontId="0" fillId="0" borderId="1" xfId="0" applyFont="1" applyBorder="1" applyAlignment="1">
      <alignment horizontal="left"/>
    </xf>
    <xf numFmtId="0" fontId="0" fillId="0" borderId="1" xfId="0" applyNumberFormat="1" applyFont="1" applyBorder="1" applyAlignment="1"/>
    <xf numFmtId="0" fontId="0" fillId="0" borderId="1" xfId="0" pivotButton="1" applyFont="1" applyBorder="1" applyAlignment="1"/>
    <xf numFmtId="0" fontId="0" fillId="0" borderId="1" xfId="0" applyFont="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0" xfId="0" applyNumberFormat="1" applyFont="1" applyAlignment="1">
      <alignment horizontal="center" vertical="center" wrapText="1"/>
    </xf>
    <xf numFmtId="9" fontId="0" fillId="0" borderId="0" xfId="1" applyFont="1" applyAlignment="1"/>
    <xf numFmtId="9" fontId="0" fillId="0" borderId="1" xfId="0" applyNumberFormat="1" applyFont="1" applyBorder="1" applyAlignment="1"/>
    <xf numFmtId="0" fontId="4" fillId="0" borderId="1" xfId="0" applyFont="1" applyBorder="1" applyAlignment="1">
      <alignment horizontal="center" vertical="center" wrapText="1"/>
    </xf>
    <xf numFmtId="0" fontId="0" fillId="0" borderId="1" xfId="0" applyFont="1" applyBorder="1" applyAlignment="1"/>
    <xf numFmtId="0" fontId="4" fillId="0" borderId="1" xfId="0" applyFont="1" applyBorder="1" applyAlignment="1"/>
    <xf numFmtId="9" fontId="0" fillId="0" borderId="1" xfId="1" applyFont="1" applyBorder="1" applyAlignment="1"/>
    <xf numFmtId="0" fontId="4" fillId="0" borderId="1" xfId="0" applyFont="1" applyFill="1" applyBorder="1" applyAlignment="1"/>
    <xf numFmtId="0" fontId="0" fillId="8" borderId="0" xfId="0" applyFont="1" applyFill="1" applyAlignment="1"/>
    <xf numFmtId="0" fontId="0" fillId="0" borderId="0" xfId="0" applyFont="1" applyFill="1" applyAlignment="1"/>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cellXfs>
  <cellStyles count="2">
    <cellStyle name="Normal" xfId="0" builtinId="0"/>
    <cellStyle name="Percent" xfId="1" builtinId="5"/>
  </cellStyles>
  <dxfs count="133">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alignment horizontal="center"/>
    </dxf>
    <dxf>
      <alignment vertical="center"/>
    </dxf>
    <dxf>
      <alignment wrapText="1"/>
    </dxf>
    <dxf>
      <alignment horizontal="center"/>
    </dxf>
    <dxf>
      <alignment vertical="center"/>
    </dxf>
    <dxf>
      <alignment horizontal="center"/>
    </dxf>
    <dxf>
      <alignment vertic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numFmt numFmtId="13" formatCode="0%"/>
    </dxf>
    <dxf>
      <alignment wrapText="1"/>
    </dxf>
    <dxf>
      <alignment wrapText="1"/>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numFmt numFmtId="13" formatCode="0%"/>
    </dxf>
    <dxf>
      <alignment wrapText="1"/>
    </dxf>
    <dxf>
      <alignment wrapText="1"/>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numFmt numFmtId="13" formatCode="0%"/>
    </dxf>
    <dxf>
      <alignment horizontal="center"/>
    </dxf>
    <dxf>
      <alignment horizontal="center"/>
    </dxf>
    <dxf>
      <alignment vertical="center"/>
    </dxf>
    <dxf>
      <alignment vertical="cent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horizontal="center"/>
    </dxf>
    <dxf>
      <alignment vertical="center"/>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Do you go to Workplace on Weekends?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7-4B1C-ABD8-F2D14D72C3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7-4B1C-ABD8-F2D14D72C3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A7-4B1C-ABD8-F2D14D72C3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Graphs!$B$2:$B$4</c:f>
              <c:strCache>
                <c:ptCount val="3"/>
                <c:pt idx="0">
                  <c:v>Do you go to workplace on weekends?</c:v>
                </c:pt>
                <c:pt idx="1">
                  <c:v>No</c:v>
                </c:pt>
                <c:pt idx="2">
                  <c:v>Yes</c:v>
                </c:pt>
              </c:strCache>
            </c:strRef>
          </c:cat>
          <c:val>
            <c:numRef>
              <c:f>Graphs!$C$2:$C$4</c:f>
              <c:numCache>
                <c:formatCode>0%</c:formatCode>
                <c:ptCount val="3"/>
                <c:pt idx="0" formatCode="General">
                  <c:v>0</c:v>
                </c:pt>
                <c:pt idx="1">
                  <c:v>0.25862068965517243</c:v>
                </c:pt>
                <c:pt idx="2">
                  <c:v>0.74137931034482762</c:v>
                </c:pt>
              </c:numCache>
            </c:numRef>
          </c:val>
          <c:extLst>
            <c:ext xmlns:c16="http://schemas.microsoft.com/office/drawing/2014/chart" uri="{C3380CC4-5D6E-409C-BE32-E72D297353CC}">
              <c16:uniqueId val="{00000000-A10F-4645-B7E0-6AF3F168A9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Possible</a:t>
            </a:r>
            <a:r>
              <a:rPr lang="en-IN" baseline="0"/>
              <a:t> to walk or cycle to workplace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Graphs!$K$3</c:f>
              <c:strCache>
                <c:ptCount val="1"/>
                <c:pt idx="0">
                  <c:v>Female</c:v>
                </c:pt>
              </c:strCache>
            </c:strRef>
          </c:tx>
          <c:spPr>
            <a:solidFill>
              <a:schemeClr val="accent1"/>
            </a:solidFill>
            <a:ln>
              <a:noFill/>
            </a:ln>
            <a:effectLst/>
          </c:spPr>
          <c:invertIfNegative val="0"/>
          <c:val>
            <c:numRef>
              <c:f>Graphs!$L$3</c:f>
              <c:numCache>
                <c:formatCode>0%</c:formatCode>
                <c:ptCount val="1"/>
                <c:pt idx="0">
                  <c:v>0.7142857142857143</c:v>
                </c:pt>
              </c:numCache>
            </c:numRef>
          </c:val>
          <c:extLst>
            <c:ext xmlns:c16="http://schemas.microsoft.com/office/drawing/2014/chart" uri="{C3380CC4-5D6E-409C-BE32-E72D297353CC}">
              <c16:uniqueId val="{00000000-A469-4971-A063-4E532B56DD1F}"/>
            </c:ext>
          </c:extLst>
        </c:ser>
        <c:ser>
          <c:idx val="1"/>
          <c:order val="1"/>
          <c:tx>
            <c:strRef>
              <c:f>Graphs!$K$4</c:f>
              <c:strCache>
                <c:ptCount val="1"/>
                <c:pt idx="0">
                  <c:v>Male</c:v>
                </c:pt>
              </c:strCache>
            </c:strRef>
          </c:tx>
          <c:spPr>
            <a:solidFill>
              <a:schemeClr val="accent2"/>
            </a:solidFill>
            <a:ln>
              <a:noFill/>
            </a:ln>
            <a:effectLst/>
          </c:spPr>
          <c:invertIfNegative val="0"/>
          <c:val>
            <c:numRef>
              <c:f>Graphs!$L$4</c:f>
              <c:numCache>
                <c:formatCode>0%</c:formatCode>
                <c:ptCount val="1"/>
                <c:pt idx="0">
                  <c:v>0.76470588235294112</c:v>
                </c:pt>
              </c:numCache>
            </c:numRef>
          </c:val>
          <c:extLst>
            <c:ext xmlns:c16="http://schemas.microsoft.com/office/drawing/2014/chart" uri="{C3380CC4-5D6E-409C-BE32-E72D297353CC}">
              <c16:uniqueId val="{00000001-A469-4971-A063-4E532B56DD1F}"/>
            </c:ext>
          </c:extLst>
        </c:ser>
        <c:dLbls>
          <c:showLegendKey val="0"/>
          <c:showVal val="0"/>
          <c:showCatName val="0"/>
          <c:showSerName val="0"/>
          <c:showPercent val="0"/>
          <c:showBubbleSize val="0"/>
        </c:dLbls>
        <c:gapWidth val="182"/>
        <c:axId val="1901943136"/>
        <c:axId val="1901939808"/>
      </c:barChart>
      <c:catAx>
        <c:axId val="190194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39808"/>
        <c:crosses val="autoZero"/>
        <c:auto val="1"/>
        <c:lblAlgn val="ctr"/>
        <c:lblOffset val="100"/>
        <c:noMultiLvlLbl val="0"/>
      </c:catAx>
      <c:valAx>
        <c:axId val="190193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94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Graphs!$K$18:$K$22</c:f>
              <c:strCache>
                <c:ptCount val="5"/>
                <c:pt idx="0">
                  <c:v>Less than 1 lakh</c:v>
                </c:pt>
                <c:pt idx="1">
                  <c:v>1-5 lakh</c:v>
                </c:pt>
                <c:pt idx="2">
                  <c:v>5-10 lakh</c:v>
                </c:pt>
                <c:pt idx="3">
                  <c:v>10-15 lakh</c:v>
                </c:pt>
                <c:pt idx="4">
                  <c:v>Above 15 lakh</c:v>
                </c:pt>
              </c:strCache>
            </c:strRef>
          </c:cat>
          <c:val>
            <c:numRef>
              <c:f>Graphs!$L$18:$L$22</c:f>
              <c:numCache>
                <c:formatCode>0%</c:formatCode>
                <c:ptCount val="5"/>
                <c:pt idx="0">
                  <c:v>1</c:v>
                </c:pt>
                <c:pt idx="1">
                  <c:v>0.66666666666666663</c:v>
                </c:pt>
                <c:pt idx="2">
                  <c:v>0.72727272727272729</c:v>
                </c:pt>
                <c:pt idx="3">
                  <c:v>0.72727272727272729</c:v>
                </c:pt>
                <c:pt idx="4">
                  <c:v>0.8</c:v>
                </c:pt>
              </c:numCache>
            </c:numRef>
          </c:val>
          <c:extLst>
            <c:ext xmlns:c16="http://schemas.microsoft.com/office/drawing/2014/chart" uri="{C3380CC4-5D6E-409C-BE32-E72D297353CC}">
              <c16:uniqueId val="{00000000-F642-44CB-8E89-E623F255C756}"/>
            </c:ext>
          </c:extLst>
        </c:ser>
        <c:dLbls>
          <c:showLegendKey val="0"/>
          <c:showVal val="0"/>
          <c:showCatName val="0"/>
          <c:showSerName val="0"/>
          <c:showPercent val="0"/>
          <c:showBubbleSize val="0"/>
        </c:dLbls>
        <c:gapWidth val="219"/>
        <c:overlap val="-27"/>
        <c:axId val="1906497648"/>
        <c:axId val="1906495568"/>
      </c:barChart>
      <c:catAx>
        <c:axId val="190649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5568"/>
        <c:crosses val="autoZero"/>
        <c:auto val="1"/>
        <c:lblAlgn val="ctr"/>
        <c:lblOffset val="100"/>
        <c:noMultiLvlLbl val="0"/>
      </c:catAx>
      <c:valAx>
        <c:axId val="190649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9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Graphs!$B$18:$B$23</c:f>
              <c:strCache>
                <c:ptCount val="6"/>
                <c:pt idx="0">
                  <c:v>Group-A</c:v>
                </c:pt>
                <c:pt idx="1">
                  <c:v>Group-B</c:v>
                </c:pt>
                <c:pt idx="2">
                  <c:v>Group-C</c:v>
                </c:pt>
                <c:pt idx="3">
                  <c:v>Professors</c:v>
                </c:pt>
                <c:pt idx="4">
                  <c:v>Project staff</c:v>
                </c:pt>
                <c:pt idx="5">
                  <c:v>Student</c:v>
                </c:pt>
              </c:strCache>
            </c:strRef>
          </c:cat>
          <c:val>
            <c:numRef>
              <c:f>Graphs!$C$18:$C$23</c:f>
              <c:numCache>
                <c:formatCode>0%</c:formatCode>
                <c:ptCount val="6"/>
                <c:pt idx="0">
                  <c:v>0.75</c:v>
                </c:pt>
                <c:pt idx="1">
                  <c:v>1</c:v>
                </c:pt>
                <c:pt idx="2">
                  <c:v>1</c:v>
                </c:pt>
                <c:pt idx="3">
                  <c:v>0.76666666666666672</c:v>
                </c:pt>
                <c:pt idx="4">
                  <c:v>1</c:v>
                </c:pt>
                <c:pt idx="5">
                  <c:v>0.63636363636363635</c:v>
                </c:pt>
              </c:numCache>
            </c:numRef>
          </c:val>
          <c:extLst>
            <c:ext xmlns:c16="http://schemas.microsoft.com/office/drawing/2014/chart" uri="{C3380CC4-5D6E-409C-BE32-E72D297353CC}">
              <c16:uniqueId val="{00000000-BE41-47F1-8753-2331893E9A5C}"/>
            </c:ext>
          </c:extLst>
        </c:ser>
        <c:dLbls>
          <c:showLegendKey val="0"/>
          <c:showVal val="0"/>
          <c:showCatName val="0"/>
          <c:showSerName val="0"/>
          <c:showPercent val="0"/>
          <c:showBubbleSize val="0"/>
        </c:dLbls>
        <c:gapWidth val="182"/>
        <c:axId val="1946657808"/>
        <c:axId val="1946659472"/>
      </c:barChart>
      <c:catAx>
        <c:axId val="1946657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59472"/>
        <c:crosses val="autoZero"/>
        <c:auto val="1"/>
        <c:lblAlgn val="ctr"/>
        <c:lblOffset val="100"/>
        <c:noMultiLvlLbl val="0"/>
      </c:catAx>
      <c:valAx>
        <c:axId val="1946659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657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Opinion for car free day(5=strongly</a:t>
            </a:r>
            <a:r>
              <a:rPr lang="en-IN" baseline="0"/>
              <a:t> agree)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Graphs!$U$3:$U$7</c:f>
              <c:numCache>
                <c:formatCode>General</c:formatCode>
                <c:ptCount val="5"/>
                <c:pt idx="0">
                  <c:v>1</c:v>
                </c:pt>
                <c:pt idx="1">
                  <c:v>2</c:v>
                </c:pt>
                <c:pt idx="2">
                  <c:v>3</c:v>
                </c:pt>
                <c:pt idx="3">
                  <c:v>4</c:v>
                </c:pt>
                <c:pt idx="4">
                  <c:v>5</c:v>
                </c:pt>
              </c:numCache>
            </c:numRef>
          </c:cat>
          <c:val>
            <c:numRef>
              <c:f>Graphs!$V$3:$V$7</c:f>
              <c:numCache>
                <c:formatCode>0%</c:formatCode>
                <c:ptCount val="5"/>
                <c:pt idx="0">
                  <c:v>5.1724137931034482E-2</c:v>
                </c:pt>
                <c:pt idx="1">
                  <c:v>3.4482758620689655E-2</c:v>
                </c:pt>
                <c:pt idx="2">
                  <c:v>0.1206896551724138</c:v>
                </c:pt>
                <c:pt idx="3">
                  <c:v>0.13793103448275862</c:v>
                </c:pt>
                <c:pt idx="4">
                  <c:v>0.65517241379310343</c:v>
                </c:pt>
              </c:numCache>
            </c:numRef>
          </c:val>
          <c:extLst>
            <c:ext xmlns:c16="http://schemas.microsoft.com/office/drawing/2014/chart" uri="{C3380CC4-5D6E-409C-BE32-E72D297353CC}">
              <c16:uniqueId val="{00000000-54CA-4F3A-B8CC-99F5462150DE}"/>
            </c:ext>
          </c:extLst>
        </c:ser>
        <c:dLbls>
          <c:showLegendKey val="0"/>
          <c:showVal val="0"/>
          <c:showCatName val="0"/>
          <c:showSerName val="0"/>
          <c:showPercent val="0"/>
          <c:showBubbleSize val="0"/>
        </c:dLbls>
        <c:gapWidth val="182"/>
        <c:axId val="1651248192"/>
        <c:axId val="1651248608"/>
      </c:barChart>
      <c:catAx>
        <c:axId val="165124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48608"/>
        <c:crosses val="autoZero"/>
        <c:auto val="1"/>
        <c:lblAlgn val="ctr"/>
        <c:lblOffset val="100"/>
        <c:noMultiLvlLbl val="0"/>
      </c:catAx>
      <c:valAx>
        <c:axId val="1651248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24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trips to workplace per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30-4A5E-9607-FE699E1273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30-4A5E-9607-FE699E1273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30-4A5E-9607-FE699E1273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30-4A5E-9607-FE699E1273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Graphs!$U$18:$U$21</c:f>
              <c:strCache>
                <c:ptCount val="4"/>
                <c:pt idx="0">
                  <c:v>2</c:v>
                </c:pt>
                <c:pt idx="1">
                  <c:v>3-4</c:v>
                </c:pt>
                <c:pt idx="2">
                  <c:v>3-4, More than 4</c:v>
                </c:pt>
                <c:pt idx="3">
                  <c:v>More than 4</c:v>
                </c:pt>
              </c:strCache>
            </c:strRef>
          </c:cat>
          <c:val>
            <c:numRef>
              <c:f>Graphs!$V$18:$V$21</c:f>
              <c:numCache>
                <c:formatCode>0%</c:formatCode>
                <c:ptCount val="4"/>
                <c:pt idx="0">
                  <c:v>0.34482758620689657</c:v>
                </c:pt>
                <c:pt idx="1">
                  <c:v>0.51724137931034486</c:v>
                </c:pt>
                <c:pt idx="2">
                  <c:v>1.7241379310344827E-2</c:v>
                </c:pt>
                <c:pt idx="3">
                  <c:v>0.1206896551724138</c:v>
                </c:pt>
              </c:numCache>
            </c:numRef>
          </c:val>
          <c:extLst>
            <c:ext xmlns:c16="http://schemas.microsoft.com/office/drawing/2014/chart" uri="{C3380CC4-5D6E-409C-BE32-E72D297353CC}">
              <c16:uniqueId val="{00000000-EE71-4CB1-85E9-2F4CCE70AB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Difference</a:t>
            </a:r>
            <a:r>
              <a:rPr lang="en-IN" baseline="0"/>
              <a:t> in travel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E0-4FE6-8700-2228AF6C9A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E0-4FE6-8700-2228AF6C9A14}"/>
              </c:ext>
            </c:extLst>
          </c:dPt>
          <c:cat>
            <c:strRef>
              <c:f>Graphs!$U$34:$U$35</c:f>
              <c:strCache>
                <c:ptCount val="2"/>
                <c:pt idx="0">
                  <c:v>No</c:v>
                </c:pt>
                <c:pt idx="1">
                  <c:v>Yes</c:v>
                </c:pt>
              </c:strCache>
            </c:strRef>
          </c:cat>
          <c:val>
            <c:numRef>
              <c:f>Graphs!$V$34:$V$35</c:f>
              <c:numCache>
                <c:formatCode>0%</c:formatCode>
                <c:ptCount val="2"/>
                <c:pt idx="0">
                  <c:v>0.60344827586206895</c:v>
                </c:pt>
                <c:pt idx="1">
                  <c:v>0.39655172413793105</c:v>
                </c:pt>
              </c:numCache>
            </c:numRef>
          </c:val>
          <c:extLst>
            <c:ext xmlns:c16="http://schemas.microsoft.com/office/drawing/2014/chart" uri="{C3380CC4-5D6E-409C-BE32-E72D297353CC}">
              <c16:uniqueId val="{00000000-BF92-4FA0-B523-64DA999643B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Advantages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Graphs!$K$34:$K$38</c:f>
              <c:strCache>
                <c:ptCount val="5"/>
                <c:pt idx="0">
                  <c:v>Noise Pollution</c:v>
                </c:pt>
                <c:pt idx="1">
                  <c:v>Reduction in traffic volume</c:v>
                </c:pt>
                <c:pt idx="2">
                  <c:v>More safe to road users</c:v>
                </c:pt>
                <c:pt idx="3">
                  <c:v>Cost saving on travel</c:v>
                </c:pt>
                <c:pt idx="4">
                  <c:v>Solution to parking issues</c:v>
                </c:pt>
              </c:strCache>
            </c:strRef>
          </c:cat>
          <c:val>
            <c:numRef>
              <c:f>Graphs!$L$34:$L$38</c:f>
              <c:numCache>
                <c:formatCode>General</c:formatCode>
                <c:ptCount val="5"/>
                <c:pt idx="0">
                  <c:v>3.1551724137931036</c:v>
                </c:pt>
                <c:pt idx="1">
                  <c:v>2.6379310344827585</c:v>
                </c:pt>
                <c:pt idx="2">
                  <c:v>1.9827586206896552</c:v>
                </c:pt>
                <c:pt idx="3">
                  <c:v>1.9310344827586208</c:v>
                </c:pt>
                <c:pt idx="4">
                  <c:v>1.5517241379310345</c:v>
                </c:pt>
              </c:numCache>
            </c:numRef>
          </c:val>
          <c:extLst>
            <c:ext xmlns:c16="http://schemas.microsoft.com/office/drawing/2014/chart" uri="{C3380CC4-5D6E-409C-BE32-E72D297353CC}">
              <c16:uniqueId val="{00000000-717B-4B49-B1C0-0B4CC0101515}"/>
            </c:ext>
          </c:extLst>
        </c:ser>
        <c:dLbls>
          <c:showLegendKey val="0"/>
          <c:showVal val="0"/>
          <c:showCatName val="0"/>
          <c:showSerName val="0"/>
          <c:showPercent val="0"/>
          <c:showBubbleSize val="0"/>
        </c:dLbls>
        <c:gapWidth val="182"/>
        <c:axId val="1952379104"/>
        <c:axId val="1952377856"/>
      </c:barChart>
      <c:catAx>
        <c:axId val="1952379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77856"/>
        <c:crosses val="autoZero"/>
        <c:auto val="1"/>
        <c:lblAlgn val="ctr"/>
        <c:lblOffset val="100"/>
        <c:noMultiLvlLbl val="0"/>
      </c:catAx>
      <c:valAx>
        <c:axId val="195237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79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Alternatives</a:t>
            </a:r>
            <a:r>
              <a:rPr lang="en-IN" baseline="0"/>
              <a:t> on car free 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Graphs!$B$34:$B$36</c:f>
              <c:strCache>
                <c:ptCount val="3"/>
                <c:pt idx="0">
                  <c:v>Cycle</c:v>
                </c:pt>
                <c:pt idx="1">
                  <c:v>Walk</c:v>
                </c:pt>
                <c:pt idx="2">
                  <c:v>E-Rick</c:v>
                </c:pt>
              </c:strCache>
            </c:strRef>
          </c:cat>
          <c:val>
            <c:numRef>
              <c:f>Graphs!$C$34:$C$36</c:f>
              <c:numCache>
                <c:formatCode>General</c:formatCode>
                <c:ptCount val="3"/>
                <c:pt idx="0">
                  <c:v>3.3448275862068964</c:v>
                </c:pt>
                <c:pt idx="1">
                  <c:v>3.0862068965517242</c:v>
                </c:pt>
                <c:pt idx="2">
                  <c:v>2.6206896551724137</c:v>
                </c:pt>
              </c:numCache>
            </c:numRef>
          </c:val>
          <c:extLst>
            <c:ext xmlns:c16="http://schemas.microsoft.com/office/drawing/2014/chart" uri="{C3380CC4-5D6E-409C-BE32-E72D297353CC}">
              <c16:uniqueId val="{00000000-2603-40CA-9DAC-062CC1782DA5}"/>
            </c:ext>
          </c:extLst>
        </c:ser>
        <c:dLbls>
          <c:showLegendKey val="0"/>
          <c:showVal val="0"/>
          <c:showCatName val="0"/>
          <c:showSerName val="0"/>
          <c:showPercent val="0"/>
          <c:showBubbleSize val="0"/>
        </c:dLbls>
        <c:gapWidth val="182"/>
        <c:axId val="1713986416"/>
        <c:axId val="1713986832"/>
      </c:barChart>
      <c:catAx>
        <c:axId val="17139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832"/>
        <c:crosses val="autoZero"/>
        <c:auto val="1"/>
        <c:lblAlgn val="ctr"/>
        <c:lblOffset val="100"/>
        <c:noMultiLvlLbl val="0"/>
      </c:catAx>
      <c:valAx>
        <c:axId val="1713986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8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139854</xdr:colOff>
      <xdr:row>0</xdr:row>
      <xdr:rowOff>128160</xdr:rowOff>
    </xdr:from>
    <xdr:to>
      <xdr:col>8</xdr:col>
      <xdr:colOff>304800</xdr:colOff>
      <xdr:row>12</xdr:row>
      <xdr:rowOff>85725</xdr:rowOff>
    </xdr:to>
    <xdr:graphicFrame macro="">
      <xdr:nvGraphicFramePr>
        <xdr:cNvPr id="2" name="Chart 1">
          <a:extLst>
            <a:ext uri="{FF2B5EF4-FFF2-40B4-BE49-F238E27FC236}">
              <a16:creationId xmlns:a16="http://schemas.microsoft.com/office/drawing/2014/main" id="{7DACF090-82B0-4CAD-8F19-01785561E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197070</xdr:colOff>
      <xdr:row>0</xdr:row>
      <xdr:rowOff>99849</xdr:rowOff>
    </xdr:from>
    <xdr:to>
      <xdr:col>18</xdr:col>
      <xdr:colOff>171450</xdr:colOff>
      <xdr:row>12</xdr:row>
      <xdr:rowOff>9525</xdr:rowOff>
    </xdr:to>
    <xdr:graphicFrame macro="">
      <xdr:nvGraphicFramePr>
        <xdr:cNvPr id="3" name="Chart 2">
          <a:extLst>
            <a:ext uri="{FF2B5EF4-FFF2-40B4-BE49-F238E27FC236}">
              <a16:creationId xmlns:a16="http://schemas.microsoft.com/office/drawing/2014/main" id="{1817D3BC-FA37-4371-8CB5-99354920F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229912</xdr:colOff>
      <xdr:row>16</xdr:row>
      <xdr:rowOff>32844</xdr:rowOff>
    </xdr:from>
    <xdr:to>
      <xdr:col>18</xdr:col>
      <xdr:colOff>163285</xdr:colOff>
      <xdr:row>28</xdr:row>
      <xdr:rowOff>43543</xdr:rowOff>
    </xdr:to>
    <xdr:graphicFrame macro="">
      <xdr:nvGraphicFramePr>
        <xdr:cNvPr id="4" name="Chart 3">
          <a:extLst>
            <a:ext uri="{FF2B5EF4-FFF2-40B4-BE49-F238E27FC236}">
              <a16:creationId xmlns:a16="http://schemas.microsoft.com/office/drawing/2014/main" id="{1CEC3436-9B50-4E63-BA27-93E9DE927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137948</xdr:colOff>
      <xdr:row>16</xdr:row>
      <xdr:rowOff>98534</xdr:rowOff>
    </xdr:from>
    <xdr:to>
      <xdr:col>8</xdr:col>
      <xdr:colOff>492673</xdr:colOff>
      <xdr:row>25</xdr:row>
      <xdr:rowOff>169478</xdr:rowOff>
    </xdr:to>
    <xdr:graphicFrame macro="">
      <xdr:nvGraphicFramePr>
        <xdr:cNvPr id="5" name="Chart 4">
          <a:extLst>
            <a:ext uri="{FF2B5EF4-FFF2-40B4-BE49-F238E27FC236}">
              <a16:creationId xmlns:a16="http://schemas.microsoft.com/office/drawing/2014/main" id="{5862B60B-6803-4FFC-97D1-2A3BD7D5D3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87086</xdr:colOff>
      <xdr:row>1</xdr:row>
      <xdr:rowOff>835</xdr:rowOff>
    </xdr:from>
    <xdr:to>
      <xdr:col>27</xdr:col>
      <xdr:colOff>545124</xdr:colOff>
      <xdr:row>11</xdr:row>
      <xdr:rowOff>152399</xdr:rowOff>
    </xdr:to>
    <xdr:graphicFrame macro="">
      <xdr:nvGraphicFramePr>
        <xdr:cNvPr id="6" name="Chart 5">
          <a:extLst>
            <a:ext uri="{FF2B5EF4-FFF2-40B4-BE49-F238E27FC236}">
              <a16:creationId xmlns:a16="http://schemas.microsoft.com/office/drawing/2014/main" id="{1E334979-D0F3-44E8-B3C7-827F5D84D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108858</xdr:colOff>
      <xdr:row>15</xdr:row>
      <xdr:rowOff>111369</xdr:rowOff>
    </xdr:from>
    <xdr:to>
      <xdr:col>27</xdr:col>
      <xdr:colOff>555171</xdr:colOff>
      <xdr:row>28</xdr:row>
      <xdr:rowOff>108856</xdr:rowOff>
    </xdr:to>
    <xdr:graphicFrame macro="">
      <xdr:nvGraphicFramePr>
        <xdr:cNvPr id="7" name="Chart 6">
          <a:extLst>
            <a:ext uri="{FF2B5EF4-FFF2-40B4-BE49-F238E27FC236}">
              <a16:creationId xmlns:a16="http://schemas.microsoft.com/office/drawing/2014/main" id="{51B92347-C4F2-4F27-81DC-E8B33C4D3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185058</xdr:colOff>
      <xdr:row>31</xdr:row>
      <xdr:rowOff>0</xdr:rowOff>
    </xdr:from>
    <xdr:to>
      <xdr:col>27</xdr:col>
      <xdr:colOff>500743</xdr:colOff>
      <xdr:row>43</xdr:row>
      <xdr:rowOff>119743</xdr:rowOff>
    </xdr:to>
    <xdr:graphicFrame macro="">
      <xdr:nvGraphicFramePr>
        <xdr:cNvPr id="8" name="Chart 7">
          <a:extLst>
            <a:ext uri="{FF2B5EF4-FFF2-40B4-BE49-F238E27FC236}">
              <a16:creationId xmlns:a16="http://schemas.microsoft.com/office/drawing/2014/main" id="{54F57CE5-8894-46C5-A34E-A68BE4441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279148</xdr:colOff>
      <xdr:row>30</xdr:row>
      <xdr:rowOff>97972</xdr:rowOff>
    </xdr:from>
    <xdr:to>
      <xdr:col>18</xdr:col>
      <xdr:colOff>174171</xdr:colOff>
      <xdr:row>40</xdr:row>
      <xdr:rowOff>89024</xdr:rowOff>
    </xdr:to>
    <xdr:graphicFrame macro="">
      <xdr:nvGraphicFramePr>
        <xdr:cNvPr id="9" name="Chart 8">
          <a:extLst>
            <a:ext uri="{FF2B5EF4-FFF2-40B4-BE49-F238E27FC236}">
              <a16:creationId xmlns:a16="http://schemas.microsoft.com/office/drawing/2014/main" id="{E8617742-0DCF-4F9F-821F-5A8631802F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163286</xdr:colOff>
      <xdr:row>31</xdr:row>
      <xdr:rowOff>32657</xdr:rowOff>
    </xdr:from>
    <xdr:to>
      <xdr:col>8</xdr:col>
      <xdr:colOff>598714</xdr:colOff>
      <xdr:row>40</xdr:row>
      <xdr:rowOff>10885</xdr:rowOff>
    </xdr:to>
    <xdr:graphicFrame macro="">
      <xdr:nvGraphicFramePr>
        <xdr:cNvPr id="10" name="Chart 9">
          <a:extLst>
            <a:ext uri="{FF2B5EF4-FFF2-40B4-BE49-F238E27FC236}">
              <a16:creationId xmlns:a16="http://schemas.microsoft.com/office/drawing/2014/main" id="{51537862-0291-497A-972E-BFB050B21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47.504411805552" createdVersion="7" refreshedVersion="7" minRefreshableVersion="3" recordCount="58" xr:uid="{1A47B8AF-8036-4117-9E9D-4B90F11D89E8}">
  <cacheSource type="worksheet">
    <worksheetSource ref="A1:U59" sheet="Sheet6"/>
  </cacheSource>
  <cacheFields count="21">
    <cacheField name="How many trips you make to the workplace in a day? Trip means one way movement between two locations." numFmtId="0">
      <sharedItems containsMixedTypes="1" containsNumber="1" containsInteger="1" minValue="2" maxValue="2" count="4">
        <s v="3-4"/>
        <n v="2"/>
        <s v="More than 4"/>
        <s v="3-4, More than 4"/>
      </sharedItems>
    </cacheField>
    <cacheField name="Do you go to workplace on weekends?" numFmtId="0">
      <sharedItems containsSemiMixedTypes="0" containsString="0" containsNumber="1" containsInteger="1" minValue="0" maxValue="1" count="2">
        <n v="1"/>
        <n v="0"/>
      </sharedItems>
    </cacheField>
    <cacheField name="Do you feel it possible to walk or bicycle to your workplace?" numFmtId="0">
      <sharedItems containsSemiMixedTypes="0" containsString="0" containsNumber="1" containsInteger="1" minValue="0" maxValue="1" count="2">
        <n v="0"/>
        <n v="1"/>
      </sharedItems>
    </cacheField>
    <cacheField name="State your opinion regarding having a motorized vehicle free-day in IIT Roorkee campus." numFmtId="0">
      <sharedItems containsSemiMixedTypes="0" containsString="0" containsNumber="1" containsInteger="1" minValue="1" maxValue="5" count="5">
        <n v="3"/>
        <n v="4"/>
        <n v="5"/>
        <n v="1"/>
        <n v="2"/>
      </sharedItems>
    </cacheField>
    <cacheField name="What difficulties you may face if motorized vehicle free day is implemented?" numFmtId="0">
      <sharedItems longText="1"/>
    </cacheField>
    <cacheField name="Rank the alternatives you would use on a motorized-vehicle free day [Cycle]" numFmtId="0">
      <sharedItems containsSemiMixedTypes="0" containsString="0" containsNumber="1" containsInteger="1" minValue="2" maxValue="4" count="3">
        <n v="3"/>
        <n v="4"/>
        <n v="2"/>
      </sharedItems>
    </cacheField>
    <cacheField name="Rank the alternatives you would use on a motorized-vehicle free day [E-rick]" numFmtId="0">
      <sharedItems containsSemiMixedTypes="0" containsString="0" containsNumber="1" containsInteger="1" minValue="2" maxValue="4"/>
    </cacheField>
    <cacheField name="Rank the alternatives you would use on a motorized-vehicle free day [Walk]" numFmtId="0">
      <sharedItems containsSemiMixedTypes="0" containsString="0" containsNumber="1" containsInteger="1" minValue="2" maxValue="4"/>
    </cacheField>
    <cacheField name="Rank the advantages of a motorized-vehicle free day [Reduction in air and 0ise pollution]" numFmtId="0">
      <sharedItems containsSemiMixedTypes="0" containsString="0" containsNumber="1" containsInteger="1" minValue="0" maxValue="4"/>
    </cacheField>
    <cacheField name="Rank the advantages of a motorized-vehicle free day [Reduction in traffic volume on roads]" numFmtId="0">
      <sharedItems containsSemiMixedTypes="0" containsString="0" containsNumber="1" containsInteger="1" minValue="0" maxValue="4"/>
    </cacheField>
    <cacheField name="Rank the advantages of a motorized-vehicle free day [Cost-saving on travel]" numFmtId="0">
      <sharedItems containsSemiMixedTypes="0" containsString="0" containsNumber="1" containsInteger="1" minValue="0" maxValue="4"/>
    </cacheField>
    <cacheField name="Rank the advantages of a motorized-vehicle free day [Solution to parking issues]" numFmtId="0">
      <sharedItems containsSemiMixedTypes="0" containsString="0" containsNumber="1" containsInteger="1" minValue="0" maxValue="4"/>
    </cacheField>
    <cacheField name="Rank the advantages of a motorized-vehicle free day [More safe to other road users]" numFmtId="0">
      <sharedItems containsSemiMixedTypes="0" containsString="0" containsNumber="1" containsInteger="1" minValue="0" maxValue="4"/>
    </cacheField>
    <cacheField name="Preferred frequency of Motorized Vehicle Free Day" numFmtId="0">
      <sharedItems count="4">
        <s v="Once in a week(weekends)"/>
        <s v="Once in a week(weekday)"/>
        <s v="Everyday for a certain time"/>
        <s v="Once per fortnight"/>
      </sharedItems>
    </cacheField>
    <cacheField name="Will travel distance significantly different on a motorized vehicle-free day compared to travel on a 0rmal day?" numFmtId="0">
      <sharedItems containsSemiMixedTypes="0" containsString="0" containsNumber="1" containsInteger="1" minValue="0" maxValue="1" count="2">
        <n v="0"/>
        <n v="1"/>
      </sharedItems>
    </cacheField>
    <cacheField name="If you have shown disgagreement with the implementation of a motorized vehicle free day then provide your response again regarding implementaton if: (a) Multi-seat battery operated vehicle is run on pre-defined route throughout the day; (b) Adequate parking is made available at entrance to the campus where you can park your vehicle and walk to your destination; (c) adequate parking for bicycle is made available at destinations." numFmtId="0">
      <sharedItems containsString="0" containsBlank="1" containsNumber="1" containsInteger="1" minValue="1" maxValue="5"/>
    </cacheField>
    <cacheField name="Annual Income (in Rs.)" numFmtId="0">
      <sharedItems count="5">
        <s v="1-5 lakh"/>
        <s v="Above 15 lakh"/>
        <s v="10-15 lakh"/>
        <s v="5-10 lakh"/>
        <s v="Less than 1 lakh"/>
      </sharedItems>
    </cacheField>
    <cacheField name="Occupation " numFmtId="0">
      <sharedItems count="7">
        <s v="Married Students"/>
        <s v="Professors"/>
        <s v="Student"/>
        <s v="Group-B"/>
        <s v="Group-C"/>
        <s v="Group-A"/>
        <s v="Project staff"/>
      </sharedItems>
    </cacheField>
    <cacheField name="Age (in years)" numFmtId="0">
      <sharedItems count="3">
        <s v="26-45"/>
        <s v="46-60"/>
        <s v="61 and above"/>
      </sharedItems>
    </cacheField>
    <cacheField name="Gender" numFmtId="0">
      <sharedItems count="2">
        <s v="Male"/>
        <s v="Female"/>
      </sharedItems>
    </cacheField>
    <cacheField name="distance btw residence and workplace location(in meters)" numFmtId="0">
      <sharedItems containsString="0" containsBlank="1" containsNumber="1" containsInteger="1" minValue="550" maxValue="2800" count="15">
        <n v="800"/>
        <n v="1300"/>
        <n v="550"/>
        <n v="1000"/>
        <n v="900"/>
        <n v="1400"/>
        <n v="700"/>
        <n v="1200"/>
        <n v="850"/>
        <m/>
        <n v="950"/>
        <n v="750"/>
        <n v="1100"/>
        <n v="1500"/>
        <n v="28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x v="0"/>
    <x v="0"/>
    <s v="Distance is more than walking limits, Making trip 2 or 3 times a day without motorised vehicle is difficult"/>
    <x v="0"/>
    <n v="4"/>
    <n v="2"/>
    <n v="4"/>
    <n v="2"/>
    <n v="0"/>
    <n v="1"/>
    <n v="3"/>
    <x v="0"/>
    <x v="0"/>
    <n v="3"/>
    <x v="0"/>
    <x v="0"/>
    <x v="0"/>
    <x v="0"/>
    <x v="0"/>
  </r>
  <r>
    <x v="1"/>
    <x v="0"/>
    <x v="0"/>
    <x v="1"/>
    <s v="Distance is more than walking limits"/>
    <x v="1"/>
    <n v="3"/>
    <n v="2"/>
    <n v="4"/>
    <n v="3"/>
    <n v="0"/>
    <n v="2"/>
    <n v="1"/>
    <x v="1"/>
    <x v="0"/>
    <n v="3"/>
    <x v="1"/>
    <x v="1"/>
    <x v="1"/>
    <x v="0"/>
    <x v="1"/>
  </r>
  <r>
    <x v="0"/>
    <x v="0"/>
    <x v="1"/>
    <x v="2"/>
    <s v="I have to start early from home, It may cause sweating"/>
    <x v="1"/>
    <n v="2"/>
    <n v="3"/>
    <n v="4"/>
    <n v="4"/>
    <n v="3"/>
    <n v="0"/>
    <n v="0"/>
    <x v="1"/>
    <x v="1"/>
    <n v="5"/>
    <x v="1"/>
    <x v="1"/>
    <x v="0"/>
    <x v="0"/>
    <x v="2"/>
  </r>
  <r>
    <x v="2"/>
    <x v="0"/>
    <x v="1"/>
    <x v="2"/>
    <s v="Making trip 2 or 3 times a day without motorised vehicle is difficult"/>
    <x v="0"/>
    <n v="2"/>
    <n v="4"/>
    <n v="4"/>
    <n v="4"/>
    <n v="3"/>
    <n v="4"/>
    <n v="4"/>
    <x v="2"/>
    <x v="0"/>
    <n v="5"/>
    <x v="1"/>
    <x v="1"/>
    <x v="1"/>
    <x v="0"/>
    <x v="3"/>
  </r>
  <r>
    <x v="0"/>
    <x v="0"/>
    <x v="1"/>
    <x v="2"/>
    <s v="Making trip 2 or 3 times a day without motorised vehicle is difficult"/>
    <x v="1"/>
    <n v="2"/>
    <n v="3"/>
    <n v="4"/>
    <n v="2"/>
    <n v="1"/>
    <n v="0"/>
    <n v="3"/>
    <x v="1"/>
    <x v="0"/>
    <n v="5"/>
    <x v="2"/>
    <x v="2"/>
    <x v="0"/>
    <x v="0"/>
    <x v="4"/>
  </r>
  <r>
    <x v="1"/>
    <x v="1"/>
    <x v="0"/>
    <x v="2"/>
    <s v="It may cause sweating, I do 0t have bicycle and have to purchase one"/>
    <x v="1"/>
    <n v="2"/>
    <n v="3"/>
    <n v="4"/>
    <n v="2"/>
    <n v="1"/>
    <n v="0"/>
    <n v="3"/>
    <x v="1"/>
    <x v="0"/>
    <m/>
    <x v="1"/>
    <x v="1"/>
    <x v="0"/>
    <x v="0"/>
    <x v="5"/>
  </r>
  <r>
    <x v="0"/>
    <x v="0"/>
    <x v="0"/>
    <x v="3"/>
    <s v="Making trip 2 or 3 times a day without motorised vehicle is difficult, The terrain in 0t flat"/>
    <x v="0"/>
    <n v="4"/>
    <n v="2"/>
    <n v="2"/>
    <n v="4"/>
    <n v="0"/>
    <n v="0"/>
    <n v="0"/>
    <x v="3"/>
    <x v="1"/>
    <n v="3"/>
    <x v="1"/>
    <x v="1"/>
    <x v="1"/>
    <x v="0"/>
    <x v="6"/>
  </r>
  <r>
    <x v="0"/>
    <x v="0"/>
    <x v="1"/>
    <x v="2"/>
    <s v="Making trip 2 or 3 times a day without motorised vehicle is difficult"/>
    <x v="1"/>
    <n v="2"/>
    <n v="3"/>
    <n v="4"/>
    <n v="4"/>
    <n v="4"/>
    <n v="4"/>
    <n v="4"/>
    <x v="2"/>
    <x v="0"/>
    <n v="1"/>
    <x v="1"/>
    <x v="1"/>
    <x v="0"/>
    <x v="0"/>
    <x v="4"/>
  </r>
  <r>
    <x v="1"/>
    <x v="0"/>
    <x v="1"/>
    <x v="2"/>
    <s v="I have to start early from home, It may cause sweating, Distance is more than walking limits, Making trip 2 or 3 times a day without motorised vehicle is difficult, The use of electric vehicles does 0t help to cut anthropogenic CO2 emissions. You already k0w why?"/>
    <x v="1"/>
    <n v="2"/>
    <n v="3"/>
    <n v="4"/>
    <n v="3"/>
    <n v="3"/>
    <n v="4"/>
    <n v="3"/>
    <x v="0"/>
    <x v="1"/>
    <n v="5"/>
    <x v="2"/>
    <x v="1"/>
    <x v="0"/>
    <x v="0"/>
    <x v="7"/>
  </r>
  <r>
    <x v="0"/>
    <x v="1"/>
    <x v="1"/>
    <x v="2"/>
    <s v="I have to start early from home, It may cause sweating, I do 0t have bicycle and have to purchase one, Making trip 2 or 3 times a day without motorised vehicle is difficult, My physical condition does 0t allow me to walk/bicycle a long distance"/>
    <x v="1"/>
    <n v="3"/>
    <n v="2"/>
    <n v="3"/>
    <n v="2"/>
    <n v="4"/>
    <n v="1"/>
    <n v="0"/>
    <x v="0"/>
    <x v="0"/>
    <n v="5"/>
    <x v="3"/>
    <x v="3"/>
    <x v="0"/>
    <x v="1"/>
    <x v="1"/>
  </r>
  <r>
    <x v="0"/>
    <x v="0"/>
    <x v="1"/>
    <x v="2"/>
    <s v="It may cause sweating, I do 0t have bicycle and have to purchase one"/>
    <x v="1"/>
    <n v="2"/>
    <n v="3"/>
    <n v="3"/>
    <n v="2"/>
    <n v="1"/>
    <n v="0"/>
    <n v="4"/>
    <x v="0"/>
    <x v="0"/>
    <n v="4"/>
    <x v="1"/>
    <x v="1"/>
    <x v="0"/>
    <x v="0"/>
    <x v="4"/>
  </r>
  <r>
    <x v="2"/>
    <x v="0"/>
    <x v="1"/>
    <x v="1"/>
    <s v="I have to start early from home, I do 0t have bicycle and have to purchase one"/>
    <x v="0"/>
    <n v="2"/>
    <n v="4"/>
    <n v="4"/>
    <n v="4"/>
    <n v="4"/>
    <n v="4"/>
    <n v="4"/>
    <x v="1"/>
    <x v="1"/>
    <m/>
    <x v="1"/>
    <x v="1"/>
    <x v="0"/>
    <x v="0"/>
    <x v="8"/>
  </r>
  <r>
    <x v="0"/>
    <x v="0"/>
    <x v="1"/>
    <x v="1"/>
    <s v="I have to start early from home, Distance is more than walking limits, Making trip 2 or 3 times a day without motorised vehicle is difficult"/>
    <x v="0"/>
    <n v="4"/>
    <n v="2"/>
    <n v="4"/>
    <n v="1"/>
    <n v="3"/>
    <n v="2"/>
    <n v="0"/>
    <x v="0"/>
    <x v="1"/>
    <n v="4"/>
    <x v="0"/>
    <x v="4"/>
    <x v="0"/>
    <x v="0"/>
    <x v="9"/>
  </r>
  <r>
    <x v="1"/>
    <x v="0"/>
    <x v="1"/>
    <x v="2"/>
    <s v="Making trip 2 or 3 times a day without motorised vehicle is difficult"/>
    <x v="0"/>
    <n v="2"/>
    <n v="4"/>
    <n v="2"/>
    <n v="2"/>
    <n v="2"/>
    <n v="2"/>
    <n v="2"/>
    <x v="3"/>
    <x v="0"/>
    <n v="4"/>
    <x v="1"/>
    <x v="1"/>
    <x v="2"/>
    <x v="0"/>
    <x v="4"/>
  </r>
  <r>
    <x v="0"/>
    <x v="0"/>
    <x v="1"/>
    <x v="2"/>
    <s v="It may cause sweating, Sometimes we have to go to market during lunch or after office hours. Then it is quite difficult to go to these place by bicycle and carry the stuff."/>
    <x v="1"/>
    <n v="2"/>
    <n v="3"/>
    <n v="3"/>
    <n v="4"/>
    <n v="3"/>
    <n v="3"/>
    <n v="4"/>
    <x v="2"/>
    <x v="0"/>
    <n v="1"/>
    <x v="3"/>
    <x v="5"/>
    <x v="0"/>
    <x v="0"/>
    <x v="10"/>
  </r>
  <r>
    <x v="0"/>
    <x v="0"/>
    <x v="1"/>
    <x v="2"/>
    <s v="I have to start early from home, I do 0t have bicycle and have to purchase one, Making trip 2 or 3 times a day without motorised vehicle is difficult, Rushing from one place in emergency may 0t be feasible"/>
    <x v="1"/>
    <n v="2"/>
    <n v="3"/>
    <n v="2"/>
    <n v="4"/>
    <n v="4"/>
    <n v="4"/>
    <n v="0"/>
    <x v="1"/>
    <x v="0"/>
    <m/>
    <x v="1"/>
    <x v="1"/>
    <x v="1"/>
    <x v="0"/>
    <x v="11"/>
  </r>
  <r>
    <x v="1"/>
    <x v="0"/>
    <x v="1"/>
    <x v="0"/>
    <s v="I have to start early from home, It may cause sweating, Making trip 2 or 3 times a day without motorised vehicle is difficult, 25+25 minutes walking to and fro for Dept. and settling down for sweat to dry off, a0ther 10-15 minutes time wasted every time."/>
    <x v="0"/>
    <n v="4"/>
    <n v="2"/>
    <n v="4"/>
    <n v="3"/>
    <n v="2"/>
    <n v="0"/>
    <n v="1"/>
    <x v="0"/>
    <x v="1"/>
    <n v="3"/>
    <x v="4"/>
    <x v="1"/>
    <x v="0"/>
    <x v="0"/>
    <x v="5"/>
  </r>
  <r>
    <x v="1"/>
    <x v="0"/>
    <x v="1"/>
    <x v="1"/>
    <s v="I have to start early from home, Distance is more than walking limits"/>
    <x v="1"/>
    <n v="2"/>
    <n v="3"/>
    <n v="4"/>
    <n v="4"/>
    <n v="2"/>
    <n v="3"/>
    <n v="4"/>
    <x v="1"/>
    <x v="1"/>
    <n v="5"/>
    <x v="1"/>
    <x v="1"/>
    <x v="1"/>
    <x v="0"/>
    <x v="5"/>
  </r>
  <r>
    <x v="0"/>
    <x v="0"/>
    <x v="1"/>
    <x v="2"/>
    <s v="Making trip 2 or 3 times a day without motorised vehicle is difficult"/>
    <x v="1"/>
    <n v="4"/>
    <n v="3"/>
    <n v="4"/>
    <n v="4"/>
    <n v="4"/>
    <n v="4"/>
    <n v="4"/>
    <x v="3"/>
    <x v="1"/>
    <n v="5"/>
    <x v="2"/>
    <x v="5"/>
    <x v="0"/>
    <x v="0"/>
    <x v="12"/>
  </r>
  <r>
    <x v="1"/>
    <x v="0"/>
    <x v="0"/>
    <x v="2"/>
    <s v="I have to start early from home, It may cause sweating, I do 0t have bicycle and have to purchase one, Distance is more than walking limits, Making trip 2 or 3 times a day without motorised vehicle is difficult"/>
    <x v="1"/>
    <n v="3"/>
    <n v="2"/>
    <n v="4"/>
    <n v="3"/>
    <n v="1"/>
    <n v="0"/>
    <n v="2"/>
    <x v="1"/>
    <x v="0"/>
    <n v="5"/>
    <x v="2"/>
    <x v="5"/>
    <x v="1"/>
    <x v="0"/>
    <x v="4"/>
  </r>
  <r>
    <x v="0"/>
    <x v="0"/>
    <x v="1"/>
    <x v="1"/>
    <s v="I have to start early from home, Making trip 2 or 3 times a day without motorised vehicle is difficult"/>
    <x v="2"/>
    <n v="3"/>
    <n v="4"/>
    <n v="4"/>
    <n v="3"/>
    <n v="3"/>
    <n v="1"/>
    <n v="2"/>
    <x v="0"/>
    <x v="1"/>
    <n v="5"/>
    <x v="2"/>
    <x v="1"/>
    <x v="1"/>
    <x v="0"/>
    <x v="4"/>
  </r>
  <r>
    <x v="1"/>
    <x v="1"/>
    <x v="0"/>
    <x v="4"/>
    <s v="I do 0t have bicycle and have to purchase one, In the case of emergencies or official visits, one has to go home first."/>
    <x v="0"/>
    <n v="2"/>
    <n v="4"/>
    <n v="0"/>
    <n v="0"/>
    <n v="0"/>
    <n v="2"/>
    <n v="0"/>
    <x v="3"/>
    <x v="0"/>
    <n v="4"/>
    <x v="2"/>
    <x v="1"/>
    <x v="0"/>
    <x v="0"/>
    <x v="12"/>
  </r>
  <r>
    <x v="1"/>
    <x v="0"/>
    <x v="1"/>
    <x v="2"/>
    <s v="I have to start early from home"/>
    <x v="0"/>
    <n v="2"/>
    <n v="4"/>
    <n v="0"/>
    <n v="0"/>
    <n v="0"/>
    <n v="0"/>
    <n v="0"/>
    <x v="0"/>
    <x v="1"/>
    <n v="5"/>
    <x v="1"/>
    <x v="5"/>
    <x v="1"/>
    <x v="0"/>
    <x v="3"/>
  </r>
  <r>
    <x v="0"/>
    <x v="0"/>
    <x v="1"/>
    <x v="2"/>
    <s v="I have to start early from home, It may cause sweating"/>
    <x v="1"/>
    <n v="2"/>
    <n v="3"/>
    <n v="0"/>
    <n v="0"/>
    <n v="0"/>
    <n v="0"/>
    <n v="0"/>
    <x v="1"/>
    <x v="0"/>
    <n v="5"/>
    <x v="0"/>
    <x v="2"/>
    <x v="0"/>
    <x v="0"/>
    <x v="12"/>
  </r>
  <r>
    <x v="0"/>
    <x v="1"/>
    <x v="0"/>
    <x v="3"/>
    <s v="It may cause sweating, Making trip 2 or 3 times a day without motorised vehicle is difficult"/>
    <x v="2"/>
    <n v="4"/>
    <n v="3"/>
    <n v="4"/>
    <n v="3"/>
    <n v="4"/>
    <n v="0"/>
    <n v="0"/>
    <x v="0"/>
    <x v="0"/>
    <m/>
    <x v="1"/>
    <x v="1"/>
    <x v="1"/>
    <x v="1"/>
    <x v="12"/>
  </r>
  <r>
    <x v="2"/>
    <x v="0"/>
    <x v="1"/>
    <x v="2"/>
    <s v="Making trip 2 or 3 times a day without motorised vehicle is difficult"/>
    <x v="1"/>
    <n v="4"/>
    <n v="2"/>
    <n v="0"/>
    <n v="3"/>
    <n v="3"/>
    <n v="4"/>
    <n v="3"/>
    <x v="0"/>
    <x v="0"/>
    <n v="5"/>
    <x v="3"/>
    <x v="4"/>
    <x v="1"/>
    <x v="0"/>
    <x v="7"/>
  </r>
  <r>
    <x v="1"/>
    <x v="0"/>
    <x v="1"/>
    <x v="0"/>
    <s v="I do 0t have bicycle and have to purchase one"/>
    <x v="0"/>
    <n v="2"/>
    <n v="4"/>
    <n v="4"/>
    <n v="1"/>
    <n v="3"/>
    <n v="2"/>
    <n v="0"/>
    <x v="0"/>
    <x v="1"/>
    <n v="3"/>
    <x v="4"/>
    <x v="2"/>
    <x v="0"/>
    <x v="0"/>
    <x v="7"/>
  </r>
  <r>
    <x v="0"/>
    <x v="0"/>
    <x v="1"/>
    <x v="2"/>
    <s v="It may cause sweating, Distance is more than walking limits, Making trip 2 or 3 times a day without motorised vehicle is difficult"/>
    <x v="1"/>
    <n v="2"/>
    <n v="3"/>
    <n v="4"/>
    <n v="4"/>
    <n v="0"/>
    <n v="0"/>
    <n v="3"/>
    <x v="1"/>
    <x v="0"/>
    <m/>
    <x v="1"/>
    <x v="1"/>
    <x v="1"/>
    <x v="0"/>
    <x v="5"/>
  </r>
  <r>
    <x v="1"/>
    <x v="1"/>
    <x v="1"/>
    <x v="2"/>
    <s v="I have to start early from home, It may cause sweating"/>
    <x v="0"/>
    <n v="2"/>
    <n v="4"/>
    <n v="2"/>
    <n v="2"/>
    <n v="3"/>
    <n v="4"/>
    <n v="4"/>
    <x v="2"/>
    <x v="0"/>
    <m/>
    <x v="0"/>
    <x v="2"/>
    <x v="0"/>
    <x v="1"/>
    <x v="12"/>
  </r>
  <r>
    <x v="0"/>
    <x v="0"/>
    <x v="1"/>
    <x v="4"/>
    <s v="Many times time is a constraint when you have to manage many aspect. Mostly we opt for motorized vehicle to save time. "/>
    <x v="0"/>
    <n v="2"/>
    <n v="4"/>
    <n v="4"/>
    <n v="2"/>
    <n v="0"/>
    <n v="0"/>
    <n v="0"/>
    <x v="3"/>
    <x v="1"/>
    <m/>
    <x v="1"/>
    <x v="1"/>
    <x v="0"/>
    <x v="1"/>
    <x v="4"/>
  </r>
  <r>
    <x v="0"/>
    <x v="1"/>
    <x v="1"/>
    <x v="2"/>
    <s v="Making trip 2 or 3 times a day without motorised vehicle is difficult"/>
    <x v="1"/>
    <n v="2"/>
    <n v="3"/>
    <n v="1"/>
    <n v="3"/>
    <n v="4"/>
    <n v="2"/>
    <n v="0"/>
    <x v="3"/>
    <x v="0"/>
    <n v="4"/>
    <x v="3"/>
    <x v="5"/>
    <x v="0"/>
    <x v="0"/>
    <x v="0"/>
  </r>
  <r>
    <x v="1"/>
    <x v="0"/>
    <x v="1"/>
    <x v="2"/>
    <s v="I do 0t have bicycle and have to purchase one"/>
    <x v="2"/>
    <n v="2"/>
    <n v="2"/>
    <n v="0"/>
    <n v="0"/>
    <n v="0"/>
    <n v="0"/>
    <n v="0"/>
    <x v="1"/>
    <x v="0"/>
    <n v="3"/>
    <x v="0"/>
    <x v="6"/>
    <x v="0"/>
    <x v="0"/>
    <x v="5"/>
  </r>
  <r>
    <x v="2"/>
    <x v="0"/>
    <x v="1"/>
    <x v="2"/>
    <s v="before lecturer, it is required to travel from department to LHC"/>
    <x v="1"/>
    <n v="3"/>
    <n v="2"/>
    <n v="4"/>
    <n v="3"/>
    <n v="0"/>
    <n v="0"/>
    <n v="0"/>
    <x v="1"/>
    <x v="1"/>
    <n v="4"/>
    <x v="1"/>
    <x v="1"/>
    <x v="0"/>
    <x v="0"/>
    <x v="12"/>
  </r>
  <r>
    <x v="0"/>
    <x v="0"/>
    <x v="1"/>
    <x v="2"/>
    <s v="I have to start early from home"/>
    <x v="1"/>
    <n v="2"/>
    <n v="3"/>
    <n v="4"/>
    <n v="0"/>
    <n v="3"/>
    <n v="1"/>
    <n v="2"/>
    <x v="1"/>
    <x v="0"/>
    <n v="5"/>
    <x v="0"/>
    <x v="2"/>
    <x v="0"/>
    <x v="0"/>
    <x v="4"/>
  </r>
  <r>
    <x v="0"/>
    <x v="0"/>
    <x v="0"/>
    <x v="2"/>
    <s v="I have to start early from home, It may cause sweating, I do 0t have bicycle and have to purchase one, Making trip 2 or 3 times a day without motorised vehicle is difficult"/>
    <x v="1"/>
    <n v="2"/>
    <n v="3"/>
    <n v="4"/>
    <n v="3"/>
    <n v="2"/>
    <n v="1"/>
    <n v="0"/>
    <x v="1"/>
    <x v="0"/>
    <n v="5"/>
    <x v="1"/>
    <x v="1"/>
    <x v="0"/>
    <x v="0"/>
    <x v="3"/>
  </r>
  <r>
    <x v="0"/>
    <x v="0"/>
    <x v="1"/>
    <x v="2"/>
    <s v="Distance is more than walking limits, Making trip 2 or 3 times a day without motorised vehicle is difficult"/>
    <x v="2"/>
    <n v="4"/>
    <n v="4"/>
    <n v="4"/>
    <n v="3"/>
    <n v="1"/>
    <n v="1"/>
    <n v="4"/>
    <x v="0"/>
    <x v="1"/>
    <n v="5"/>
    <x v="1"/>
    <x v="1"/>
    <x v="0"/>
    <x v="0"/>
    <x v="12"/>
  </r>
  <r>
    <x v="0"/>
    <x v="0"/>
    <x v="1"/>
    <x v="2"/>
    <s v="I have to start early from home, I do 0t have bicycle and have to purchase one, Making trip 2 or 3 times a day without motorised vehicle is difficult"/>
    <x v="0"/>
    <n v="2"/>
    <n v="4"/>
    <n v="4"/>
    <n v="3"/>
    <n v="1"/>
    <n v="2"/>
    <n v="0"/>
    <x v="3"/>
    <x v="0"/>
    <n v="4"/>
    <x v="2"/>
    <x v="5"/>
    <x v="0"/>
    <x v="0"/>
    <x v="12"/>
  </r>
  <r>
    <x v="0"/>
    <x v="1"/>
    <x v="0"/>
    <x v="0"/>
    <s v="Making trip 2 or 3 times a day without motorised vehicle is difficult"/>
    <x v="2"/>
    <n v="4"/>
    <n v="3"/>
    <n v="1"/>
    <n v="1"/>
    <n v="1"/>
    <n v="1"/>
    <n v="2"/>
    <x v="0"/>
    <x v="1"/>
    <n v="3"/>
    <x v="3"/>
    <x v="2"/>
    <x v="0"/>
    <x v="1"/>
    <x v="4"/>
  </r>
  <r>
    <x v="1"/>
    <x v="0"/>
    <x v="1"/>
    <x v="2"/>
    <s v="It may cause sweating, I do 0t have bicycle and have to purchase one, Making trip 2 or 3 times a day without motorised vehicle is difficult"/>
    <x v="1"/>
    <n v="2"/>
    <n v="3"/>
    <n v="3"/>
    <n v="4"/>
    <n v="2"/>
    <n v="0"/>
    <n v="1"/>
    <x v="1"/>
    <x v="0"/>
    <n v="3"/>
    <x v="1"/>
    <x v="1"/>
    <x v="0"/>
    <x v="0"/>
    <x v="3"/>
  </r>
  <r>
    <x v="2"/>
    <x v="0"/>
    <x v="1"/>
    <x v="2"/>
    <s v="Making trip 2 or 3 times a day without motorised vehicle is difficult"/>
    <x v="2"/>
    <n v="4"/>
    <n v="3"/>
    <n v="3"/>
    <n v="4"/>
    <n v="1"/>
    <n v="2"/>
    <n v="4"/>
    <x v="0"/>
    <x v="1"/>
    <m/>
    <x v="3"/>
    <x v="3"/>
    <x v="0"/>
    <x v="0"/>
    <x v="7"/>
  </r>
  <r>
    <x v="2"/>
    <x v="0"/>
    <x v="1"/>
    <x v="2"/>
    <s v="I do 0t have bicycle and have to purchase one"/>
    <x v="1"/>
    <n v="2"/>
    <n v="3"/>
    <n v="4"/>
    <n v="4"/>
    <n v="3"/>
    <n v="3"/>
    <n v="3"/>
    <x v="1"/>
    <x v="0"/>
    <m/>
    <x v="1"/>
    <x v="1"/>
    <x v="0"/>
    <x v="0"/>
    <x v="7"/>
  </r>
  <r>
    <x v="0"/>
    <x v="0"/>
    <x v="1"/>
    <x v="2"/>
    <s v="Making trip 2 or 3 times a day without motorised vehicle is difficult"/>
    <x v="1"/>
    <n v="2"/>
    <n v="4"/>
    <n v="4"/>
    <n v="4"/>
    <n v="2"/>
    <n v="1"/>
    <n v="4"/>
    <x v="1"/>
    <x v="1"/>
    <m/>
    <x v="1"/>
    <x v="1"/>
    <x v="1"/>
    <x v="0"/>
    <x v="0"/>
  </r>
  <r>
    <x v="3"/>
    <x v="0"/>
    <x v="1"/>
    <x v="2"/>
    <s v="I have to start early from home"/>
    <x v="0"/>
    <n v="2"/>
    <n v="4"/>
    <n v="2"/>
    <n v="4"/>
    <n v="3"/>
    <n v="1"/>
    <n v="3"/>
    <x v="1"/>
    <x v="0"/>
    <n v="5"/>
    <x v="2"/>
    <x v="1"/>
    <x v="1"/>
    <x v="0"/>
    <x v="12"/>
  </r>
  <r>
    <x v="1"/>
    <x v="1"/>
    <x v="1"/>
    <x v="2"/>
    <s v="I have to start early from home, Making trip 2 or 3 times a day without motorised vehicle is difficult, My physical condition does 0t allow me to walk/bicycle a long distance"/>
    <x v="2"/>
    <n v="4"/>
    <n v="3"/>
    <n v="4"/>
    <n v="4"/>
    <n v="3"/>
    <n v="3"/>
    <n v="4"/>
    <x v="0"/>
    <x v="1"/>
    <n v="5"/>
    <x v="1"/>
    <x v="1"/>
    <x v="1"/>
    <x v="1"/>
    <x v="6"/>
  </r>
  <r>
    <x v="0"/>
    <x v="0"/>
    <x v="0"/>
    <x v="1"/>
    <s v="I do 0t have bicycle and have to purchase one, Distance is more than walking limits, Making trip 2 or 3 times a day without motorised vehicle is difficult"/>
    <x v="1"/>
    <n v="3"/>
    <n v="2"/>
    <n v="4"/>
    <n v="3"/>
    <n v="0"/>
    <n v="1"/>
    <n v="2"/>
    <x v="1"/>
    <x v="1"/>
    <n v="5"/>
    <x v="3"/>
    <x v="5"/>
    <x v="0"/>
    <x v="0"/>
    <x v="7"/>
  </r>
  <r>
    <x v="0"/>
    <x v="0"/>
    <x v="1"/>
    <x v="2"/>
    <s v="Time constraint. would have to rush."/>
    <x v="0"/>
    <n v="2"/>
    <n v="4"/>
    <n v="3"/>
    <n v="2"/>
    <n v="1"/>
    <n v="4"/>
    <n v="0"/>
    <x v="2"/>
    <x v="1"/>
    <n v="5"/>
    <x v="1"/>
    <x v="1"/>
    <x v="1"/>
    <x v="0"/>
    <x v="3"/>
  </r>
  <r>
    <x v="0"/>
    <x v="0"/>
    <x v="1"/>
    <x v="2"/>
    <s v="I have to start early from home, It may cause sweating"/>
    <x v="1"/>
    <n v="2"/>
    <n v="3"/>
    <n v="4"/>
    <n v="1"/>
    <n v="3"/>
    <n v="0"/>
    <n v="2"/>
    <x v="1"/>
    <x v="0"/>
    <m/>
    <x v="2"/>
    <x v="5"/>
    <x v="0"/>
    <x v="1"/>
    <x v="3"/>
  </r>
  <r>
    <x v="2"/>
    <x v="1"/>
    <x v="1"/>
    <x v="2"/>
    <s v="I do 0t have bicycle and have to purchase one"/>
    <x v="0"/>
    <n v="2"/>
    <n v="4"/>
    <n v="4"/>
    <n v="0"/>
    <n v="2"/>
    <n v="1"/>
    <n v="3"/>
    <x v="1"/>
    <x v="0"/>
    <n v="5"/>
    <x v="3"/>
    <x v="3"/>
    <x v="0"/>
    <x v="0"/>
    <x v="12"/>
  </r>
  <r>
    <x v="1"/>
    <x v="1"/>
    <x v="1"/>
    <x v="0"/>
    <s v="I have to start early from home, It may cause sweating, I do 0t have bicycle and have to purchase one, Distance is more than walking limits"/>
    <x v="1"/>
    <n v="3"/>
    <n v="2"/>
    <n v="4"/>
    <n v="2"/>
    <n v="3"/>
    <n v="1"/>
    <n v="0"/>
    <x v="1"/>
    <x v="0"/>
    <m/>
    <x v="2"/>
    <x v="2"/>
    <x v="0"/>
    <x v="0"/>
    <x v="13"/>
  </r>
  <r>
    <x v="1"/>
    <x v="1"/>
    <x v="0"/>
    <x v="2"/>
    <s v="may 0t be possible in extreme summer! rest is fine."/>
    <x v="0"/>
    <n v="2"/>
    <n v="4"/>
    <n v="4"/>
    <n v="4"/>
    <n v="3"/>
    <n v="3"/>
    <n v="3"/>
    <x v="1"/>
    <x v="0"/>
    <n v="2"/>
    <x v="2"/>
    <x v="1"/>
    <x v="0"/>
    <x v="0"/>
    <x v="9"/>
  </r>
  <r>
    <x v="1"/>
    <x v="1"/>
    <x v="0"/>
    <x v="0"/>
    <s v="My home is 10 km away and it would be very time consuming for me to travel without motorbike. I started on bicycle three years ago but it made me reach home late night, so i dropped the plan. Instead, it could be adopted for campus commuters who take car ride for very short distance. "/>
    <x v="2"/>
    <n v="4"/>
    <n v="3"/>
    <n v="4"/>
    <n v="3"/>
    <n v="2"/>
    <n v="1"/>
    <n v="0"/>
    <x v="2"/>
    <x v="0"/>
    <n v="5"/>
    <x v="3"/>
    <x v="2"/>
    <x v="0"/>
    <x v="0"/>
    <x v="13"/>
  </r>
  <r>
    <x v="0"/>
    <x v="0"/>
    <x v="0"/>
    <x v="0"/>
    <s v="Distance is more than walking limits"/>
    <x v="0"/>
    <n v="4"/>
    <n v="2"/>
    <n v="2"/>
    <n v="3"/>
    <n v="1"/>
    <n v="0"/>
    <n v="4"/>
    <x v="3"/>
    <x v="0"/>
    <n v="4"/>
    <x v="0"/>
    <x v="2"/>
    <x v="0"/>
    <x v="0"/>
    <x v="14"/>
  </r>
  <r>
    <x v="1"/>
    <x v="1"/>
    <x v="1"/>
    <x v="2"/>
    <s v="My physical condition does 0t allow me to walk/bicycle a long distance"/>
    <x v="2"/>
    <n v="2"/>
    <n v="4"/>
    <n v="4"/>
    <n v="4"/>
    <n v="4"/>
    <n v="4"/>
    <n v="4"/>
    <x v="0"/>
    <x v="1"/>
    <n v="3"/>
    <x v="3"/>
    <x v="2"/>
    <x v="0"/>
    <x v="0"/>
    <x v="10"/>
  </r>
  <r>
    <x v="0"/>
    <x v="0"/>
    <x v="1"/>
    <x v="2"/>
    <s v="Making trip 2 or 3 times a day without motorised vehicle is difficult, My physical condition does 0t allow me to walk/bicycle a long distance"/>
    <x v="1"/>
    <n v="2"/>
    <n v="3"/>
    <n v="4"/>
    <n v="4"/>
    <n v="1"/>
    <n v="0"/>
    <n v="2"/>
    <x v="0"/>
    <x v="0"/>
    <n v="5"/>
    <x v="1"/>
    <x v="1"/>
    <x v="1"/>
    <x v="0"/>
    <x v="7"/>
  </r>
  <r>
    <x v="0"/>
    <x v="0"/>
    <x v="1"/>
    <x v="3"/>
    <s v="Distance is more than walking limits"/>
    <x v="0"/>
    <n v="2"/>
    <n v="4"/>
    <n v="1"/>
    <n v="2"/>
    <n v="0"/>
    <n v="4"/>
    <n v="3"/>
    <x v="1"/>
    <x v="0"/>
    <m/>
    <x v="1"/>
    <x v="1"/>
    <x v="1"/>
    <x v="0"/>
    <x v="5"/>
  </r>
  <r>
    <x v="1"/>
    <x v="1"/>
    <x v="0"/>
    <x v="1"/>
    <s v="It may cause sweating, I do 0t have bicycle and have to purchase one, Distance is more than walking limits, Making trip 2 or 3 times a day without motorised vehicle is difficult, Since I stay outside the campus and do 0t own a bicycle, I may skip coming into the campus altogether on the vehicle free day unless necessary."/>
    <x v="0"/>
    <n v="4"/>
    <n v="2"/>
    <n v="4"/>
    <n v="3"/>
    <n v="1"/>
    <n v="0"/>
    <n v="2"/>
    <x v="0"/>
    <x v="1"/>
    <n v="5"/>
    <x v="0"/>
    <x v="2"/>
    <x v="0"/>
    <x v="0"/>
    <x v="10"/>
  </r>
  <r>
    <x v="1"/>
    <x v="0"/>
    <x v="1"/>
    <x v="1"/>
    <s v="I have to start early from home, It may cause sweating"/>
    <x v="1"/>
    <n v="3"/>
    <n v="4"/>
    <n v="2"/>
    <n v="2"/>
    <n v="2"/>
    <n v="2"/>
    <n v="2"/>
    <x v="0"/>
    <x v="1"/>
    <n v="3"/>
    <x v="0"/>
    <x v="4"/>
    <x v="0"/>
    <x v="0"/>
    <x v="1"/>
  </r>
  <r>
    <x v="0"/>
    <x v="1"/>
    <x v="1"/>
    <x v="2"/>
    <s v="I do 0t have bicycle and have to purchase one, Making trip 2 or 3 times a day without motorised vehicle is difficult, We have to take motorized vehicles at workplace to go on other locations in institute."/>
    <x v="1"/>
    <n v="2"/>
    <n v="3"/>
    <n v="4"/>
    <n v="1"/>
    <n v="2"/>
    <n v="0"/>
    <n v="3"/>
    <x v="1"/>
    <x v="0"/>
    <n v="5"/>
    <x v="3"/>
    <x v="3"/>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16F3A-B822-4B02-A5A5-5E0EEDEFDDB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B28" firstHeaderRow="1" firstDataRow="1" firstDataCol="1"/>
  <pivotFields count="21">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5"/>
        <item x="3"/>
        <item x="4"/>
        <item x="0"/>
        <item x="1"/>
        <item x="6"/>
        <item x="2"/>
        <item t="default"/>
      </items>
    </pivotField>
    <pivotField axis="axisRow" showAll="0">
      <items count="4">
        <item x="0"/>
        <item x="1"/>
        <item x="2"/>
        <item t="default"/>
      </items>
    </pivotField>
    <pivotField showAll="0">
      <items count="3">
        <item x="1"/>
        <item x="0"/>
        <item t="default"/>
      </items>
    </pivotField>
    <pivotField showAll="0"/>
  </pivotFields>
  <rowFields count="1">
    <field x="18"/>
  </rowFields>
  <rowItems count="4">
    <i>
      <x/>
    </i>
    <i>
      <x v="1"/>
    </i>
    <i>
      <x v="2"/>
    </i>
    <i t="grand">
      <x/>
    </i>
  </rowItems>
  <colItems count="1">
    <i/>
  </colItems>
  <dataFields count="1">
    <dataField name="Average of Do you feel it possible to walk or bicycle to your workplace?" fld="2" subtotal="average" baseField="19" baseItem="0"/>
  </dataFields>
  <formats count="10">
    <format dxfId="9">
      <pivotArea dataOnly="0" labelOnly="1" outline="0" axis="axisValues" fieldPosition="0"/>
    </format>
    <format dxfId="8">
      <pivotArea dataOnly="0" labelOnly="1" outline="0" axis="axisValues"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8" type="button" dataOnly="0" labelOnly="1" outline="0" axis="axisRow" fieldPosition="0"/>
    </format>
    <format dxfId="3">
      <pivotArea dataOnly="0" labelOnly="1" fieldPosition="0">
        <references count="1">
          <reference field="18" count="0"/>
        </references>
      </pivotArea>
    </format>
    <format dxfId="2">
      <pivotArea dataOnly="0" labelOnly="1" grandRow="1" outline="0" fieldPosition="0"/>
    </format>
    <format dxfId="1">
      <pivotArea dataOnly="0" labelOnly="1" outline="0" axis="axisValues" fieldPosition="0"/>
    </format>
    <format dxfId="0">
      <pivotArea collapsedLevelsAreSubtotals="1" fieldPosition="0">
        <references count="1">
          <reference field="1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56FE78-0F8F-4228-A743-2AEB6AEB912D}"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1:J17" firstHeaderRow="1" firstDataRow="1" firstDataCol="1"/>
  <pivotFields count="21">
    <pivotField showAll="0">
      <items count="5">
        <item x="1"/>
        <item x="0"/>
        <item x="3"/>
        <item x="2"/>
        <item t="default"/>
      </items>
    </pivotField>
    <pivotField showAll="0">
      <items count="3">
        <item x="1"/>
        <item x="0"/>
        <item t="default"/>
      </items>
    </pivotField>
    <pivotField showAll="0">
      <items count="3">
        <item x="0"/>
        <item x="1"/>
        <item t="default"/>
      </items>
    </pivotField>
    <pivotField axis="axisRow" dataField="1" showAll="0">
      <items count="6">
        <item x="3"/>
        <item x="4"/>
        <item x="0"/>
        <item x="1"/>
        <item x="2"/>
        <item t="default"/>
      </items>
    </pivotField>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items count="3">
        <item x="0"/>
        <item x="1"/>
        <item t="default"/>
      </items>
    </pivotField>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3"/>
  </rowFields>
  <rowItems count="6">
    <i>
      <x/>
    </i>
    <i>
      <x v="1"/>
    </i>
    <i>
      <x v="2"/>
    </i>
    <i>
      <x v="3"/>
    </i>
    <i>
      <x v="4"/>
    </i>
    <i t="grand">
      <x/>
    </i>
  </rowItems>
  <colItems count="1">
    <i/>
  </colItems>
  <dataFields count="1">
    <dataField name="Count of State your opinion regarding having a motorized vehicle free-day in IIT Roorkee campus." fld="3" subtotal="count" baseField="3" baseItem="0"/>
  </dataFields>
  <formats count="8">
    <format dxfId="107">
      <pivotArea dataOnly="0" labelOnly="1" outline="0" axis="axisValues" fieldPosition="0"/>
    </format>
    <format dxfId="106">
      <pivotArea dataOnly="0" labelOnly="1" outline="0" axis="axisValues"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16" type="button" dataOnly="0" labelOnly="1" outline="0"/>
    </format>
    <format dxfId="101">
      <pivotArea dataOnly="0" labelOnly="1" grandRow="1" outline="0" fieldPosition="0"/>
    </format>
    <format dxfId="10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3D79D1-358C-409F-8980-560DAE3978D0}" name="PivotTable2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3:J6" firstHeaderRow="1" firstDataRow="1" firstDataCol="1"/>
  <pivotFields count="21">
    <pivotField showAll="0">
      <items count="5">
        <item x="1"/>
        <item x="0"/>
        <item x="3"/>
        <item x="2"/>
        <item t="default"/>
      </items>
    </pivotField>
    <pivotField axis="axisRow" dataField="1" showAll="0">
      <items count="3">
        <item x="1"/>
        <item x="0"/>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items count="3">
        <item x="0"/>
        <item x="1"/>
        <item t="default"/>
      </items>
    </pivotField>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1"/>
  </rowFields>
  <rowItems count="3">
    <i>
      <x/>
    </i>
    <i>
      <x v="1"/>
    </i>
    <i t="grand">
      <x/>
    </i>
  </rowItems>
  <colItems count="1">
    <i/>
  </colItems>
  <dataFields count="1">
    <dataField name="Count of Do you go to workplace on weekends?" fld="1" subtotal="count" baseField="1" baseItem="0"/>
  </dataFields>
  <formats count="8">
    <format dxfId="115">
      <pivotArea dataOnly="0" labelOnly="1" outline="0" axis="axisValues" fieldPosition="0"/>
    </format>
    <format dxfId="114">
      <pivotArea dataOnly="0" labelOnly="1" outline="0" axis="axisValues"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16" type="button" dataOnly="0" labelOnly="1" outline="0"/>
    </format>
    <format dxfId="109">
      <pivotArea dataOnly="0" labelOnly="1" grandRow="1" outline="0" fieldPosition="0"/>
    </format>
    <format dxfId="1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8BA76D1-4842-477F-8513-E4E6DADC3A8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4:F30" firstHeaderRow="1" firstDataRow="1" firstDataCol="1"/>
  <pivotFields count="21">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16"/>
  </rowFields>
  <rowItems count="6">
    <i>
      <x/>
    </i>
    <i>
      <x v="1"/>
    </i>
    <i>
      <x v="2"/>
    </i>
    <i>
      <x v="3"/>
    </i>
    <i>
      <x v="4"/>
    </i>
    <i t="grand">
      <x/>
    </i>
  </rowItems>
  <colItems count="1">
    <i/>
  </colItems>
  <dataFields count="1">
    <dataField name="Average of Do you feel it possible to walk or bicycle to your workplace?" fld="2" subtotal="average" baseField="19" baseItem="0"/>
  </dataFields>
  <formats count="16">
    <format dxfId="131">
      <pivotArea dataOnly="0" labelOnly="1" outline="0" axis="axisValues" fieldPosition="0"/>
    </format>
    <format dxfId="130">
      <pivotArea dataOnly="0" labelOnly="1" outline="0" axis="axisValues" fieldPosition="0"/>
    </format>
    <format dxfId="129">
      <pivotArea dataOnly="0" labelOnly="1" outline="0" axis="axisValues" fieldPosition="0"/>
    </format>
    <format dxfId="128">
      <pivotArea type="all" dataOnly="0" outline="0" fieldPosition="0"/>
    </format>
    <format dxfId="127">
      <pivotArea outline="0" collapsedLevelsAreSubtotals="1" fieldPosition="0"/>
    </format>
    <format dxfId="126">
      <pivotArea field="16" type="button" dataOnly="0" labelOnly="1" outline="0" axis="axisRow" fieldPosition="0"/>
    </format>
    <format dxfId="125">
      <pivotArea dataOnly="0" labelOnly="1" fieldPosition="0">
        <references count="1">
          <reference field="16" count="0"/>
        </references>
      </pivotArea>
    </format>
    <format dxfId="124">
      <pivotArea dataOnly="0" labelOnly="1" grandRow="1" outline="0" fieldPosition="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grandRow="1" outline="0" collapsedLevelsAreSubtotals="1" fieldPosition="0"/>
    </format>
    <format dxfId="119">
      <pivotArea dataOnly="0" labelOnly="1" grandRow="1" outline="0" fieldPosition="0"/>
    </format>
    <format dxfId="118">
      <pivotArea grandRow="1" outline="0" collapsedLevelsAreSubtotals="1" fieldPosition="0"/>
    </format>
    <format dxfId="117">
      <pivotArea dataOnly="0" labelOnly="1" grandRow="1" outline="0" fieldPosition="0"/>
    </format>
    <format dxfId="116">
      <pivotArea collapsedLevelsAreSubtotals="1" fieldPosition="0">
        <references count="1">
          <reference field="1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E2830F-CBAF-4D71-A8E8-EA5934BFAB4B}"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30:R31" firstHeaderRow="0" firstDataRow="1" firstDataCol="0"/>
  <pivotFields count="21">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6">
        <item x="3"/>
        <item x="4"/>
        <item x="0"/>
        <item x="1"/>
        <item x="2"/>
        <item t="default"/>
      </items>
    </pivotField>
    <pivotField showAll="0"/>
    <pivotField showAll="0">
      <items count="4">
        <item x="2"/>
        <item x="0"/>
        <item x="1"/>
        <item t="default"/>
      </items>
    </pivotField>
    <pivotField showAll="0"/>
    <pivotField showAll="0"/>
    <pivotField dataField="1" showAll="0"/>
    <pivotField dataField="1" showAll="0"/>
    <pivotField dataField="1" showAll="0"/>
    <pivotField dataField="1" showAll="0"/>
    <pivotField dataField="1" showAll="0"/>
    <pivotField showAll="0"/>
    <pivotField showAll="0"/>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Items count="1">
    <i/>
  </rowItems>
  <colFields count="1">
    <field x="-2"/>
  </colFields>
  <colItems count="5">
    <i>
      <x/>
    </i>
    <i i="1">
      <x v="1"/>
    </i>
    <i i="2">
      <x v="2"/>
    </i>
    <i i="3">
      <x v="3"/>
    </i>
    <i i="4">
      <x v="4"/>
    </i>
  </colItems>
  <dataFields count="5">
    <dataField name="Average of Rank the advantages of a motorized-vehicle free day [Reduction in air and 0ise pollution]" fld="8" subtotal="average" baseField="0" baseItem="9"/>
    <dataField name="Average of Rank the advantages of a motorized-vehicle free day [More safe to other road users]" fld="12" subtotal="average" baseField="0" baseItem="1"/>
    <dataField name="Average of Rank the advantages of a motorized-vehicle free day [Solution to parking issues]" fld="11" subtotal="average" baseField="0" baseItem="1"/>
    <dataField name="Average of Rank the advantages of a motorized-vehicle free day [Reduction in traffic volume on roads]" fld="9" subtotal="average" baseField="0" baseItem="1"/>
    <dataField name="Average of Rank the advantages of a motorized-vehicle free day [Cost-saving on travel]" fld="10" subtotal="average" baseField="0" baseItem="1"/>
  </dataFields>
  <formats count="11">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16" type="button" dataOnly="0" labelOnly="1" outline="0"/>
    </format>
    <format dxfId="14">
      <pivotArea dataOnly="0" labelOnly="1" grandRow="1" outline="0" fieldPosition="0"/>
    </format>
    <format dxfId="13">
      <pivotArea dataOnly="0" labelOnly="1" outline="0" axis="axisValues" fieldPosition="0"/>
    </format>
    <format dxfId="12">
      <pivotArea dataOnly="0" labelOnly="1" outline="0" fieldPosition="0">
        <references count="1">
          <reference field="4294967294" count="5">
            <x v="0"/>
            <x v="1"/>
            <x v="2"/>
            <x v="3"/>
            <x v="4"/>
          </reference>
        </references>
      </pivotArea>
    </format>
    <format dxfId="11">
      <pivotArea dataOnly="0" labelOnly="1" outline="0" fieldPosition="0">
        <references count="1">
          <reference field="4294967294" count="5">
            <x v="0"/>
            <x v="1"/>
            <x v="2"/>
            <x v="3"/>
            <x v="4"/>
          </reference>
        </references>
      </pivotArea>
    </format>
    <format dxfId="10">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5DD67-F3D2-44E9-BDEE-AD7AFF55C33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0:K31" firstHeaderRow="0" firstDataRow="1" firstDataCol="0"/>
  <pivotFields count="21">
    <pivotField showAll="0">
      <items count="5">
        <item x="1"/>
        <item x="0"/>
        <item x="3"/>
        <item x="2"/>
        <item t="default"/>
      </items>
    </pivotField>
    <pivotField showAll="0">
      <items count="3">
        <item x="1"/>
        <item x="0"/>
        <item t="default"/>
      </items>
    </pivotField>
    <pivotField showAll="0">
      <items count="3">
        <item x="0"/>
        <item x="1"/>
        <item t="default"/>
      </items>
    </pivotField>
    <pivotField showAll="0">
      <items count="6">
        <item x="3"/>
        <item x="4"/>
        <item x="0"/>
        <item x="1"/>
        <item x="2"/>
        <item t="default"/>
      </items>
    </pivotField>
    <pivotField showAll="0"/>
    <pivotField dataField="1" showAll="0">
      <items count="4">
        <item x="2"/>
        <item x="0"/>
        <item x="1"/>
        <item t="default"/>
      </items>
    </pivotField>
    <pivotField dataField="1" showAll="0"/>
    <pivotField dataField="1" showAll="0"/>
    <pivotField showAll="0"/>
    <pivotField showAll="0"/>
    <pivotField showAll="0"/>
    <pivotField showAll="0"/>
    <pivotField showAll="0"/>
    <pivotField showAll="0"/>
    <pivotField showAll="0"/>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Items count="1">
    <i/>
  </rowItems>
  <colFields count="1">
    <field x="-2"/>
  </colFields>
  <colItems count="3">
    <i>
      <x/>
    </i>
    <i i="1">
      <x v="1"/>
    </i>
    <i i="2">
      <x v="2"/>
    </i>
  </colItems>
  <dataFields count="3">
    <dataField name="Average of Rank the alternatives you would use on a motorized-vehicle free day [Cycle]" fld="5" subtotal="average" baseField="0" baseItem="1"/>
    <dataField name="Average of Rank the alternatives you would use on a motorized-vehicle free day [Walk]" fld="7" subtotal="average" baseField="0" baseItem="1"/>
    <dataField name="Average of Rank the alternatives you would use on a motorized-vehicle free day [E-rick]" fld="6" subtotal="average" baseField="0" baseItem="1"/>
  </dataFields>
  <formats count="17">
    <format dxfId="37">
      <pivotArea dataOnly="0" labelOnly="1" outline="0" axis="axisValues" fieldPosition="0"/>
    </format>
    <format dxfId="36">
      <pivotArea dataOnly="0" labelOnly="1" outline="0" axis="axisValues"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field="16" type="button" dataOnly="0" labelOnly="1" outline="0"/>
    </format>
    <format dxfId="31">
      <pivotArea dataOnly="0" labelOnly="1" grandRow="1" outline="0" fieldPosition="0"/>
    </format>
    <format dxfId="30">
      <pivotArea dataOnly="0" labelOnly="1" outline="0" axis="axisValues" fieldPosition="0"/>
    </format>
    <format dxfId="29">
      <pivotArea dataOnly="0" labelOnly="1" outline="0" fieldPosition="0">
        <references count="1">
          <reference field="4294967294" count="1">
            <x v="0"/>
          </reference>
        </references>
      </pivotArea>
    </format>
    <format dxfId="28">
      <pivotArea dataOnly="0" labelOnly="1" outline="0" fieldPosition="0">
        <references count="1">
          <reference field="4294967294" count="1">
            <x v="2"/>
          </reference>
        </references>
      </pivotArea>
    </format>
    <format dxfId="27">
      <pivotArea dataOnly="0" labelOnly="1" outline="0" fieldPosition="0">
        <references count="1">
          <reference field="4294967294" count="1">
            <x v="2"/>
          </reference>
        </references>
      </pivotArea>
    </format>
    <format dxfId="26">
      <pivotArea dataOnly="0" labelOnly="1" outline="0" fieldPosition="0">
        <references count="1">
          <reference field="4294967294" count="1">
            <x v="2"/>
          </reference>
        </references>
      </pivotArea>
    </format>
    <format dxfId="25">
      <pivotArea dataOnly="0" labelOnly="1" outline="0" fieldPosition="0">
        <references count="1">
          <reference field="4294967294" count="1">
            <x v="0"/>
          </reference>
        </references>
      </pivotArea>
    </format>
    <format dxfId="24">
      <pivotArea dataOnly="0" labelOnly="1" outline="0" fieldPosition="0">
        <references count="1">
          <reference field="4294967294" count="1">
            <x v="0"/>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1"/>
          </reference>
        </references>
      </pivotArea>
    </format>
    <format dxfId="2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79D819-E0BF-499F-930C-E7137F527EB0}"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1:O14" firstHeaderRow="1" firstDataRow="1" firstDataCol="1"/>
  <pivotFields count="21">
    <pivotField showAll="0">
      <items count="5">
        <item x="1"/>
        <item x="0"/>
        <item x="3"/>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axis="axisRow" dataField="1" showAll="0">
      <items count="3">
        <item x="0"/>
        <item x="1"/>
        <item t="default"/>
      </items>
    </pivotField>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14"/>
  </rowFields>
  <rowItems count="3">
    <i>
      <x/>
    </i>
    <i>
      <x v="1"/>
    </i>
    <i t="grand">
      <x/>
    </i>
  </rowItems>
  <colItems count="1">
    <i/>
  </colItems>
  <dataFields count="1">
    <dataField name="Count of Will travel distance significantly different on a motorized vehicle-free day compared to travel on a 0rmal day?" fld="14" subtotal="count" baseField="14" baseItem="0"/>
  </dataFields>
  <formats count="8">
    <format dxfId="45">
      <pivotArea dataOnly="0" labelOnly="1" outline="0" axis="axisValues" fieldPosition="0"/>
    </format>
    <format dxfId="44">
      <pivotArea dataOnly="0" labelOnly="1" outline="0" axis="axisValues"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field="16" type="button" dataOnly="0" labelOnly="1" outline="0"/>
    </format>
    <format dxfId="39">
      <pivotArea dataOnly="0" labelOnly="1" grandRow="1" outline="0"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242B31-F49F-4790-83E5-8BE9D750501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F19" firstHeaderRow="1" firstDataRow="1" firstDataCol="1"/>
  <pivotFields count="21">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axis="axisRow" showAll="0">
      <items count="16">
        <item x="2"/>
        <item x="6"/>
        <item x="11"/>
        <item x="0"/>
        <item x="8"/>
        <item x="4"/>
        <item x="10"/>
        <item x="3"/>
        <item x="12"/>
        <item x="7"/>
        <item x="1"/>
        <item x="5"/>
        <item x="13"/>
        <item x="14"/>
        <item x="9"/>
        <item t="default"/>
      </items>
    </pivotField>
  </pivotFields>
  <rowFields count="1">
    <field x="20"/>
  </rowFields>
  <rowItems count="16">
    <i>
      <x/>
    </i>
    <i>
      <x v="1"/>
    </i>
    <i>
      <x v="2"/>
    </i>
    <i>
      <x v="3"/>
    </i>
    <i>
      <x v="4"/>
    </i>
    <i>
      <x v="5"/>
    </i>
    <i>
      <x v="6"/>
    </i>
    <i>
      <x v="7"/>
    </i>
    <i>
      <x v="8"/>
    </i>
    <i>
      <x v="9"/>
    </i>
    <i>
      <x v="10"/>
    </i>
    <i>
      <x v="11"/>
    </i>
    <i>
      <x v="12"/>
    </i>
    <i>
      <x v="13"/>
    </i>
    <i>
      <x v="14"/>
    </i>
    <i t="grand">
      <x/>
    </i>
  </rowItems>
  <colItems count="1">
    <i/>
  </colItems>
  <dataFields count="1">
    <dataField name="Average of Do you feel it possible to walk or bicycle to your workplace?" fld="2" subtotal="average" baseField="19" baseItem="0"/>
  </dataFields>
  <formats count="12">
    <format dxfId="57">
      <pivotArea dataOnly="0" labelOnly="1" outline="0" axis="axisValues" fieldPosition="0"/>
    </format>
    <format dxfId="56">
      <pivotArea dataOnly="0" labelOnly="1" outline="0" axis="axisValues" fieldPosition="0"/>
    </format>
    <format dxfId="55">
      <pivotArea dataOnly="0" labelOnly="1" outline="0" axis="axisValues" fieldPosition="0"/>
    </format>
    <format dxfId="54">
      <pivotArea collapsedLevelsAreSubtotals="1" fieldPosition="0">
        <references count="1">
          <reference field="20" count="0"/>
        </references>
      </pivotArea>
    </format>
    <format dxfId="53">
      <pivotArea dataOnly="0" labelOnly="1" fieldPosition="0">
        <references count="1">
          <reference field="20" count="0"/>
        </references>
      </pivotArea>
    </format>
    <format dxfId="52">
      <pivotArea grandRow="1" outline="0" collapsedLevelsAreSubtotals="1" fieldPosition="0"/>
    </format>
    <format dxfId="51">
      <pivotArea dataOnly="0" labelOnly="1" grandRow="1" outline="0" fieldPosition="0"/>
    </format>
    <format dxfId="50">
      <pivotArea grandRow="1" outline="0" collapsedLevelsAreSubtotals="1" fieldPosition="0"/>
    </format>
    <format dxfId="49">
      <pivotArea dataOnly="0" labelOnly="1" grandRow="1" outline="0" fieldPosition="0"/>
    </format>
    <format dxfId="48">
      <pivotArea grandRow="1" outline="0" collapsedLevelsAreSubtotals="1" fieldPosition="0"/>
    </format>
    <format dxfId="47">
      <pivotArea dataOnly="0" labelOnly="1" grandRow="1" outline="0" fieldPosition="0"/>
    </format>
    <format dxfId="46">
      <pivotArea collapsedLevelsAreSubtotals="1" fieldPosition="0">
        <references count="1">
          <reference field="2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DEBFB8-B684-4BAD-9675-373D58109C9B}" name="PivotTable2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3:O8" firstHeaderRow="1" firstDataRow="1" firstDataCol="1"/>
  <pivotFields count="21">
    <pivotField axis="axisRow" dataField="1" showAll="0">
      <items count="5">
        <item x="1"/>
        <item x="0"/>
        <item x="3"/>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items count="5">
        <item x="2"/>
        <item x="1"/>
        <item x="0"/>
        <item x="3"/>
        <item t="default"/>
      </items>
    </pivotField>
    <pivotField showAll="0">
      <items count="3">
        <item x="0"/>
        <item x="1"/>
        <item t="default"/>
      </items>
    </pivotField>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0"/>
  </rowFields>
  <rowItems count="5">
    <i>
      <x/>
    </i>
    <i>
      <x v="1"/>
    </i>
    <i>
      <x v="2"/>
    </i>
    <i>
      <x v="3"/>
    </i>
    <i t="grand">
      <x/>
    </i>
  </rowItems>
  <colItems count="1">
    <i/>
  </colItems>
  <dataFields count="1">
    <dataField name="Count of How many trips you make to the workplace in a day? Trip means one way movement between two locations." fld="0" subtotal="count" baseField="0" baseItem="0"/>
  </dataFields>
  <formats count="8">
    <format dxfId="65">
      <pivotArea dataOnly="0" labelOnly="1" outline="0" axis="axisValues" fieldPosition="0"/>
    </format>
    <format dxfId="64">
      <pivotArea dataOnly="0" labelOnly="1" outline="0" axis="axisValues"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16" type="button" dataOnly="0" labelOnly="1" outline="0"/>
    </format>
    <format dxfId="59">
      <pivotArea dataOnly="0" labelOnly="1" grandRow="1" outline="0"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29E17F-46CD-4DB6-A724-D67A579C009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6" firstHeaderRow="1" firstDataRow="1" firstDataCol="1"/>
  <pivotFields count="21">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s>
  <rowFields count="1">
    <field x="19"/>
  </rowFields>
  <rowItems count="3">
    <i>
      <x/>
    </i>
    <i>
      <x v="1"/>
    </i>
    <i t="grand">
      <x/>
    </i>
  </rowItems>
  <colItems count="1">
    <i/>
  </colItems>
  <dataFields count="1">
    <dataField name="Average of Do you feel it possible to walk or bicycle to your workplace?" fld="2" subtotal="average" baseField="19" baseItem="0"/>
  </dataFields>
  <formats count="10">
    <format dxfId="75">
      <pivotArea dataOnly="0" labelOnly="1" outline="0" axis="axisValues" fieldPosition="0"/>
    </format>
    <format dxfId="74">
      <pivotArea dataOnly="0" labelOnly="1"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19" type="button" dataOnly="0" labelOnly="1" outline="0" axis="axisRow" fieldPosition="0"/>
    </format>
    <format dxfId="69">
      <pivotArea dataOnly="0" labelOnly="1" fieldPosition="0">
        <references count="1">
          <reference field="19" count="0"/>
        </references>
      </pivotArea>
    </format>
    <format dxfId="68">
      <pivotArea dataOnly="0" labelOnly="1" grandRow="1" outline="0" fieldPosition="0"/>
    </format>
    <format dxfId="67">
      <pivotArea dataOnly="0" labelOnly="1" outline="0" axis="axisValues" fieldPosition="0"/>
    </format>
    <format dxfId="66">
      <pivotArea collapsedLevelsAreSubtotals="1" fieldPosition="0">
        <references count="1">
          <reference field="19"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EBAA05-1F54-4372-9E96-754241FC30EE}"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B19" firstHeaderRow="1" firstDataRow="1" firstDataCol="1"/>
  <pivotFields count="21">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5"/>
        <item x="3"/>
        <item x="4"/>
        <item x="0"/>
        <item x="1"/>
        <item x="6"/>
        <item x="2"/>
        <item t="default"/>
      </items>
    </pivotField>
    <pivotField showAll="0"/>
    <pivotField showAll="0">
      <items count="3">
        <item x="1"/>
        <item x="0"/>
        <item t="default"/>
      </items>
    </pivotField>
    <pivotField showAll="0"/>
  </pivotFields>
  <rowFields count="1">
    <field x="17"/>
  </rowFields>
  <rowItems count="8">
    <i>
      <x/>
    </i>
    <i>
      <x v="1"/>
    </i>
    <i>
      <x v="2"/>
    </i>
    <i>
      <x v="3"/>
    </i>
    <i>
      <x v="4"/>
    </i>
    <i>
      <x v="5"/>
    </i>
    <i>
      <x v="6"/>
    </i>
    <i t="grand">
      <x/>
    </i>
  </rowItems>
  <colItems count="1">
    <i/>
  </colItems>
  <dataFields count="1">
    <dataField name="Average of Do you feel it possible to walk or bicycle to your workplace?" fld="2" subtotal="average" baseField="19" baseItem="0"/>
  </dataFields>
  <formats count="16">
    <format dxfId="91">
      <pivotArea dataOnly="0" labelOnly="1" outline="0" axis="axisValues" fieldPosition="0"/>
    </format>
    <format dxfId="90">
      <pivotArea dataOnly="0" labelOnly="1" outline="0" axis="axisValues"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field="17" type="button" dataOnly="0" labelOnly="1" outline="0" axis="axisRow" fieldPosition="0"/>
    </format>
    <format dxfId="85">
      <pivotArea dataOnly="0" labelOnly="1" fieldPosition="0">
        <references count="1">
          <reference field="17" count="0"/>
        </references>
      </pivotArea>
    </format>
    <format dxfId="84">
      <pivotArea dataOnly="0" labelOnly="1" grandRow="1" outline="0" fieldPosition="0"/>
    </format>
    <format dxfId="83">
      <pivotArea dataOnly="0" labelOnly="1" outline="0" axis="axisValues" fieldPosition="0"/>
    </format>
    <format dxfId="82">
      <pivotArea grandRow="1" outline="0" collapsedLevelsAreSubtotals="1" fieldPosition="0"/>
    </format>
    <format dxfId="81">
      <pivotArea dataOnly="0" labelOnly="1" grandRow="1" outline="0" fieldPosition="0"/>
    </format>
    <format dxfId="80">
      <pivotArea grandRow="1" outline="0" collapsedLevelsAreSubtotals="1" fieldPosition="0"/>
    </format>
    <format dxfId="79">
      <pivotArea dataOnly="0" labelOnly="1" grandRow="1" outline="0" fieldPosition="0"/>
    </format>
    <format dxfId="78">
      <pivotArea grandRow="1" outline="0" collapsedLevelsAreSubtotals="1" fieldPosition="0"/>
    </format>
    <format dxfId="77">
      <pivotArea dataOnly="0" labelOnly="1" grandRow="1" outline="0" fieldPosition="0"/>
    </format>
    <format dxfId="76">
      <pivotArea collapsedLevelsAreSubtotals="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3CA6212-8C97-4D42-A023-CCD5E59CE1C5}" name="PivotTable2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19:O24" firstHeaderRow="1" firstDataRow="1" firstDataCol="1"/>
  <pivotFields count="21">
    <pivotField showAll="0">
      <items count="5">
        <item x="1"/>
        <item x="0"/>
        <item x="3"/>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items count="3">
        <item x="0"/>
        <item x="1"/>
        <item t="default"/>
      </items>
    </pivotField>
    <pivotField showAll="0"/>
    <pivotField showAll="0">
      <items count="6">
        <item x="2"/>
        <item x="0"/>
        <item x="3"/>
        <item x="1"/>
        <item x="4"/>
        <item t="default"/>
      </items>
    </pivotField>
    <pivotField showAll="0">
      <items count="8">
        <item x="5"/>
        <item x="3"/>
        <item x="4"/>
        <item x="0"/>
        <item x="1"/>
        <item x="6"/>
        <item x="2"/>
        <item t="default"/>
      </items>
    </pivotField>
    <pivotField showAll="0">
      <items count="4">
        <item x="0"/>
        <item x="1"/>
        <item x="2"/>
        <item t="default"/>
      </items>
    </pivotField>
    <pivotField showAll="0">
      <items count="3">
        <item x="1"/>
        <item x="0"/>
        <item t="default"/>
      </items>
    </pivotField>
    <pivotField showAll="0">
      <items count="16">
        <item x="2"/>
        <item x="6"/>
        <item x="11"/>
        <item x="0"/>
        <item x="8"/>
        <item x="4"/>
        <item x="10"/>
        <item x="3"/>
        <item x="12"/>
        <item x="7"/>
        <item x="1"/>
        <item x="5"/>
        <item x="13"/>
        <item x="14"/>
        <item x="9"/>
        <item t="default"/>
      </items>
    </pivotField>
  </pivotFields>
  <rowFields count="1">
    <field x="13"/>
  </rowFields>
  <rowItems count="5">
    <i>
      <x/>
    </i>
    <i>
      <x v="1"/>
    </i>
    <i>
      <x v="2"/>
    </i>
    <i>
      <x v="3"/>
    </i>
    <i t="grand">
      <x/>
    </i>
  </rowItems>
  <colItems count="1">
    <i/>
  </colItems>
  <dataFields count="1">
    <dataField name="Count of Preferred frequency of Motorized Vehicle Free Day" fld="13" subtotal="count" baseField="0" baseItem="0"/>
  </dataFields>
  <formats count="8">
    <format dxfId="99">
      <pivotArea dataOnly="0" labelOnly="1" outline="0" axis="axisValues" fieldPosition="0"/>
    </format>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16" type="button" dataOnly="0" labelOnly="1" outline="0"/>
    </format>
    <format dxfId="93">
      <pivotArea dataOnly="0" labelOnly="1" grandRow="1" outline="0"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40"/>
  <sheetViews>
    <sheetView workbookViewId="0">
      <pane ySplit="1" topLeftCell="A2" activePane="bottomLeft" state="frozen"/>
      <selection pane="bottomLeft" activeCell="B3" sqref="B3"/>
    </sheetView>
  </sheetViews>
  <sheetFormatPr defaultColWidth="14.44140625" defaultRowHeight="15.75" customHeight="1" x14ac:dyDescent="0.25"/>
  <cols>
    <col min="1" max="2" width="21.5546875" customWidth="1"/>
    <col min="3" max="3" width="22" customWidth="1"/>
    <col min="4" max="5" width="21.5546875" customWidth="1"/>
    <col min="6" max="6" width="35" customWidth="1"/>
    <col min="7" max="9" width="21.5546875" customWidth="1"/>
    <col min="10" max="10" width="72" customWidth="1"/>
    <col min="11" max="11" width="65.5546875" customWidth="1"/>
    <col min="12" max="12" width="28.88671875" customWidth="1"/>
    <col min="13" max="18" width="21.5546875" customWidth="1"/>
    <col min="19" max="19" width="31.44140625" customWidth="1"/>
    <col min="20" max="36" width="21.5546875" customWidth="1"/>
  </cols>
  <sheetData>
    <row r="1" spans="1:36" ht="13.2" x14ac:dyDescent="0.25">
      <c r="A1" s="1" t="s">
        <v>0</v>
      </c>
      <c r="B1" s="2" t="s">
        <v>1</v>
      </c>
      <c r="C1" s="1" t="s">
        <v>2</v>
      </c>
      <c r="D1" s="1" t="s">
        <v>3</v>
      </c>
      <c r="E1" s="1" t="s">
        <v>4</v>
      </c>
      <c r="F1" s="1" t="s">
        <v>5</v>
      </c>
      <c r="G1" s="1" t="s">
        <v>6</v>
      </c>
      <c r="H1" s="1" t="s">
        <v>7</v>
      </c>
      <c r="I1" s="1" t="s">
        <v>8</v>
      </c>
      <c r="J1" s="1" t="s">
        <v>9</v>
      </c>
      <c r="K1" s="3" t="s">
        <v>10</v>
      </c>
      <c r="L1" s="3" t="s">
        <v>11</v>
      </c>
      <c r="M1" s="3" t="s">
        <v>12</v>
      </c>
      <c r="N1" s="1" t="s">
        <v>13</v>
      </c>
      <c r="O1" s="1" t="s">
        <v>14</v>
      </c>
      <c r="P1" s="1" t="s">
        <v>15</v>
      </c>
      <c r="Q1" s="1" t="s">
        <v>16</v>
      </c>
      <c r="R1" s="1" t="s">
        <v>17</v>
      </c>
      <c r="S1" s="1" t="s">
        <v>18</v>
      </c>
      <c r="T1" s="1" t="s">
        <v>19</v>
      </c>
      <c r="U1" s="1" t="s">
        <v>20</v>
      </c>
      <c r="V1" s="1" t="s">
        <v>21</v>
      </c>
      <c r="W1" s="1" t="s">
        <v>22</v>
      </c>
      <c r="X1" s="3" t="s">
        <v>23</v>
      </c>
      <c r="Y1" s="1" t="s">
        <v>24</v>
      </c>
      <c r="Z1" s="1" t="s">
        <v>25</v>
      </c>
      <c r="AA1" s="1" t="s">
        <v>26</v>
      </c>
      <c r="AB1" s="1" t="s">
        <v>27</v>
      </c>
      <c r="AC1" s="1" t="s">
        <v>28</v>
      </c>
      <c r="AD1" s="3" t="s">
        <v>29</v>
      </c>
    </row>
    <row r="2" spans="1:36" ht="13.2" x14ac:dyDescent="0.25">
      <c r="A2" s="4"/>
    </row>
    <row r="3" spans="1:36" ht="13.2" x14ac:dyDescent="0.25">
      <c r="A3" s="5">
        <v>44325.57928528935</v>
      </c>
      <c r="B3" s="6" t="s">
        <v>30</v>
      </c>
      <c r="C3" s="7" t="s">
        <v>31</v>
      </c>
      <c r="D3" s="6" t="s">
        <v>32</v>
      </c>
      <c r="E3" s="8"/>
      <c r="F3" s="8"/>
      <c r="G3" s="8"/>
      <c r="H3" s="8"/>
      <c r="I3" s="8"/>
      <c r="J3" s="8"/>
      <c r="K3" s="8"/>
      <c r="L3" s="8"/>
      <c r="M3" s="8"/>
      <c r="N3" s="8"/>
      <c r="O3" s="8"/>
      <c r="P3" s="8"/>
      <c r="Q3" s="8"/>
      <c r="R3" s="8"/>
      <c r="S3" s="8"/>
      <c r="T3" s="8"/>
      <c r="U3" s="8"/>
      <c r="V3" s="8"/>
      <c r="W3" s="6" t="s">
        <v>33</v>
      </c>
      <c r="X3" s="6" t="s">
        <v>34</v>
      </c>
      <c r="Y3" s="6" t="s">
        <v>35</v>
      </c>
      <c r="Z3" s="6" t="s">
        <v>36</v>
      </c>
      <c r="AA3" s="6" t="s">
        <v>37</v>
      </c>
      <c r="AB3" s="6" t="s">
        <v>38</v>
      </c>
      <c r="AC3" s="6" t="s">
        <v>39</v>
      </c>
      <c r="AD3" s="9"/>
      <c r="AE3" s="8"/>
      <c r="AF3" s="8"/>
      <c r="AG3" s="8"/>
      <c r="AH3" s="8"/>
      <c r="AI3" s="8"/>
      <c r="AJ3" s="8"/>
    </row>
    <row r="4" spans="1:36" ht="13.2" x14ac:dyDescent="0.25">
      <c r="A4" s="5">
        <v>44325.610281250003</v>
      </c>
      <c r="B4" s="6" t="s">
        <v>40</v>
      </c>
      <c r="C4" s="6" t="s">
        <v>31</v>
      </c>
      <c r="D4" s="6" t="s">
        <v>41</v>
      </c>
      <c r="E4" s="8"/>
      <c r="F4" s="8"/>
      <c r="G4" s="8"/>
      <c r="H4" s="8"/>
      <c r="I4" s="8"/>
      <c r="J4" s="8"/>
      <c r="K4" s="8"/>
      <c r="L4" s="8"/>
      <c r="M4" s="8"/>
      <c r="N4" s="8"/>
      <c r="O4" s="8"/>
      <c r="P4" s="8"/>
      <c r="Q4" s="8"/>
      <c r="R4" s="8"/>
      <c r="S4" s="8"/>
      <c r="T4" s="8"/>
      <c r="U4" s="8"/>
      <c r="V4" s="8"/>
      <c r="W4" s="6" t="s">
        <v>42</v>
      </c>
      <c r="X4" s="6" t="s">
        <v>43</v>
      </c>
      <c r="Y4" s="6" t="s">
        <v>44</v>
      </c>
      <c r="Z4" s="6" t="s">
        <v>36</v>
      </c>
      <c r="AA4" s="6" t="s">
        <v>37</v>
      </c>
      <c r="AB4" s="6" t="s">
        <v>45</v>
      </c>
      <c r="AC4" s="6" t="s">
        <v>46</v>
      </c>
      <c r="AD4" s="9"/>
      <c r="AE4" s="8"/>
      <c r="AF4" s="8"/>
      <c r="AG4" s="8"/>
      <c r="AH4" s="8"/>
      <c r="AI4" s="8"/>
      <c r="AJ4" s="8"/>
    </row>
    <row r="5" spans="1:36" ht="18" customHeight="1" x14ac:dyDescent="0.25">
      <c r="A5" s="4">
        <v>44325.621466840283</v>
      </c>
      <c r="B5" s="3" t="s">
        <v>47</v>
      </c>
      <c r="C5" s="3" t="s">
        <v>48</v>
      </c>
      <c r="D5" s="3" t="s">
        <v>49</v>
      </c>
      <c r="E5" s="10" t="s">
        <v>50</v>
      </c>
      <c r="F5" s="3" t="s">
        <v>48</v>
      </c>
      <c r="G5" s="3" t="s">
        <v>41</v>
      </c>
      <c r="H5" s="3" t="s">
        <v>31</v>
      </c>
      <c r="I5" s="3">
        <v>3</v>
      </c>
      <c r="J5" s="3" t="s">
        <v>51</v>
      </c>
      <c r="K5" s="2">
        <v>3</v>
      </c>
      <c r="L5" s="2">
        <v>4</v>
      </c>
      <c r="M5" s="2">
        <v>2</v>
      </c>
      <c r="N5" s="2">
        <v>4</v>
      </c>
      <c r="O5" s="2">
        <v>2</v>
      </c>
      <c r="P5" s="2">
        <v>0</v>
      </c>
      <c r="Q5" s="2">
        <v>1</v>
      </c>
      <c r="R5" s="2">
        <v>3</v>
      </c>
      <c r="S5" s="3" t="s">
        <v>52</v>
      </c>
      <c r="T5" s="3" t="s">
        <v>31</v>
      </c>
      <c r="U5" s="3">
        <v>20</v>
      </c>
      <c r="V5" s="3">
        <v>3</v>
      </c>
      <c r="W5" s="3" t="s">
        <v>53</v>
      </c>
      <c r="X5" s="3" t="s">
        <v>54</v>
      </c>
      <c r="Y5" s="3" t="s">
        <v>35</v>
      </c>
      <c r="Z5" s="3" t="s">
        <v>55</v>
      </c>
      <c r="AA5" s="3" t="s">
        <v>56</v>
      </c>
      <c r="AB5" s="3" t="s">
        <v>38</v>
      </c>
      <c r="AC5" s="3" t="s">
        <v>57</v>
      </c>
      <c r="AD5" s="11"/>
    </row>
    <row r="6" spans="1:36" ht="13.2" x14ac:dyDescent="0.25">
      <c r="A6" s="5">
        <v>44325.638464224539</v>
      </c>
      <c r="B6" s="6" t="s">
        <v>58</v>
      </c>
      <c r="C6" s="6" t="s">
        <v>31</v>
      </c>
      <c r="D6" s="6" t="s">
        <v>59</v>
      </c>
      <c r="E6" s="8"/>
      <c r="F6" s="8"/>
      <c r="G6" s="8"/>
      <c r="H6" s="8"/>
      <c r="I6" s="8"/>
      <c r="J6" s="8"/>
      <c r="K6" s="8"/>
      <c r="L6" s="8"/>
      <c r="M6" s="8"/>
      <c r="N6" s="8"/>
      <c r="O6" s="8"/>
      <c r="P6" s="8"/>
      <c r="Q6" s="8"/>
      <c r="R6" s="8"/>
      <c r="S6" s="8"/>
      <c r="T6" s="8"/>
      <c r="U6" s="8"/>
      <c r="V6" s="8"/>
      <c r="W6" s="6" t="s">
        <v>60</v>
      </c>
      <c r="X6" s="6" t="s">
        <v>61</v>
      </c>
      <c r="Y6" s="6" t="s">
        <v>35</v>
      </c>
      <c r="Z6" s="6" t="s">
        <v>36</v>
      </c>
      <c r="AA6" s="6" t="s">
        <v>56</v>
      </c>
      <c r="AB6" s="6" t="s">
        <v>38</v>
      </c>
      <c r="AC6" s="6" t="s">
        <v>62</v>
      </c>
      <c r="AD6" s="9"/>
      <c r="AE6" s="8"/>
      <c r="AF6" s="8"/>
      <c r="AG6" s="8"/>
      <c r="AH6" s="8"/>
      <c r="AI6" s="8"/>
      <c r="AJ6" s="8"/>
    </row>
    <row r="7" spans="1:36" ht="18" customHeight="1" x14ac:dyDescent="0.25">
      <c r="A7" s="4">
        <v>44325.659283333334</v>
      </c>
      <c r="B7" s="3" t="s">
        <v>63</v>
      </c>
      <c r="C7" s="3" t="s">
        <v>48</v>
      </c>
      <c r="D7" s="3" t="s">
        <v>64</v>
      </c>
      <c r="E7" s="3">
        <v>2</v>
      </c>
      <c r="F7" s="3" t="s">
        <v>48</v>
      </c>
      <c r="G7" s="3" t="s">
        <v>65</v>
      </c>
      <c r="H7" s="3" t="s">
        <v>31</v>
      </c>
      <c r="I7" s="3">
        <v>4</v>
      </c>
      <c r="J7" s="3" t="s">
        <v>66</v>
      </c>
      <c r="K7" s="2">
        <v>4</v>
      </c>
      <c r="L7" s="2">
        <v>3</v>
      </c>
      <c r="M7" s="2">
        <v>2</v>
      </c>
      <c r="N7" s="2">
        <v>4</v>
      </c>
      <c r="O7" s="2">
        <v>3</v>
      </c>
      <c r="P7" s="2">
        <v>0</v>
      </c>
      <c r="Q7" s="2">
        <v>2</v>
      </c>
      <c r="R7" s="2">
        <v>1</v>
      </c>
      <c r="S7" s="3" t="s">
        <v>67</v>
      </c>
      <c r="T7" s="3" t="s">
        <v>31</v>
      </c>
      <c r="U7" s="3">
        <v>15</v>
      </c>
      <c r="V7" s="3">
        <v>3</v>
      </c>
      <c r="W7" s="3" t="s">
        <v>68</v>
      </c>
      <c r="X7" s="3" t="s">
        <v>69</v>
      </c>
      <c r="Y7" s="3" t="s">
        <v>70</v>
      </c>
      <c r="Z7" s="3" t="s">
        <v>71</v>
      </c>
      <c r="AA7" s="3" t="s">
        <v>72</v>
      </c>
      <c r="AB7" s="3" t="s">
        <v>38</v>
      </c>
      <c r="AC7" s="3" t="s">
        <v>73</v>
      </c>
      <c r="AD7" s="11"/>
    </row>
    <row r="8" spans="1:36" ht="18" customHeight="1" x14ac:dyDescent="0.25">
      <c r="A8" s="4">
        <v>44325.68643076389</v>
      </c>
      <c r="B8" s="3" t="s">
        <v>74</v>
      </c>
      <c r="C8" s="3" t="s">
        <v>48</v>
      </c>
      <c r="D8" s="3" t="s">
        <v>49</v>
      </c>
      <c r="E8" s="10" t="s">
        <v>50</v>
      </c>
      <c r="F8" s="3" t="s">
        <v>48</v>
      </c>
      <c r="G8" s="3" t="s">
        <v>75</v>
      </c>
      <c r="H8" s="3" t="s">
        <v>48</v>
      </c>
      <c r="I8" s="3">
        <v>5</v>
      </c>
      <c r="J8" s="3" t="s">
        <v>76</v>
      </c>
      <c r="K8" s="2">
        <v>3</v>
      </c>
      <c r="L8" s="2">
        <v>2</v>
      </c>
      <c r="M8" s="2">
        <v>4</v>
      </c>
      <c r="N8" s="2">
        <v>4</v>
      </c>
      <c r="O8" s="2">
        <v>4</v>
      </c>
      <c r="P8" s="2">
        <v>4</v>
      </c>
      <c r="Q8" s="2">
        <v>3</v>
      </c>
      <c r="R8" s="2">
        <v>4</v>
      </c>
      <c r="S8" s="3" t="s">
        <v>67</v>
      </c>
      <c r="T8" s="3" t="s">
        <v>31</v>
      </c>
      <c r="U8" s="3" t="s">
        <v>77</v>
      </c>
      <c r="V8" s="3">
        <v>5</v>
      </c>
      <c r="W8" s="3" t="s">
        <v>60</v>
      </c>
      <c r="X8" s="3" t="s">
        <v>78</v>
      </c>
      <c r="Y8" s="3" t="s">
        <v>79</v>
      </c>
      <c r="Z8" s="3" t="s">
        <v>80</v>
      </c>
      <c r="AA8" s="3" t="s">
        <v>56</v>
      </c>
      <c r="AB8" s="3" t="s">
        <v>38</v>
      </c>
      <c r="AC8" s="3" t="s">
        <v>81</v>
      </c>
      <c r="AD8" s="11"/>
    </row>
    <row r="9" spans="1:36" ht="18" customHeight="1" x14ac:dyDescent="0.25">
      <c r="A9" s="4">
        <v>44325.68744173611</v>
      </c>
      <c r="B9" s="3" t="s">
        <v>82</v>
      </c>
      <c r="C9" s="3" t="s">
        <v>48</v>
      </c>
      <c r="D9" s="3" t="s">
        <v>83</v>
      </c>
      <c r="E9" s="10" t="s">
        <v>50</v>
      </c>
      <c r="F9" s="3" t="s">
        <v>48</v>
      </c>
      <c r="G9" s="3" t="s">
        <v>84</v>
      </c>
      <c r="H9" s="3" t="s">
        <v>48</v>
      </c>
      <c r="I9" s="3">
        <v>5</v>
      </c>
      <c r="J9" s="3" t="s">
        <v>85</v>
      </c>
      <c r="K9" s="2">
        <v>4</v>
      </c>
      <c r="L9" s="2">
        <v>2</v>
      </c>
      <c r="M9" s="2">
        <v>3</v>
      </c>
      <c r="N9" s="2">
        <v>4</v>
      </c>
      <c r="O9" s="2">
        <v>4</v>
      </c>
      <c r="P9" s="2">
        <v>3</v>
      </c>
      <c r="Q9" s="2">
        <v>0</v>
      </c>
      <c r="R9" s="2">
        <v>0</v>
      </c>
      <c r="S9" s="3" t="s">
        <v>67</v>
      </c>
      <c r="T9" s="3" t="s">
        <v>48</v>
      </c>
      <c r="U9" s="10" t="s">
        <v>86</v>
      </c>
      <c r="V9" s="3">
        <v>5</v>
      </c>
      <c r="W9" s="3" t="s">
        <v>87</v>
      </c>
      <c r="X9" s="12" t="s">
        <v>61</v>
      </c>
      <c r="Y9" s="3" t="s">
        <v>70</v>
      </c>
      <c r="Z9" s="3" t="s">
        <v>71</v>
      </c>
      <c r="AA9" s="3" t="s">
        <v>56</v>
      </c>
      <c r="AB9" s="3" t="s">
        <v>38</v>
      </c>
      <c r="AC9" s="3" t="s">
        <v>88</v>
      </c>
      <c r="AD9" s="11"/>
    </row>
    <row r="10" spans="1:36" ht="13.2" x14ac:dyDescent="0.25">
      <c r="A10" s="5">
        <v>44325.712483287032</v>
      </c>
      <c r="B10" s="6" t="s">
        <v>89</v>
      </c>
      <c r="C10" s="6" t="s">
        <v>31</v>
      </c>
      <c r="D10" s="6" t="s">
        <v>59</v>
      </c>
      <c r="E10" s="8"/>
      <c r="F10" s="8"/>
      <c r="G10" s="8"/>
      <c r="H10" s="8"/>
      <c r="I10" s="8"/>
      <c r="J10" s="8"/>
      <c r="K10" s="8"/>
      <c r="L10" s="8"/>
      <c r="M10" s="8"/>
      <c r="N10" s="8"/>
      <c r="O10" s="8"/>
      <c r="P10" s="8"/>
      <c r="Q10" s="8"/>
      <c r="R10" s="8"/>
      <c r="S10" s="8"/>
      <c r="T10" s="8"/>
      <c r="U10" s="8"/>
      <c r="V10" s="8"/>
      <c r="W10" s="6" t="s">
        <v>60</v>
      </c>
      <c r="X10" s="6" t="s">
        <v>90</v>
      </c>
      <c r="Y10" s="6" t="s">
        <v>35</v>
      </c>
      <c r="Z10" s="6" t="s">
        <v>36</v>
      </c>
      <c r="AA10" s="6" t="s">
        <v>56</v>
      </c>
      <c r="AB10" s="6" t="s">
        <v>38</v>
      </c>
      <c r="AC10" s="6" t="s">
        <v>91</v>
      </c>
      <c r="AD10" s="9"/>
      <c r="AE10" s="8"/>
      <c r="AF10" s="8"/>
      <c r="AG10" s="8"/>
      <c r="AH10" s="8"/>
      <c r="AI10" s="8"/>
      <c r="AJ10" s="8"/>
    </row>
    <row r="11" spans="1:36" ht="13.2" x14ac:dyDescent="0.25">
      <c r="A11" s="13">
        <v>44325.713570451393</v>
      </c>
      <c r="B11" s="14" t="s">
        <v>92</v>
      </c>
      <c r="C11" s="14" t="s">
        <v>48</v>
      </c>
      <c r="D11" s="14" t="s">
        <v>59</v>
      </c>
      <c r="E11" s="14" t="s">
        <v>93</v>
      </c>
      <c r="F11" s="14" t="s">
        <v>48</v>
      </c>
      <c r="G11" s="15"/>
      <c r="H11" s="14" t="s">
        <v>48</v>
      </c>
      <c r="I11" s="14">
        <v>1</v>
      </c>
      <c r="J11" s="14" t="s">
        <v>94</v>
      </c>
      <c r="K11" s="16">
        <v>3</v>
      </c>
      <c r="L11" s="16">
        <v>4</v>
      </c>
      <c r="M11" s="16">
        <v>2</v>
      </c>
      <c r="N11" s="16">
        <v>2</v>
      </c>
      <c r="O11" s="16">
        <v>2</v>
      </c>
      <c r="P11" s="16">
        <v>2</v>
      </c>
      <c r="Q11" s="16">
        <v>2</v>
      </c>
      <c r="R11" s="16">
        <v>2</v>
      </c>
      <c r="S11" s="14" t="s">
        <v>95</v>
      </c>
      <c r="T11" s="15"/>
      <c r="U11" s="15"/>
      <c r="V11" s="15"/>
      <c r="W11" s="14" t="s">
        <v>96</v>
      </c>
      <c r="X11" s="14" t="s">
        <v>90</v>
      </c>
      <c r="Y11" s="14" t="s">
        <v>35</v>
      </c>
      <c r="Z11" s="14" t="s">
        <v>36</v>
      </c>
      <c r="AA11" s="14" t="s">
        <v>56</v>
      </c>
      <c r="AB11" s="14" t="s">
        <v>38</v>
      </c>
      <c r="AC11" s="14" t="s">
        <v>97</v>
      </c>
      <c r="AD11" s="17"/>
      <c r="AE11" s="15"/>
      <c r="AF11" s="15"/>
      <c r="AG11" s="15"/>
      <c r="AH11" s="15"/>
      <c r="AI11" s="15"/>
      <c r="AJ11" s="15"/>
    </row>
    <row r="12" spans="1:36" ht="13.2" x14ac:dyDescent="0.25">
      <c r="A12" s="5">
        <v>44325.7510028588</v>
      </c>
      <c r="B12" s="6" t="s">
        <v>98</v>
      </c>
      <c r="C12" s="6" t="s">
        <v>31</v>
      </c>
      <c r="D12" s="6" t="s">
        <v>32</v>
      </c>
      <c r="E12" s="8"/>
      <c r="F12" s="8"/>
      <c r="G12" s="8"/>
      <c r="H12" s="8"/>
      <c r="I12" s="8"/>
      <c r="J12" s="8"/>
      <c r="K12" s="8"/>
      <c r="L12" s="8"/>
      <c r="M12" s="8"/>
      <c r="N12" s="8"/>
      <c r="O12" s="8"/>
      <c r="P12" s="8"/>
      <c r="Q12" s="8"/>
      <c r="R12" s="8"/>
      <c r="S12" s="8"/>
      <c r="T12" s="8"/>
      <c r="U12" s="8"/>
      <c r="V12" s="8"/>
      <c r="W12" s="6" t="s">
        <v>99</v>
      </c>
      <c r="X12" s="6" t="s">
        <v>100</v>
      </c>
      <c r="Y12" s="6" t="s">
        <v>44</v>
      </c>
      <c r="Z12" s="6" t="s">
        <v>36</v>
      </c>
      <c r="AA12" s="6" t="s">
        <v>37</v>
      </c>
      <c r="AB12" s="6" t="s">
        <v>38</v>
      </c>
      <c r="AC12" s="6" t="s">
        <v>101</v>
      </c>
      <c r="AD12" s="9"/>
      <c r="AE12" s="8"/>
      <c r="AF12" s="8"/>
      <c r="AG12" s="8"/>
      <c r="AH12" s="8"/>
      <c r="AI12" s="8"/>
      <c r="AJ12" s="8"/>
    </row>
    <row r="13" spans="1:36" ht="18" customHeight="1" x14ac:dyDescent="0.25">
      <c r="A13" s="4">
        <v>44325.809374050921</v>
      </c>
      <c r="B13" s="3" t="s">
        <v>102</v>
      </c>
      <c r="C13" s="3" t="s">
        <v>48</v>
      </c>
      <c r="D13" s="3" t="s">
        <v>49</v>
      </c>
      <c r="E13" s="3" t="s">
        <v>93</v>
      </c>
      <c r="F13" s="3" t="s">
        <v>48</v>
      </c>
      <c r="G13" s="3" t="s">
        <v>103</v>
      </c>
      <c r="H13" s="3" t="s">
        <v>48</v>
      </c>
      <c r="I13" s="3">
        <v>5</v>
      </c>
      <c r="J13" s="3" t="s">
        <v>94</v>
      </c>
      <c r="K13" s="2">
        <v>3</v>
      </c>
      <c r="L13" s="2">
        <v>2</v>
      </c>
      <c r="M13" s="2">
        <v>4</v>
      </c>
      <c r="N13" s="2">
        <v>4</v>
      </c>
      <c r="O13" s="2">
        <v>4</v>
      </c>
      <c r="P13" s="2">
        <v>3</v>
      </c>
      <c r="Q13" s="2">
        <v>4</v>
      </c>
      <c r="R13" s="2">
        <v>4</v>
      </c>
      <c r="S13" s="3" t="s">
        <v>104</v>
      </c>
      <c r="T13" s="3" t="s">
        <v>31</v>
      </c>
      <c r="U13" s="3" t="s">
        <v>105</v>
      </c>
      <c r="V13" s="3">
        <v>5</v>
      </c>
      <c r="W13" s="3" t="s">
        <v>60</v>
      </c>
      <c r="X13" s="12" t="s">
        <v>106</v>
      </c>
      <c r="Y13" s="3" t="s">
        <v>70</v>
      </c>
      <c r="Z13" s="3" t="s">
        <v>71</v>
      </c>
      <c r="AA13" s="3" t="s">
        <v>72</v>
      </c>
      <c r="AB13" s="3" t="s">
        <v>38</v>
      </c>
      <c r="AC13" s="3" t="s">
        <v>107</v>
      </c>
      <c r="AD13" s="11"/>
    </row>
    <row r="14" spans="1:36" ht="13.2" x14ac:dyDescent="0.25">
      <c r="A14" s="5">
        <v>44326.427388472221</v>
      </c>
      <c r="B14" s="6" t="s">
        <v>108</v>
      </c>
      <c r="C14" s="6" t="s">
        <v>31</v>
      </c>
      <c r="D14" s="6" t="s">
        <v>59</v>
      </c>
      <c r="E14" s="8"/>
      <c r="F14" s="8"/>
      <c r="G14" s="8"/>
      <c r="H14" s="8"/>
      <c r="I14" s="8"/>
      <c r="J14" s="8"/>
      <c r="K14" s="8"/>
      <c r="L14" s="8"/>
      <c r="M14" s="8"/>
      <c r="N14" s="8"/>
      <c r="O14" s="8"/>
      <c r="P14" s="8"/>
      <c r="Q14" s="8"/>
      <c r="R14" s="8"/>
      <c r="S14" s="8"/>
      <c r="T14" s="8"/>
      <c r="U14" s="8"/>
      <c r="V14" s="8"/>
      <c r="W14" s="6" t="s">
        <v>109</v>
      </c>
      <c r="X14" s="6" t="s">
        <v>69</v>
      </c>
      <c r="Y14" s="6" t="s">
        <v>70</v>
      </c>
      <c r="Z14" s="6" t="s">
        <v>71</v>
      </c>
      <c r="AA14" s="6" t="s">
        <v>56</v>
      </c>
      <c r="AB14" s="6" t="s">
        <v>38</v>
      </c>
      <c r="AC14" s="6" t="s">
        <v>110</v>
      </c>
      <c r="AD14" s="9"/>
      <c r="AE14" s="8"/>
      <c r="AF14" s="8"/>
      <c r="AG14" s="8"/>
      <c r="AH14" s="8"/>
      <c r="AI14" s="8"/>
      <c r="AJ14" s="8"/>
    </row>
    <row r="15" spans="1:36" ht="13.2" x14ac:dyDescent="0.25">
      <c r="A15" s="5">
        <v>44326.501504594911</v>
      </c>
      <c r="B15" s="6" t="s">
        <v>111</v>
      </c>
      <c r="C15" s="6" t="s">
        <v>31</v>
      </c>
      <c r="D15" s="6" t="s">
        <v>32</v>
      </c>
      <c r="E15" s="8"/>
      <c r="F15" s="8"/>
      <c r="G15" s="8"/>
      <c r="H15" s="8"/>
      <c r="I15" s="8"/>
      <c r="J15" s="8"/>
      <c r="K15" s="8"/>
      <c r="L15" s="8"/>
      <c r="M15" s="8"/>
      <c r="N15" s="8"/>
      <c r="O15" s="8"/>
      <c r="P15" s="8"/>
      <c r="Q15" s="8"/>
      <c r="R15" s="8"/>
      <c r="S15" s="8"/>
      <c r="T15" s="8"/>
      <c r="U15" s="8"/>
      <c r="V15" s="8"/>
      <c r="W15" s="6" t="s">
        <v>112</v>
      </c>
      <c r="X15" s="6" t="s">
        <v>43</v>
      </c>
      <c r="Y15" s="6" t="s">
        <v>35</v>
      </c>
      <c r="Z15" s="6" t="s">
        <v>36</v>
      </c>
      <c r="AA15" s="6" t="s">
        <v>56</v>
      </c>
      <c r="AB15" s="6" t="s">
        <v>45</v>
      </c>
      <c r="AC15" s="6" t="s">
        <v>113</v>
      </c>
      <c r="AD15" s="9"/>
      <c r="AE15" s="8"/>
      <c r="AF15" s="8"/>
      <c r="AG15" s="8"/>
      <c r="AH15" s="8"/>
      <c r="AI15" s="8"/>
      <c r="AJ15" s="8"/>
    </row>
    <row r="16" spans="1:36" ht="13.2" x14ac:dyDescent="0.25">
      <c r="A16" s="5">
        <v>44326.889178923608</v>
      </c>
      <c r="B16" s="6" t="s">
        <v>114</v>
      </c>
      <c r="C16" s="6" t="s">
        <v>31</v>
      </c>
      <c r="D16" s="6" t="s">
        <v>32</v>
      </c>
      <c r="E16" s="8"/>
      <c r="F16" s="8"/>
      <c r="G16" s="8"/>
      <c r="H16" s="8"/>
      <c r="I16" s="8"/>
      <c r="J16" s="8"/>
      <c r="K16" s="8"/>
      <c r="L16" s="8"/>
      <c r="M16" s="8"/>
      <c r="N16" s="8"/>
      <c r="O16" s="8"/>
      <c r="P16" s="8"/>
      <c r="Q16" s="8"/>
      <c r="R16" s="8"/>
      <c r="S16" s="8"/>
      <c r="T16" s="8"/>
      <c r="U16" s="8"/>
      <c r="V16" s="8"/>
      <c r="W16" s="6" t="s">
        <v>115</v>
      </c>
      <c r="X16" s="6" t="s">
        <v>43</v>
      </c>
      <c r="Y16" s="6" t="s">
        <v>35</v>
      </c>
      <c r="Z16" s="6" t="s">
        <v>36</v>
      </c>
      <c r="AA16" s="6" t="s">
        <v>37</v>
      </c>
      <c r="AB16" s="6" t="s">
        <v>45</v>
      </c>
      <c r="AC16" s="6" t="s">
        <v>116</v>
      </c>
      <c r="AD16" s="9"/>
      <c r="AE16" s="8"/>
      <c r="AF16" s="8"/>
      <c r="AG16" s="8"/>
      <c r="AH16" s="8"/>
      <c r="AI16" s="8"/>
      <c r="AJ16" s="8"/>
    </row>
    <row r="17" spans="1:36" ht="18" customHeight="1" x14ac:dyDescent="0.25">
      <c r="A17" s="4">
        <v>44328.443831666664</v>
      </c>
      <c r="B17" s="3" t="s">
        <v>117</v>
      </c>
      <c r="C17" s="3" t="s">
        <v>48</v>
      </c>
      <c r="D17" s="3" t="s">
        <v>49</v>
      </c>
      <c r="E17" s="10" t="s">
        <v>50</v>
      </c>
      <c r="F17" s="3" t="s">
        <v>48</v>
      </c>
      <c r="H17" s="3" t="s">
        <v>48</v>
      </c>
      <c r="I17" s="3">
        <v>5</v>
      </c>
      <c r="J17" s="3" t="s">
        <v>94</v>
      </c>
      <c r="K17" s="2">
        <v>4</v>
      </c>
      <c r="L17" s="2">
        <v>2</v>
      </c>
      <c r="M17" s="2">
        <v>3</v>
      </c>
      <c r="N17" s="2">
        <v>4</v>
      </c>
      <c r="O17" s="2">
        <v>2</v>
      </c>
      <c r="P17" s="2">
        <v>1</v>
      </c>
      <c r="Q17" s="2">
        <v>0</v>
      </c>
      <c r="R17" s="2">
        <v>3</v>
      </c>
      <c r="S17" s="3" t="s">
        <v>67</v>
      </c>
      <c r="T17" s="3" t="s">
        <v>31</v>
      </c>
      <c r="U17" s="3">
        <v>10</v>
      </c>
      <c r="V17" s="3">
        <v>5</v>
      </c>
      <c r="W17" s="3" t="s">
        <v>60</v>
      </c>
      <c r="X17" s="3" t="s">
        <v>100</v>
      </c>
      <c r="Y17" s="3" t="s">
        <v>118</v>
      </c>
      <c r="Z17" s="3" t="s">
        <v>36</v>
      </c>
      <c r="AA17" s="3" t="s">
        <v>56</v>
      </c>
      <c r="AB17" s="3" t="s">
        <v>38</v>
      </c>
      <c r="AC17" s="3" t="s">
        <v>119</v>
      </c>
      <c r="AD17" s="11"/>
    </row>
    <row r="18" spans="1:36" ht="18" customHeight="1" x14ac:dyDescent="0.25">
      <c r="A18" s="4">
        <v>44328.478975266204</v>
      </c>
      <c r="B18" s="3" t="s">
        <v>120</v>
      </c>
      <c r="C18" s="3" t="s">
        <v>48</v>
      </c>
      <c r="D18" s="3" t="s">
        <v>83</v>
      </c>
      <c r="E18" s="3">
        <v>2</v>
      </c>
      <c r="F18" s="3" t="s">
        <v>31</v>
      </c>
      <c r="G18" s="3" t="s">
        <v>121</v>
      </c>
      <c r="H18" s="3" t="s">
        <v>31</v>
      </c>
      <c r="I18" s="3">
        <v>5</v>
      </c>
      <c r="J18" s="3" t="s">
        <v>122</v>
      </c>
      <c r="K18" s="2">
        <v>4</v>
      </c>
      <c r="L18" s="2">
        <v>2</v>
      </c>
      <c r="M18" s="2">
        <v>3</v>
      </c>
      <c r="N18" s="2">
        <v>4</v>
      </c>
      <c r="O18" s="2">
        <v>2</v>
      </c>
      <c r="P18" s="2">
        <v>1</v>
      </c>
      <c r="Q18" s="2">
        <v>0</v>
      </c>
      <c r="R18" s="2">
        <v>3</v>
      </c>
      <c r="S18" s="3" t="s">
        <v>67</v>
      </c>
      <c r="T18" s="3" t="s">
        <v>31</v>
      </c>
      <c r="U18" s="3" t="s">
        <v>123</v>
      </c>
      <c r="W18" s="3" t="s">
        <v>60</v>
      </c>
      <c r="X18" s="3" t="s">
        <v>69</v>
      </c>
      <c r="Y18" s="3" t="s">
        <v>70</v>
      </c>
      <c r="Z18" s="3" t="s">
        <v>71</v>
      </c>
      <c r="AA18" s="3" t="s">
        <v>56</v>
      </c>
      <c r="AB18" s="3" t="s">
        <v>38</v>
      </c>
      <c r="AC18" s="3" t="s">
        <v>124</v>
      </c>
      <c r="AD18" s="11"/>
    </row>
    <row r="19" spans="1:36" ht="13.2" x14ac:dyDescent="0.25">
      <c r="A19" s="13">
        <v>44328.479085914354</v>
      </c>
      <c r="B19" s="14" t="s">
        <v>125</v>
      </c>
      <c r="C19" s="14" t="s">
        <v>48</v>
      </c>
      <c r="D19" s="14" t="s">
        <v>59</v>
      </c>
      <c r="E19" s="18" t="s">
        <v>50</v>
      </c>
      <c r="F19" s="14" t="s">
        <v>48</v>
      </c>
      <c r="G19" s="14" t="s">
        <v>126</v>
      </c>
      <c r="H19" s="14" t="s">
        <v>48</v>
      </c>
      <c r="I19" s="14">
        <v>5</v>
      </c>
      <c r="J19" s="14" t="s">
        <v>66</v>
      </c>
      <c r="K19" s="16">
        <v>4</v>
      </c>
      <c r="L19" s="16">
        <v>2</v>
      </c>
      <c r="M19" s="16">
        <v>3</v>
      </c>
      <c r="N19" s="16">
        <v>4</v>
      </c>
      <c r="O19" s="16">
        <v>3</v>
      </c>
      <c r="P19" s="16">
        <v>2</v>
      </c>
      <c r="Q19" s="16">
        <v>0</v>
      </c>
      <c r="R19" s="16">
        <v>1</v>
      </c>
      <c r="S19" s="14" t="s">
        <v>52</v>
      </c>
      <c r="T19" s="14" t="s">
        <v>31</v>
      </c>
      <c r="U19" s="14" t="s">
        <v>127</v>
      </c>
      <c r="V19" s="15"/>
      <c r="W19" s="14" t="s">
        <v>60</v>
      </c>
      <c r="X19" s="14" t="s">
        <v>128</v>
      </c>
      <c r="Y19" s="14" t="s">
        <v>79</v>
      </c>
      <c r="Z19" s="14" t="s">
        <v>80</v>
      </c>
      <c r="AA19" s="14" t="s">
        <v>56</v>
      </c>
      <c r="AB19" s="14" t="s">
        <v>38</v>
      </c>
      <c r="AC19" s="14" t="s">
        <v>129</v>
      </c>
      <c r="AD19" s="17"/>
      <c r="AE19" s="15"/>
      <c r="AF19" s="15"/>
      <c r="AG19" s="15"/>
      <c r="AH19" s="15"/>
      <c r="AI19" s="15"/>
      <c r="AJ19" s="15"/>
    </row>
    <row r="20" spans="1:36" ht="13.2" x14ac:dyDescent="0.25">
      <c r="A20" s="5">
        <v>44328.480818321761</v>
      </c>
      <c r="B20" s="6" t="s">
        <v>130</v>
      </c>
      <c r="C20" s="6" t="s">
        <v>31</v>
      </c>
      <c r="D20" s="6" t="s">
        <v>59</v>
      </c>
      <c r="E20" s="8"/>
      <c r="F20" s="8"/>
      <c r="G20" s="8"/>
      <c r="H20" s="8"/>
      <c r="I20" s="8"/>
      <c r="J20" s="8"/>
      <c r="K20" s="8"/>
      <c r="L20" s="8"/>
      <c r="M20" s="8"/>
      <c r="N20" s="8"/>
      <c r="O20" s="8"/>
      <c r="P20" s="8"/>
      <c r="Q20" s="8"/>
      <c r="R20" s="8"/>
      <c r="S20" s="8"/>
      <c r="T20" s="8"/>
      <c r="U20" s="8"/>
      <c r="V20" s="8"/>
      <c r="W20" s="6" t="s">
        <v>60</v>
      </c>
      <c r="X20" s="6" t="s">
        <v>106</v>
      </c>
      <c r="Y20" s="6" t="s">
        <v>44</v>
      </c>
      <c r="Z20" s="6" t="s">
        <v>36</v>
      </c>
      <c r="AA20" s="6" t="s">
        <v>37</v>
      </c>
      <c r="AB20" s="6" t="s">
        <v>38</v>
      </c>
      <c r="AC20" s="6" t="s">
        <v>131</v>
      </c>
      <c r="AD20" s="9"/>
      <c r="AE20" s="8"/>
      <c r="AF20" s="8"/>
      <c r="AG20" s="8"/>
      <c r="AH20" s="8"/>
      <c r="AI20" s="8"/>
      <c r="AJ20" s="8"/>
    </row>
    <row r="21" spans="1:36" ht="13.2" x14ac:dyDescent="0.25">
      <c r="A21" s="5">
        <v>44328.481038761573</v>
      </c>
      <c r="B21" s="6" t="s">
        <v>132</v>
      </c>
      <c r="C21" s="6" t="s">
        <v>31</v>
      </c>
      <c r="D21" s="6" t="s">
        <v>59</v>
      </c>
      <c r="E21" s="8"/>
      <c r="F21" s="8"/>
      <c r="G21" s="8"/>
      <c r="H21" s="8"/>
      <c r="I21" s="8"/>
      <c r="J21" s="8"/>
      <c r="K21" s="8"/>
      <c r="L21" s="8"/>
      <c r="M21" s="8"/>
      <c r="N21" s="8"/>
      <c r="O21" s="8"/>
      <c r="P21" s="8"/>
      <c r="Q21" s="8"/>
      <c r="R21" s="8"/>
      <c r="S21" s="8"/>
      <c r="T21" s="8"/>
      <c r="U21" s="8"/>
      <c r="V21" s="8"/>
      <c r="W21" s="6" t="s">
        <v>133</v>
      </c>
      <c r="X21" s="6" t="s">
        <v>43</v>
      </c>
      <c r="Y21" s="6" t="s">
        <v>35</v>
      </c>
      <c r="Z21" s="6" t="s">
        <v>36</v>
      </c>
      <c r="AA21" s="6" t="s">
        <v>56</v>
      </c>
      <c r="AB21" s="6" t="s">
        <v>38</v>
      </c>
      <c r="AC21" s="6" t="s">
        <v>134</v>
      </c>
      <c r="AD21" s="9"/>
      <c r="AE21" s="8"/>
      <c r="AF21" s="8"/>
      <c r="AG21" s="8"/>
      <c r="AH21" s="8"/>
      <c r="AI21" s="8"/>
      <c r="AJ21" s="8"/>
    </row>
    <row r="22" spans="1:36" ht="13.2" x14ac:dyDescent="0.25">
      <c r="A22" s="5">
        <v>44328.481514027779</v>
      </c>
      <c r="B22" s="6" t="s">
        <v>135</v>
      </c>
      <c r="C22" s="6" t="s">
        <v>31</v>
      </c>
      <c r="D22" s="6" t="s">
        <v>32</v>
      </c>
      <c r="E22" s="8"/>
      <c r="F22" s="8"/>
      <c r="G22" s="8"/>
      <c r="H22" s="8"/>
      <c r="I22" s="8"/>
      <c r="J22" s="8"/>
      <c r="K22" s="8"/>
      <c r="L22" s="8"/>
      <c r="M22" s="8"/>
      <c r="N22" s="8"/>
      <c r="O22" s="8"/>
      <c r="P22" s="8"/>
      <c r="Q22" s="8"/>
      <c r="R22" s="8"/>
      <c r="S22" s="8"/>
      <c r="T22" s="8"/>
      <c r="U22" s="8"/>
      <c r="V22" s="8"/>
      <c r="W22" s="6" t="s">
        <v>60</v>
      </c>
      <c r="X22" s="6" t="s">
        <v>43</v>
      </c>
      <c r="Y22" s="6" t="s">
        <v>35</v>
      </c>
      <c r="Z22" s="6" t="s">
        <v>36</v>
      </c>
      <c r="AA22" s="6" t="s">
        <v>56</v>
      </c>
      <c r="AB22" s="6" t="s">
        <v>45</v>
      </c>
      <c r="AC22" s="6" t="s">
        <v>136</v>
      </c>
      <c r="AD22" s="9"/>
      <c r="AE22" s="8"/>
      <c r="AF22" s="8"/>
      <c r="AG22" s="8"/>
      <c r="AH22" s="8"/>
      <c r="AI22" s="8"/>
      <c r="AJ22" s="8"/>
    </row>
    <row r="23" spans="1:36" ht="13.2" x14ac:dyDescent="0.25">
      <c r="A23" s="5">
        <v>44328.482352395833</v>
      </c>
      <c r="B23" s="6" t="s">
        <v>137</v>
      </c>
      <c r="C23" s="6" t="s">
        <v>31</v>
      </c>
      <c r="D23" s="6" t="s">
        <v>59</v>
      </c>
      <c r="E23" s="8"/>
      <c r="F23" s="8"/>
      <c r="G23" s="8"/>
      <c r="H23" s="8"/>
      <c r="I23" s="8"/>
      <c r="J23" s="8"/>
      <c r="K23" s="8"/>
      <c r="L23" s="8"/>
      <c r="M23" s="8"/>
      <c r="N23" s="8"/>
      <c r="O23" s="8"/>
      <c r="P23" s="8"/>
      <c r="Q23" s="8"/>
      <c r="R23" s="8"/>
      <c r="S23" s="8"/>
      <c r="T23" s="8"/>
      <c r="U23" s="8"/>
      <c r="V23" s="8"/>
      <c r="W23" s="6" t="s">
        <v>96</v>
      </c>
      <c r="X23" s="6" t="s">
        <v>43</v>
      </c>
      <c r="Y23" s="6" t="s">
        <v>35</v>
      </c>
      <c r="Z23" s="6" t="s">
        <v>36</v>
      </c>
      <c r="AA23" s="6" t="s">
        <v>37</v>
      </c>
      <c r="AB23" s="6" t="s">
        <v>38</v>
      </c>
      <c r="AC23" s="6" t="s">
        <v>138</v>
      </c>
      <c r="AD23" s="9"/>
      <c r="AE23" s="8"/>
      <c r="AF23" s="8"/>
      <c r="AG23" s="8"/>
      <c r="AH23" s="8"/>
      <c r="AI23" s="8"/>
      <c r="AJ23" s="8"/>
    </row>
    <row r="24" spans="1:36" ht="13.2" x14ac:dyDescent="0.25">
      <c r="A24" s="5">
        <v>44328.483887847222</v>
      </c>
      <c r="B24" s="6" t="s">
        <v>139</v>
      </c>
      <c r="C24" s="6" t="s">
        <v>31</v>
      </c>
      <c r="D24" s="6" t="s">
        <v>32</v>
      </c>
      <c r="E24" s="8"/>
      <c r="F24" s="8"/>
      <c r="G24" s="8"/>
      <c r="H24" s="8"/>
      <c r="I24" s="8"/>
      <c r="J24" s="8"/>
      <c r="K24" s="8"/>
      <c r="L24" s="8"/>
      <c r="M24" s="8"/>
      <c r="N24" s="8"/>
      <c r="O24" s="8"/>
      <c r="P24" s="8"/>
      <c r="Q24" s="8"/>
      <c r="R24" s="8"/>
      <c r="S24" s="8"/>
      <c r="T24" s="8"/>
      <c r="U24" s="8"/>
      <c r="V24" s="8"/>
      <c r="W24" s="6" t="s">
        <v>60</v>
      </c>
      <c r="X24" s="6" t="s">
        <v>43</v>
      </c>
      <c r="Y24" s="6" t="s">
        <v>35</v>
      </c>
      <c r="Z24" s="6" t="s">
        <v>36</v>
      </c>
      <c r="AA24" s="6" t="s">
        <v>37</v>
      </c>
      <c r="AB24" s="6" t="s">
        <v>38</v>
      </c>
      <c r="AC24" s="6" t="s">
        <v>140</v>
      </c>
      <c r="AD24" s="9"/>
      <c r="AE24" s="8"/>
      <c r="AF24" s="8"/>
      <c r="AG24" s="8"/>
      <c r="AH24" s="8"/>
      <c r="AI24" s="8"/>
      <c r="AJ24" s="8"/>
    </row>
    <row r="25" spans="1:36" ht="13.2" x14ac:dyDescent="0.25">
      <c r="A25" s="5">
        <v>44328.484060960647</v>
      </c>
      <c r="B25" s="6" t="s">
        <v>141</v>
      </c>
      <c r="C25" s="6" t="s">
        <v>31</v>
      </c>
      <c r="D25" s="6" t="s">
        <v>32</v>
      </c>
      <c r="E25" s="8"/>
      <c r="F25" s="8"/>
      <c r="G25" s="8"/>
      <c r="H25" s="8"/>
      <c r="I25" s="8"/>
      <c r="J25" s="8"/>
      <c r="K25" s="8"/>
      <c r="L25" s="8"/>
      <c r="M25" s="8"/>
      <c r="N25" s="8"/>
      <c r="O25" s="8"/>
      <c r="P25" s="8"/>
      <c r="Q25" s="8"/>
      <c r="R25" s="8"/>
      <c r="S25" s="8"/>
      <c r="T25" s="8"/>
      <c r="U25" s="8"/>
      <c r="V25" s="8"/>
      <c r="W25" s="6" t="s">
        <v>60</v>
      </c>
      <c r="X25" s="6" t="s">
        <v>43</v>
      </c>
      <c r="Y25" s="6" t="s">
        <v>35</v>
      </c>
      <c r="Z25" s="6" t="s">
        <v>36</v>
      </c>
      <c r="AA25" s="6" t="s">
        <v>56</v>
      </c>
      <c r="AB25" s="6" t="s">
        <v>38</v>
      </c>
      <c r="AC25" s="6" t="s">
        <v>142</v>
      </c>
      <c r="AD25" s="9"/>
      <c r="AE25" s="8"/>
      <c r="AF25" s="8"/>
      <c r="AG25" s="8"/>
      <c r="AH25" s="8"/>
      <c r="AI25" s="8"/>
      <c r="AJ25" s="8"/>
    </row>
    <row r="26" spans="1:36" ht="13.2" x14ac:dyDescent="0.25">
      <c r="A26" s="13">
        <v>44328.484835011579</v>
      </c>
      <c r="B26" s="14" t="s">
        <v>143</v>
      </c>
      <c r="C26" s="14" t="s">
        <v>48</v>
      </c>
      <c r="D26" s="14" t="s">
        <v>32</v>
      </c>
      <c r="E26" s="18" t="s">
        <v>50</v>
      </c>
      <c r="F26" s="14" t="s">
        <v>48</v>
      </c>
      <c r="G26" s="14" t="s">
        <v>144</v>
      </c>
      <c r="H26" s="14" t="s">
        <v>48</v>
      </c>
      <c r="I26" s="14">
        <v>5</v>
      </c>
      <c r="J26" s="14" t="s">
        <v>145</v>
      </c>
      <c r="K26" s="16">
        <v>4</v>
      </c>
      <c r="L26" s="16">
        <v>2</v>
      </c>
      <c r="M26" s="16">
        <v>4</v>
      </c>
      <c r="N26" s="16">
        <v>4</v>
      </c>
      <c r="O26" s="16">
        <v>4</v>
      </c>
      <c r="P26" s="16">
        <v>4</v>
      </c>
      <c r="Q26" s="16">
        <v>4</v>
      </c>
      <c r="R26" s="16">
        <v>4</v>
      </c>
      <c r="S26" s="14" t="s">
        <v>104</v>
      </c>
      <c r="T26" s="14" t="s">
        <v>48</v>
      </c>
      <c r="U26" s="14" t="s">
        <v>146</v>
      </c>
      <c r="V26" s="14">
        <v>5</v>
      </c>
      <c r="W26" s="14" t="s">
        <v>109</v>
      </c>
      <c r="X26" s="14" t="s">
        <v>43</v>
      </c>
      <c r="Y26" s="14" t="s">
        <v>35</v>
      </c>
      <c r="Z26" s="14" t="s">
        <v>147</v>
      </c>
      <c r="AA26" s="14" t="s">
        <v>56</v>
      </c>
      <c r="AB26" s="14" t="s">
        <v>38</v>
      </c>
      <c r="AC26" s="14" t="s">
        <v>148</v>
      </c>
      <c r="AD26" s="17"/>
      <c r="AE26" s="15"/>
      <c r="AF26" s="15"/>
      <c r="AG26" s="15"/>
      <c r="AH26" s="15"/>
      <c r="AI26" s="15"/>
      <c r="AJ26" s="15"/>
    </row>
    <row r="27" spans="1:36" ht="13.2" x14ac:dyDescent="0.25">
      <c r="A27" s="5">
        <v>44328.486236319441</v>
      </c>
      <c r="B27" s="6" t="s">
        <v>149</v>
      </c>
      <c r="C27" s="6" t="s">
        <v>31</v>
      </c>
      <c r="D27" s="6" t="s">
        <v>59</v>
      </c>
      <c r="E27" s="8"/>
      <c r="F27" s="8"/>
      <c r="G27" s="8"/>
      <c r="H27" s="8"/>
      <c r="I27" s="8"/>
      <c r="J27" s="8"/>
      <c r="K27" s="8"/>
      <c r="L27" s="8"/>
      <c r="M27" s="8"/>
      <c r="N27" s="8"/>
      <c r="O27" s="8"/>
      <c r="P27" s="8"/>
      <c r="Q27" s="8"/>
      <c r="R27" s="8"/>
      <c r="S27" s="8"/>
      <c r="T27" s="8"/>
      <c r="U27" s="8"/>
      <c r="V27" s="8"/>
      <c r="W27" s="6" t="s">
        <v>150</v>
      </c>
      <c r="X27" s="6" t="s">
        <v>128</v>
      </c>
      <c r="Y27" s="6" t="s">
        <v>44</v>
      </c>
      <c r="Z27" s="6" t="s">
        <v>36</v>
      </c>
      <c r="AA27" s="6" t="s">
        <v>37</v>
      </c>
      <c r="AB27" s="6" t="s">
        <v>38</v>
      </c>
      <c r="AC27" s="6" t="s">
        <v>151</v>
      </c>
      <c r="AD27" s="9"/>
      <c r="AE27" s="8"/>
      <c r="AF27" s="8"/>
      <c r="AG27" s="8"/>
      <c r="AH27" s="8"/>
      <c r="AI27" s="8"/>
      <c r="AJ27" s="8"/>
    </row>
    <row r="28" spans="1:36" ht="13.2" x14ac:dyDescent="0.25">
      <c r="A28" s="5">
        <v>44328.487127430555</v>
      </c>
      <c r="B28" s="6" t="s">
        <v>152</v>
      </c>
      <c r="C28" s="6" t="s">
        <v>31</v>
      </c>
      <c r="D28" s="6" t="s">
        <v>32</v>
      </c>
      <c r="E28" s="8"/>
      <c r="F28" s="8"/>
      <c r="G28" s="8"/>
      <c r="H28" s="8"/>
      <c r="I28" s="8"/>
      <c r="J28" s="8"/>
      <c r="K28" s="8"/>
      <c r="L28" s="8"/>
      <c r="M28" s="8"/>
      <c r="N28" s="8"/>
      <c r="O28" s="8"/>
      <c r="P28" s="8"/>
      <c r="Q28" s="8"/>
      <c r="R28" s="8"/>
      <c r="S28" s="8"/>
      <c r="T28" s="8"/>
      <c r="U28" s="8"/>
      <c r="V28" s="8"/>
      <c r="W28" s="6" t="s">
        <v>153</v>
      </c>
      <c r="X28" s="6" t="s">
        <v>43</v>
      </c>
      <c r="Y28" s="6" t="s">
        <v>35</v>
      </c>
      <c r="Z28" s="6" t="s">
        <v>36</v>
      </c>
      <c r="AA28" s="6" t="s">
        <v>56</v>
      </c>
      <c r="AB28" s="6" t="s">
        <v>38</v>
      </c>
      <c r="AC28" s="6" t="s">
        <v>154</v>
      </c>
      <c r="AD28" s="9"/>
      <c r="AE28" s="8"/>
      <c r="AF28" s="8"/>
      <c r="AG28" s="8"/>
      <c r="AH28" s="8"/>
      <c r="AI28" s="8"/>
      <c r="AJ28" s="8"/>
    </row>
    <row r="29" spans="1:36" ht="13.2" x14ac:dyDescent="0.25">
      <c r="A29" s="13">
        <v>44328.487338182866</v>
      </c>
      <c r="B29" s="14" t="s">
        <v>155</v>
      </c>
      <c r="C29" s="14" t="s">
        <v>48</v>
      </c>
      <c r="D29" s="14" t="s">
        <v>59</v>
      </c>
      <c r="E29" s="18" t="s">
        <v>50</v>
      </c>
      <c r="F29" s="14" t="s">
        <v>48</v>
      </c>
      <c r="G29" s="15"/>
      <c r="H29" s="14" t="s">
        <v>48</v>
      </c>
      <c r="I29" s="14">
        <v>5</v>
      </c>
      <c r="J29" s="14" t="s">
        <v>94</v>
      </c>
      <c r="K29" s="16">
        <v>4</v>
      </c>
      <c r="L29" s="16">
        <v>2</v>
      </c>
      <c r="M29" s="16">
        <v>3</v>
      </c>
      <c r="N29" s="16">
        <v>4</v>
      </c>
      <c r="O29" s="16">
        <v>4</v>
      </c>
      <c r="P29" s="16">
        <v>3</v>
      </c>
      <c r="Q29" s="16">
        <v>2</v>
      </c>
      <c r="R29" s="16">
        <v>1</v>
      </c>
      <c r="S29" s="14" t="s">
        <v>67</v>
      </c>
      <c r="T29" s="14" t="s">
        <v>48</v>
      </c>
      <c r="U29" s="14" t="s">
        <v>156</v>
      </c>
      <c r="V29" s="14">
        <v>4</v>
      </c>
      <c r="W29" s="14" t="s">
        <v>157</v>
      </c>
      <c r="X29" s="14" t="s">
        <v>158</v>
      </c>
      <c r="Y29" s="14" t="s">
        <v>35</v>
      </c>
      <c r="Z29" s="14" t="s">
        <v>36</v>
      </c>
      <c r="AA29" s="14" t="s">
        <v>56</v>
      </c>
      <c r="AB29" s="14" t="s">
        <v>38</v>
      </c>
      <c r="AC29" s="14" t="s">
        <v>159</v>
      </c>
      <c r="AD29" s="17"/>
      <c r="AE29" s="15"/>
      <c r="AF29" s="15"/>
      <c r="AG29" s="15"/>
      <c r="AH29" s="15"/>
      <c r="AI29" s="15"/>
      <c r="AJ29" s="15"/>
    </row>
    <row r="30" spans="1:36" ht="18" customHeight="1" x14ac:dyDescent="0.25">
      <c r="A30" s="4">
        <v>44328.493284756943</v>
      </c>
      <c r="B30" s="3" t="s">
        <v>160</v>
      </c>
      <c r="C30" s="3" t="s">
        <v>48</v>
      </c>
      <c r="D30" s="3" t="s">
        <v>83</v>
      </c>
      <c r="E30" s="10" t="s">
        <v>50</v>
      </c>
      <c r="F30" s="3" t="s">
        <v>48</v>
      </c>
      <c r="G30" s="3" t="s">
        <v>161</v>
      </c>
      <c r="H30" s="3" t="s">
        <v>31</v>
      </c>
      <c r="I30" s="3">
        <v>1</v>
      </c>
      <c r="J30" s="3" t="s">
        <v>162</v>
      </c>
      <c r="K30" s="2">
        <v>3</v>
      </c>
      <c r="L30" s="2">
        <v>4</v>
      </c>
      <c r="M30" s="2">
        <v>2</v>
      </c>
      <c r="N30" s="2">
        <v>2</v>
      </c>
      <c r="O30" s="2">
        <v>4</v>
      </c>
      <c r="P30" s="2">
        <v>0</v>
      </c>
      <c r="Q30" s="2">
        <v>0</v>
      </c>
      <c r="R30" s="2">
        <v>0</v>
      </c>
      <c r="S30" s="3" t="s">
        <v>95</v>
      </c>
      <c r="T30" s="3" t="s">
        <v>48</v>
      </c>
      <c r="U30" s="3">
        <v>5</v>
      </c>
      <c r="V30" s="3">
        <v>3</v>
      </c>
      <c r="W30" s="3" t="s">
        <v>60</v>
      </c>
      <c r="X30" s="12" t="s">
        <v>90</v>
      </c>
      <c r="Y30" s="3" t="s">
        <v>70</v>
      </c>
      <c r="Z30" s="3" t="s">
        <v>71</v>
      </c>
      <c r="AA30" s="3" t="s">
        <v>72</v>
      </c>
      <c r="AB30" s="3" t="s">
        <v>38</v>
      </c>
      <c r="AC30" s="3" t="s">
        <v>163</v>
      </c>
      <c r="AD30" s="11"/>
    </row>
    <row r="31" spans="1:36" ht="13.2" x14ac:dyDescent="0.25">
      <c r="A31" s="5">
        <v>44328.49458053241</v>
      </c>
      <c r="B31" s="6" t="s">
        <v>164</v>
      </c>
      <c r="C31" s="6" t="s">
        <v>31</v>
      </c>
      <c r="D31" s="6" t="s">
        <v>32</v>
      </c>
      <c r="E31" s="8"/>
      <c r="F31" s="8"/>
      <c r="G31" s="8"/>
      <c r="H31" s="8"/>
      <c r="I31" s="8"/>
      <c r="J31" s="8"/>
      <c r="K31" s="8"/>
      <c r="L31" s="8"/>
      <c r="M31" s="8"/>
      <c r="N31" s="8"/>
      <c r="O31" s="8"/>
      <c r="P31" s="8"/>
      <c r="Q31" s="8"/>
      <c r="R31" s="8"/>
      <c r="S31" s="8"/>
      <c r="T31" s="8"/>
      <c r="U31" s="8"/>
      <c r="V31" s="8"/>
      <c r="W31" s="6" t="s">
        <v>60</v>
      </c>
      <c r="X31" s="6" t="s">
        <v>43</v>
      </c>
      <c r="Y31" s="6" t="s">
        <v>79</v>
      </c>
      <c r="Z31" s="6" t="s">
        <v>165</v>
      </c>
      <c r="AA31" s="6" t="s">
        <v>56</v>
      </c>
      <c r="AB31" s="6" t="s">
        <v>38</v>
      </c>
      <c r="AC31" s="6" t="s">
        <v>166</v>
      </c>
      <c r="AD31" s="9"/>
      <c r="AE31" s="8"/>
      <c r="AF31" s="8"/>
      <c r="AG31" s="8"/>
      <c r="AH31" s="8"/>
      <c r="AI31" s="8"/>
      <c r="AJ31" s="8"/>
    </row>
    <row r="32" spans="1:36" ht="13.2" x14ac:dyDescent="0.25">
      <c r="A32" s="5">
        <v>44328.499529988425</v>
      </c>
      <c r="B32" s="6" t="s">
        <v>167</v>
      </c>
      <c r="C32" s="6" t="s">
        <v>31</v>
      </c>
      <c r="D32" s="6" t="s">
        <v>59</v>
      </c>
      <c r="E32" s="8"/>
      <c r="F32" s="8"/>
      <c r="G32" s="8"/>
      <c r="H32" s="8"/>
      <c r="I32" s="8"/>
      <c r="J32" s="8"/>
      <c r="K32" s="8"/>
      <c r="L32" s="8"/>
      <c r="M32" s="8"/>
      <c r="N32" s="8"/>
      <c r="O32" s="8"/>
      <c r="P32" s="8"/>
      <c r="Q32" s="8"/>
      <c r="R32" s="8"/>
      <c r="S32" s="8"/>
      <c r="T32" s="8"/>
      <c r="U32" s="8"/>
      <c r="V32" s="8"/>
      <c r="W32" s="6" t="s">
        <v>96</v>
      </c>
      <c r="X32" s="6" t="s">
        <v>43</v>
      </c>
      <c r="Y32" s="6" t="s">
        <v>35</v>
      </c>
      <c r="Z32" s="6" t="s">
        <v>36</v>
      </c>
      <c r="AA32" s="6" t="s">
        <v>56</v>
      </c>
      <c r="AB32" s="6" t="s">
        <v>38</v>
      </c>
      <c r="AC32" s="6" t="s">
        <v>168</v>
      </c>
      <c r="AD32" s="9"/>
      <c r="AE32" s="8"/>
      <c r="AF32" s="8"/>
      <c r="AG32" s="8"/>
      <c r="AH32" s="8"/>
      <c r="AI32" s="8"/>
      <c r="AJ32" s="8"/>
    </row>
    <row r="33" spans="1:36" ht="13.2" x14ac:dyDescent="0.25">
      <c r="A33" s="5">
        <v>44328.503153784724</v>
      </c>
      <c r="B33" s="6" t="s">
        <v>169</v>
      </c>
      <c r="C33" s="6" t="s">
        <v>31</v>
      </c>
      <c r="D33" s="6" t="s">
        <v>59</v>
      </c>
      <c r="E33" s="8"/>
      <c r="F33" s="8"/>
      <c r="G33" s="8"/>
      <c r="H33" s="8"/>
      <c r="I33" s="8"/>
      <c r="J33" s="8"/>
      <c r="K33" s="8"/>
      <c r="L33" s="8"/>
      <c r="M33" s="8"/>
      <c r="N33" s="8"/>
      <c r="O33" s="8"/>
      <c r="P33" s="8"/>
      <c r="Q33" s="8"/>
      <c r="R33" s="8"/>
      <c r="S33" s="8"/>
      <c r="T33" s="8"/>
      <c r="U33" s="8"/>
      <c r="V33" s="8"/>
      <c r="W33" s="6" t="s">
        <v>133</v>
      </c>
      <c r="X33" s="6" t="s">
        <v>43</v>
      </c>
      <c r="Y33" s="6" t="s">
        <v>35</v>
      </c>
      <c r="Z33" s="6" t="s">
        <v>36</v>
      </c>
      <c r="AA33" s="6" t="s">
        <v>37</v>
      </c>
      <c r="AB33" s="6" t="s">
        <v>38</v>
      </c>
      <c r="AC33" s="6" t="s">
        <v>170</v>
      </c>
      <c r="AD33" s="9"/>
      <c r="AE33" s="8"/>
      <c r="AF33" s="8"/>
      <c r="AG33" s="8"/>
      <c r="AH33" s="8"/>
      <c r="AI33" s="8"/>
      <c r="AJ33" s="8"/>
    </row>
    <row r="34" spans="1:36" ht="13.2" x14ac:dyDescent="0.25">
      <c r="A34" s="13">
        <v>44328.504582488429</v>
      </c>
      <c r="B34" s="14" t="s">
        <v>171</v>
      </c>
      <c r="C34" s="14" t="s">
        <v>48</v>
      </c>
      <c r="D34" s="14" t="s">
        <v>59</v>
      </c>
      <c r="E34" s="18" t="s">
        <v>50</v>
      </c>
      <c r="F34" s="14" t="s">
        <v>48</v>
      </c>
      <c r="G34" s="14" t="s">
        <v>172</v>
      </c>
      <c r="H34" s="14" t="s">
        <v>48</v>
      </c>
      <c r="I34" s="14">
        <v>5</v>
      </c>
      <c r="J34" s="14" t="s">
        <v>173</v>
      </c>
      <c r="K34" s="16">
        <v>4</v>
      </c>
      <c r="L34" s="16">
        <v>2</v>
      </c>
      <c r="M34" s="16">
        <v>3</v>
      </c>
      <c r="N34" s="16">
        <v>4</v>
      </c>
      <c r="O34" s="16">
        <v>1</v>
      </c>
      <c r="P34" s="16">
        <v>2</v>
      </c>
      <c r="Q34" s="16">
        <v>0</v>
      </c>
      <c r="R34" s="16">
        <v>3</v>
      </c>
      <c r="S34" s="14" t="s">
        <v>104</v>
      </c>
      <c r="T34" s="14" t="s">
        <v>31</v>
      </c>
      <c r="U34" s="14" t="s">
        <v>174</v>
      </c>
      <c r="V34" s="14">
        <v>5</v>
      </c>
      <c r="W34" s="14" t="s">
        <v>60</v>
      </c>
      <c r="X34" s="14" t="s">
        <v>54</v>
      </c>
      <c r="Y34" s="14" t="s">
        <v>70</v>
      </c>
      <c r="Z34" s="14" t="s">
        <v>71</v>
      </c>
      <c r="AA34" s="14" t="s">
        <v>56</v>
      </c>
      <c r="AB34" s="14" t="s">
        <v>38</v>
      </c>
      <c r="AC34" s="14" t="s">
        <v>175</v>
      </c>
      <c r="AD34" s="17"/>
      <c r="AE34" s="15"/>
      <c r="AF34" s="15"/>
      <c r="AG34" s="15"/>
      <c r="AH34" s="15"/>
      <c r="AI34" s="15"/>
      <c r="AJ34" s="15"/>
    </row>
    <row r="35" spans="1:36" ht="13.2" x14ac:dyDescent="0.25">
      <c r="A35" s="13">
        <v>44328.506446620369</v>
      </c>
      <c r="B35" s="14" t="s">
        <v>176</v>
      </c>
      <c r="C35" s="14" t="s">
        <v>48</v>
      </c>
      <c r="D35" s="14" t="s">
        <v>32</v>
      </c>
      <c r="E35" s="18" t="s">
        <v>50</v>
      </c>
      <c r="F35" s="14" t="s">
        <v>48</v>
      </c>
      <c r="G35" s="14" t="s">
        <v>177</v>
      </c>
      <c r="H35" s="14" t="s">
        <v>48</v>
      </c>
      <c r="I35" s="14">
        <v>5</v>
      </c>
      <c r="J35" s="14" t="s">
        <v>178</v>
      </c>
      <c r="K35" s="16">
        <v>3</v>
      </c>
      <c r="L35" s="16">
        <v>2</v>
      </c>
      <c r="M35" s="16">
        <v>4</v>
      </c>
      <c r="N35" s="16">
        <v>4</v>
      </c>
      <c r="O35" s="16">
        <v>3</v>
      </c>
      <c r="P35" s="16">
        <v>2</v>
      </c>
      <c r="Q35" s="16">
        <v>1</v>
      </c>
      <c r="R35" s="16">
        <v>0</v>
      </c>
      <c r="S35" s="14" t="s">
        <v>52</v>
      </c>
      <c r="T35" s="15"/>
      <c r="U35" s="14" t="s">
        <v>179</v>
      </c>
      <c r="V35" s="14">
        <v>5</v>
      </c>
      <c r="W35" s="14" t="s">
        <v>180</v>
      </c>
      <c r="X35" s="14" t="s">
        <v>106</v>
      </c>
      <c r="Y35" s="14" t="s">
        <v>70</v>
      </c>
      <c r="Z35" s="14" t="s">
        <v>80</v>
      </c>
      <c r="AA35" s="14" t="s">
        <v>72</v>
      </c>
      <c r="AB35" s="14" t="s">
        <v>38</v>
      </c>
      <c r="AC35" s="14" t="s">
        <v>181</v>
      </c>
      <c r="AD35" s="17"/>
      <c r="AE35" s="15"/>
      <c r="AF35" s="15"/>
      <c r="AG35" s="15"/>
      <c r="AH35" s="15"/>
      <c r="AI35" s="15"/>
      <c r="AJ35" s="15"/>
    </row>
    <row r="36" spans="1:36" ht="13.2" x14ac:dyDescent="0.25">
      <c r="A36" s="13">
        <v>44328.507209027783</v>
      </c>
      <c r="B36" s="14" t="s">
        <v>182</v>
      </c>
      <c r="C36" s="14" t="s">
        <v>48</v>
      </c>
      <c r="D36" s="14" t="s">
        <v>32</v>
      </c>
      <c r="E36" s="18" t="s">
        <v>50</v>
      </c>
      <c r="F36" s="14" t="s">
        <v>48</v>
      </c>
      <c r="G36" s="14" t="s">
        <v>183</v>
      </c>
      <c r="H36" s="14" t="s">
        <v>48</v>
      </c>
      <c r="I36" s="14">
        <v>5</v>
      </c>
      <c r="J36" s="14" t="s">
        <v>184</v>
      </c>
      <c r="K36" s="16">
        <v>3</v>
      </c>
      <c r="L36" s="16">
        <v>2</v>
      </c>
      <c r="M36" s="16">
        <v>4</v>
      </c>
      <c r="N36" s="16">
        <v>4</v>
      </c>
      <c r="O36" s="16">
        <v>3</v>
      </c>
      <c r="P36" s="16">
        <v>3</v>
      </c>
      <c r="Q36" s="16">
        <v>2</v>
      </c>
      <c r="R36" s="16">
        <v>3</v>
      </c>
      <c r="S36" s="14" t="s">
        <v>67</v>
      </c>
      <c r="T36" s="14" t="s">
        <v>31</v>
      </c>
      <c r="U36" s="14" t="s">
        <v>123</v>
      </c>
      <c r="V36" s="15"/>
      <c r="W36" s="14" t="s">
        <v>180</v>
      </c>
      <c r="X36" s="14" t="s">
        <v>90</v>
      </c>
      <c r="Y36" s="14" t="s">
        <v>118</v>
      </c>
      <c r="Z36" s="14" t="s">
        <v>80</v>
      </c>
      <c r="AA36" s="14" t="s">
        <v>56</v>
      </c>
      <c r="AB36" s="14" t="s">
        <v>45</v>
      </c>
      <c r="AC36" s="14" t="s">
        <v>185</v>
      </c>
      <c r="AD36" s="17"/>
      <c r="AE36" s="15"/>
      <c r="AF36" s="15"/>
      <c r="AG36" s="15"/>
      <c r="AH36" s="15"/>
      <c r="AI36" s="15"/>
      <c r="AJ36" s="15"/>
    </row>
    <row r="37" spans="1:36" ht="13.2" x14ac:dyDescent="0.25">
      <c r="A37" s="13">
        <v>44328.513974027781</v>
      </c>
      <c r="B37" s="14" t="s">
        <v>186</v>
      </c>
      <c r="C37" s="14" t="s">
        <v>48</v>
      </c>
      <c r="D37" s="14" t="s">
        <v>32</v>
      </c>
      <c r="E37" s="14">
        <v>2</v>
      </c>
      <c r="F37" s="14" t="s">
        <v>31</v>
      </c>
      <c r="G37" s="15"/>
      <c r="H37" s="14" t="s">
        <v>48</v>
      </c>
      <c r="I37" s="14">
        <v>5</v>
      </c>
      <c r="J37" s="14" t="s">
        <v>178</v>
      </c>
      <c r="K37" s="16">
        <v>4</v>
      </c>
      <c r="L37" s="16">
        <v>2</v>
      </c>
      <c r="M37" s="16">
        <v>3</v>
      </c>
      <c r="N37" s="16">
        <v>4</v>
      </c>
      <c r="O37" s="16">
        <v>3</v>
      </c>
      <c r="P37" s="16">
        <v>2</v>
      </c>
      <c r="Q37" s="16">
        <v>2</v>
      </c>
      <c r="R37" s="16">
        <v>4</v>
      </c>
      <c r="S37" s="14" t="s">
        <v>52</v>
      </c>
      <c r="T37" s="14" t="s">
        <v>48</v>
      </c>
      <c r="U37" s="14">
        <v>10</v>
      </c>
      <c r="V37" s="14">
        <v>5</v>
      </c>
      <c r="W37" s="14" t="s">
        <v>60</v>
      </c>
      <c r="X37" s="14" t="s">
        <v>43</v>
      </c>
      <c r="Y37" s="14" t="s">
        <v>35</v>
      </c>
      <c r="Z37" s="14" t="s">
        <v>36</v>
      </c>
      <c r="AA37" s="14" t="s">
        <v>37</v>
      </c>
      <c r="AB37" s="14" t="s">
        <v>38</v>
      </c>
      <c r="AC37" s="14" t="s">
        <v>187</v>
      </c>
      <c r="AD37" s="17"/>
      <c r="AE37" s="15"/>
      <c r="AF37" s="15"/>
      <c r="AG37" s="15"/>
      <c r="AH37" s="15"/>
      <c r="AI37" s="15"/>
      <c r="AJ37" s="15"/>
    </row>
    <row r="38" spans="1:36" ht="18" customHeight="1" x14ac:dyDescent="0.25">
      <c r="A38" s="4">
        <v>44328.521388831017</v>
      </c>
      <c r="B38" s="3" t="s">
        <v>188</v>
      </c>
      <c r="C38" s="3" t="s">
        <v>48</v>
      </c>
      <c r="D38" s="3" t="s">
        <v>49</v>
      </c>
      <c r="E38" s="3">
        <v>2</v>
      </c>
      <c r="F38" s="3" t="s">
        <v>48</v>
      </c>
      <c r="G38" s="3" t="s">
        <v>189</v>
      </c>
      <c r="H38" s="3" t="s">
        <v>48</v>
      </c>
      <c r="I38" s="3">
        <v>5</v>
      </c>
      <c r="J38" s="3" t="s">
        <v>190</v>
      </c>
      <c r="K38" s="2">
        <v>4</v>
      </c>
      <c r="L38" s="2">
        <v>2</v>
      </c>
      <c r="M38" s="2">
        <v>3</v>
      </c>
      <c r="N38" s="2">
        <v>4</v>
      </c>
      <c r="O38" s="2">
        <v>2</v>
      </c>
      <c r="P38" s="2">
        <v>1</v>
      </c>
      <c r="Q38" s="2">
        <v>0</v>
      </c>
      <c r="R38" s="2">
        <v>3</v>
      </c>
      <c r="S38" s="3" t="s">
        <v>95</v>
      </c>
      <c r="T38" s="3" t="s">
        <v>31</v>
      </c>
      <c r="U38" s="3" t="s">
        <v>191</v>
      </c>
      <c r="W38" s="3" t="s">
        <v>192</v>
      </c>
      <c r="X38" s="3" t="s">
        <v>193</v>
      </c>
      <c r="Y38" s="3" t="s">
        <v>118</v>
      </c>
      <c r="Z38" s="3" t="s">
        <v>71</v>
      </c>
      <c r="AA38" s="3" t="s">
        <v>56</v>
      </c>
      <c r="AB38" s="3" t="s">
        <v>38</v>
      </c>
      <c r="AC38" s="3" t="s">
        <v>194</v>
      </c>
      <c r="AD38" s="11"/>
    </row>
    <row r="39" spans="1:36" ht="18" customHeight="1" x14ac:dyDescent="0.25">
      <c r="A39" s="4">
        <v>44328.521890636577</v>
      </c>
      <c r="B39" s="3" t="s">
        <v>195</v>
      </c>
      <c r="C39" s="3" t="s">
        <v>48</v>
      </c>
      <c r="D39" s="3" t="s">
        <v>83</v>
      </c>
      <c r="E39" s="10" t="s">
        <v>50</v>
      </c>
      <c r="F39" s="3" t="s">
        <v>48</v>
      </c>
      <c r="G39" s="3" t="s">
        <v>196</v>
      </c>
      <c r="H39" s="3" t="s">
        <v>48</v>
      </c>
      <c r="I39" s="3">
        <v>5</v>
      </c>
      <c r="J39" s="3" t="s">
        <v>94</v>
      </c>
      <c r="K39" s="2">
        <v>4</v>
      </c>
      <c r="L39" s="2">
        <v>2</v>
      </c>
      <c r="M39" s="2">
        <v>3</v>
      </c>
      <c r="N39" s="2">
        <v>4</v>
      </c>
      <c r="O39" s="2">
        <v>4</v>
      </c>
      <c r="P39" s="2">
        <v>4</v>
      </c>
      <c r="Q39" s="2">
        <v>4</v>
      </c>
      <c r="R39" s="2">
        <v>4</v>
      </c>
      <c r="S39" s="3" t="s">
        <v>104</v>
      </c>
      <c r="T39" s="3" t="s">
        <v>31</v>
      </c>
      <c r="U39" s="3" t="s">
        <v>197</v>
      </c>
      <c r="V39" s="3">
        <v>1</v>
      </c>
      <c r="W39" s="3" t="s">
        <v>115</v>
      </c>
      <c r="X39" s="3" t="s">
        <v>54</v>
      </c>
      <c r="Y39" s="3" t="s">
        <v>70</v>
      </c>
      <c r="Z39" s="3" t="s">
        <v>71</v>
      </c>
      <c r="AA39" s="3" t="s">
        <v>56</v>
      </c>
      <c r="AB39" s="3" t="s">
        <v>38</v>
      </c>
      <c r="AC39" s="3" t="s">
        <v>198</v>
      </c>
      <c r="AD39" s="11"/>
    </row>
    <row r="40" spans="1:36" ht="18" customHeight="1" x14ac:dyDescent="0.25">
      <c r="A40" s="4">
        <v>44328.521893703699</v>
      </c>
      <c r="B40" s="3" t="s">
        <v>199</v>
      </c>
      <c r="C40" s="3" t="s">
        <v>48</v>
      </c>
      <c r="D40" s="3" t="s">
        <v>200</v>
      </c>
      <c r="E40" s="10" t="s">
        <v>50</v>
      </c>
      <c r="F40" s="3" t="s">
        <v>48</v>
      </c>
      <c r="G40" s="3" t="s">
        <v>201</v>
      </c>
      <c r="H40" s="3" t="s">
        <v>48</v>
      </c>
      <c r="I40" s="3">
        <v>5</v>
      </c>
      <c r="J40" s="3" t="s">
        <v>41</v>
      </c>
      <c r="K40" s="2">
        <v>4</v>
      </c>
      <c r="L40" s="2">
        <v>2</v>
      </c>
      <c r="M40" s="2">
        <v>3</v>
      </c>
      <c r="N40" s="2">
        <v>4</v>
      </c>
      <c r="O40" s="2">
        <v>2</v>
      </c>
      <c r="P40" s="2">
        <v>1</v>
      </c>
      <c r="Q40" s="2">
        <v>0</v>
      </c>
      <c r="R40" s="2">
        <v>3</v>
      </c>
      <c r="S40" s="3" t="s">
        <v>104</v>
      </c>
      <c r="T40" s="3" t="s">
        <v>31</v>
      </c>
      <c r="U40" s="3" t="s">
        <v>179</v>
      </c>
      <c r="V40" s="3">
        <v>5</v>
      </c>
      <c r="W40" s="3" t="s">
        <v>96</v>
      </c>
      <c r="X40" s="12" t="s">
        <v>61</v>
      </c>
      <c r="Y40" s="3" t="s">
        <v>70</v>
      </c>
      <c r="Z40" s="3" t="s">
        <v>71</v>
      </c>
      <c r="AA40" s="3" t="s">
        <v>72</v>
      </c>
      <c r="AB40" s="3" t="s">
        <v>38</v>
      </c>
      <c r="AC40" s="3" t="s">
        <v>202</v>
      </c>
      <c r="AD40" s="11"/>
    </row>
    <row r="41" spans="1:36" ht="13.2" x14ac:dyDescent="0.25">
      <c r="A41" s="5">
        <v>44328.527762118058</v>
      </c>
      <c r="B41" s="6" t="s">
        <v>203</v>
      </c>
      <c r="C41" s="6" t="s">
        <v>31</v>
      </c>
      <c r="D41" s="6" t="s">
        <v>59</v>
      </c>
      <c r="E41" s="8"/>
      <c r="F41" s="8"/>
      <c r="G41" s="8"/>
      <c r="H41" s="8"/>
      <c r="I41" s="8"/>
      <c r="J41" s="8"/>
      <c r="K41" s="8"/>
      <c r="L41" s="8"/>
      <c r="M41" s="8"/>
      <c r="N41" s="8"/>
      <c r="O41" s="8"/>
      <c r="P41" s="8"/>
      <c r="Q41" s="8"/>
      <c r="R41" s="8"/>
      <c r="S41" s="8"/>
      <c r="T41" s="8"/>
      <c r="U41" s="8"/>
      <c r="V41" s="8"/>
      <c r="W41" s="6" t="s">
        <v>60</v>
      </c>
      <c r="X41" s="6" t="s">
        <v>204</v>
      </c>
      <c r="Y41" s="6" t="s">
        <v>35</v>
      </c>
      <c r="Z41" s="6" t="s">
        <v>36</v>
      </c>
      <c r="AA41" s="6" t="s">
        <v>56</v>
      </c>
      <c r="AB41" s="6" t="s">
        <v>38</v>
      </c>
      <c r="AC41" s="6" t="s">
        <v>205</v>
      </c>
      <c r="AD41" s="9"/>
      <c r="AE41" s="8"/>
      <c r="AF41" s="8"/>
      <c r="AG41" s="8"/>
      <c r="AH41" s="8"/>
      <c r="AI41" s="8"/>
      <c r="AJ41" s="8"/>
    </row>
    <row r="42" spans="1:36" ht="18" customHeight="1" x14ac:dyDescent="0.25">
      <c r="A42" s="4">
        <v>44328.528231192133</v>
      </c>
      <c r="B42" s="3" t="s">
        <v>206</v>
      </c>
      <c r="C42" s="3" t="s">
        <v>48</v>
      </c>
      <c r="D42" s="3" t="s">
        <v>49</v>
      </c>
      <c r="E42" s="3">
        <v>2</v>
      </c>
      <c r="F42" s="3" t="s">
        <v>48</v>
      </c>
      <c r="G42" s="3" t="s">
        <v>207</v>
      </c>
      <c r="H42" s="3" t="s">
        <v>48</v>
      </c>
      <c r="I42" s="3">
        <v>5</v>
      </c>
      <c r="J42" s="3" t="s">
        <v>208</v>
      </c>
      <c r="K42" s="2">
        <v>4</v>
      </c>
      <c r="L42" s="2">
        <v>2</v>
      </c>
      <c r="M42" s="2">
        <v>3</v>
      </c>
      <c r="N42" s="2">
        <v>4</v>
      </c>
      <c r="O42" s="2">
        <v>3</v>
      </c>
      <c r="P42" s="2">
        <v>3</v>
      </c>
      <c r="Q42" s="2">
        <v>4</v>
      </c>
      <c r="R42" s="2">
        <v>3</v>
      </c>
      <c r="S42" s="3" t="s">
        <v>52</v>
      </c>
      <c r="T42" s="3" t="s">
        <v>48</v>
      </c>
      <c r="U42" s="3" t="s">
        <v>209</v>
      </c>
      <c r="V42" s="3">
        <v>5</v>
      </c>
      <c r="W42" s="3" t="s">
        <v>133</v>
      </c>
      <c r="X42" s="3" t="s">
        <v>78</v>
      </c>
      <c r="Y42" s="3" t="s">
        <v>118</v>
      </c>
      <c r="Z42" s="3" t="s">
        <v>71</v>
      </c>
      <c r="AA42" s="3" t="s">
        <v>56</v>
      </c>
      <c r="AB42" s="3" t="s">
        <v>38</v>
      </c>
      <c r="AC42" s="3" t="s">
        <v>210</v>
      </c>
      <c r="AD42" s="11"/>
    </row>
    <row r="43" spans="1:36" ht="18" customHeight="1" x14ac:dyDescent="0.25">
      <c r="A43" s="4">
        <v>44328.529026793985</v>
      </c>
      <c r="B43" s="3" t="s">
        <v>211</v>
      </c>
      <c r="C43" s="3" t="s">
        <v>48</v>
      </c>
      <c r="D43" s="3" t="s">
        <v>49</v>
      </c>
      <c r="E43" s="10" t="s">
        <v>50</v>
      </c>
      <c r="F43" s="3" t="s">
        <v>48</v>
      </c>
      <c r="G43" s="3" t="s">
        <v>212</v>
      </c>
      <c r="H43" s="3" t="s">
        <v>48</v>
      </c>
      <c r="I43" s="3">
        <v>5</v>
      </c>
      <c r="J43" s="3" t="s">
        <v>213</v>
      </c>
      <c r="K43" s="2">
        <v>3</v>
      </c>
      <c r="L43" s="2">
        <v>2</v>
      </c>
      <c r="M43" s="2">
        <v>4</v>
      </c>
      <c r="N43" s="2">
        <v>4</v>
      </c>
      <c r="O43" s="2">
        <v>1</v>
      </c>
      <c r="P43" s="2">
        <v>0</v>
      </c>
      <c r="Q43" s="2">
        <v>3</v>
      </c>
      <c r="R43" s="2">
        <v>2</v>
      </c>
      <c r="S43" s="3" t="s">
        <v>67</v>
      </c>
      <c r="T43" s="3" t="s">
        <v>48</v>
      </c>
      <c r="U43" s="3" t="s">
        <v>214</v>
      </c>
      <c r="V43" s="3">
        <v>1</v>
      </c>
      <c r="W43" s="3" t="s">
        <v>215</v>
      </c>
      <c r="X43" s="12" t="s">
        <v>216</v>
      </c>
      <c r="Y43" s="3" t="s">
        <v>70</v>
      </c>
      <c r="Z43" s="3" t="s">
        <v>71</v>
      </c>
      <c r="AA43" s="3" t="s">
        <v>72</v>
      </c>
      <c r="AB43" s="3" t="s">
        <v>38</v>
      </c>
      <c r="AC43" s="3" t="s">
        <v>217</v>
      </c>
      <c r="AD43" s="11"/>
    </row>
    <row r="44" spans="1:36" ht="18" customHeight="1" x14ac:dyDescent="0.25">
      <c r="A44" s="4">
        <v>44328.529383078705</v>
      </c>
      <c r="B44" s="3" t="s">
        <v>218</v>
      </c>
      <c r="C44" s="3" t="s">
        <v>48</v>
      </c>
      <c r="D44" s="3" t="s">
        <v>49</v>
      </c>
      <c r="E44" s="10" t="s">
        <v>50</v>
      </c>
      <c r="F44" s="3" t="s">
        <v>31</v>
      </c>
      <c r="G44" s="3" t="s">
        <v>219</v>
      </c>
      <c r="H44" s="3" t="s">
        <v>48</v>
      </c>
      <c r="I44" s="3">
        <v>5</v>
      </c>
      <c r="J44" s="3" t="s">
        <v>220</v>
      </c>
      <c r="K44" s="2">
        <v>4</v>
      </c>
      <c r="L44" s="2">
        <v>3</v>
      </c>
      <c r="M44" s="2">
        <v>2</v>
      </c>
      <c r="N44" s="2">
        <v>3</v>
      </c>
      <c r="O44" s="2">
        <v>2</v>
      </c>
      <c r="P44" s="2">
        <v>4</v>
      </c>
      <c r="Q44" s="2">
        <v>1</v>
      </c>
      <c r="R44" s="2">
        <v>0</v>
      </c>
      <c r="S44" s="3" t="s">
        <v>52</v>
      </c>
      <c r="T44" s="3" t="s">
        <v>31</v>
      </c>
      <c r="U44" s="3" t="s">
        <v>221</v>
      </c>
      <c r="V44" s="3">
        <v>5</v>
      </c>
      <c r="W44" s="3" t="s">
        <v>222</v>
      </c>
      <c r="X44" s="3" t="s">
        <v>204</v>
      </c>
      <c r="Y44" s="3" t="s">
        <v>79</v>
      </c>
      <c r="Z44" s="3" t="s">
        <v>223</v>
      </c>
      <c r="AA44" s="3" t="s">
        <v>56</v>
      </c>
      <c r="AB44" s="3" t="s">
        <v>45</v>
      </c>
      <c r="AC44" s="3" t="s">
        <v>224</v>
      </c>
      <c r="AD44" s="11"/>
    </row>
    <row r="45" spans="1:36" ht="18" customHeight="1" x14ac:dyDescent="0.25">
      <c r="A45" s="4">
        <v>44328.533309062499</v>
      </c>
      <c r="B45" s="3" t="s">
        <v>225</v>
      </c>
      <c r="C45" s="3" t="s">
        <v>48</v>
      </c>
      <c r="D45" s="3" t="s">
        <v>83</v>
      </c>
      <c r="E45" s="10" t="s">
        <v>50</v>
      </c>
      <c r="F45" s="3" t="s">
        <v>48</v>
      </c>
      <c r="G45" s="3" t="s">
        <v>226</v>
      </c>
      <c r="H45" s="3" t="s">
        <v>48</v>
      </c>
      <c r="I45" s="3">
        <v>5</v>
      </c>
      <c r="J45" s="3" t="s">
        <v>122</v>
      </c>
      <c r="K45" s="2">
        <v>4</v>
      </c>
      <c r="L45" s="2">
        <v>2</v>
      </c>
      <c r="M45" s="2">
        <v>3</v>
      </c>
      <c r="N45" s="2">
        <v>3</v>
      </c>
      <c r="O45" s="2">
        <v>2</v>
      </c>
      <c r="P45" s="2">
        <v>1</v>
      </c>
      <c r="Q45" s="2">
        <v>0</v>
      </c>
      <c r="R45" s="2">
        <v>4</v>
      </c>
      <c r="S45" s="3" t="s">
        <v>52</v>
      </c>
      <c r="T45" s="3" t="s">
        <v>31</v>
      </c>
      <c r="U45" s="3">
        <v>30</v>
      </c>
      <c r="V45" s="3">
        <v>4</v>
      </c>
      <c r="W45" s="3" t="s">
        <v>42</v>
      </c>
      <c r="X45" s="3" t="s">
        <v>78</v>
      </c>
      <c r="Y45" s="3" t="s">
        <v>70</v>
      </c>
      <c r="Z45" s="3" t="s">
        <v>71</v>
      </c>
      <c r="AA45" s="3" t="s">
        <v>56</v>
      </c>
      <c r="AB45" s="3" t="s">
        <v>38</v>
      </c>
      <c r="AC45" s="3" t="s">
        <v>227</v>
      </c>
      <c r="AD45" s="11"/>
    </row>
    <row r="46" spans="1:36" ht="18" customHeight="1" x14ac:dyDescent="0.25">
      <c r="A46" s="4">
        <v>44328.534842951391</v>
      </c>
      <c r="B46" s="3" t="s">
        <v>228</v>
      </c>
      <c r="C46" s="3" t="s">
        <v>48</v>
      </c>
      <c r="D46" s="3" t="s">
        <v>49</v>
      </c>
      <c r="E46" s="3" t="s">
        <v>93</v>
      </c>
      <c r="F46" s="3" t="s">
        <v>48</v>
      </c>
      <c r="G46" s="3" t="s">
        <v>229</v>
      </c>
      <c r="H46" s="3" t="s">
        <v>48</v>
      </c>
      <c r="I46" s="3">
        <v>4</v>
      </c>
      <c r="J46" s="3" t="s">
        <v>230</v>
      </c>
      <c r="K46" s="2">
        <v>3</v>
      </c>
      <c r="L46" s="2">
        <v>2</v>
      </c>
      <c r="M46" s="2">
        <v>4</v>
      </c>
      <c r="N46" s="2">
        <v>4</v>
      </c>
      <c r="O46" s="2">
        <v>4</v>
      </c>
      <c r="P46" s="2">
        <v>4</v>
      </c>
      <c r="Q46" s="2">
        <v>4</v>
      </c>
      <c r="R46" s="2">
        <v>4</v>
      </c>
      <c r="S46" s="3" t="s">
        <v>67</v>
      </c>
      <c r="T46" s="3" t="s">
        <v>48</v>
      </c>
      <c r="U46" s="3">
        <v>30</v>
      </c>
      <c r="W46" s="3" t="s">
        <v>157</v>
      </c>
      <c r="X46" s="12" t="s">
        <v>106</v>
      </c>
      <c r="Y46" s="3" t="s">
        <v>70</v>
      </c>
      <c r="Z46" s="3" t="s">
        <v>71</v>
      </c>
      <c r="AA46" s="3" t="s">
        <v>56</v>
      </c>
      <c r="AB46" s="3" t="s">
        <v>38</v>
      </c>
      <c r="AC46" s="3" t="s">
        <v>231</v>
      </c>
      <c r="AD46" s="11"/>
    </row>
    <row r="47" spans="1:36" ht="13.2" x14ac:dyDescent="0.25">
      <c r="A47" s="5">
        <v>44328.534976041672</v>
      </c>
      <c r="B47" s="6" t="s">
        <v>232</v>
      </c>
      <c r="C47" s="6" t="s">
        <v>31</v>
      </c>
      <c r="D47" s="6" t="s">
        <v>32</v>
      </c>
      <c r="E47" s="8"/>
      <c r="F47" s="8"/>
      <c r="G47" s="8"/>
      <c r="H47" s="8"/>
      <c r="I47" s="8"/>
      <c r="J47" s="8"/>
      <c r="K47" s="8"/>
      <c r="L47" s="8"/>
      <c r="M47" s="8"/>
      <c r="N47" s="8"/>
      <c r="O47" s="8"/>
      <c r="P47" s="8"/>
      <c r="Q47" s="8"/>
      <c r="R47" s="8"/>
      <c r="S47" s="8"/>
      <c r="T47" s="8"/>
      <c r="U47" s="8"/>
      <c r="V47" s="8"/>
      <c r="W47" s="6" t="s">
        <v>60</v>
      </c>
      <c r="X47" s="6" t="s">
        <v>43</v>
      </c>
      <c r="Y47" s="6" t="s">
        <v>35</v>
      </c>
      <c r="Z47" s="6" t="s">
        <v>36</v>
      </c>
      <c r="AA47" s="6" t="s">
        <v>56</v>
      </c>
      <c r="AB47" s="6" t="s">
        <v>38</v>
      </c>
      <c r="AC47" s="6" t="s">
        <v>233</v>
      </c>
      <c r="AD47" s="9"/>
      <c r="AE47" s="8"/>
      <c r="AF47" s="8"/>
      <c r="AG47" s="8"/>
      <c r="AH47" s="8"/>
      <c r="AI47" s="8"/>
      <c r="AJ47" s="8"/>
    </row>
    <row r="48" spans="1:36" ht="18" customHeight="1" x14ac:dyDescent="0.25">
      <c r="A48" s="4">
        <v>44328.535225659725</v>
      </c>
      <c r="B48" s="3" t="s">
        <v>234</v>
      </c>
      <c r="C48" s="3" t="s">
        <v>48</v>
      </c>
      <c r="D48" s="3" t="s">
        <v>49</v>
      </c>
      <c r="E48" s="10" t="s">
        <v>50</v>
      </c>
      <c r="F48" s="3" t="s">
        <v>48</v>
      </c>
      <c r="G48" s="3" t="s">
        <v>235</v>
      </c>
      <c r="H48" s="3" t="s">
        <v>48</v>
      </c>
      <c r="I48" s="3">
        <v>4</v>
      </c>
      <c r="J48" s="3" t="s">
        <v>236</v>
      </c>
      <c r="K48" s="2">
        <v>3</v>
      </c>
      <c r="L48" s="2">
        <v>4</v>
      </c>
      <c r="M48" s="2">
        <v>2</v>
      </c>
      <c r="N48" s="2">
        <v>4</v>
      </c>
      <c r="O48" s="2">
        <v>1</v>
      </c>
      <c r="P48" s="2">
        <v>3</v>
      </c>
      <c r="Q48" s="2">
        <v>2</v>
      </c>
      <c r="R48" s="2">
        <v>0</v>
      </c>
      <c r="S48" s="3" t="s">
        <v>52</v>
      </c>
      <c r="T48" s="3" t="s">
        <v>48</v>
      </c>
      <c r="U48" s="3" t="s">
        <v>237</v>
      </c>
      <c r="V48" s="3">
        <v>4</v>
      </c>
      <c r="W48" s="3" t="s">
        <v>238</v>
      </c>
      <c r="X48" s="3" t="s">
        <v>193</v>
      </c>
      <c r="Y48" s="3" t="s">
        <v>35</v>
      </c>
      <c r="Z48" s="3" t="s">
        <v>239</v>
      </c>
      <c r="AA48" s="3" t="s">
        <v>56</v>
      </c>
      <c r="AB48" s="3" t="s">
        <v>38</v>
      </c>
      <c r="AC48" s="3" t="s">
        <v>240</v>
      </c>
      <c r="AD48" s="11"/>
    </row>
    <row r="49" spans="1:36" ht="18" customHeight="1" x14ac:dyDescent="0.25">
      <c r="A49" s="4">
        <v>44328.53541916667</v>
      </c>
      <c r="B49" s="3" t="s">
        <v>241</v>
      </c>
      <c r="C49" s="3" t="s">
        <v>48</v>
      </c>
      <c r="D49" s="3" t="s">
        <v>83</v>
      </c>
      <c r="E49" s="3">
        <v>2</v>
      </c>
      <c r="F49" s="3" t="s">
        <v>48</v>
      </c>
      <c r="H49" s="3" t="s">
        <v>48</v>
      </c>
      <c r="I49" s="3">
        <v>5</v>
      </c>
      <c r="J49" s="3" t="s">
        <v>94</v>
      </c>
      <c r="K49" s="2">
        <v>3</v>
      </c>
      <c r="L49" s="2">
        <v>2</v>
      </c>
      <c r="M49" s="2">
        <v>4</v>
      </c>
      <c r="N49" s="2">
        <v>2</v>
      </c>
      <c r="O49" s="2">
        <v>2</v>
      </c>
      <c r="P49" s="2">
        <v>2</v>
      </c>
      <c r="Q49" s="2">
        <v>2</v>
      </c>
      <c r="R49" s="2">
        <v>2</v>
      </c>
      <c r="S49" s="3" t="s">
        <v>95</v>
      </c>
      <c r="T49" s="3" t="s">
        <v>31</v>
      </c>
      <c r="U49" s="3">
        <v>15</v>
      </c>
      <c r="V49" s="3">
        <v>4</v>
      </c>
      <c r="W49" s="3" t="s">
        <v>60</v>
      </c>
      <c r="X49" s="3" t="s">
        <v>100</v>
      </c>
      <c r="Y49" s="3" t="s">
        <v>70</v>
      </c>
      <c r="Z49" s="3" t="s">
        <v>71</v>
      </c>
      <c r="AA49" s="3" t="s">
        <v>242</v>
      </c>
      <c r="AB49" s="3" t="s">
        <v>38</v>
      </c>
      <c r="AC49" s="3" t="s">
        <v>243</v>
      </c>
      <c r="AD49" s="11"/>
    </row>
    <row r="50" spans="1:36" ht="18" customHeight="1" x14ac:dyDescent="0.25">
      <c r="A50" s="4">
        <v>44328.536609120369</v>
      </c>
      <c r="B50" s="3" t="s">
        <v>244</v>
      </c>
      <c r="C50" s="3" t="s">
        <v>48</v>
      </c>
      <c r="D50" s="3" t="s">
        <v>49</v>
      </c>
      <c r="E50" s="10" t="s">
        <v>50</v>
      </c>
      <c r="F50" s="3" t="s">
        <v>48</v>
      </c>
      <c r="G50" s="3" t="s">
        <v>245</v>
      </c>
      <c r="H50" s="3" t="s">
        <v>48</v>
      </c>
      <c r="I50" s="3">
        <v>5</v>
      </c>
      <c r="J50" s="3" t="s">
        <v>246</v>
      </c>
      <c r="K50" s="2">
        <v>4</v>
      </c>
      <c r="L50" s="2">
        <v>2</v>
      </c>
      <c r="M50" s="2">
        <v>3</v>
      </c>
      <c r="N50" s="2">
        <v>3</v>
      </c>
      <c r="O50" s="2">
        <v>4</v>
      </c>
      <c r="P50" s="2">
        <v>3</v>
      </c>
      <c r="Q50" s="2">
        <v>3</v>
      </c>
      <c r="R50" s="2">
        <v>4</v>
      </c>
      <c r="S50" s="3" t="s">
        <v>104</v>
      </c>
      <c r="T50" s="3" t="s">
        <v>31</v>
      </c>
      <c r="U50" s="3" t="s">
        <v>247</v>
      </c>
      <c r="V50" s="3">
        <v>1</v>
      </c>
      <c r="W50" s="3" t="s">
        <v>180</v>
      </c>
      <c r="X50" s="3" t="s">
        <v>54</v>
      </c>
      <c r="Y50" s="3" t="s">
        <v>79</v>
      </c>
      <c r="Z50" s="3" t="s">
        <v>80</v>
      </c>
      <c r="AA50" s="3" t="s">
        <v>56</v>
      </c>
      <c r="AB50" s="3" t="s">
        <v>38</v>
      </c>
      <c r="AC50" s="3" t="s">
        <v>248</v>
      </c>
      <c r="AD50" s="11"/>
    </row>
    <row r="51" spans="1:36" ht="18" customHeight="1" x14ac:dyDescent="0.25">
      <c r="A51" s="4">
        <v>44328.53732949074</v>
      </c>
      <c r="B51" s="3" t="s">
        <v>249</v>
      </c>
      <c r="C51" s="3" t="s">
        <v>48</v>
      </c>
      <c r="D51" s="3" t="s">
        <v>250</v>
      </c>
      <c r="E51" s="10" t="s">
        <v>50</v>
      </c>
      <c r="F51" s="3" t="s">
        <v>48</v>
      </c>
      <c r="G51" s="3" t="s">
        <v>251</v>
      </c>
      <c r="H51" s="3" t="s">
        <v>48</v>
      </c>
      <c r="I51" s="3">
        <v>5</v>
      </c>
      <c r="J51" s="3" t="s">
        <v>252</v>
      </c>
      <c r="K51" s="2">
        <v>4</v>
      </c>
      <c r="L51" s="2">
        <v>2</v>
      </c>
      <c r="M51" s="2">
        <v>3</v>
      </c>
      <c r="N51" s="2">
        <v>2</v>
      </c>
      <c r="O51" s="2">
        <v>4</v>
      </c>
      <c r="P51" s="2">
        <v>4</v>
      </c>
      <c r="Q51" s="2">
        <v>4</v>
      </c>
      <c r="R51" s="2">
        <v>0</v>
      </c>
      <c r="S51" s="3" t="s">
        <v>67</v>
      </c>
      <c r="T51" s="3" t="s">
        <v>31</v>
      </c>
      <c r="U51" s="3" t="s">
        <v>253</v>
      </c>
      <c r="W51" s="3" t="s">
        <v>254</v>
      </c>
      <c r="X51" s="12" t="s">
        <v>106</v>
      </c>
      <c r="Y51" s="3" t="s">
        <v>70</v>
      </c>
      <c r="Z51" s="3" t="s">
        <v>71</v>
      </c>
      <c r="AA51" s="3" t="s">
        <v>72</v>
      </c>
      <c r="AB51" s="3" t="s">
        <v>38</v>
      </c>
      <c r="AC51" s="3" t="s">
        <v>255</v>
      </c>
      <c r="AD51" s="11"/>
    </row>
    <row r="52" spans="1:36" ht="18" customHeight="1" x14ac:dyDescent="0.25">
      <c r="A52" s="4">
        <v>44328.53839321759</v>
      </c>
      <c r="B52" s="3" t="s">
        <v>256</v>
      </c>
      <c r="C52" s="3" t="s">
        <v>48</v>
      </c>
      <c r="D52" s="3" t="s">
        <v>49</v>
      </c>
      <c r="E52" s="3">
        <v>2</v>
      </c>
      <c r="F52" s="3" t="s">
        <v>48</v>
      </c>
      <c r="G52" s="3" t="s">
        <v>257</v>
      </c>
      <c r="H52" s="3" t="s">
        <v>48</v>
      </c>
      <c r="I52" s="3">
        <v>3</v>
      </c>
      <c r="J52" s="3" t="s">
        <v>258</v>
      </c>
      <c r="K52" s="2">
        <v>3</v>
      </c>
      <c r="L52" s="2">
        <v>4</v>
      </c>
      <c r="M52" s="2">
        <v>2</v>
      </c>
      <c r="N52" s="2">
        <v>4</v>
      </c>
      <c r="O52" s="2">
        <v>3</v>
      </c>
      <c r="P52" s="2">
        <v>2</v>
      </c>
      <c r="Q52" s="2">
        <v>0</v>
      </c>
      <c r="R52" s="2">
        <v>1</v>
      </c>
      <c r="S52" s="3" t="s">
        <v>52</v>
      </c>
      <c r="T52" s="3" t="s">
        <v>48</v>
      </c>
      <c r="U52" s="3" t="s">
        <v>259</v>
      </c>
      <c r="V52" s="3">
        <v>3</v>
      </c>
      <c r="W52" s="3" t="s">
        <v>133</v>
      </c>
      <c r="X52" s="3" t="s">
        <v>128</v>
      </c>
      <c r="Y52" s="3" t="s">
        <v>44</v>
      </c>
      <c r="Z52" s="3" t="s">
        <v>71</v>
      </c>
      <c r="AA52" s="3" t="s">
        <v>56</v>
      </c>
      <c r="AB52" s="3" t="s">
        <v>38</v>
      </c>
      <c r="AC52" s="3" t="s">
        <v>260</v>
      </c>
      <c r="AD52" s="11"/>
    </row>
    <row r="53" spans="1:36" ht="18" customHeight="1" x14ac:dyDescent="0.25">
      <c r="A53" s="4">
        <v>44328.538776527777</v>
      </c>
      <c r="B53" s="3" t="s">
        <v>261</v>
      </c>
      <c r="C53" s="3" t="s">
        <v>48</v>
      </c>
      <c r="D53" s="3" t="s">
        <v>83</v>
      </c>
      <c r="E53" s="3">
        <v>2</v>
      </c>
      <c r="F53" s="3" t="s">
        <v>48</v>
      </c>
      <c r="G53" s="3" t="s">
        <v>216</v>
      </c>
      <c r="H53" s="3" t="s">
        <v>48</v>
      </c>
      <c r="I53" s="3">
        <v>4</v>
      </c>
      <c r="J53" s="3" t="s">
        <v>262</v>
      </c>
      <c r="K53" s="2">
        <v>4</v>
      </c>
      <c r="L53" s="2">
        <v>2</v>
      </c>
      <c r="M53" s="2">
        <v>3</v>
      </c>
      <c r="N53" s="2">
        <v>4</v>
      </c>
      <c r="O53" s="2">
        <v>4</v>
      </c>
      <c r="P53" s="2">
        <v>2</v>
      </c>
      <c r="Q53" s="2">
        <v>3</v>
      </c>
      <c r="R53" s="2">
        <v>4</v>
      </c>
      <c r="S53" s="3" t="s">
        <v>67</v>
      </c>
      <c r="T53" s="3" t="s">
        <v>48</v>
      </c>
      <c r="U53" s="3">
        <v>25</v>
      </c>
      <c r="V53" s="3">
        <v>5</v>
      </c>
      <c r="W53" s="3" t="s">
        <v>87</v>
      </c>
      <c r="X53" s="3" t="s">
        <v>69</v>
      </c>
      <c r="Y53" s="3" t="s">
        <v>70</v>
      </c>
      <c r="Z53" s="3" t="s">
        <v>71</v>
      </c>
      <c r="AA53" s="3" t="s">
        <v>72</v>
      </c>
      <c r="AB53" s="3" t="s">
        <v>38</v>
      </c>
      <c r="AC53" s="3" t="s">
        <v>263</v>
      </c>
      <c r="AD53" s="11"/>
    </row>
    <row r="54" spans="1:36" ht="18" customHeight="1" x14ac:dyDescent="0.25">
      <c r="A54" s="4">
        <v>44328.538848240743</v>
      </c>
      <c r="B54" s="3" t="s">
        <v>264</v>
      </c>
      <c r="C54" s="3" t="s">
        <v>48</v>
      </c>
      <c r="D54" s="3" t="s">
        <v>49</v>
      </c>
      <c r="E54" s="10" t="s">
        <v>50</v>
      </c>
      <c r="F54" s="3" t="s">
        <v>48</v>
      </c>
      <c r="G54" s="3" t="s">
        <v>265</v>
      </c>
      <c r="H54" s="3" t="s">
        <v>48</v>
      </c>
      <c r="I54" s="3">
        <v>5</v>
      </c>
      <c r="J54" s="3" t="s">
        <v>94</v>
      </c>
      <c r="K54" s="2">
        <v>4</v>
      </c>
      <c r="L54" s="2">
        <v>4</v>
      </c>
      <c r="M54" s="2">
        <v>3</v>
      </c>
      <c r="N54" s="2">
        <v>4</v>
      </c>
      <c r="O54" s="2">
        <v>4</v>
      </c>
      <c r="P54" s="2">
        <v>4</v>
      </c>
      <c r="Q54" s="2">
        <v>4</v>
      </c>
      <c r="R54" s="2">
        <v>4</v>
      </c>
      <c r="S54" s="3" t="s">
        <v>95</v>
      </c>
      <c r="T54" s="3" t="s">
        <v>48</v>
      </c>
      <c r="U54" s="3">
        <v>15</v>
      </c>
      <c r="V54" s="3">
        <v>5</v>
      </c>
      <c r="W54" s="3" t="s">
        <v>180</v>
      </c>
      <c r="X54" s="3" t="s">
        <v>266</v>
      </c>
      <c r="Y54" s="3" t="s">
        <v>118</v>
      </c>
      <c r="Z54" s="3" t="s">
        <v>80</v>
      </c>
      <c r="AA54" s="3" t="s">
        <v>56</v>
      </c>
      <c r="AB54" s="3" t="s">
        <v>38</v>
      </c>
      <c r="AC54" s="3" t="s">
        <v>267</v>
      </c>
      <c r="AD54" s="11"/>
    </row>
    <row r="55" spans="1:36" ht="13.2" x14ac:dyDescent="0.25">
      <c r="A55" s="5">
        <v>44328.539387835648</v>
      </c>
      <c r="B55" s="6" t="s">
        <v>268</v>
      </c>
      <c r="C55" s="6" t="s">
        <v>31</v>
      </c>
      <c r="D55" s="6" t="s">
        <v>269</v>
      </c>
      <c r="E55" s="8"/>
      <c r="F55" s="8"/>
      <c r="G55" s="8"/>
      <c r="H55" s="8"/>
      <c r="I55" s="8"/>
      <c r="J55" s="8"/>
      <c r="K55" s="8"/>
      <c r="L55" s="8"/>
      <c r="M55" s="8"/>
      <c r="N55" s="8"/>
      <c r="O55" s="8"/>
      <c r="P55" s="8"/>
      <c r="Q55" s="8"/>
      <c r="R55" s="8"/>
      <c r="S55" s="8"/>
      <c r="T55" s="8"/>
      <c r="U55" s="8"/>
      <c r="V55" s="8"/>
      <c r="W55" s="6" t="s">
        <v>60</v>
      </c>
      <c r="X55" s="6" t="s">
        <v>54</v>
      </c>
      <c r="Y55" s="6" t="s">
        <v>35</v>
      </c>
      <c r="Z55" s="6" t="s">
        <v>36</v>
      </c>
      <c r="AA55" s="6" t="s">
        <v>56</v>
      </c>
      <c r="AB55" s="6" t="s">
        <v>38</v>
      </c>
      <c r="AC55" s="6" t="s">
        <v>270</v>
      </c>
      <c r="AD55" s="9"/>
      <c r="AE55" s="8"/>
      <c r="AF55" s="8"/>
      <c r="AG55" s="8"/>
      <c r="AH55" s="8"/>
      <c r="AI55" s="8"/>
      <c r="AJ55" s="8"/>
    </row>
    <row r="56" spans="1:36" ht="18" customHeight="1" x14ac:dyDescent="0.25">
      <c r="A56" s="4">
        <v>44328.541379178241</v>
      </c>
      <c r="B56" s="3" t="s">
        <v>271</v>
      </c>
      <c r="C56" s="3" t="s">
        <v>48</v>
      </c>
      <c r="D56" s="3" t="s">
        <v>49</v>
      </c>
      <c r="E56" s="3">
        <v>2</v>
      </c>
      <c r="F56" s="3" t="s">
        <v>48</v>
      </c>
      <c r="H56" s="3" t="s">
        <v>31</v>
      </c>
      <c r="I56" s="3">
        <v>5</v>
      </c>
      <c r="J56" s="3" t="s">
        <v>272</v>
      </c>
      <c r="K56" s="2">
        <v>4</v>
      </c>
      <c r="L56" s="2">
        <v>3</v>
      </c>
      <c r="M56" s="2">
        <v>2</v>
      </c>
      <c r="N56" s="2">
        <v>4</v>
      </c>
      <c r="O56" s="2">
        <v>3</v>
      </c>
      <c r="P56" s="2">
        <v>1</v>
      </c>
      <c r="Q56" s="2">
        <v>0</v>
      </c>
      <c r="R56" s="2">
        <v>2</v>
      </c>
      <c r="S56" s="3" t="s">
        <v>67</v>
      </c>
      <c r="T56" s="3" t="s">
        <v>31</v>
      </c>
      <c r="U56" s="3">
        <v>35</v>
      </c>
      <c r="V56" s="3">
        <v>5</v>
      </c>
      <c r="W56" s="3" t="s">
        <v>273</v>
      </c>
      <c r="X56" s="3" t="s">
        <v>274</v>
      </c>
      <c r="Y56" s="3" t="s">
        <v>118</v>
      </c>
      <c r="Z56" s="3" t="s">
        <v>80</v>
      </c>
      <c r="AA56" s="3" t="s">
        <v>72</v>
      </c>
      <c r="AB56" s="3" t="s">
        <v>38</v>
      </c>
      <c r="AC56" s="3" t="s">
        <v>275</v>
      </c>
      <c r="AD56" s="11"/>
    </row>
    <row r="57" spans="1:36" ht="18" customHeight="1" x14ac:dyDescent="0.25">
      <c r="A57" s="4">
        <v>44328.542377291669</v>
      </c>
      <c r="B57" s="3" t="s">
        <v>276</v>
      </c>
      <c r="C57" s="3" t="s">
        <v>48</v>
      </c>
      <c r="D57" s="3" t="s">
        <v>83</v>
      </c>
      <c r="E57" s="10" t="s">
        <v>50</v>
      </c>
      <c r="F57" s="3" t="s">
        <v>48</v>
      </c>
      <c r="G57" s="3" t="s">
        <v>277</v>
      </c>
      <c r="H57" s="3" t="s">
        <v>48</v>
      </c>
      <c r="I57" s="3">
        <v>4</v>
      </c>
      <c r="J57" s="3" t="s">
        <v>278</v>
      </c>
      <c r="K57" s="2">
        <v>2</v>
      </c>
      <c r="L57" s="2">
        <v>3</v>
      </c>
      <c r="M57" s="2">
        <v>4</v>
      </c>
      <c r="N57" s="2">
        <v>4</v>
      </c>
      <c r="O57" s="2">
        <v>3</v>
      </c>
      <c r="P57" s="2">
        <v>3</v>
      </c>
      <c r="Q57" s="2">
        <v>1</v>
      </c>
      <c r="R57" s="2">
        <v>2</v>
      </c>
      <c r="S57" s="3" t="s">
        <v>52</v>
      </c>
      <c r="T57" s="3" t="s">
        <v>48</v>
      </c>
      <c r="U57" s="3" t="s">
        <v>279</v>
      </c>
      <c r="V57" s="3">
        <v>5</v>
      </c>
      <c r="W57" s="3" t="s">
        <v>157</v>
      </c>
      <c r="X57" s="3" t="s">
        <v>61</v>
      </c>
      <c r="Y57" s="3" t="s">
        <v>118</v>
      </c>
      <c r="Z57" s="3" t="s">
        <v>71</v>
      </c>
      <c r="AA57" s="3" t="s">
        <v>72</v>
      </c>
      <c r="AB57" s="3" t="s">
        <v>38</v>
      </c>
      <c r="AC57" s="3" t="s">
        <v>280</v>
      </c>
      <c r="AD57" s="11"/>
    </row>
    <row r="58" spans="1:36" ht="18" customHeight="1" x14ac:dyDescent="0.25">
      <c r="A58" s="4">
        <v>44328.542782673612</v>
      </c>
      <c r="B58" s="3" t="s">
        <v>281</v>
      </c>
      <c r="C58" s="3" t="s">
        <v>48</v>
      </c>
      <c r="D58" s="3" t="s">
        <v>83</v>
      </c>
      <c r="E58" s="3">
        <v>2</v>
      </c>
      <c r="F58" s="3" t="s">
        <v>31</v>
      </c>
      <c r="H58" s="3" t="s">
        <v>31</v>
      </c>
      <c r="I58" s="3">
        <v>2</v>
      </c>
      <c r="J58" s="3" t="s">
        <v>282</v>
      </c>
      <c r="K58" s="2">
        <v>3</v>
      </c>
      <c r="L58" s="2">
        <v>2</v>
      </c>
      <c r="M58" s="2">
        <v>4</v>
      </c>
      <c r="N58" s="2">
        <v>0</v>
      </c>
      <c r="O58" s="2">
        <v>0</v>
      </c>
      <c r="P58" s="2">
        <v>0</v>
      </c>
      <c r="Q58" s="2">
        <v>2</v>
      </c>
      <c r="R58" s="2">
        <v>0</v>
      </c>
      <c r="S58" s="3" t="s">
        <v>95</v>
      </c>
      <c r="T58" s="3" t="s">
        <v>31</v>
      </c>
      <c r="U58" s="3" t="s">
        <v>283</v>
      </c>
      <c r="V58" s="3">
        <v>4</v>
      </c>
      <c r="W58" s="3" t="s">
        <v>96</v>
      </c>
      <c r="X58" s="12" t="s">
        <v>90</v>
      </c>
      <c r="Y58" s="3" t="s">
        <v>118</v>
      </c>
      <c r="Z58" s="3" t="s">
        <v>71</v>
      </c>
      <c r="AA58" s="3" t="s">
        <v>56</v>
      </c>
      <c r="AB58" s="3" t="s">
        <v>38</v>
      </c>
      <c r="AC58" s="3" t="s">
        <v>284</v>
      </c>
      <c r="AD58" s="11"/>
    </row>
    <row r="59" spans="1:36" ht="18" customHeight="1" x14ac:dyDescent="0.25">
      <c r="A59" s="4">
        <v>44328.54383678241</v>
      </c>
      <c r="B59" s="3" t="s">
        <v>285</v>
      </c>
      <c r="C59" s="3" t="s">
        <v>48</v>
      </c>
      <c r="D59" s="3" t="s">
        <v>83</v>
      </c>
      <c r="E59" s="3">
        <v>2</v>
      </c>
      <c r="F59" s="3" t="s">
        <v>48</v>
      </c>
      <c r="G59" s="3" t="s">
        <v>286</v>
      </c>
      <c r="H59" s="3" t="s">
        <v>48</v>
      </c>
      <c r="I59" s="3">
        <v>5</v>
      </c>
      <c r="J59" s="3" t="s">
        <v>178</v>
      </c>
      <c r="K59" s="2">
        <v>3</v>
      </c>
      <c r="L59" s="2">
        <v>2</v>
      </c>
      <c r="M59" s="2">
        <v>4</v>
      </c>
      <c r="N59" s="2">
        <v>0</v>
      </c>
      <c r="O59" s="2">
        <v>0</v>
      </c>
      <c r="P59" s="2">
        <v>0</v>
      </c>
      <c r="Q59" s="2">
        <v>0</v>
      </c>
      <c r="R59" s="2">
        <v>0</v>
      </c>
      <c r="S59" s="3" t="s">
        <v>52</v>
      </c>
      <c r="T59" s="3" t="s">
        <v>48</v>
      </c>
      <c r="U59" s="3">
        <v>30</v>
      </c>
      <c r="V59" s="3">
        <v>5</v>
      </c>
      <c r="W59" s="3" t="s">
        <v>215</v>
      </c>
      <c r="X59" s="12" t="s">
        <v>106</v>
      </c>
      <c r="Y59" s="3" t="s">
        <v>70</v>
      </c>
      <c r="Z59" s="3" t="s">
        <v>80</v>
      </c>
      <c r="AA59" s="3" t="s">
        <v>72</v>
      </c>
      <c r="AB59" s="3" t="s">
        <v>38</v>
      </c>
      <c r="AC59" s="3" t="s">
        <v>287</v>
      </c>
      <c r="AD59" s="11"/>
    </row>
    <row r="60" spans="1:36" ht="18" customHeight="1" x14ac:dyDescent="0.25">
      <c r="A60" s="4">
        <v>44328.544775937495</v>
      </c>
      <c r="B60" s="3" t="s">
        <v>288</v>
      </c>
      <c r="C60" s="3" t="s">
        <v>48</v>
      </c>
      <c r="D60" s="3" t="s">
        <v>289</v>
      </c>
      <c r="E60" s="3">
        <v>2</v>
      </c>
      <c r="F60" s="3" t="s">
        <v>31</v>
      </c>
      <c r="H60" s="3" t="s">
        <v>48</v>
      </c>
      <c r="I60" s="3">
        <v>5</v>
      </c>
      <c r="J60" s="3" t="s">
        <v>290</v>
      </c>
      <c r="K60" s="2">
        <v>2</v>
      </c>
      <c r="L60" s="2">
        <v>3</v>
      </c>
      <c r="M60" s="2">
        <v>4</v>
      </c>
      <c r="N60" s="2">
        <v>4</v>
      </c>
      <c r="O60" s="2">
        <v>4</v>
      </c>
      <c r="P60" s="2">
        <v>4</v>
      </c>
      <c r="Q60" s="2">
        <v>4</v>
      </c>
      <c r="R60" s="2">
        <v>4</v>
      </c>
      <c r="S60" s="3" t="s">
        <v>67</v>
      </c>
      <c r="T60" s="3" t="s">
        <v>31</v>
      </c>
      <c r="U60" s="3" t="s">
        <v>291</v>
      </c>
      <c r="W60" s="3" t="s">
        <v>68</v>
      </c>
      <c r="X60" s="12" t="s">
        <v>61</v>
      </c>
      <c r="Y60" s="3" t="s">
        <v>70</v>
      </c>
      <c r="Z60" s="3" t="s">
        <v>71</v>
      </c>
      <c r="AA60" s="3" t="s">
        <v>56</v>
      </c>
      <c r="AB60" s="3" t="s">
        <v>38</v>
      </c>
      <c r="AC60" s="3" t="s">
        <v>292</v>
      </c>
      <c r="AD60" s="11"/>
    </row>
    <row r="61" spans="1:36" ht="18" customHeight="1" x14ac:dyDescent="0.25">
      <c r="A61" s="4">
        <v>44328.545957407405</v>
      </c>
      <c r="B61" s="3" t="s">
        <v>293</v>
      </c>
      <c r="C61" s="3" t="s">
        <v>48</v>
      </c>
      <c r="D61" s="3" t="s">
        <v>49</v>
      </c>
      <c r="E61" s="10" t="s">
        <v>50</v>
      </c>
      <c r="F61" s="3" t="s">
        <v>48</v>
      </c>
      <c r="G61" s="3" t="s">
        <v>294</v>
      </c>
      <c r="H61" s="3" t="s">
        <v>48</v>
      </c>
      <c r="I61" s="3">
        <v>5</v>
      </c>
      <c r="J61" s="3" t="s">
        <v>85</v>
      </c>
      <c r="K61" s="2">
        <v>4</v>
      </c>
      <c r="L61" s="2">
        <v>2</v>
      </c>
      <c r="M61" s="2">
        <v>3</v>
      </c>
      <c r="N61" s="2">
        <v>0</v>
      </c>
      <c r="O61" s="2">
        <v>0</v>
      </c>
      <c r="P61" s="2">
        <v>0</v>
      </c>
      <c r="Q61" s="2">
        <v>0</v>
      </c>
      <c r="R61" s="2">
        <v>0</v>
      </c>
      <c r="S61" s="3" t="s">
        <v>67</v>
      </c>
      <c r="T61" s="3" t="s">
        <v>31</v>
      </c>
      <c r="U61" s="10" t="s">
        <v>295</v>
      </c>
      <c r="V61" s="3">
        <v>5</v>
      </c>
      <c r="W61" s="3" t="s">
        <v>60</v>
      </c>
      <c r="X61" s="3" t="s">
        <v>54</v>
      </c>
      <c r="Y61" s="3" t="s">
        <v>35</v>
      </c>
      <c r="Z61" s="3" t="s">
        <v>36</v>
      </c>
      <c r="AA61" s="3" t="s">
        <v>56</v>
      </c>
      <c r="AB61" s="3" t="s">
        <v>38</v>
      </c>
      <c r="AC61" s="3" t="s">
        <v>296</v>
      </c>
      <c r="AD61" s="11"/>
    </row>
    <row r="62" spans="1:36" ht="18" customHeight="1" x14ac:dyDescent="0.25">
      <c r="A62" s="4">
        <v>44328.553995775466</v>
      </c>
      <c r="B62" s="3" t="s">
        <v>297</v>
      </c>
      <c r="C62" s="3" t="s">
        <v>48</v>
      </c>
      <c r="D62" s="3" t="s">
        <v>83</v>
      </c>
      <c r="E62" s="10" t="s">
        <v>50</v>
      </c>
      <c r="F62" s="3" t="s">
        <v>31</v>
      </c>
      <c r="G62" s="3" t="s">
        <v>298</v>
      </c>
      <c r="H62" s="3" t="s">
        <v>31</v>
      </c>
      <c r="I62" s="3">
        <v>1</v>
      </c>
      <c r="J62" s="3" t="s">
        <v>299</v>
      </c>
      <c r="K62" s="2">
        <v>2</v>
      </c>
      <c r="L62" s="2">
        <v>4</v>
      </c>
      <c r="M62" s="2">
        <v>3</v>
      </c>
      <c r="N62" s="2">
        <v>4</v>
      </c>
      <c r="O62" s="2">
        <v>3</v>
      </c>
      <c r="P62" s="2">
        <v>4</v>
      </c>
      <c r="Q62" s="2">
        <v>0</v>
      </c>
      <c r="R62" s="2">
        <v>0</v>
      </c>
      <c r="S62" s="3" t="s">
        <v>52</v>
      </c>
      <c r="T62" s="3" t="s">
        <v>31</v>
      </c>
      <c r="U62" s="3">
        <v>20</v>
      </c>
      <c r="W62" s="3" t="s">
        <v>157</v>
      </c>
      <c r="X62" s="3" t="s">
        <v>54</v>
      </c>
      <c r="Y62" s="3" t="s">
        <v>70</v>
      </c>
      <c r="Z62" s="3" t="s">
        <v>71</v>
      </c>
      <c r="AA62" s="3" t="s">
        <v>72</v>
      </c>
      <c r="AB62" s="3" t="s">
        <v>45</v>
      </c>
      <c r="AC62" s="3" t="s">
        <v>300</v>
      </c>
      <c r="AD62" s="11"/>
    </row>
    <row r="63" spans="1:36" ht="13.2" x14ac:dyDescent="0.25">
      <c r="A63" s="4">
        <v>44328.554675057865</v>
      </c>
      <c r="B63" s="3" t="s">
        <v>301</v>
      </c>
      <c r="C63" s="3" t="s">
        <v>48</v>
      </c>
      <c r="D63" s="3" t="s">
        <v>83</v>
      </c>
      <c r="E63" s="3" t="s">
        <v>93</v>
      </c>
      <c r="F63" s="3" t="s">
        <v>48</v>
      </c>
      <c r="G63" s="3" t="s">
        <v>302</v>
      </c>
      <c r="H63" s="3" t="s">
        <v>31</v>
      </c>
      <c r="I63" s="3">
        <v>1</v>
      </c>
      <c r="J63" s="3" t="s">
        <v>303</v>
      </c>
      <c r="K63" s="2">
        <v>2</v>
      </c>
      <c r="L63" s="2">
        <v>2</v>
      </c>
      <c r="M63" s="2">
        <v>2</v>
      </c>
      <c r="N63" s="2">
        <v>0</v>
      </c>
      <c r="O63" s="2">
        <v>0</v>
      </c>
      <c r="P63" s="2">
        <v>0</v>
      </c>
      <c r="Q63" s="2">
        <v>0</v>
      </c>
      <c r="R63" s="2">
        <v>0</v>
      </c>
      <c r="S63" s="3" t="s">
        <v>95</v>
      </c>
      <c r="T63" s="3" t="s">
        <v>31</v>
      </c>
      <c r="U63" s="3" t="s">
        <v>302</v>
      </c>
      <c r="V63" s="3">
        <v>1</v>
      </c>
      <c r="W63" s="3" t="s">
        <v>304</v>
      </c>
      <c r="X63" s="3" t="s">
        <v>54</v>
      </c>
      <c r="Y63" s="3" t="s">
        <v>44</v>
      </c>
      <c r="Z63" s="3" t="s">
        <v>71</v>
      </c>
      <c r="AA63" s="3" t="s">
        <v>72</v>
      </c>
      <c r="AB63" s="3" t="s">
        <v>305</v>
      </c>
      <c r="AC63" s="3" t="s">
        <v>302</v>
      </c>
      <c r="AD63" s="11"/>
    </row>
    <row r="64" spans="1:36" ht="13.2" x14ac:dyDescent="0.25">
      <c r="A64" s="4">
        <v>44328.554809583336</v>
      </c>
      <c r="B64" s="3" t="s">
        <v>306</v>
      </c>
      <c r="C64" s="3" t="s">
        <v>48</v>
      </c>
      <c r="D64" s="3" t="s">
        <v>49</v>
      </c>
      <c r="E64" s="3" t="s">
        <v>93</v>
      </c>
      <c r="F64" s="3" t="s">
        <v>48</v>
      </c>
      <c r="G64" s="3" t="s">
        <v>307</v>
      </c>
      <c r="H64" s="3" t="s">
        <v>48</v>
      </c>
      <c r="I64" s="3">
        <v>5</v>
      </c>
      <c r="J64" s="3" t="s">
        <v>94</v>
      </c>
      <c r="K64" s="2">
        <v>4</v>
      </c>
      <c r="L64" s="2">
        <v>4</v>
      </c>
      <c r="M64" s="2">
        <v>2</v>
      </c>
      <c r="N64" s="2">
        <v>0</v>
      </c>
      <c r="O64" s="2">
        <v>3</v>
      </c>
      <c r="P64" s="2">
        <v>3</v>
      </c>
      <c r="Q64" s="2">
        <v>4</v>
      </c>
      <c r="R64" s="2">
        <v>3</v>
      </c>
      <c r="S64" s="3" t="s">
        <v>52</v>
      </c>
      <c r="T64" s="3" t="s">
        <v>31</v>
      </c>
      <c r="U64" s="3" t="s">
        <v>308</v>
      </c>
      <c r="V64" s="3">
        <v>5</v>
      </c>
      <c r="W64" s="3" t="s">
        <v>60</v>
      </c>
      <c r="X64" s="3" t="s">
        <v>158</v>
      </c>
      <c r="Y64" s="3" t="s">
        <v>79</v>
      </c>
      <c r="Z64" s="3" t="s">
        <v>239</v>
      </c>
      <c r="AA64" s="3" t="s">
        <v>72</v>
      </c>
      <c r="AB64" s="3" t="s">
        <v>38</v>
      </c>
      <c r="AC64" s="3" t="s">
        <v>309</v>
      </c>
      <c r="AD64" s="11"/>
    </row>
    <row r="65" spans="1:36" ht="13.2" x14ac:dyDescent="0.25">
      <c r="A65" s="4">
        <v>44328.55679008102</v>
      </c>
      <c r="B65" s="3" t="s">
        <v>310</v>
      </c>
      <c r="C65" s="3" t="s">
        <v>48</v>
      </c>
      <c r="D65" s="3" t="s">
        <v>83</v>
      </c>
      <c r="E65" s="19" t="s">
        <v>311</v>
      </c>
      <c r="F65" s="3" t="s">
        <v>31</v>
      </c>
      <c r="G65" s="3" t="s">
        <v>312</v>
      </c>
      <c r="H65" s="3" t="s">
        <v>48</v>
      </c>
      <c r="I65" s="3">
        <v>5</v>
      </c>
      <c r="J65" s="3" t="s">
        <v>313</v>
      </c>
      <c r="K65" s="2">
        <v>3</v>
      </c>
      <c r="L65" s="2">
        <v>2</v>
      </c>
      <c r="M65" s="2">
        <v>4</v>
      </c>
      <c r="N65" s="2">
        <v>4</v>
      </c>
      <c r="O65" s="2">
        <v>3</v>
      </c>
      <c r="P65" s="2">
        <v>2</v>
      </c>
      <c r="Q65" s="2">
        <v>2</v>
      </c>
      <c r="R65" s="2">
        <v>2</v>
      </c>
      <c r="S65" s="3" t="s">
        <v>67</v>
      </c>
      <c r="T65" s="3" t="s">
        <v>48</v>
      </c>
      <c r="U65" s="3" t="s">
        <v>314</v>
      </c>
      <c r="V65" s="3">
        <v>5</v>
      </c>
      <c r="W65" s="3" t="s">
        <v>315</v>
      </c>
      <c r="X65" s="12" t="s">
        <v>61</v>
      </c>
      <c r="Y65" s="3" t="s">
        <v>70</v>
      </c>
      <c r="Z65" s="3" t="s">
        <v>71</v>
      </c>
      <c r="AA65" s="3" t="s">
        <v>72</v>
      </c>
      <c r="AB65" s="3" t="s">
        <v>38</v>
      </c>
      <c r="AC65" s="3" t="s">
        <v>316</v>
      </c>
      <c r="AD65" s="11"/>
    </row>
    <row r="66" spans="1:36" ht="13.2" x14ac:dyDescent="0.25">
      <c r="A66" s="4">
        <v>44328.561506145837</v>
      </c>
      <c r="B66" s="3" t="s">
        <v>317</v>
      </c>
      <c r="C66" s="3" t="s">
        <v>48</v>
      </c>
      <c r="D66" s="3" t="s">
        <v>49</v>
      </c>
      <c r="E66" s="3">
        <v>2</v>
      </c>
      <c r="F66" s="3" t="s">
        <v>48</v>
      </c>
      <c r="H66" s="3" t="s">
        <v>48</v>
      </c>
      <c r="I66" s="3">
        <v>3</v>
      </c>
      <c r="J66" s="3" t="s">
        <v>318</v>
      </c>
      <c r="K66" s="2">
        <v>3</v>
      </c>
      <c r="L66" s="2">
        <v>2</v>
      </c>
      <c r="M66" s="2">
        <v>4</v>
      </c>
      <c r="N66" s="2">
        <v>4</v>
      </c>
      <c r="O66" s="2">
        <v>1</v>
      </c>
      <c r="P66" s="2">
        <v>3</v>
      </c>
      <c r="Q66" s="2">
        <v>2</v>
      </c>
      <c r="R66" s="2">
        <v>0</v>
      </c>
      <c r="S66" s="3" t="s">
        <v>52</v>
      </c>
      <c r="T66" s="3" t="s">
        <v>48</v>
      </c>
      <c r="V66" s="3">
        <v>3</v>
      </c>
      <c r="W66" s="3" t="s">
        <v>60</v>
      </c>
      <c r="X66" s="3" t="s">
        <v>158</v>
      </c>
      <c r="Y66" s="3" t="s">
        <v>44</v>
      </c>
      <c r="Z66" s="3" t="s">
        <v>36</v>
      </c>
      <c r="AA66" s="3" t="s">
        <v>56</v>
      </c>
      <c r="AB66" s="3" t="s">
        <v>38</v>
      </c>
      <c r="AC66" s="3" t="s">
        <v>319</v>
      </c>
      <c r="AD66" s="11"/>
    </row>
    <row r="67" spans="1:36" ht="13.2" x14ac:dyDescent="0.25">
      <c r="A67" s="5">
        <v>44328.589350451388</v>
      </c>
      <c r="B67" s="6" t="s">
        <v>320</v>
      </c>
      <c r="C67" s="6" t="s">
        <v>31</v>
      </c>
      <c r="D67" s="6" t="s">
        <v>59</v>
      </c>
      <c r="E67" s="8"/>
      <c r="F67" s="8"/>
      <c r="G67" s="8"/>
      <c r="H67" s="8"/>
      <c r="I67" s="8"/>
      <c r="J67" s="8"/>
      <c r="K67" s="8"/>
      <c r="L67" s="8"/>
      <c r="M67" s="8"/>
      <c r="N67" s="8"/>
      <c r="O67" s="8"/>
      <c r="P67" s="8"/>
      <c r="Q67" s="8"/>
      <c r="R67" s="8"/>
      <c r="S67" s="8"/>
      <c r="T67" s="8"/>
      <c r="U67" s="8"/>
      <c r="V67" s="8"/>
      <c r="W67" s="6" t="s">
        <v>60</v>
      </c>
      <c r="X67" s="6" t="s">
        <v>61</v>
      </c>
      <c r="Y67" s="6" t="s">
        <v>35</v>
      </c>
      <c r="Z67" s="6" t="s">
        <v>36</v>
      </c>
      <c r="AA67" s="6" t="s">
        <v>56</v>
      </c>
      <c r="AB67" s="6" t="s">
        <v>38</v>
      </c>
      <c r="AC67" s="6" t="s">
        <v>321</v>
      </c>
      <c r="AD67" s="9"/>
      <c r="AE67" s="8"/>
      <c r="AF67" s="8"/>
      <c r="AG67" s="8"/>
      <c r="AH67" s="8"/>
      <c r="AI67" s="8"/>
      <c r="AJ67" s="8"/>
    </row>
    <row r="68" spans="1:36" ht="13.2" x14ac:dyDescent="0.25">
      <c r="A68" s="4">
        <v>44328.594291724541</v>
      </c>
      <c r="B68" s="3" t="s">
        <v>322</v>
      </c>
      <c r="C68" s="3" t="s">
        <v>48</v>
      </c>
      <c r="D68" s="3" t="s">
        <v>49</v>
      </c>
      <c r="E68" s="10" t="s">
        <v>50</v>
      </c>
      <c r="F68" s="3" t="s">
        <v>48</v>
      </c>
      <c r="G68" s="3" t="s">
        <v>323</v>
      </c>
      <c r="H68" s="3" t="s">
        <v>48</v>
      </c>
      <c r="I68" s="3">
        <v>5</v>
      </c>
      <c r="J68" s="3" t="s">
        <v>324</v>
      </c>
      <c r="K68" s="2">
        <v>4</v>
      </c>
      <c r="L68" s="2">
        <v>2</v>
      </c>
      <c r="M68" s="2">
        <v>3</v>
      </c>
      <c r="N68" s="2">
        <v>4</v>
      </c>
      <c r="O68" s="2">
        <v>4</v>
      </c>
      <c r="P68" s="2">
        <v>0</v>
      </c>
      <c r="Q68" s="2">
        <v>0</v>
      </c>
      <c r="R68" s="2">
        <v>3</v>
      </c>
      <c r="S68" s="3" t="s">
        <v>67</v>
      </c>
      <c r="T68" s="3" t="s">
        <v>31</v>
      </c>
      <c r="U68" s="3" t="s">
        <v>325</v>
      </c>
      <c r="W68" s="3" t="s">
        <v>254</v>
      </c>
      <c r="X68" s="3" t="s">
        <v>69</v>
      </c>
      <c r="Y68" s="3" t="s">
        <v>70</v>
      </c>
      <c r="Z68" s="3" t="s">
        <v>71</v>
      </c>
      <c r="AA68" s="3" t="s">
        <v>72</v>
      </c>
      <c r="AB68" s="3" t="s">
        <v>38</v>
      </c>
      <c r="AC68" s="3" t="s">
        <v>326</v>
      </c>
      <c r="AD68" s="11"/>
    </row>
    <row r="69" spans="1:36" ht="13.2" x14ac:dyDescent="0.25">
      <c r="A69" s="4">
        <v>44328.595754652779</v>
      </c>
      <c r="B69" s="3" t="s">
        <v>327</v>
      </c>
      <c r="C69" s="3" t="s">
        <v>48</v>
      </c>
      <c r="D69" s="3" t="s">
        <v>49</v>
      </c>
      <c r="E69" s="3">
        <v>2</v>
      </c>
      <c r="F69" s="3" t="s">
        <v>31</v>
      </c>
      <c r="G69" s="3" t="s">
        <v>328</v>
      </c>
      <c r="H69" s="3" t="s">
        <v>48</v>
      </c>
      <c r="I69" s="3">
        <v>5</v>
      </c>
      <c r="J69" s="3" t="s">
        <v>85</v>
      </c>
      <c r="K69" s="2">
        <v>3</v>
      </c>
      <c r="L69" s="2">
        <v>2</v>
      </c>
      <c r="M69" s="2">
        <v>4</v>
      </c>
      <c r="N69" s="2">
        <v>2</v>
      </c>
      <c r="O69" s="2">
        <v>2</v>
      </c>
      <c r="P69" s="2">
        <v>3</v>
      </c>
      <c r="Q69" s="2">
        <v>4</v>
      </c>
      <c r="R69" s="2">
        <v>4</v>
      </c>
      <c r="S69" s="3" t="s">
        <v>104</v>
      </c>
      <c r="T69" s="3" t="s">
        <v>31</v>
      </c>
      <c r="U69" s="3" t="s">
        <v>329</v>
      </c>
      <c r="W69" s="3" t="s">
        <v>112</v>
      </c>
      <c r="X69" s="3" t="s">
        <v>158</v>
      </c>
      <c r="Y69" s="3" t="s">
        <v>35</v>
      </c>
      <c r="Z69" s="3" t="s">
        <v>36</v>
      </c>
      <c r="AA69" s="3" t="s">
        <v>56</v>
      </c>
      <c r="AB69" s="3" t="s">
        <v>45</v>
      </c>
      <c r="AC69" s="3" t="s">
        <v>330</v>
      </c>
    </row>
    <row r="70" spans="1:36" ht="13.2" x14ac:dyDescent="0.25">
      <c r="A70" s="4">
        <v>44328.596097071757</v>
      </c>
      <c r="B70" s="3" t="s">
        <v>331</v>
      </c>
      <c r="C70" s="3" t="s">
        <v>48</v>
      </c>
      <c r="D70" s="3" t="s">
        <v>332</v>
      </c>
      <c r="E70" s="10" t="s">
        <v>50</v>
      </c>
      <c r="F70" s="3" t="s">
        <v>48</v>
      </c>
      <c r="H70" s="3" t="s">
        <v>48</v>
      </c>
      <c r="I70" s="3">
        <v>2</v>
      </c>
      <c r="J70" s="3" t="s">
        <v>333</v>
      </c>
      <c r="K70" s="2">
        <v>3</v>
      </c>
      <c r="L70" s="2">
        <v>2</v>
      </c>
      <c r="M70" s="2">
        <v>4</v>
      </c>
      <c r="N70" s="2">
        <v>4</v>
      </c>
      <c r="O70" s="2">
        <v>2</v>
      </c>
      <c r="P70" s="2">
        <v>0</v>
      </c>
      <c r="Q70" s="2">
        <v>0</v>
      </c>
      <c r="R70" s="2">
        <v>0</v>
      </c>
      <c r="S70" s="3" t="s">
        <v>95</v>
      </c>
      <c r="T70" s="3" t="s">
        <v>48</v>
      </c>
      <c r="U70" s="3" t="s">
        <v>334</v>
      </c>
      <c r="W70" s="3" t="s">
        <v>60</v>
      </c>
      <c r="X70" s="12" t="s">
        <v>61</v>
      </c>
      <c r="Y70" s="3" t="s">
        <v>70</v>
      </c>
      <c r="Z70" s="3" t="s">
        <v>71</v>
      </c>
      <c r="AA70" s="3" t="s">
        <v>56</v>
      </c>
      <c r="AB70" s="3" t="s">
        <v>45</v>
      </c>
      <c r="AC70" s="3" t="s">
        <v>335</v>
      </c>
    </row>
    <row r="71" spans="1:36" ht="13.2" x14ac:dyDescent="0.25">
      <c r="A71" s="4">
        <v>44328.596476516206</v>
      </c>
      <c r="B71" s="3" t="s">
        <v>336</v>
      </c>
      <c r="C71" s="3" t="s">
        <v>48</v>
      </c>
      <c r="D71" s="3" t="s">
        <v>49</v>
      </c>
      <c r="E71" s="10" t="s">
        <v>50</v>
      </c>
      <c r="F71" s="3" t="s">
        <v>31</v>
      </c>
      <c r="H71" s="3" t="s">
        <v>48</v>
      </c>
      <c r="I71" s="3">
        <v>5</v>
      </c>
      <c r="J71" s="3" t="s">
        <v>94</v>
      </c>
      <c r="K71" s="2">
        <v>4</v>
      </c>
      <c r="L71" s="2">
        <v>2</v>
      </c>
      <c r="M71" s="2">
        <v>3</v>
      </c>
      <c r="N71" s="2">
        <v>1</v>
      </c>
      <c r="O71" s="2">
        <v>3</v>
      </c>
      <c r="P71" s="2">
        <v>4</v>
      </c>
      <c r="Q71" s="2">
        <v>2</v>
      </c>
      <c r="R71" s="2">
        <v>0</v>
      </c>
      <c r="S71" s="3" t="s">
        <v>95</v>
      </c>
      <c r="T71" s="3" t="s">
        <v>31</v>
      </c>
      <c r="U71" s="3">
        <v>10</v>
      </c>
      <c r="V71" s="3">
        <v>4</v>
      </c>
      <c r="W71" s="3" t="s">
        <v>273</v>
      </c>
      <c r="X71" s="3" t="s">
        <v>78</v>
      </c>
      <c r="Y71" s="3" t="s">
        <v>79</v>
      </c>
      <c r="Z71" s="3" t="s">
        <v>80</v>
      </c>
      <c r="AA71" s="3" t="s">
        <v>56</v>
      </c>
      <c r="AB71" s="3" t="s">
        <v>38</v>
      </c>
      <c r="AC71" s="3" t="s">
        <v>337</v>
      </c>
    </row>
    <row r="72" spans="1:36" ht="13.2" x14ac:dyDescent="0.25">
      <c r="A72" s="4">
        <v>44328.602311331022</v>
      </c>
      <c r="B72" s="3" t="s">
        <v>338</v>
      </c>
      <c r="C72" s="3" t="s">
        <v>48</v>
      </c>
      <c r="D72" s="3" t="s">
        <v>49</v>
      </c>
      <c r="E72" s="3">
        <v>2</v>
      </c>
      <c r="F72" s="3" t="s">
        <v>48</v>
      </c>
      <c r="G72" s="3" t="s">
        <v>339</v>
      </c>
      <c r="H72" s="3" t="s">
        <v>48</v>
      </c>
      <c r="I72" s="3">
        <v>5</v>
      </c>
      <c r="J72" s="3" t="s">
        <v>318</v>
      </c>
      <c r="K72" s="2">
        <v>2</v>
      </c>
      <c r="L72" s="2">
        <v>2</v>
      </c>
      <c r="M72" s="2">
        <v>2</v>
      </c>
      <c r="N72" s="2">
        <v>0</v>
      </c>
      <c r="O72" s="2">
        <v>0</v>
      </c>
      <c r="P72" s="2">
        <v>0</v>
      </c>
      <c r="Q72" s="2">
        <v>0</v>
      </c>
      <c r="R72" s="2">
        <v>0</v>
      </c>
      <c r="S72" s="3" t="s">
        <v>67</v>
      </c>
      <c r="T72" s="3" t="s">
        <v>31</v>
      </c>
      <c r="U72" s="3" t="s">
        <v>325</v>
      </c>
      <c r="V72" s="3">
        <v>3</v>
      </c>
      <c r="W72" s="3" t="s">
        <v>340</v>
      </c>
      <c r="X72" s="3" t="s">
        <v>193</v>
      </c>
      <c r="Y72" s="3" t="s">
        <v>35</v>
      </c>
      <c r="Z72" s="3" t="s">
        <v>341</v>
      </c>
      <c r="AA72" s="3" t="s">
        <v>56</v>
      </c>
      <c r="AB72" s="3" t="s">
        <v>38</v>
      </c>
      <c r="AC72" s="3" t="s">
        <v>342</v>
      </c>
    </row>
    <row r="73" spans="1:36" ht="13.2" x14ac:dyDescent="0.25">
      <c r="A73" s="4">
        <v>44328.603781666665</v>
      </c>
      <c r="B73" s="3" t="s">
        <v>343</v>
      </c>
      <c r="C73" s="3" t="s">
        <v>48</v>
      </c>
      <c r="D73" s="3" t="s">
        <v>83</v>
      </c>
      <c r="E73" s="3" t="s">
        <v>93</v>
      </c>
      <c r="F73" s="3" t="s">
        <v>48</v>
      </c>
      <c r="G73" s="3" t="s">
        <v>344</v>
      </c>
      <c r="H73" s="3" t="s">
        <v>48</v>
      </c>
      <c r="I73" s="3">
        <v>5</v>
      </c>
      <c r="J73" s="3" t="s">
        <v>345</v>
      </c>
      <c r="K73" s="2">
        <v>4</v>
      </c>
      <c r="L73" s="2">
        <v>3</v>
      </c>
      <c r="M73" s="2">
        <v>2</v>
      </c>
      <c r="N73" s="2">
        <v>4</v>
      </c>
      <c r="O73" s="2">
        <v>3</v>
      </c>
      <c r="P73" s="2">
        <v>0</v>
      </c>
      <c r="Q73" s="2">
        <v>0</v>
      </c>
      <c r="R73" s="2">
        <v>0</v>
      </c>
      <c r="S73" s="3" t="s">
        <v>67</v>
      </c>
      <c r="T73" s="3" t="s">
        <v>48</v>
      </c>
      <c r="U73" s="3" t="s">
        <v>346</v>
      </c>
      <c r="V73" s="3">
        <v>4</v>
      </c>
      <c r="W73" s="3" t="s">
        <v>96</v>
      </c>
      <c r="X73" s="12" t="s">
        <v>61</v>
      </c>
      <c r="Y73" s="3" t="s">
        <v>70</v>
      </c>
      <c r="Z73" s="3" t="s">
        <v>71</v>
      </c>
      <c r="AA73" s="3" t="s">
        <v>56</v>
      </c>
      <c r="AB73" s="3" t="s">
        <v>38</v>
      </c>
      <c r="AC73" s="3" t="s">
        <v>347</v>
      </c>
      <c r="AD73" s="3" t="s">
        <v>348</v>
      </c>
    </row>
    <row r="74" spans="1:36" ht="13.2" x14ac:dyDescent="0.25">
      <c r="A74" s="4">
        <v>44328.619184560186</v>
      </c>
      <c r="B74" s="3" t="s">
        <v>349</v>
      </c>
      <c r="C74" s="3" t="s">
        <v>48</v>
      </c>
      <c r="D74" s="3" t="s">
        <v>83</v>
      </c>
      <c r="E74" s="3" t="s">
        <v>93</v>
      </c>
      <c r="F74" s="3" t="s">
        <v>48</v>
      </c>
      <c r="H74" s="3" t="s">
        <v>48</v>
      </c>
      <c r="I74" s="3">
        <v>5</v>
      </c>
      <c r="J74" s="3" t="s">
        <v>41</v>
      </c>
      <c r="K74" s="2">
        <v>3</v>
      </c>
      <c r="L74" s="2">
        <v>2</v>
      </c>
      <c r="M74" s="2">
        <v>4</v>
      </c>
      <c r="N74" s="2">
        <v>4</v>
      </c>
      <c r="O74" s="2">
        <v>4</v>
      </c>
      <c r="P74" s="2">
        <v>2</v>
      </c>
      <c r="Q74" s="2">
        <v>0</v>
      </c>
      <c r="R74" s="2">
        <v>0</v>
      </c>
      <c r="S74" s="3" t="s">
        <v>52</v>
      </c>
      <c r="T74" s="3" t="s">
        <v>31</v>
      </c>
      <c r="U74" s="3" t="s">
        <v>350</v>
      </c>
      <c r="W74" s="3" t="s">
        <v>153</v>
      </c>
      <c r="X74" s="3" t="s">
        <v>69</v>
      </c>
      <c r="Y74" s="3" t="s">
        <v>70</v>
      </c>
      <c r="Z74" s="3" t="s">
        <v>71</v>
      </c>
      <c r="AA74" s="3" t="s">
        <v>72</v>
      </c>
      <c r="AB74" s="3" t="s">
        <v>38</v>
      </c>
      <c r="AC74" s="3" t="s">
        <v>351</v>
      </c>
    </row>
    <row r="75" spans="1:36" ht="13.2" x14ac:dyDescent="0.25">
      <c r="A75" s="4">
        <v>44328.624233263894</v>
      </c>
      <c r="B75" s="3" t="s">
        <v>352</v>
      </c>
      <c r="C75" s="3" t="s">
        <v>48</v>
      </c>
      <c r="D75" s="3" t="s">
        <v>49</v>
      </c>
      <c r="E75" s="10" t="s">
        <v>50</v>
      </c>
      <c r="F75" s="3" t="s">
        <v>48</v>
      </c>
      <c r="G75" s="3" t="s">
        <v>353</v>
      </c>
      <c r="H75" s="3" t="s">
        <v>48</v>
      </c>
      <c r="I75" s="3">
        <v>5</v>
      </c>
      <c r="J75" s="3" t="s">
        <v>178</v>
      </c>
      <c r="K75" s="2">
        <v>4</v>
      </c>
      <c r="L75" s="2">
        <v>2</v>
      </c>
      <c r="M75" s="2">
        <v>3</v>
      </c>
      <c r="N75" s="2">
        <v>4</v>
      </c>
      <c r="O75" s="2">
        <v>0</v>
      </c>
      <c r="P75" s="2">
        <v>3</v>
      </c>
      <c r="Q75" s="2">
        <v>1</v>
      </c>
      <c r="R75" s="2">
        <v>2</v>
      </c>
      <c r="S75" s="3" t="s">
        <v>67</v>
      </c>
      <c r="T75" s="3" t="s">
        <v>31</v>
      </c>
      <c r="U75" s="3" t="s">
        <v>179</v>
      </c>
      <c r="V75" s="3">
        <v>5</v>
      </c>
      <c r="W75" s="3" t="s">
        <v>60</v>
      </c>
      <c r="X75" s="3" t="s">
        <v>100</v>
      </c>
      <c r="Y75" s="3" t="s">
        <v>35</v>
      </c>
      <c r="Z75" s="3" t="s">
        <v>36</v>
      </c>
      <c r="AA75" s="3" t="s">
        <v>56</v>
      </c>
      <c r="AB75" s="3" t="s">
        <v>38</v>
      </c>
      <c r="AC75" s="3" t="s">
        <v>354</v>
      </c>
      <c r="AD75" s="3" t="s">
        <v>355</v>
      </c>
    </row>
    <row r="76" spans="1:36" ht="13.2" x14ac:dyDescent="0.25">
      <c r="A76" s="13">
        <v>44328.638440104165</v>
      </c>
      <c r="B76" s="14" t="s">
        <v>356</v>
      </c>
      <c r="C76" s="14" t="s">
        <v>48</v>
      </c>
      <c r="D76" s="14" t="s">
        <v>59</v>
      </c>
      <c r="E76" s="14" t="s">
        <v>93</v>
      </c>
      <c r="F76" s="14" t="s">
        <v>48</v>
      </c>
      <c r="G76" s="14" t="s">
        <v>357</v>
      </c>
      <c r="H76" s="14" t="s">
        <v>48</v>
      </c>
      <c r="I76" s="14">
        <v>4</v>
      </c>
      <c r="J76" s="14" t="s">
        <v>178</v>
      </c>
      <c r="K76" s="16">
        <v>4</v>
      </c>
      <c r="L76" s="16">
        <v>3</v>
      </c>
      <c r="M76" s="16">
        <v>2</v>
      </c>
      <c r="N76" s="16">
        <v>2</v>
      </c>
      <c r="O76" s="16">
        <v>4</v>
      </c>
      <c r="P76" s="16">
        <v>3</v>
      </c>
      <c r="Q76" s="16">
        <v>2</v>
      </c>
      <c r="R76" s="16">
        <v>2</v>
      </c>
      <c r="S76" s="14" t="s">
        <v>67</v>
      </c>
      <c r="T76" s="14" t="s">
        <v>31</v>
      </c>
      <c r="U76" s="14" t="s">
        <v>179</v>
      </c>
      <c r="V76" s="14">
        <v>2</v>
      </c>
      <c r="W76" s="14" t="s">
        <v>60</v>
      </c>
      <c r="X76" s="14" t="s">
        <v>100</v>
      </c>
      <c r="Y76" s="14" t="s">
        <v>44</v>
      </c>
      <c r="Z76" s="14" t="s">
        <v>36</v>
      </c>
      <c r="AA76" s="14" t="s">
        <v>56</v>
      </c>
      <c r="AB76" s="14" t="s">
        <v>38</v>
      </c>
      <c r="AC76" s="14" t="s">
        <v>358</v>
      </c>
      <c r="AD76" s="14" t="s">
        <v>359</v>
      </c>
      <c r="AE76" s="15"/>
      <c r="AF76" s="15"/>
      <c r="AG76" s="15"/>
      <c r="AH76" s="15"/>
      <c r="AI76" s="15"/>
      <c r="AJ76" s="15"/>
    </row>
    <row r="77" spans="1:36" ht="13.2" x14ac:dyDescent="0.25">
      <c r="A77" s="5">
        <v>44328.665563981485</v>
      </c>
      <c r="B77" s="6" t="s">
        <v>360</v>
      </c>
      <c r="C77" s="6" t="s">
        <v>31</v>
      </c>
      <c r="D77" s="6" t="s">
        <v>59</v>
      </c>
      <c r="E77" s="8"/>
      <c r="F77" s="8"/>
      <c r="G77" s="8"/>
      <c r="H77" s="8"/>
      <c r="I77" s="8"/>
      <c r="J77" s="8"/>
      <c r="K77" s="8"/>
      <c r="L77" s="8"/>
      <c r="M77" s="8"/>
      <c r="N77" s="8"/>
      <c r="O77" s="8"/>
      <c r="P77" s="8"/>
      <c r="Q77" s="8"/>
      <c r="R77" s="8"/>
      <c r="S77" s="8"/>
      <c r="T77" s="8"/>
      <c r="U77" s="8"/>
      <c r="V77" s="8"/>
      <c r="W77" s="6" t="s">
        <v>112</v>
      </c>
      <c r="X77" s="6" t="s">
        <v>100</v>
      </c>
      <c r="Y77" s="6" t="s">
        <v>35</v>
      </c>
      <c r="Z77" s="6" t="s">
        <v>36</v>
      </c>
      <c r="AA77" s="6" t="s">
        <v>56</v>
      </c>
      <c r="AB77" s="6" t="s">
        <v>45</v>
      </c>
      <c r="AC77" s="6" t="s">
        <v>361</v>
      </c>
      <c r="AD77" s="6" t="s">
        <v>362</v>
      </c>
      <c r="AE77" s="8"/>
      <c r="AF77" s="8"/>
      <c r="AG77" s="8"/>
      <c r="AH77" s="8"/>
      <c r="AI77" s="8"/>
      <c r="AJ77" s="8"/>
    </row>
    <row r="78" spans="1:36" ht="13.2" x14ac:dyDescent="0.25">
      <c r="A78" s="4">
        <v>44328.669340717592</v>
      </c>
      <c r="B78" s="3" t="s">
        <v>363</v>
      </c>
      <c r="C78" s="3" t="s">
        <v>48</v>
      </c>
      <c r="D78" s="3" t="s">
        <v>49</v>
      </c>
      <c r="E78" s="10" t="s">
        <v>50</v>
      </c>
      <c r="F78" s="3" t="s">
        <v>48</v>
      </c>
      <c r="G78" s="3" t="s">
        <v>364</v>
      </c>
      <c r="H78" s="3" t="s">
        <v>31</v>
      </c>
      <c r="I78" s="3">
        <v>5</v>
      </c>
      <c r="J78" s="3" t="s">
        <v>365</v>
      </c>
      <c r="K78" s="2">
        <v>4</v>
      </c>
      <c r="L78" s="2">
        <v>2</v>
      </c>
      <c r="M78" s="2">
        <v>3</v>
      </c>
      <c r="N78" s="2">
        <v>4</v>
      </c>
      <c r="O78" s="2">
        <v>3</v>
      </c>
      <c r="P78" s="2">
        <v>2</v>
      </c>
      <c r="Q78" s="2">
        <v>1</v>
      </c>
      <c r="R78" s="2">
        <v>0</v>
      </c>
      <c r="S78" s="3" t="s">
        <v>67</v>
      </c>
      <c r="T78" s="3" t="s">
        <v>31</v>
      </c>
      <c r="U78" s="3" t="s">
        <v>366</v>
      </c>
      <c r="V78" s="3">
        <v>5</v>
      </c>
      <c r="W78" s="3" t="s">
        <v>109</v>
      </c>
      <c r="X78" s="3" t="s">
        <v>69</v>
      </c>
      <c r="Y78" s="3" t="s">
        <v>70</v>
      </c>
      <c r="Z78" s="3" t="s">
        <v>71</v>
      </c>
      <c r="AA78" s="3" t="s">
        <v>56</v>
      </c>
      <c r="AB78" s="3" t="s">
        <v>38</v>
      </c>
      <c r="AC78" s="3" t="s">
        <v>367</v>
      </c>
    </row>
    <row r="79" spans="1:36" ht="13.2" x14ac:dyDescent="0.25">
      <c r="A79" s="4">
        <v>44328.680263703704</v>
      </c>
      <c r="B79" s="3" t="s">
        <v>368</v>
      </c>
      <c r="C79" s="3" t="s">
        <v>48</v>
      </c>
      <c r="D79" s="3" t="s">
        <v>83</v>
      </c>
      <c r="E79" s="10" t="s">
        <v>50</v>
      </c>
      <c r="F79" s="3" t="s">
        <v>48</v>
      </c>
      <c r="G79" s="3" t="s">
        <v>369</v>
      </c>
      <c r="H79" s="3" t="s">
        <v>48</v>
      </c>
      <c r="I79" s="3">
        <v>5</v>
      </c>
      <c r="J79" s="3" t="s">
        <v>51</v>
      </c>
      <c r="K79" s="2">
        <v>2</v>
      </c>
      <c r="L79" s="2">
        <v>4</v>
      </c>
      <c r="M79" s="2">
        <v>4</v>
      </c>
      <c r="N79" s="2">
        <v>4</v>
      </c>
      <c r="O79" s="2">
        <v>3</v>
      </c>
      <c r="P79" s="2">
        <v>1</v>
      </c>
      <c r="Q79" s="2">
        <v>1</v>
      </c>
      <c r="R79" s="2">
        <v>4</v>
      </c>
      <c r="S79" s="3" t="s">
        <v>52</v>
      </c>
      <c r="T79" s="3" t="s">
        <v>48</v>
      </c>
      <c r="U79" s="3">
        <v>120</v>
      </c>
      <c r="V79" s="3">
        <v>5</v>
      </c>
      <c r="W79" s="3" t="s">
        <v>60</v>
      </c>
      <c r="X79" s="3" t="s">
        <v>54</v>
      </c>
      <c r="Y79" s="3" t="s">
        <v>70</v>
      </c>
      <c r="Z79" s="3" t="s">
        <v>71</v>
      </c>
      <c r="AA79" s="3" t="s">
        <v>56</v>
      </c>
      <c r="AB79" s="3" t="s">
        <v>38</v>
      </c>
      <c r="AC79" s="3" t="s">
        <v>370</v>
      </c>
    </row>
    <row r="80" spans="1:36" ht="13.2" x14ac:dyDescent="0.25">
      <c r="A80" s="4">
        <v>44328.680575034727</v>
      </c>
      <c r="B80" s="3" t="s">
        <v>371</v>
      </c>
      <c r="C80" s="3" t="s">
        <v>48</v>
      </c>
      <c r="D80" s="3" t="s">
        <v>83</v>
      </c>
      <c r="E80" s="10" t="s">
        <v>50</v>
      </c>
      <c r="F80" s="3" t="s">
        <v>48</v>
      </c>
      <c r="G80" s="3" t="s">
        <v>372</v>
      </c>
      <c r="H80" s="3" t="s">
        <v>48</v>
      </c>
      <c r="I80" s="3">
        <v>5</v>
      </c>
      <c r="J80" s="3" t="s">
        <v>373</v>
      </c>
      <c r="K80" s="2">
        <v>3</v>
      </c>
      <c r="L80" s="2">
        <v>2</v>
      </c>
      <c r="M80" s="2">
        <v>4</v>
      </c>
      <c r="N80" s="2">
        <v>4</v>
      </c>
      <c r="O80" s="2">
        <v>3</v>
      </c>
      <c r="P80" s="2">
        <v>1</v>
      </c>
      <c r="Q80" s="2">
        <v>2</v>
      </c>
      <c r="R80" s="2">
        <v>0</v>
      </c>
      <c r="S80" s="3" t="s">
        <v>95</v>
      </c>
      <c r="T80" s="3" t="s">
        <v>31</v>
      </c>
      <c r="U80" s="3">
        <v>15</v>
      </c>
      <c r="V80" s="3">
        <v>4</v>
      </c>
      <c r="W80" s="3" t="s">
        <v>374</v>
      </c>
      <c r="X80" s="3" t="s">
        <v>69</v>
      </c>
      <c r="Y80" s="3" t="s">
        <v>118</v>
      </c>
      <c r="Z80" s="3" t="s">
        <v>80</v>
      </c>
      <c r="AA80" s="3" t="s">
        <v>56</v>
      </c>
      <c r="AB80" s="3" t="s">
        <v>38</v>
      </c>
      <c r="AC80" s="3" t="s">
        <v>375</v>
      </c>
    </row>
    <row r="81" spans="1:36" ht="13.2" x14ac:dyDescent="0.25">
      <c r="A81" s="5">
        <v>44328.683177465282</v>
      </c>
      <c r="B81" s="6" t="s">
        <v>376</v>
      </c>
      <c r="C81" s="6" t="s">
        <v>31</v>
      </c>
      <c r="D81" s="6" t="s">
        <v>32</v>
      </c>
      <c r="E81" s="8"/>
      <c r="F81" s="8"/>
      <c r="G81" s="8"/>
      <c r="H81" s="8"/>
      <c r="I81" s="8"/>
      <c r="J81" s="8"/>
      <c r="K81" s="8"/>
      <c r="L81" s="8"/>
      <c r="M81" s="8"/>
      <c r="N81" s="8"/>
      <c r="O81" s="8"/>
      <c r="P81" s="8"/>
      <c r="Q81" s="8"/>
      <c r="R81" s="8"/>
      <c r="S81" s="8"/>
      <c r="T81" s="8"/>
      <c r="U81" s="8"/>
      <c r="V81" s="8"/>
      <c r="W81" s="6" t="s">
        <v>60</v>
      </c>
      <c r="X81" s="6" t="s">
        <v>43</v>
      </c>
      <c r="Y81" s="6" t="s">
        <v>35</v>
      </c>
      <c r="Z81" s="6" t="s">
        <v>36</v>
      </c>
      <c r="AA81" s="6" t="s">
        <v>56</v>
      </c>
      <c r="AB81" s="6" t="s">
        <v>38</v>
      </c>
      <c r="AC81" s="6" t="s">
        <v>377</v>
      </c>
      <c r="AD81" s="8"/>
      <c r="AE81" s="8"/>
      <c r="AF81" s="8"/>
      <c r="AG81" s="8"/>
      <c r="AH81" s="8"/>
      <c r="AI81" s="8"/>
      <c r="AJ81" s="8"/>
    </row>
    <row r="82" spans="1:36" ht="13.2" x14ac:dyDescent="0.25">
      <c r="A82" s="13">
        <v>44328.684293645834</v>
      </c>
      <c r="B82" s="14" t="s">
        <v>378</v>
      </c>
      <c r="C82" s="14" t="s">
        <v>48</v>
      </c>
      <c r="D82" s="14" t="s">
        <v>32</v>
      </c>
      <c r="E82" s="18" t="s">
        <v>50</v>
      </c>
      <c r="F82" s="14" t="s">
        <v>48</v>
      </c>
      <c r="G82" s="14" t="s">
        <v>379</v>
      </c>
      <c r="H82" s="14" t="s">
        <v>48</v>
      </c>
      <c r="I82" s="14">
        <v>5</v>
      </c>
      <c r="J82" s="14" t="s">
        <v>380</v>
      </c>
      <c r="K82" s="16">
        <v>3</v>
      </c>
      <c r="L82" s="16">
        <v>2</v>
      </c>
      <c r="M82" s="16">
        <v>4</v>
      </c>
      <c r="N82" s="16">
        <v>3</v>
      </c>
      <c r="O82" s="16">
        <v>2</v>
      </c>
      <c r="P82" s="16">
        <v>1</v>
      </c>
      <c r="Q82" s="16">
        <v>0</v>
      </c>
      <c r="R82" s="16">
        <v>4</v>
      </c>
      <c r="S82" s="14" t="s">
        <v>52</v>
      </c>
      <c r="T82" s="14" t="s">
        <v>31</v>
      </c>
      <c r="U82" s="14">
        <v>15</v>
      </c>
      <c r="V82" s="14">
        <v>5</v>
      </c>
      <c r="W82" s="14" t="s">
        <v>68</v>
      </c>
      <c r="X82" s="14" t="s">
        <v>106</v>
      </c>
      <c r="Y82" s="14" t="s">
        <v>70</v>
      </c>
      <c r="Z82" s="14" t="s">
        <v>71</v>
      </c>
      <c r="AA82" s="14" t="s">
        <v>72</v>
      </c>
      <c r="AB82" s="14" t="s">
        <v>38</v>
      </c>
      <c r="AC82" s="14" t="s">
        <v>381</v>
      </c>
      <c r="AD82" s="15"/>
      <c r="AE82" s="15"/>
      <c r="AF82" s="15"/>
      <c r="AG82" s="15"/>
      <c r="AH82" s="15"/>
      <c r="AI82" s="15"/>
      <c r="AJ82" s="15"/>
    </row>
    <row r="83" spans="1:36" ht="13.2" x14ac:dyDescent="0.25">
      <c r="A83" s="5">
        <v>44328.699335335652</v>
      </c>
      <c r="B83" s="6" t="s">
        <v>382</v>
      </c>
      <c r="C83" s="6" t="s">
        <v>31</v>
      </c>
      <c r="D83" s="6" t="s">
        <v>59</v>
      </c>
      <c r="E83" s="8"/>
      <c r="F83" s="8"/>
      <c r="G83" s="8"/>
      <c r="H83" s="8"/>
      <c r="I83" s="8"/>
      <c r="J83" s="8"/>
      <c r="K83" s="8"/>
      <c r="L83" s="8"/>
      <c r="M83" s="8"/>
      <c r="N83" s="8"/>
      <c r="O83" s="8"/>
      <c r="P83" s="8"/>
      <c r="Q83" s="8"/>
      <c r="R83" s="8"/>
      <c r="S83" s="8"/>
      <c r="T83" s="8"/>
      <c r="U83" s="8"/>
      <c r="V83" s="8"/>
      <c r="W83" s="6" t="s">
        <v>112</v>
      </c>
      <c r="X83" s="6" t="s">
        <v>43</v>
      </c>
      <c r="Y83" s="6" t="s">
        <v>35</v>
      </c>
      <c r="Z83" s="6" t="s">
        <v>383</v>
      </c>
      <c r="AA83" s="6" t="s">
        <v>72</v>
      </c>
      <c r="AB83" s="6" t="s">
        <v>45</v>
      </c>
      <c r="AC83" s="6" t="s">
        <v>384</v>
      </c>
      <c r="AD83" s="6" t="s">
        <v>385</v>
      </c>
      <c r="AE83" s="8"/>
      <c r="AF83" s="8"/>
      <c r="AG83" s="8"/>
      <c r="AH83" s="8"/>
      <c r="AI83" s="8"/>
      <c r="AJ83" s="8"/>
    </row>
    <row r="84" spans="1:36" ht="13.2" x14ac:dyDescent="0.25">
      <c r="A84" s="4">
        <v>44328.705899537032</v>
      </c>
      <c r="B84" s="3" t="s">
        <v>386</v>
      </c>
      <c r="C84" s="3" t="s">
        <v>48</v>
      </c>
      <c r="D84" s="3" t="s">
        <v>49</v>
      </c>
      <c r="E84" s="10" t="s">
        <v>50</v>
      </c>
      <c r="F84" s="3" t="s">
        <v>31</v>
      </c>
      <c r="G84" s="3" t="s">
        <v>387</v>
      </c>
      <c r="H84" s="3" t="s">
        <v>31</v>
      </c>
      <c r="I84" s="3">
        <v>3</v>
      </c>
      <c r="J84" s="3" t="s">
        <v>94</v>
      </c>
      <c r="K84" s="2">
        <v>2</v>
      </c>
      <c r="L84" s="2">
        <v>4</v>
      </c>
      <c r="M84" s="2">
        <v>3</v>
      </c>
      <c r="N84" s="2">
        <v>1</v>
      </c>
      <c r="O84" s="2">
        <v>1</v>
      </c>
      <c r="P84" s="2">
        <v>1</v>
      </c>
      <c r="Q84" s="2">
        <v>1</v>
      </c>
      <c r="R84" s="2">
        <v>2</v>
      </c>
      <c r="S84" s="3" t="s">
        <v>52</v>
      </c>
      <c r="T84" s="3" t="s">
        <v>48</v>
      </c>
      <c r="U84" s="3" t="s">
        <v>388</v>
      </c>
      <c r="V84" s="3">
        <v>3</v>
      </c>
      <c r="W84" s="3" t="s">
        <v>60</v>
      </c>
      <c r="X84" s="3" t="s">
        <v>100</v>
      </c>
      <c r="Y84" s="3" t="s">
        <v>79</v>
      </c>
      <c r="Z84" s="3" t="s">
        <v>36</v>
      </c>
      <c r="AA84" s="3" t="s">
        <v>56</v>
      </c>
      <c r="AB84" s="3" t="s">
        <v>45</v>
      </c>
      <c r="AC84" s="3" t="s">
        <v>389</v>
      </c>
      <c r="AD84" s="3" t="s">
        <v>390</v>
      </c>
    </row>
    <row r="85" spans="1:36" ht="13.2" x14ac:dyDescent="0.25">
      <c r="A85" s="4">
        <v>44328.714180590279</v>
      </c>
      <c r="B85" s="3" t="s">
        <v>391</v>
      </c>
      <c r="C85" s="3" t="s">
        <v>48</v>
      </c>
      <c r="D85" s="3" t="s">
        <v>49</v>
      </c>
      <c r="E85" s="3">
        <v>2</v>
      </c>
      <c r="F85" s="3" t="s">
        <v>48</v>
      </c>
      <c r="G85" s="3" t="s">
        <v>392</v>
      </c>
      <c r="H85" s="3" t="s">
        <v>48</v>
      </c>
      <c r="I85" s="3">
        <v>5</v>
      </c>
      <c r="J85" s="3" t="s">
        <v>393</v>
      </c>
      <c r="K85" s="2">
        <v>4</v>
      </c>
      <c r="L85" s="2">
        <v>2</v>
      </c>
      <c r="M85" s="2">
        <v>3</v>
      </c>
      <c r="N85" s="2">
        <v>3</v>
      </c>
      <c r="O85" s="2">
        <v>4</v>
      </c>
      <c r="P85" s="2">
        <v>2</v>
      </c>
      <c r="Q85" s="2">
        <v>0</v>
      </c>
      <c r="R85" s="2">
        <v>1</v>
      </c>
      <c r="S85" s="3" t="s">
        <v>67</v>
      </c>
      <c r="T85" s="3" t="s">
        <v>31</v>
      </c>
      <c r="U85" s="3" t="s">
        <v>394</v>
      </c>
      <c r="V85" s="3">
        <v>3</v>
      </c>
      <c r="W85" s="3" t="s">
        <v>109</v>
      </c>
      <c r="X85" s="12" t="s">
        <v>61</v>
      </c>
      <c r="Y85" s="3" t="s">
        <v>70</v>
      </c>
      <c r="Z85" s="3" t="s">
        <v>71</v>
      </c>
      <c r="AA85" s="3" t="s">
        <v>56</v>
      </c>
      <c r="AB85" s="3" t="s">
        <v>38</v>
      </c>
      <c r="AC85" s="3" t="s">
        <v>395</v>
      </c>
      <c r="AD85" s="3" t="s">
        <v>396</v>
      </c>
    </row>
    <row r="86" spans="1:36" ht="13.2" x14ac:dyDescent="0.25">
      <c r="A86" s="13">
        <v>44328.717410798607</v>
      </c>
      <c r="B86" s="14" t="s">
        <v>397</v>
      </c>
      <c r="C86" s="14" t="s">
        <v>48</v>
      </c>
      <c r="D86" s="14" t="s">
        <v>59</v>
      </c>
      <c r="E86" s="14" t="s">
        <v>93</v>
      </c>
      <c r="F86" s="14" t="s">
        <v>31</v>
      </c>
      <c r="G86" s="14" t="s">
        <v>398</v>
      </c>
      <c r="H86" s="14" t="s">
        <v>48</v>
      </c>
      <c r="I86" s="14">
        <v>4</v>
      </c>
      <c r="J86" s="14" t="s">
        <v>399</v>
      </c>
      <c r="K86" s="16">
        <v>3</v>
      </c>
      <c r="L86" s="16">
        <v>2</v>
      </c>
      <c r="M86" s="16">
        <v>4</v>
      </c>
      <c r="N86" s="16">
        <v>3</v>
      </c>
      <c r="O86" s="16">
        <v>2</v>
      </c>
      <c r="P86" s="16">
        <v>2</v>
      </c>
      <c r="Q86" s="16">
        <v>3</v>
      </c>
      <c r="R86" s="16">
        <v>2</v>
      </c>
      <c r="S86" s="14" t="s">
        <v>52</v>
      </c>
      <c r="T86" s="14" t="s">
        <v>31</v>
      </c>
      <c r="U86" s="14" t="s">
        <v>400</v>
      </c>
      <c r="V86" s="14">
        <v>3</v>
      </c>
      <c r="W86" s="14" t="s">
        <v>60</v>
      </c>
      <c r="X86" s="14" t="s">
        <v>100</v>
      </c>
      <c r="Y86" s="14" t="s">
        <v>35</v>
      </c>
      <c r="Z86" s="14" t="s">
        <v>80</v>
      </c>
      <c r="AA86" s="14" t="s">
        <v>56</v>
      </c>
      <c r="AB86" s="14" t="s">
        <v>38</v>
      </c>
      <c r="AC86" s="14" t="s">
        <v>401</v>
      </c>
      <c r="AD86" s="14" t="s">
        <v>359</v>
      </c>
      <c r="AE86" s="15"/>
      <c r="AF86" s="15"/>
      <c r="AG86" s="15"/>
      <c r="AH86" s="15"/>
      <c r="AI86" s="15"/>
      <c r="AJ86" s="15"/>
    </row>
    <row r="87" spans="1:36" ht="13.2" x14ac:dyDescent="0.25">
      <c r="A87" s="4">
        <v>44328.717524050924</v>
      </c>
      <c r="B87" s="3" t="s">
        <v>402</v>
      </c>
      <c r="C87" s="3" t="s">
        <v>48</v>
      </c>
      <c r="D87" s="3" t="s">
        <v>49</v>
      </c>
      <c r="E87" s="3" t="s">
        <v>93</v>
      </c>
      <c r="F87" s="3" t="s">
        <v>48</v>
      </c>
      <c r="G87" s="3" t="s">
        <v>403</v>
      </c>
      <c r="H87" s="3" t="s">
        <v>48</v>
      </c>
      <c r="I87" s="3">
        <v>5</v>
      </c>
      <c r="J87" s="3" t="s">
        <v>94</v>
      </c>
      <c r="K87" s="2">
        <v>2</v>
      </c>
      <c r="L87" s="2">
        <v>4</v>
      </c>
      <c r="M87" s="2">
        <v>3</v>
      </c>
      <c r="N87" s="2">
        <v>3</v>
      </c>
      <c r="O87" s="2">
        <v>4</v>
      </c>
      <c r="P87" s="2">
        <v>1</v>
      </c>
      <c r="Q87" s="2">
        <v>2</v>
      </c>
      <c r="R87" s="2">
        <v>4</v>
      </c>
      <c r="S87" s="3" t="s">
        <v>52</v>
      </c>
      <c r="T87" s="3" t="s">
        <v>48</v>
      </c>
      <c r="U87" s="3" t="s">
        <v>404</v>
      </c>
      <c r="W87" s="3" t="s">
        <v>180</v>
      </c>
      <c r="X87" s="3" t="s">
        <v>204</v>
      </c>
      <c r="Y87" s="3" t="s">
        <v>79</v>
      </c>
      <c r="Z87" s="3" t="s">
        <v>223</v>
      </c>
      <c r="AA87" s="3" t="s">
        <v>56</v>
      </c>
      <c r="AB87" s="3" t="s">
        <v>38</v>
      </c>
      <c r="AC87" s="3" t="s">
        <v>405</v>
      </c>
    </row>
    <row r="88" spans="1:36" ht="13.2" x14ac:dyDescent="0.25">
      <c r="A88" s="13">
        <v>44328.727089953703</v>
      </c>
      <c r="B88" s="14" t="s">
        <v>406</v>
      </c>
      <c r="C88" s="14" t="s">
        <v>48</v>
      </c>
      <c r="D88" s="14" t="s">
        <v>407</v>
      </c>
      <c r="E88" s="18" t="s">
        <v>50</v>
      </c>
      <c r="F88" s="14" t="s">
        <v>48</v>
      </c>
      <c r="G88" s="14" t="s">
        <v>408</v>
      </c>
      <c r="H88" s="14" t="s">
        <v>31</v>
      </c>
      <c r="I88" s="14">
        <v>4</v>
      </c>
      <c r="J88" s="14" t="s">
        <v>409</v>
      </c>
      <c r="K88" s="16">
        <v>3</v>
      </c>
      <c r="L88" s="16">
        <v>2</v>
      </c>
      <c r="M88" s="16">
        <v>4</v>
      </c>
      <c r="N88" s="16">
        <v>4</v>
      </c>
      <c r="O88" s="16">
        <v>2</v>
      </c>
      <c r="P88" s="16">
        <v>3</v>
      </c>
      <c r="Q88" s="16">
        <v>0</v>
      </c>
      <c r="R88" s="16">
        <v>1</v>
      </c>
      <c r="S88" s="14" t="s">
        <v>95</v>
      </c>
      <c r="T88" s="14" t="s">
        <v>48</v>
      </c>
      <c r="U88" s="14" t="s">
        <v>410</v>
      </c>
      <c r="V88" s="14">
        <v>5</v>
      </c>
      <c r="W88" s="14" t="s">
        <v>109</v>
      </c>
      <c r="X88" s="14" t="s">
        <v>61</v>
      </c>
      <c r="Y88" s="14" t="s">
        <v>70</v>
      </c>
      <c r="Z88" s="14" t="s">
        <v>71</v>
      </c>
      <c r="AA88" s="14" t="s">
        <v>56</v>
      </c>
      <c r="AB88" s="14" t="s">
        <v>38</v>
      </c>
      <c r="AC88" s="14" t="s">
        <v>411</v>
      </c>
      <c r="AD88" s="15"/>
      <c r="AE88" s="15"/>
      <c r="AF88" s="15"/>
      <c r="AG88" s="15"/>
      <c r="AH88" s="15"/>
      <c r="AI88" s="15"/>
      <c r="AJ88" s="15"/>
    </row>
    <row r="89" spans="1:36" ht="13.2" x14ac:dyDescent="0.25">
      <c r="A89" s="13">
        <v>44328.734107013894</v>
      </c>
      <c r="B89" s="14" t="s">
        <v>412</v>
      </c>
      <c r="C89" s="14" t="s">
        <v>48</v>
      </c>
      <c r="D89" s="14" t="s">
        <v>32</v>
      </c>
      <c r="E89" s="14">
        <v>2</v>
      </c>
      <c r="F89" s="14" t="s">
        <v>31</v>
      </c>
      <c r="G89" s="14" t="s">
        <v>413</v>
      </c>
      <c r="H89" s="14" t="s">
        <v>48</v>
      </c>
      <c r="I89" s="14">
        <v>5</v>
      </c>
      <c r="J89" s="14" t="s">
        <v>41</v>
      </c>
      <c r="K89" s="16">
        <v>4</v>
      </c>
      <c r="L89" s="16">
        <v>2</v>
      </c>
      <c r="M89" s="16">
        <v>4</v>
      </c>
      <c r="N89" s="16">
        <v>4</v>
      </c>
      <c r="O89" s="16">
        <v>4</v>
      </c>
      <c r="P89" s="16">
        <v>4</v>
      </c>
      <c r="Q89" s="16">
        <v>4</v>
      </c>
      <c r="R89" s="16">
        <v>4</v>
      </c>
      <c r="S89" s="14" t="s">
        <v>104</v>
      </c>
      <c r="T89" s="14" t="s">
        <v>31</v>
      </c>
      <c r="U89" s="14" t="s">
        <v>414</v>
      </c>
      <c r="V89" s="15"/>
      <c r="W89" s="14" t="s">
        <v>99</v>
      </c>
      <c r="X89" s="14" t="s">
        <v>106</v>
      </c>
      <c r="Y89" s="14" t="s">
        <v>70</v>
      </c>
      <c r="Z89" s="14" t="s">
        <v>71</v>
      </c>
      <c r="AA89" s="14" t="s">
        <v>72</v>
      </c>
      <c r="AB89" s="14" t="s">
        <v>38</v>
      </c>
      <c r="AC89" s="14" t="s">
        <v>415</v>
      </c>
      <c r="AD89" s="15"/>
      <c r="AE89" s="15"/>
      <c r="AF89" s="15"/>
      <c r="AG89" s="15"/>
      <c r="AH89" s="15"/>
      <c r="AI89" s="15"/>
      <c r="AJ89" s="15"/>
    </row>
    <row r="90" spans="1:36" ht="13.2" x14ac:dyDescent="0.25">
      <c r="A90" s="4">
        <v>44328.735468368061</v>
      </c>
      <c r="B90" s="3" t="s">
        <v>416</v>
      </c>
      <c r="C90" s="3" t="s">
        <v>48</v>
      </c>
      <c r="D90" s="3" t="s">
        <v>417</v>
      </c>
      <c r="E90" s="3" t="s">
        <v>93</v>
      </c>
      <c r="F90" s="3" t="s">
        <v>48</v>
      </c>
      <c r="H90" s="3" t="s">
        <v>48</v>
      </c>
      <c r="I90" s="3">
        <v>5</v>
      </c>
      <c r="J90" s="3" t="s">
        <v>318</v>
      </c>
      <c r="K90" s="2">
        <v>4</v>
      </c>
      <c r="L90" s="2">
        <v>2</v>
      </c>
      <c r="M90" s="2">
        <v>3</v>
      </c>
      <c r="N90" s="2">
        <v>4</v>
      </c>
      <c r="O90" s="2">
        <v>4</v>
      </c>
      <c r="P90" s="2">
        <v>3</v>
      </c>
      <c r="Q90" s="2">
        <v>3</v>
      </c>
      <c r="R90" s="2">
        <v>3</v>
      </c>
      <c r="S90" s="3" t="s">
        <v>67</v>
      </c>
      <c r="T90" s="3" t="s">
        <v>31</v>
      </c>
      <c r="U90" s="3">
        <v>12</v>
      </c>
      <c r="W90" s="3" t="s">
        <v>133</v>
      </c>
      <c r="X90" s="3" t="s">
        <v>54</v>
      </c>
      <c r="Y90" s="3" t="s">
        <v>70</v>
      </c>
      <c r="Z90" s="3" t="s">
        <v>71</v>
      </c>
      <c r="AA90" s="3" t="s">
        <v>56</v>
      </c>
      <c r="AB90" s="3" t="s">
        <v>38</v>
      </c>
      <c r="AC90" s="3" t="s">
        <v>418</v>
      </c>
    </row>
    <row r="91" spans="1:36" ht="13.2" x14ac:dyDescent="0.25">
      <c r="A91" s="4">
        <v>44328.736863090278</v>
      </c>
      <c r="B91" s="3" t="s">
        <v>419</v>
      </c>
      <c r="C91" s="3" t="s">
        <v>48</v>
      </c>
      <c r="D91" s="3" t="s">
        <v>49</v>
      </c>
      <c r="E91" s="10" t="s">
        <v>50</v>
      </c>
      <c r="F91" s="3" t="s">
        <v>48</v>
      </c>
      <c r="H91" s="3" t="s">
        <v>48</v>
      </c>
      <c r="I91" s="3">
        <v>5</v>
      </c>
      <c r="J91" s="3" t="s">
        <v>94</v>
      </c>
      <c r="K91" s="2">
        <v>4</v>
      </c>
      <c r="L91" s="2">
        <v>2</v>
      </c>
      <c r="M91" s="2">
        <v>4</v>
      </c>
      <c r="N91" s="2">
        <v>4</v>
      </c>
      <c r="O91" s="2">
        <v>4</v>
      </c>
      <c r="P91" s="2">
        <v>2</v>
      </c>
      <c r="Q91" s="2">
        <v>1</v>
      </c>
      <c r="R91" s="2">
        <v>4</v>
      </c>
      <c r="S91" s="3" t="s">
        <v>67</v>
      </c>
      <c r="T91" s="3" t="s">
        <v>48</v>
      </c>
      <c r="W91" s="3" t="s">
        <v>109</v>
      </c>
      <c r="X91" s="3" t="s">
        <v>100</v>
      </c>
      <c r="Y91" s="3" t="s">
        <v>70</v>
      </c>
      <c r="Z91" s="3" t="s">
        <v>71</v>
      </c>
      <c r="AA91" s="3" t="s">
        <v>72</v>
      </c>
      <c r="AB91" s="3" t="s">
        <v>38</v>
      </c>
      <c r="AC91" s="3" t="s">
        <v>420</v>
      </c>
    </row>
    <row r="92" spans="1:36" ht="13.2" x14ac:dyDescent="0.25">
      <c r="A92" s="13">
        <v>44328.76064418981</v>
      </c>
      <c r="B92" s="14" t="s">
        <v>421</v>
      </c>
      <c r="C92" s="14" t="s">
        <v>48</v>
      </c>
      <c r="D92" s="14" t="s">
        <v>422</v>
      </c>
      <c r="E92" s="18" t="s">
        <v>50</v>
      </c>
      <c r="F92" s="14" t="s">
        <v>48</v>
      </c>
      <c r="G92" s="14" t="s">
        <v>423</v>
      </c>
      <c r="H92" s="14" t="s">
        <v>48</v>
      </c>
      <c r="I92" s="14">
        <v>5</v>
      </c>
      <c r="J92" s="14" t="s">
        <v>184</v>
      </c>
      <c r="K92" s="16">
        <v>4</v>
      </c>
      <c r="L92" s="16">
        <v>2</v>
      </c>
      <c r="M92" s="16">
        <v>3</v>
      </c>
      <c r="N92" s="16">
        <v>4</v>
      </c>
      <c r="O92" s="16">
        <v>3</v>
      </c>
      <c r="P92" s="16">
        <v>2</v>
      </c>
      <c r="Q92" s="16">
        <v>2</v>
      </c>
      <c r="R92" s="16">
        <v>1</v>
      </c>
      <c r="S92" s="14" t="s">
        <v>67</v>
      </c>
      <c r="T92" s="14" t="s">
        <v>31</v>
      </c>
      <c r="U92" s="14" t="s">
        <v>424</v>
      </c>
      <c r="V92" s="15"/>
      <c r="W92" s="14" t="s">
        <v>254</v>
      </c>
      <c r="X92" s="14" t="s">
        <v>54</v>
      </c>
      <c r="Y92" s="14" t="s">
        <v>70</v>
      </c>
      <c r="Z92" s="14" t="s">
        <v>71</v>
      </c>
      <c r="AA92" s="14" t="s">
        <v>56</v>
      </c>
      <c r="AB92" s="14" t="s">
        <v>38</v>
      </c>
      <c r="AC92" s="14" t="s">
        <v>425</v>
      </c>
      <c r="AD92" s="14" t="s">
        <v>426</v>
      </c>
      <c r="AE92" s="15"/>
      <c r="AF92" s="15"/>
      <c r="AG92" s="15"/>
      <c r="AH92" s="15"/>
      <c r="AI92" s="15"/>
      <c r="AJ92" s="15"/>
    </row>
    <row r="93" spans="1:36" ht="13.2" x14ac:dyDescent="0.25">
      <c r="A93" s="4">
        <v>44328.769380219906</v>
      </c>
      <c r="B93" s="3" t="s">
        <v>427</v>
      </c>
      <c r="C93" s="3" t="s">
        <v>48</v>
      </c>
      <c r="D93" s="3" t="s">
        <v>49</v>
      </c>
      <c r="E93" s="3">
        <v>2</v>
      </c>
      <c r="F93" s="3" t="s">
        <v>48</v>
      </c>
      <c r="G93" s="3" t="s">
        <v>428</v>
      </c>
      <c r="H93" s="3" t="s">
        <v>48</v>
      </c>
      <c r="I93" s="3">
        <v>5</v>
      </c>
      <c r="J93" s="3" t="s">
        <v>429</v>
      </c>
      <c r="K93" s="2">
        <v>4</v>
      </c>
      <c r="L93" s="2">
        <v>2</v>
      </c>
      <c r="M93" s="2">
        <v>3</v>
      </c>
      <c r="N93" s="2">
        <v>4</v>
      </c>
      <c r="O93" s="2">
        <v>3</v>
      </c>
      <c r="P93" s="2">
        <v>1</v>
      </c>
      <c r="Q93" s="2">
        <v>0</v>
      </c>
      <c r="R93" s="2">
        <v>2</v>
      </c>
      <c r="S93" s="3" t="s">
        <v>104</v>
      </c>
      <c r="T93" s="3" t="s">
        <v>31</v>
      </c>
      <c r="U93" s="3" t="s">
        <v>430</v>
      </c>
      <c r="V93" s="3">
        <v>5</v>
      </c>
      <c r="W93" s="3" t="s">
        <v>431</v>
      </c>
      <c r="X93" s="3" t="s">
        <v>78</v>
      </c>
      <c r="Y93" s="3" t="s">
        <v>79</v>
      </c>
      <c r="Z93" s="3" t="s">
        <v>80</v>
      </c>
      <c r="AA93" s="3" t="s">
        <v>56</v>
      </c>
      <c r="AB93" s="3" t="s">
        <v>38</v>
      </c>
      <c r="AC93" s="3" t="s">
        <v>432</v>
      </c>
      <c r="AD93" s="3" t="s">
        <v>433</v>
      </c>
    </row>
    <row r="94" spans="1:36" ht="13.2" x14ac:dyDescent="0.25">
      <c r="A94" s="4">
        <v>44328.776387534723</v>
      </c>
      <c r="B94" s="3" t="s">
        <v>434</v>
      </c>
      <c r="C94" s="3" t="s">
        <v>48</v>
      </c>
      <c r="D94" s="3" t="s">
        <v>83</v>
      </c>
      <c r="E94" s="19" t="s">
        <v>435</v>
      </c>
      <c r="F94" s="3" t="s">
        <v>48</v>
      </c>
      <c r="G94" s="3" t="s">
        <v>436</v>
      </c>
      <c r="H94" s="3" t="s">
        <v>48</v>
      </c>
      <c r="I94" s="3">
        <v>5</v>
      </c>
      <c r="J94" s="3" t="s">
        <v>178</v>
      </c>
      <c r="K94" s="2">
        <v>3</v>
      </c>
      <c r="L94" s="2">
        <v>2</v>
      </c>
      <c r="M94" s="2">
        <v>4</v>
      </c>
      <c r="N94" s="2">
        <v>2</v>
      </c>
      <c r="O94" s="2">
        <v>4</v>
      </c>
      <c r="P94" s="2">
        <v>3</v>
      </c>
      <c r="Q94" s="2">
        <v>1</v>
      </c>
      <c r="R94" s="2">
        <v>3</v>
      </c>
      <c r="S94" s="3" t="s">
        <v>67</v>
      </c>
      <c r="T94" s="3" t="s">
        <v>31</v>
      </c>
      <c r="U94" s="3" t="s">
        <v>197</v>
      </c>
      <c r="V94" s="3">
        <v>5</v>
      </c>
      <c r="W94" s="3" t="s">
        <v>96</v>
      </c>
      <c r="X94" s="12" t="s">
        <v>61</v>
      </c>
      <c r="Y94" s="3" t="s">
        <v>118</v>
      </c>
      <c r="Z94" s="3" t="s">
        <v>71</v>
      </c>
      <c r="AA94" s="3" t="s">
        <v>72</v>
      </c>
      <c r="AB94" s="3" t="s">
        <v>38</v>
      </c>
      <c r="AC94" s="3" t="s">
        <v>437</v>
      </c>
    </row>
    <row r="95" spans="1:36" ht="13.2" x14ac:dyDescent="0.25">
      <c r="A95" s="4">
        <v>44328.787697442131</v>
      </c>
      <c r="B95" s="3" t="s">
        <v>438</v>
      </c>
      <c r="C95" s="3" t="s">
        <v>48</v>
      </c>
      <c r="D95" s="3" t="s">
        <v>83</v>
      </c>
      <c r="E95" s="3">
        <v>2</v>
      </c>
      <c r="F95" s="3" t="s">
        <v>31</v>
      </c>
      <c r="G95" s="3" t="s">
        <v>439</v>
      </c>
      <c r="H95" s="3" t="s">
        <v>48</v>
      </c>
      <c r="I95" s="3">
        <v>5</v>
      </c>
      <c r="J95" s="3" t="s">
        <v>440</v>
      </c>
      <c r="K95" s="2">
        <v>2</v>
      </c>
      <c r="L95" s="2">
        <v>4</v>
      </c>
      <c r="M95" s="2">
        <v>3</v>
      </c>
      <c r="N95" s="2">
        <v>4</v>
      </c>
      <c r="O95" s="2">
        <v>4</v>
      </c>
      <c r="P95" s="2">
        <v>3</v>
      </c>
      <c r="Q95" s="2">
        <v>3</v>
      </c>
      <c r="R95" s="2">
        <v>4</v>
      </c>
      <c r="S95" s="3" t="s">
        <v>52</v>
      </c>
      <c r="T95" s="3" t="s">
        <v>48</v>
      </c>
      <c r="U95" s="3" t="s">
        <v>441</v>
      </c>
      <c r="V95" s="3">
        <v>5</v>
      </c>
      <c r="W95" s="3" t="s">
        <v>133</v>
      </c>
      <c r="X95" s="3" t="s">
        <v>100</v>
      </c>
      <c r="Y95" s="3" t="s">
        <v>70</v>
      </c>
      <c r="Z95" s="3" t="s">
        <v>71</v>
      </c>
      <c r="AA95" s="3" t="s">
        <v>72</v>
      </c>
      <c r="AB95" s="3" t="s">
        <v>45</v>
      </c>
      <c r="AC95" s="3" t="s">
        <v>442</v>
      </c>
    </row>
    <row r="96" spans="1:36" ht="13.2" x14ac:dyDescent="0.25">
      <c r="A96" s="4">
        <v>44328.797850659721</v>
      </c>
      <c r="B96" s="3" t="s">
        <v>443</v>
      </c>
      <c r="C96" s="3" t="s">
        <v>48</v>
      </c>
      <c r="D96" s="3" t="s">
        <v>49</v>
      </c>
      <c r="E96" s="3">
        <v>2</v>
      </c>
      <c r="F96" s="3" t="s">
        <v>48</v>
      </c>
      <c r="H96" s="3" t="s">
        <v>48</v>
      </c>
      <c r="I96" s="3">
        <v>5</v>
      </c>
      <c r="J96" s="3" t="s">
        <v>444</v>
      </c>
      <c r="K96" s="2">
        <v>3</v>
      </c>
      <c r="L96" s="2">
        <v>2</v>
      </c>
      <c r="M96" s="2">
        <v>4</v>
      </c>
      <c r="N96" s="2">
        <v>4</v>
      </c>
      <c r="O96" s="2">
        <v>2</v>
      </c>
      <c r="P96" s="2">
        <v>1</v>
      </c>
      <c r="Q96" s="2">
        <v>0</v>
      </c>
      <c r="R96" s="2">
        <v>3</v>
      </c>
      <c r="S96" s="3" t="s">
        <v>104</v>
      </c>
      <c r="T96" s="3" t="s">
        <v>48</v>
      </c>
      <c r="U96" s="3" t="s">
        <v>156</v>
      </c>
      <c r="W96" s="3" t="s">
        <v>153</v>
      </c>
      <c r="X96" s="12" t="s">
        <v>61</v>
      </c>
      <c r="Y96" s="3" t="s">
        <v>70</v>
      </c>
      <c r="Z96" s="3" t="s">
        <v>71</v>
      </c>
      <c r="AA96" s="3" t="s">
        <v>56</v>
      </c>
      <c r="AB96" s="3" t="s">
        <v>38</v>
      </c>
      <c r="AC96" s="3" t="s">
        <v>445</v>
      </c>
    </row>
    <row r="97" spans="1:36" ht="13.2" x14ac:dyDescent="0.25">
      <c r="A97" s="5">
        <v>44328.824552511578</v>
      </c>
      <c r="B97" s="6" t="s">
        <v>446</v>
      </c>
      <c r="C97" s="6" t="s">
        <v>31</v>
      </c>
      <c r="D97" s="6" t="s">
        <v>59</v>
      </c>
      <c r="E97" s="8"/>
      <c r="F97" s="8"/>
      <c r="G97" s="8"/>
      <c r="H97" s="8"/>
      <c r="I97" s="8"/>
      <c r="J97" s="8"/>
      <c r="K97" s="8"/>
      <c r="L97" s="8"/>
      <c r="M97" s="8"/>
      <c r="N97" s="8"/>
      <c r="O97" s="8"/>
      <c r="P97" s="8"/>
      <c r="Q97" s="8"/>
      <c r="R97" s="8"/>
      <c r="S97" s="8"/>
      <c r="T97" s="8"/>
      <c r="U97" s="8"/>
      <c r="V97" s="8"/>
      <c r="W97" s="6" t="s">
        <v>112</v>
      </c>
      <c r="X97" s="6" t="s">
        <v>61</v>
      </c>
      <c r="Y97" s="6" t="s">
        <v>35</v>
      </c>
      <c r="Z97" s="6" t="s">
        <v>36</v>
      </c>
      <c r="AA97" s="6" t="s">
        <v>56</v>
      </c>
      <c r="AB97" s="6" t="s">
        <v>38</v>
      </c>
      <c r="AC97" s="6" t="s">
        <v>447</v>
      </c>
      <c r="AD97" s="6" t="s">
        <v>448</v>
      </c>
      <c r="AE97" s="8"/>
      <c r="AF97" s="8"/>
      <c r="AG97" s="8"/>
      <c r="AH97" s="8"/>
      <c r="AI97" s="8"/>
      <c r="AJ97" s="8"/>
    </row>
    <row r="98" spans="1:36" ht="13.2" x14ac:dyDescent="0.25">
      <c r="A98" s="5">
        <v>44328.826897916668</v>
      </c>
      <c r="B98" s="6" t="s">
        <v>449</v>
      </c>
      <c r="C98" s="6" t="s">
        <v>31</v>
      </c>
      <c r="D98" s="6" t="s">
        <v>32</v>
      </c>
      <c r="E98" s="8"/>
      <c r="F98" s="8"/>
      <c r="G98" s="8"/>
      <c r="H98" s="8"/>
      <c r="I98" s="8"/>
      <c r="J98" s="8"/>
      <c r="K98" s="8"/>
      <c r="L98" s="8"/>
      <c r="M98" s="8"/>
      <c r="N98" s="8"/>
      <c r="O98" s="8"/>
      <c r="P98" s="8"/>
      <c r="Q98" s="8"/>
      <c r="R98" s="8"/>
      <c r="S98" s="8"/>
      <c r="T98" s="8"/>
      <c r="U98" s="8"/>
      <c r="V98" s="8"/>
      <c r="W98" s="6" t="s">
        <v>60</v>
      </c>
      <c r="X98" s="6" t="s">
        <v>43</v>
      </c>
      <c r="Y98" s="6" t="s">
        <v>35</v>
      </c>
      <c r="Z98" s="6" t="s">
        <v>450</v>
      </c>
      <c r="AA98" s="6" t="s">
        <v>56</v>
      </c>
      <c r="AB98" s="6" t="s">
        <v>38</v>
      </c>
      <c r="AC98" s="6" t="s">
        <v>451</v>
      </c>
      <c r="AD98" s="8"/>
      <c r="AE98" s="8"/>
      <c r="AF98" s="8"/>
      <c r="AG98" s="8"/>
      <c r="AH98" s="8"/>
      <c r="AI98" s="8"/>
      <c r="AJ98" s="8"/>
    </row>
    <row r="99" spans="1:36" ht="13.2" x14ac:dyDescent="0.25">
      <c r="A99" s="4">
        <v>44328.829886250001</v>
      </c>
      <c r="B99" s="3" t="s">
        <v>452</v>
      </c>
      <c r="C99" s="3" t="s">
        <v>48</v>
      </c>
      <c r="D99" s="3" t="s">
        <v>83</v>
      </c>
      <c r="E99" s="10" t="s">
        <v>50</v>
      </c>
      <c r="F99" s="3" t="s">
        <v>48</v>
      </c>
      <c r="G99" s="3" t="s">
        <v>453</v>
      </c>
      <c r="H99" s="3" t="s">
        <v>31</v>
      </c>
      <c r="I99" s="3">
        <v>4</v>
      </c>
      <c r="J99" s="3" t="s">
        <v>454</v>
      </c>
      <c r="K99" s="2">
        <v>4</v>
      </c>
      <c r="L99" s="2">
        <v>3</v>
      </c>
      <c r="M99" s="2">
        <v>2</v>
      </c>
      <c r="N99" s="2">
        <v>4</v>
      </c>
      <c r="O99" s="2">
        <v>3</v>
      </c>
      <c r="P99" s="2">
        <v>0</v>
      </c>
      <c r="Q99" s="2">
        <v>1</v>
      </c>
      <c r="R99" s="2">
        <v>2</v>
      </c>
      <c r="S99" s="3" t="s">
        <v>67</v>
      </c>
      <c r="T99" s="3" t="s">
        <v>48</v>
      </c>
      <c r="U99" s="3" t="s">
        <v>455</v>
      </c>
      <c r="V99" s="3">
        <v>5</v>
      </c>
      <c r="W99" s="3" t="s">
        <v>304</v>
      </c>
      <c r="X99" s="3" t="s">
        <v>69</v>
      </c>
      <c r="Y99" s="3" t="s">
        <v>79</v>
      </c>
      <c r="Z99" s="3" t="s">
        <v>80</v>
      </c>
      <c r="AA99" s="3" t="s">
        <v>56</v>
      </c>
      <c r="AB99" s="3" t="s">
        <v>38</v>
      </c>
      <c r="AC99" s="3" t="s">
        <v>456</v>
      </c>
    </row>
    <row r="100" spans="1:36" ht="13.2" x14ac:dyDescent="0.25">
      <c r="A100" s="5">
        <v>44329.007525856483</v>
      </c>
      <c r="B100" s="6" t="s">
        <v>457</v>
      </c>
      <c r="C100" s="6" t="s">
        <v>31</v>
      </c>
      <c r="D100" s="6" t="s">
        <v>59</v>
      </c>
      <c r="E100" s="8"/>
      <c r="F100" s="8"/>
      <c r="G100" s="8"/>
      <c r="H100" s="8"/>
      <c r="I100" s="8"/>
      <c r="J100" s="8"/>
      <c r="K100" s="8"/>
      <c r="L100" s="8"/>
      <c r="M100" s="8"/>
      <c r="N100" s="8"/>
      <c r="O100" s="8"/>
      <c r="P100" s="8"/>
      <c r="Q100" s="8"/>
      <c r="R100" s="8"/>
      <c r="S100" s="8"/>
      <c r="T100" s="8"/>
      <c r="U100" s="8"/>
      <c r="V100" s="8"/>
      <c r="W100" s="6" t="s">
        <v>60</v>
      </c>
      <c r="X100" s="6" t="s">
        <v>61</v>
      </c>
      <c r="Y100" s="6" t="s">
        <v>70</v>
      </c>
      <c r="Z100" s="6" t="s">
        <v>71</v>
      </c>
      <c r="AA100" s="6" t="s">
        <v>72</v>
      </c>
      <c r="AB100" s="6" t="s">
        <v>38</v>
      </c>
      <c r="AC100" s="6" t="s">
        <v>458</v>
      </c>
      <c r="AD100" s="8"/>
      <c r="AE100" s="8"/>
      <c r="AF100" s="8"/>
      <c r="AG100" s="8"/>
      <c r="AH100" s="8"/>
      <c r="AI100" s="8"/>
      <c r="AJ100" s="8"/>
    </row>
    <row r="101" spans="1:36" ht="13.2" x14ac:dyDescent="0.25">
      <c r="A101" s="13">
        <v>44328.954432511571</v>
      </c>
      <c r="B101" s="14" t="s">
        <v>459</v>
      </c>
      <c r="C101" s="14" t="s">
        <v>48</v>
      </c>
      <c r="D101" s="14" t="s">
        <v>59</v>
      </c>
      <c r="E101" s="14" t="s">
        <v>93</v>
      </c>
      <c r="F101" s="14" t="s">
        <v>48</v>
      </c>
      <c r="G101" s="14" t="s">
        <v>460</v>
      </c>
      <c r="H101" s="14" t="s">
        <v>48</v>
      </c>
      <c r="I101" s="14">
        <v>5</v>
      </c>
      <c r="J101" s="14" t="s">
        <v>461</v>
      </c>
      <c r="K101" s="16">
        <v>4</v>
      </c>
      <c r="L101" s="16">
        <v>2</v>
      </c>
      <c r="M101" s="16">
        <v>3</v>
      </c>
      <c r="N101" s="16">
        <v>4</v>
      </c>
      <c r="O101" s="16">
        <v>2</v>
      </c>
      <c r="P101" s="16">
        <v>1</v>
      </c>
      <c r="Q101" s="16">
        <v>0</v>
      </c>
      <c r="R101" s="16">
        <v>3</v>
      </c>
      <c r="S101" s="14" t="s">
        <v>52</v>
      </c>
      <c r="T101" s="14" t="s">
        <v>31</v>
      </c>
      <c r="U101" s="14" t="s">
        <v>462</v>
      </c>
      <c r="V101" s="14">
        <v>2</v>
      </c>
      <c r="W101" s="14" t="s">
        <v>463</v>
      </c>
      <c r="X101" s="14" t="s">
        <v>106</v>
      </c>
      <c r="Y101" s="14" t="s">
        <v>35</v>
      </c>
      <c r="Z101" s="14" t="s">
        <v>36</v>
      </c>
      <c r="AA101" s="14" t="s">
        <v>56</v>
      </c>
      <c r="AB101" s="14" t="s">
        <v>38</v>
      </c>
      <c r="AC101" s="14" t="s">
        <v>464</v>
      </c>
      <c r="AD101" s="14" t="s">
        <v>359</v>
      </c>
      <c r="AE101" s="15"/>
      <c r="AF101" s="15"/>
      <c r="AG101" s="15"/>
      <c r="AH101" s="15"/>
      <c r="AI101" s="15"/>
      <c r="AJ101" s="15"/>
    </row>
    <row r="102" spans="1:36" ht="13.2" x14ac:dyDescent="0.25">
      <c r="A102" s="4">
        <v>44328.978992280092</v>
      </c>
      <c r="B102" s="3" t="s">
        <v>465</v>
      </c>
      <c r="C102" s="3" t="s">
        <v>48</v>
      </c>
      <c r="D102" s="3" t="s">
        <v>83</v>
      </c>
      <c r="E102" s="10" t="s">
        <v>50</v>
      </c>
      <c r="F102" s="3" t="s">
        <v>48</v>
      </c>
      <c r="H102" s="3" t="s">
        <v>48</v>
      </c>
      <c r="I102" s="3">
        <v>5</v>
      </c>
      <c r="J102" s="3" t="s">
        <v>466</v>
      </c>
      <c r="K102" s="2">
        <v>3</v>
      </c>
      <c r="L102" s="2">
        <v>2</v>
      </c>
      <c r="M102" s="2">
        <v>4</v>
      </c>
      <c r="N102" s="2">
        <v>3</v>
      </c>
      <c r="O102" s="2">
        <v>2</v>
      </c>
      <c r="P102" s="2">
        <v>1</v>
      </c>
      <c r="Q102" s="2">
        <v>4</v>
      </c>
      <c r="R102" s="2">
        <v>0</v>
      </c>
      <c r="S102" s="3" t="s">
        <v>104</v>
      </c>
      <c r="T102" s="3" t="s">
        <v>48</v>
      </c>
      <c r="U102" s="3" t="s">
        <v>430</v>
      </c>
      <c r="V102" s="3">
        <v>5</v>
      </c>
      <c r="W102" s="3" t="s">
        <v>60</v>
      </c>
      <c r="X102" s="12" t="s">
        <v>106</v>
      </c>
      <c r="Y102" s="3" t="s">
        <v>70</v>
      </c>
      <c r="Z102" s="3" t="s">
        <v>71</v>
      </c>
      <c r="AA102" s="3" t="s">
        <v>72</v>
      </c>
      <c r="AB102" s="3" t="s">
        <v>38</v>
      </c>
      <c r="AC102" s="3" t="s">
        <v>467</v>
      </c>
    </row>
    <row r="103" spans="1:36" ht="13.2" x14ac:dyDescent="0.25">
      <c r="A103" s="4">
        <v>44329.03074913194</v>
      </c>
      <c r="B103" s="3" t="s">
        <v>468</v>
      </c>
      <c r="C103" s="3" t="s">
        <v>48</v>
      </c>
      <c r="D103" s="3" t="s">
        <v>83</v>
      </c>
      <c r="E103" s="10" t="s">
        <v>50</v>
      </c>
      <c r="F103" s="3" t="s">
        <v>48</v>
      </c>
      <c r="G103" s="3" t="s">
        <v>469</v>
      </c>
      <c r="H103" s="3" t="s">
        <v>48</v>
      </c>
      <c r="I103" s="3">
        <v>5</v>
      </c>
      <c r="J103" s="3" t="s">
        <v>85</v>
      </c>
      <c r="K103" s="2">
        <v>4</v>
      </c>
      <c r="L103" s="2">
        <v>2</v>
      </c>
      <c r="M103" s="2">
        <v>3</v>
      </c>
      <c r="N103" s="2">
        <v>4</v>
      </c>
      <c r="O103" s="2">
        <v>1</v>
      </c>
      <c r="P103" s="2">
        <v>3</v>
      </c>
      <c r="Q103" s="2">
        <v>0</v>
      </c>
      <c r="R103" s="2">
        <v>2</v>
      </c>
      <c r="S103" s="3" t="s">
        <v>67</v>
      </c>
      <c r="T103" s="3" t="s">
        <v>31</v>
      </c>
      <c r="U103" s="3">
        <v>30</v>
      </c>
      <c r="W103" s="3" t="s">
        <v>180</v>
      </c>
      <c r="X103" s="3" t="s">
        <v>193</v>
      </c>
      <c r="Y103" s="3" t="s">
        <v>118</v>
      </c>
      <c r="Z103" s="3" t="s">
        <v>80</v>
      </c>
      <c r="AA103" s="3" t="s">
        <v>56</v>
      </c>
      <c r="AB103" s="3" t="s">
        <v>45</v>
      </c>
      <c r="AC103" s="3" t="s">
        <v>470</v>
      </c>
    </row>
    <row r="104" spans="1:36" ht="13.2" x14ac:dyDescent="0.25">
      <c r="A104" s="5">
        <v>44329.30398384259</v>
      </c>
      <c r="B104" s="6" t="s">
        <v>471</v>
      </c>
      <c r="C104" s="6" t="s">
        <v>31</v>
      </c>
      <c r="D104" s="6" t="s">
        <v>32</v>
      </c>
      <c r="E104" s="8"/>
      <c r="F104" s="8"/>
      <c r="G104" s="8"/>
      <c r="H104" s="8"/>
      <c r="I104" s="8"/>
      <c r="J104" s="8"/>
      <c r="K104" s="8"/>
      <c r="L104" s="8"/>
      <c r="M104" s="8"/>
      <c r="N104" s="8"/>
      <c r="O104" s="8"/>
      <c r="P104" s="8"/>
      <c r="Q104" s="8"/>
      <c r="R104" s="8"/>
      <c r="S104" s="8"/>
      <c r="T104" s="8"/>
      <c r="U104" s="8"/>
      <c r="V104" s="8"/>
      <c r="W104" s="6" t="s">
        <v>60</v>
      </c>
      <c r="X104" s="6" t="s">
        <v>69</v>
      </c>
      <c r="Y104" s="6" t="s">
        <v>44</v>
      </c>
      <c r="Z104" s="6" t="s">
        <v>36</v>
      </c>
      <c r="AA104" s="6" t="s">
        <v>37</v>
      </c>
      <c r="AB104" s="6" t="s">
        <v>38</v>
      </c>
      <c r="AC104" s="6" t="s">
        <v>472</v>
      </c>
      <c r="AD104" s="6" t="s">
        <v>238</v>
      </c>
      <c r="AE104" s="8"/>
      <c r="AF104" s="8"/>
      <c r="AG104" s="8"/>
      <c r="AH104" s="8"/>
      <c r="AI104" s="8"/>
      <c r="AJ104" s="8"/>
    </row>
    <row r="105" spans="1:36" ht="13.2" x14ac:dyDescent="0.25">
      <c r="A105" s="5">
        <v>44329.332137939811</v>
      </c>
      <c r="B105" s="6" t="s">
        <v>473</v>
      </c>
      <c r="C105" s="6" t="s">
        <v>31</v>
      </c>
      <c r="D105" s="6" t="s">
        <v>59</v>
      </c>
      <c r="E105" s="8"/>
      <c r="F105" s="8"/>
      <c r="G105" s="8"/>
      <c r="H105" s="8"/>
      <c r="I105" s="8"/>
      <c r="J105" s="8"/>
      <c r="K105" s="8"/>
      <c r="L105" s="8"/>
      <c r="M105" s="8"/>
      <c r="N105" s="8"/>
      <c r="O105" s="8"/>
      <c r="P105" s="8"/>
      <c r="Q105" s="8"/>
      <c r="R105" s="8"/>
      <c r="S105" s="8"/>
      <c r="T105" s="8"/>
      <c r="U105" s="8"/>
      <c r="V105" s="8"/>
      <c r="W105" s="6" t="s">
        <v>60</v>
      </c>
      <c r="X105" s="6" t="s">
        <v>106</v>
      </c>
      <c r="Y105" s="6" t="s">
        <v>44</v>
      </c>
      <c r="Z105" s="6" t="s">
        <v>36</v>
      </c>
      <c r="AA105" s="6" t="s">
        <v>56</v>
      </c>
      <c r="AB105" s="6" t="s">
        <v>38</v>
      </c>
      <c r="AC105" s="6" t="s">
        <v>474</v>
      </c>
      <c r="AD105" s="6" t="s">
        <v>475</v>
      </c>
      <c r="AE105" s="8"/>
      <c r="AF105" s="8"/>
      <c r="AG105" s="8"/>
      <c r="AH105" s="8"/>
      <c r="AI105" s="8"/>
      <c r="AJ105" s="8"/>
    </row>
    <row r="106" spans="1:36" ht="13.2" x14ac:dyDescent="0.25">
      <c r="A106" s="4">
        <v>44329.365846342596</v>
      </c>
      <c r="B106" s="3" t="s">
        <v>476</v>
      </c>
      <c r="C106" s="3" t="s">
        <v>48</v>
      </c>
      <c r="D106" s="3" t="s">
        <v>83</v>
      </c>
      <c r="E106" s="3" t="s">
        <v>93</v>
      </c>
      <c r="F106" s="3" t="s">
        <v>31</v>
      </c>
      <c r="G106" s="3" t="s">
        <v>477</v>
      </c>
      <c r="H106" s="3" t="s">
        <v>48</v>
      </c>
      <c r="I106" s="3">
        <v>5</v>
      </c>
      <c r="J106" s="3" t="s">
        <v>318</v>
      </c>
      <c r="K106" s="2">
        <v>3</v>
      </c>
      <c r="L106" s="2">
        <v>2</v>
      </c>
      <c r="M106" s="2">
        <v>4</v>
      </c>
      <c r="N106" s="2">
        <v>4</v>
      </c>
      <c r="O106" s="2">
        <v>0</v>
      </c>
      <c r="P106" s="2">
        <v>2</v>
      </c>
      <c r="Q106" s="2">
        <v>1</v>
      </c>
      <c r="R106" s="2">
        <v>3</v>
      </c>
      <c r="S106" s="3" t="s">
        <v>67</v>
      </c>
      <c r="T106" s="3" t="s">
        <v>31</v>
      </c>
      <c r="U106" s="3" t="s">
        <v>478</v>
      </c>
      <c r="V106" s="3">
        <v>5</v>
      </c>
      <c r="W106" s="3" t="s">
        <v>133</v>
      </c>
      <c r="X106" s="3" t="s">
        <v>204</v>
      </c>
      <c r="Y106" s="3" t="s">
        <v>79</v>
      </c>
      <c r="Z106" s="3" t="s">
        <v>223</v>
      </c>
      <c r="AA106" s="3" t="s">
        <v>56</v>
      </c>
      <c r="AB106" s="3" t="s">
        <v>38</v>
      </c>
      <c r="AC106" s="3" t="s">
        <v>479</v>
      </c>
    </row>
    <row r="107" spans="1:36" ht="13.2" x14ac:dyDescent="0.25">
      <c r="A107" s="4">
        <v>44329.401258668979</v>
      </c>
      <c r="B107" s="3" t="s">
        <v>480</v>
      </c>
      <c r="C107" s="3" t="s">
        <v>48</v>
      </c>
      <c r="D107" s="3" t="s">
        <v>83</v>
      </c>
      <c r="E107" s="3">
        <v>2</v>
      </c>
      <c r="F107" s="3" t="s">
        <v>31</v>
      </c>
      <c r="G107" s="3" t="s">
        <v>481</v>
      </c>
      <c r="H107" s="3" t="s">
        <v>48</v>
      </c>
      <c r="I107" s="3">
        <v>3</v>
      </c>
      <c r="J107" s="3" t="s">
        <v>482</v>
      </c>
      <c r="K107" s="2">
        <v>4</v>
      </c>
      <c r="L107" s="2">
        <v>3</v>
      </c>
      <c r="M107" s="2">
        <v>2</v>
      </c>
      <c r="N107" s="2">
        <v>4</v>
      </c>
      <c r="O107" s="2">
        <v>2</v>
      </c>
      <c r="P107" s="2">
        <v>3</v>
      </c>
      <c r="Q107" s="2">
        <v>1</v>
      </c>
      <c r="R107" s="2">
        <v>0</v>
      </c>
      <c r="S107" s="3" t="s">
        <v>67</v>
      </c>
      <c r="T107" s="3" t="s">
        <v>31</v>
      </c>
      <c r="U107" s="3" t="s">
        <v>404</v>
      </c>
      <c r="W107" s="3" t="s">
        <v>157</v>
      </c>
      <c r="X107" s="3" t="s">
        <v>128</v>
      </c>
      <c r="Y107" s="3" t="s">
        <v>118</v>
      </c>
      <c r="Z107" s="3" t="s">
        <v>36</v>
      </c>
      <c r="AA107" s="3" t="s">
        <v>56</v>
      </c>
      <c r="AB107" s="3" t="s">
        <v>38</v>
      </c>
      <c r="AC107" s="3" t="s">
        <v>483</v>
      </c>
    </row>
    <row r="108" spans="1:36" ht="13.2" x14ac:dyDescent="0.25">
      <c r="A108" s="4">
        <v>44329.428696932868</v>
      </c>
      <c r="B108" s="3" t="s">
        <v>484</v>
      </c>
      <c r="C108" s="3" t="s">
        <v>48</v>
      </c>
      <c r="D108" s="3" t="s">
        <v>83</v>
      </c>
      <c r="E108" s="10" t="s">
        <v>50</v>
      </c>
      <c r="F108" s="3" t="s">
        <v>48</v>
      </c>
      <c r="H108" s="3" t="s">
        <v>48</v>
      </c>
      <c r="I108" s="3">
        <v>5</v>
      </c>
      <c r="J108" s="3" t="s">
        <v>399</v>
      </c>
      <c r="K108" s="2">
        <v>2</v>
      </c>
      <c r="L108" s="2">
        <v>3</v>
      </c>
      <c r="M108" s="2">
        <v>4</v>
      </c>
      <c r="N108" s="2">
        <v>3</v>
      </c>
      <c r="O108" s="2">
        <v>0</v>
      </c>
      <c r="P108" s="2">
        <v>4</v>
      </c>
      <c r="Q108" s="2">
        <v>2</v>
      </c>
      <c r="R108" s="2">
        <v>1</v>
      </c>
      <c r="S108" s="3" t="s">
        <v>67</v>
      </c>
      <c r="T108" s="3" t="s">
        <v>31</v>
      </c>
      <c r="U108" s="3" t="s">
        <v>485</v>
      </c>
      <c r="W108" s="3" t="s">
        <v>60</v>
      </c>
      <c r="X108" s="12" t="s">
        <v>61</v>
      </c>
      <c r="Y108" s="3" t="s">
        <v>70</v>
      </c>
      <c r="Z108" s="3" t="s">
        <v>71</v>
      </c>
      <c r="AA108" s="3" t="s">
        <v>72</v>
      </c>
      <c r="AB108" s="3" t="s">
        <v>38</v>
      </c>
      <c r="AC108" s="3" t="s">
        <v>486</v>
      </c>
    </row>
    <row r="109" spans="1:36" ht="13.2" x14ac:dyDescent="0.25">
      <c r="A109" s="5">
        <v>44329.432706597217</v>
      </c>
      <c r="B109" s="6" t="s">
        <v>487</v>
      </c>
      <c r="C109" s="6" t="s">
        <v>31</v>
      </c>
      <c r="D109" s="6" t="s">
        <v>59</v>
      </c>
      <c r="E109" s="8"/>
      <c r="F109" s="8"/>
      <c r="G109" s="8"/>
      <c r="H109" s="8"/>
      <c r="I109" s="8"/>
      <c r="J109" s="8"/>
      <c r="K109" s="8"/>
      <c r="L109" s="8"/>
      <c r="M109" s="8"/>
      <c r="N109" s="8"/>
      <c r="O109" s="8"/>
      <c r="P109" s="8"/>
      <c r="Q109" s="8"/>
      <c r="R109" s="8"/>
      <c r="S109" s="8"/>
      <c r="T109" s="8"/>
      <c r="U109" s="8"/>
      <c r="V109" s="8"/>
      <c r="W109" s="6" t="s">
        <v>60</v>
      </c>
      <c r="X109" s="6" t="s">
        <v>488</v>
      </c>
      <c r="Y109" s="6" t="s">
        <v>118</v>
      </c>
      <c r="Z109" s="6" t="s">
        <v>71</v>
      </c>
      <c r="AA109" s="6" t="s">
        <v>56</v>
      </c>
      <c r="AB109" s="6" t="s">
        <v>45</v>
      </c>
      <c r="AC109" s="6" t="s">
        <v>489</v>
      </c>
      <c r="AD109" s="8"/>
      <c r="AE109" s="8"/>
      <c r="AF109" s="8"/>
      <c r="AG109" s="8"/>
      <c r="AH109" s="8"/>
      <c r="AI109" s="8"/>
      <c r="AJ109" s="8"/>
    </row>
    <row r="110" spans="1:36" ht="13.2" x14ac:dyDescent="0.25">
      <c r="A110" s="5">
        <v>44329.488288136577</v>
      </c>
      <c r="B110" s="6" t="s">
        <v>490</v>
      </c>
      <c r="C110" s="6" t="s">
        <v>31</v>
      </c>
      <c r="D110" s="6" t="s">
        <v>59</v>
      </c>
      <c r="E110" s="8"/>
      <c r="F110" s="8"/>
      <c r="G110" s="8"/>
      <c r="H110" s="8"/>
      <c r="I110" s="8"/>
      <c r="J110" s="8"/>
      <c r="K110" s="8"/>
      <c r="L110" s="8"/>
      <c r="M110" s="8"/>
      <c r="N110" s="8"/>
      <c r="O110" s="8"/>
      <c r="P110" s="8"/>
      <c r="Q110" s="8"/>
      <c r="R110" s="8"/>
      <c r="S110" s="8"/>
      <c r="T110" s="8"/>
      <c r="U110" s="8"/>
      <c r="V110" s="8"/>
      <c r="W110" s="6" t="s">
        <v>463</v>
      </c>
      <c r="X110" s="6" t="s">
        <v>61</v>
      </c>
      <c r="Y110" s="6" t="s">
        <v>44</v>
      </c>
      <c r="Z110" s="6" t="s">
        <v>36</v>
      </c>
      <c r="AA110" s="6" t="s">
        <v>56</v>
      </c>
      <c r="AB110" s="6" t="s">
        <v>38</v>
      </c>
      <c r="AC110" s="6" t="s">
        <v>491</v>
      </c>
      <c r="AD110" s="6" t="s">
        <v>492</v>
      </c>
      <c r="AE110" s="8"/>
      <c r="AF110" s="8"/>
      <c r="AG110" s="8"/>
      <c r="AH110" s="8"/>
      <c r="AI110" s="8"/>
      <c r="AJ110" s="8"/>
    </row>
    <row r="111" spans="1:36" ht="13.2" x14ac:dyDescent="0.25">
      <c r="A111" s="13">
        <v>44329.48897244213</v>
      </c>
      <c r="B111" s="14" t="s">
        <v>493</v>
      </c>
      <c r="C111" s="14" t="s">
        <v>48</v>
      </c>
      <c r="D111" s="14" t="s">
        <v>59</v>
      </c>
      <c r="E111" s="14">
        <v>2</v>
      </c>
      <c r="F111" s="14" t="s">
        <v>48</v>
      </c>
      <c r="G111" s="14" t="s">
        <v>494</v>
      </c>
      <c r="H111" s="14" t="s">
        <v>48</v>
      </c>
      <c r="I111" s="14">
        <v>3</v>
      </c>
      <c r="J111" s="14" t="s">
        <v>495</v>
      </c>
      <c r="K111" s="16">
        <v>4</v>
      </c>
      <c r="L111" s="16">
        <v>2</v>
      </c>
      <c r="M111" s="16">
        <v>3</v>
      </c>
      <c r="N111" s="16">
        <v>0</v>
      </c>
      <c r="O111" s="16">
        <v>2</v>
      </c>
      <c r="P111" s="16">
        <v>0</v>
      </c>
      <c r="Q111" s="16">
        <v>3</v>
      </c>
      <c r="R111" s="16">
        <v>1</v>
      </c>
      <c r="S111" s="14" t="s">
        <v>52</v>
      </c>
      <c r="T111" s="14" t="s">
        <v>31</v>
      </c>
      <c r="U111" s="14">
        <v>10</v>
      </c>
      <c r="V111" s="14">
        <v>3</v>
      </c>
      <c r="W111" s="14" t="s">
        <v>60</v>
      </c>
      <c r="X111" s="14" t="s">
        <v>158</v>
      </c>
      <c r="Y111" s="14" t="s">
        <v>35</v>
      </c>
      <c r="Z111" s="14" t="s">
        <v>36</v>
      </c>
      <c r="AA111" s="14" t="s">
        <v>56</v>
      </c>
      <c r="AB111" s="14" t="s">
        <v>38</v>
      </c>
      <c r="AC111" s="14" t="s">
        <v>496</v>
      </c>
      <c r="AD111" s="14" t="s">
        <v>448</v>
      </c>
      <c r="AE111" s="15"/>
      <c r="AF111" s="15"/>
      <c r="AG111" s="15"/>
      <c r="AH111" s="15"/>
      <c r="AI111" s="15"/>
      <c r="AJ111" s="15"/>
    </row>
    <row r="112" spans="1:36" ht="13.2" x14ac:dyDescent="0.25">
      <c r="A112" s="4">
        <v>44329.489350810181</v>
      </c>
      <c r="B112" s="3" t="s">
        <v>497</v>
      </c>
      <c r="C112" s="3" t="s">
        <v>48</v>
      </c>
      <c r="D112" s="3" t="s">
        <v>49</v>
      </c>
      <c r="E112" s="3">
        <v>2</v>
      </c>
      <c r="F112" s="3" t="s">
        <v>31</v>
      </c>
      <c r="G112" s="3" t="s">
        <v>498</v>
      </c>
      <c r="H112" s="3" t="s">
        <v>31</v>
      </c>
      <c r="I112" s="3">
        <v>5</v>
      </c>
      <c r="J112" s="3" t="s">
        <v>499</v>
      </c>
      <c r="K112" s="2">
        <v>3</v>
      </c>
      <c r="L112" s="2">
        <v>2</v>
      </c>
      <c r="M112" s="2">
        <v>4</v>
      </c>
      <c r="N112" s="2">
        <v>4</v>
      </c>
      <c r="O112" s="2">
        <v>4</v>
      </c>
      <c r="P112" s="2">
        <v>3</v>
      </c>
      <c r="Q112" s="2">
        <v>3</v>
      </c>
      <c r="R112" s="2">
        <v>3</v>
      </c>
      <c r="S112" s="3" t="s">
        <v>67</v>
      </c>
      <c r="T112" s="3" t="s">
        <v>31</v>
      </c>
      <c r="U112" s="3" t="s">
        <v>500</v>
      </c>
      <c r="V112" s="3">
        <v>2</v>
      </c>
      <c r="W112" s="3" t="s">
        <v>501</v>
      </c>
      <c r="X112" s="3" t="s">
        <v>54</v>
      </c>
      <c r="Y112" s="3" t="s">
        <v>118</v>
      </c>
      <c r="Z112" s="3" t="s">
        <v>71</v>
      </c>
      <c r="AA112" s="3" t="s">
        <v>56</v>
      </c>
      <c r="AB112" s="3" t="s">
        <v>38</v>
      </c>
      <c r="AC112" s="3" t="s">
        <v>502</v>
      </c>
    </row>
    <row r="113" spans="1:36" ht="13.2" x14ac:dyDescent="0.25">
      <c r="A113" s="5">
        <v>44329.588393379629</v>
      </c>
      <c r="B113" s="6" t="s">
        <v>503</v>
      </c>
      <c r="C113" s="6" t="s">
        <v>31</v>
      </c>
      <c r="D113" s="6" t="s">
        <v>59</v>
      </c>
      <c r="E113" s="8"/>
      <c r="F113" s="8"/>
      <c r="G113" s="8"/>
      <c r="H113" s="8"/>
      <c r="I113" s="8"/>
      <c r="J113" s="8"/>
      <c r="K113" s="8"/>
      <c r="L113" s="8"/>
      <c r="M113" s="8"/>
      <c r="N113" s="8"/>
      <c r="O113" s="8"/>
      <c r="P113" s="8"/>
      <c r="Q113" s="8"/>
      <c r="R113" s="8"/>
      <c r="S113" s="8"/>
      <c r="T113" s="8"/>
      <c r="U113" s="8"/>
      <c r="V113" s="8"/>
      <c r="W113" s="6" t="s">
        <v>87</v>
      </c>
      <c r="X113" s="6" t="s">
        <v>488</v>
      </c>
      <c r="Y113" s="6" t="s">
        <v>118</v>
      </c>
      <c r="Z113" s="6" t="s">
        <v>71</v>
      </c>
      <c r="AA113" s="6" t="s">
        <v>56</v>
      </c>
      <c r="AB113" s="6" t="s">
        <v>38</v>
      </c>
      <c r="AC113" s="6" t="s">
        <v>504</v>
      </c>
      <c r="AD113" s="8"/>
      <c r="AE113" s="8"/>
      <c r="AF113" s="8"/>
      <c r="AG113" s="8"/>
      <c r="AH113" s="8"/>
      <c r="AI113" s="8"/>
      <c r="AJ113" s="8"/>
    </row>
    <row r="114" spans="1:36" ht="13.2" x14ac:dyDescent="0.25">
      <c r="A114" s="4">
        <v>44329.731927986111</v>
      </c>
      <c r="B114" s="3" t="s">
        <v>505</v>
      </c>
      <c r="C114" s="3" t="s">
        <v>48</v>
      </c>
      <c r="D114" s="3" t="s">
        <v>49</v>
      </c>
      <c r="E114" s="3">
        <v>2</v>
      </c>
      <c r="F114" s="3" t="s">
        <v>31</v>
      </c>
      <c r="G114" s="3" t="s">
        <v>506</v>
      </c>
      <c r="H114" s="3" t="s">
        <v>31</v>
      </c>
      <c r="I114" s="3">
        <v>3</v>
      </c>
      <c r="J114" s="3" t="s">
        <v>507</v>
      </c>
      <c r="K114" s="2">
        <v>2</v>
      </c>
      <c r="L114" s="2">
        <v>4</v>
      </c>
      <c r="M114" s="2">
        <v>3</v>
      </c>
      <c r="N114" s="2">
        <v>4</v>
      </c>
      <c r="O114" s="2">
        <v>3</v>
      </c>
      <c r="P114" s="2">
        <v>2</v>
      </c>
      <c r="Q114" s="2">
        <v>1</v>
      </c>
      <c r="R114" s="2">
        <v>0</v>
      </c>
      <c r="S114" s="3" t="s">
        <v>104</v>
      </c>
      <c r="T114" s="3" t="s">
        <v>31</v>
      </c>
      <c r="U114" s="3">
        <v>60</v>
      </c>
      <c r="V114" s="3">
        <v>5</v>
      </c>
      <c r="W114" s="3" t="s">
        <v>99</v>
      </c>
      <c r="X114" s="3" t="s">
        <v>128</v>
      </c>
      <c r="Y114" s="3" t="s">
        <v>79</v>
      </c>
      <c r="Z114" s="3" t="s">
        <v>36</v>
      </c>
      <c r="AA114" s="3" t="s">
        <v>56</v>
      </c>
      <c r="AB114" s="3" t="s">
        <v>38</v>
      </c>
      <c r="AC114" s="3" t="s">
        <v>508</v>
      </c>
      <c r="AD114" s="3" t="s">
        <v>509</v>
      </c>
    </row>
    <row r="115" spans="1:36" ht="13.2" x14ac:dyDescent="0.25">
      <c r="A115" s="5">
        <v>44329.78275111111</v>
      </c>
      <c r="B115" s="6" t="s">
        <v>510</v>
      </c>
      <c r="C115" s="6" t="s">
        <v>31</v>
      </c>
      <c r="D115" s="6" t="s">
        <v>59</v>
      </c>
      <c r="E115" s="8"/>
      <c r="F115" s="8"/>
      <c r="G115" s="8"/>
      <c r="H115" s="8"/>
      <c r="I115" s="8"/>
      <c r="J115" s="8"/>
      <c r="K115" s="8"/>
      <c r="L115" s="8"/>
      <c r="M115" s="8"/>
      <c r="N115" s="8"/>
      <c r="O115" s="8"/>
      <c r="P115" s="8"/>
      <c r="Q115" s="8"/>
      <c r="R115" s="8"/>
      <c r="S115" s="8"/>
      <c r="T115" s="8"/>
      <c r="U115" s="8"/>
      <c r="V115" s="8"/>
      <c r="W115" s="6" t="s">
        <v>157</v>
      </c>
      <c r="X115" s="6" t="s">
        <v>43</v>
      </c>
      <c r="Y115" s="6" t="s">
        <v>35</v>
      </c>
      <c r="Z115" s="6" t="s">
        <v>36</v>
      </c>
      <c r="AA115" s="6" t="s">
        <v>56</v>
      </c>
      <c r="AB115" s="6" t="s">
        <v>38</v>
      </c>
      <c r="AC115" s="6" t="s">
        <v>511</v>
      </c>
      <c r="AD115" s="8"/>
      <c r="AE115" s="8"/>
      <c r="AF115" s="8"/>
      <c r="AG115" s="8"/>
      <c r="AH115" s="8"/>
      <c r="AI115" s="8"/>
      <c r="AJ115" s="8"/>
    </row>
    <row r="116" spans="1:36" ht="13.2" x14ac:dyDescent="0.25">
      <c r="A116" s="5">
        <v>44329.787900567128</v>
      </c>
      <c r="B116" s="6" t="s">
        <v>512</v>
      </c>
      <c r="C116" s="6" t="s">
        <v>31</v>
      </c>
      <c r="D116" s="6" t="s">
        <v>59</v>
      </c>
      <c r="E116" s="8"/>
      <c r="F116" s="8"/>
      <c r="G116" s="8"/>
      <c r="H116" s="8"/>
      <c r="I116" s="8"/>
      <c r="J116" s="8"/>
      <c r="K116" s="8"/>
      <c r="L116" s="8"/>
      <c r="M116" s="8"/>
      <c r="N116" s="8"/>
      <c r="O116" s="8"/>
      <c r="P116" s="8"/>
      <c r="Q116" s="8"/>
      <c r="R116" s="8"/>
      <c r="S116" s="8"/>
      <c r="T116" s="8"/>
      <c r="U116" s="8"/>
      <c r="V116" s="8"/>
      <c r="W116" s="6" t="s">
        <v>87</v>
      </c>
      <c r="X116" s="6" t="s">
        <v>61</v>
      </c>
      <c r="Y116" s="6" t="s">
        <v>35</v>
      </c>
      <c r="Z116" s="6" t="s">
        <v>36</v>
      </c>
      <c r="AA116" s="6" t="s">
        <v>56</v>
      </c>
      <c r="AB116" s="6" t="s">
        <v>38</v>
      </c>
      <c r="AC116" s="6" t="s">
        <v>513</v>
      </c>
      <c r="AD116" s="6" t="s">
        <v>514</v>
      </c>
      <c r="AE116" s="8"/>
      <c r="AF116" s="8"/>
      <c r="AG116" s="8"/>
      <c r="AH116" s="8"/>
      <c r="AI116" s="8"/>
      <c r="AJ116" s="8"/>
    </row>
    <row r="117" spans="1:36" ht="13.2" x14ac:dyDescent="0.25">
      <c r="A117" s="5">
        <v>44329.827147615739</v>
      </c>
      <c r="B117" s="6" t="s">
        <v>515</v>
      </c>
      <c r="C117" s="6" t="s">
        <v>31</v>
      </c>
      <c r="D117" s="6" t="s">
        <v>59</v>
      </c>
      <c r="E117" s="8"/>
      <c r="F117" s="8"/>
      <c r="G117" s="8"/>
      <c r="H117" s="8"/>
      <c r="I117" s="8"/>
      <c r="J117" s="8"/>
      <c r="K117" s="8"/>
      <c r="L117" s="8"/>
      <c r="M117" s="8"/>
      <c r="N117" s="8"/>
      <c r="O117" s="8"/>
      <c r="P117" s="8"/>
      <c r="Q117" s="8"/>
      <c r="R117" s="8"/>
      <c r="S117" s="8"/>
      <c r="T117" s="8"/>
      <c r="U117" s="8"/>
      <c r="V117" s="8"/>
      <c r="W117" s="6" t="s">
        <v>60</v>
      </c>
      <c r="X117" s="6" t="s">
        <v>43</v>
      </c>
      <c r="Y117" s="6" t="s">
        <v>35</v>
      </c>
      <c r="Z117" s="6" t="s">
        <v>36</v>
      </c>
      <c r="AA117" s="6" t="s">
        <v>37</v>
      </c>
      <c r="AB117" s="6" t="s">
        <v>45</v>
      </c>
      <c r="AC117" s="6" t="s">
        <v>516</v>
      </c>
      <c r="AD117" s="8"/>
      <c r="AE117" s="8"/>
      <c r="AF117" s="8"/>
      <c r="AG117" s="8"/>
      <c r="AH117" s="8"/>
      <c r="AI117" s="8"/>
      <c r="AJ117" s="8"/>
    </row>
    <row r="118" spans="1:36" ht="13.2" x14ac:dyDescent="0.25">
      <c r="A118" s="5">
        <v>44329.864621597226</v>
      </c>
      <c r="B118" s="6" t="s">
        <v>517</v>
      </c>
      <c r="C118" s="6" t="s">
        <v>31</v>
      </c>
      <c r="D118" s="6" t="s">
        <v>59</v>
      </c>
      <c r="E118" s="8"/>
      <c r="F118" s="8"/>
      <c r="G118" s="8"/>
      <c r="H118" s="8"/>
      <c r="I118" s="8"/>
      <c r="J118" s="8"/>
      <c r="K118" s="8"/>
      <c r="L118" s="8"/>
      <c r="M118" s="8"/>
      <c r="N118" s="8"/>
      <c r="O118" s="8"/>
      <c r="P118" s="8"/>
      <c r="Q118" s="8"/>
      <c r="R118" s="8"/>
      <c r="S118" s="8"/>
      <c r="T118" s="8"/>
      <c r="U118" s="8"/>
      <c r="V118" s="8"/>
      <c r="W118" s="6" t="s">
        <v>96</v>
      </c>
      <c r="X118" s="6" t="s">
        <v>100</v>
      </c>
      <c r="Y118" s="6" t="s">
        <v>35</v>
      </c>
      <c r="Z118" s="6" t="s">
        <v>36</v>
      </c>
      <c r="AA118" s="6" t="s">
        <v>56</v>
      </c>
      <c r="AB118" s="6" t="s">
        <v>38</v>
      </c>
      <c r="AC118" s="6" t="s">
        <v>518</v>
      </c>
      <c r="AD118" s="8"/>
      <c r="AE118" s="8"/>
      <c r="AF118" s="8"/>
      <c r="AG118" s="8"/>
      <c r="AH118" s="8"/>
      <c r="AI118" s="8"/>
      <c r="AJ118" s="8"/>
    </row>
    <row r="119" spans="1:36" ht="13.2" x14ac:dyDescent="0.25">
      <c r="A119" s="4">
        <v>44330.018119328699</v>
      </c>
      <c r="B119" s="3" t="s">
        <v>519</v>
      </c>
      <c r="C119" s="3" t="s">
        <v>48</v>
      </c>
      <c r="D119" s="3" t="s">
        <v>49</v>
      </c>
      <c r="E119" s="10" t="s">
        <v>50</v>
      </c>
      <c r="F119" s="3" t="s">
        <v>48</v>
      </c>
      <c r="H119" s="3" t="s">
        <v>31</v>
      </c>
      <c r="I119" s="3">
        <v>3</v>
      </c>
      <c r="J119" s="3" t="s">
        <v>66</v>
      </c>
      <c r="K119" s="2">
        <v>3</v>
      </c>
      <c r="L119" s="2">
        <v>4</v>
      </c>
      <c r="M119" s="2">
        <v>2</v>
      </c>
      <c r="N119" s="2">
        <v>2</v>
      </c>
      <c r="O119" s="2">
        <v>3</v>
      </c>
      <c r="P119" s="2">
        <v>1</v>
      </c>
      <c r="Q119" s="2">
        <v>0</v>
      </c>
      <c r="R119" s="2">
        <v>4</v>
      </c>
      <c r="S119" s="3" t="s">
        <v>95</v>
      </c>
      <c r="T119" s="3" t="s">
        <v>31</v>
      </c>
      <c r="U119" s="3" t="s">
        <v>520</v>
      </c>
      <c r="V119" s="3">
        <v>4</v>
      </c>
      <c r="W119" s="3" t="s">
        <v>96</v>
      </c>
      <c r="X119" s="3" t="s">
        <v>521</v>
      </c>
      <c r="Y119" s="3" t="s">
        <v>35</v>
      </c>
      <c r="Z119" s="3" t="s">
        <v>36</v>
      </c>
      <c r="AA119" s="3" t="s">
        <v>56</v>
      </c>
      <c r="AB119" s="3" t="s">
        <v>38</v>
      </c>
      <c r="AC119" s="3" t="s">
        <v>522</v>
      </c>
      <c r="AD119" s="3" t="s">
        <v>523</v>
      </c>
    </row>
    <row r="120" spans="1:36" ht="13.2" x14ac:dyDescent="0.25">
      <c r="A120" s="4">
        <v>44330.039152187499</v>
      </c>
      <c r="B120" s="3" t="s">
        <v>524</v>
      </c>
      <c r="C120" s="3" t="s">
        <v>48</v>
      </c>
      <c r="D120" s="3" t="s">
        <v>83</v>
      </c>
      <c r="E120" s="3">
        <v>2</v>
      </c>
      <c r="F120" s="3" t="s">
        <v>31</v>
      </c>
      <c r="G120" s="3" t="s">
        <v>525</v>
      </c>
      <c r="H120" s="3" t="s">
        <v>48</v>
      </c>
      <c r="I120" s="3">
        <v>5</v>
      </c>
      <c r="J120" s="3" t="s">
        <v>526</v>
      </c>
      <c r="K120" s="2">
        <v>2</v>
      </c>
      <c r="L120" s="2">
        <v>2</v>
      </c>
      <c r="M120" s="2">
        <v>4</v>
      </c>
      <c r="N120" s="2">
        <v>4</v>
      </c>
      <c r="O120" s="2">
        <v>4</v>
      </c>
      <c r="P120" s="2">
        <v>4</v>
      </c>
      <c r="Q120" s="2">
        <v>4</v>
      </c>
      <c r="R120" s="2">
        <v>4</v>
      </c>
      <c r="S120" s="3" t="s">
        <v>52</v>
      </c>
      <c r="T120" s="3" t="s">
        <v>48</v>
      </c>
      <c r="U120" s="3">
        <v>60</v>
      </c>
      <c r="V120" s="3">
        <v>3</v>
      </c>
      <c r="W120" s="3" t="s">
        <v>60</v>
      </c>
      <c r="X120" s="3" t="s">
        <v>100</v>
      </c>
      <c r="Y120" s="3" t="s">
        <v>79</v>
      </c>
      <c r="Z120" s="3" t="s">
        <v>36</v>
      </c>
      <c r="AA120" s="3" t="s">
        <v>56</v>
      </c>
      <c r="AB120" s="3" t="s">
        <v>38</v>
      </c>
      <c r="AC120" s="3" t="s">
        <v>527</v>
      </c>
      <c r="AD120" s="3" t="s">
        <v>528</v>
      </c>
    </row>
    <row r="121" spans="1:36" ht="13.2" x14ac:dyDescent="0.25">
      <c r="A121" s="13">
        <v>44330.089562731482</v>
      </c>
      <c r="B121" s="14" t="s">
        <v>529</v>
      </c>
      <c r="C121" s="14" t="s">
        <v>48</v>
      </c>
      <c r="D121" s="14" t="s">
        <v>59</v>
      </c>
      <c r="E121" s="14" t="s">
        <v>93</v>
      </c>
      <c r="F121" s="14" t="s">
        <v>31</v>
      </c>
      <c r="G121" s="14" t="s">
        <v>530</v>
      </c>
      <c r="H121" s="14" t="s">
        <v>48</v>
      </c>
      <c r="I121" s="14">
        <v>5</v>
      </c>
      <c r="J121" s="14" t="s">
        <v>531</v>
      </c>
      <c r="K121" s="16">
        <v>3</v>
      </c>
      <c r="L121" s="16">
        <v>4</v>
      </c>
      <c r="M121" s="16">
        <v>2</v>
      </c>
      <c r="N121" s="16">
        <v>3</v>
      </c>
      <c r="O121" s="16">
        <v>2</v>
      </c>
      <c r="P121" s="16">
        <v>1</v>
      </c>
      <c r="Q121" s="16">
        <v>0</v>
      </c>
      <c r="R121" s="16">
        <v>4</v>
      </c>
      <c r="S121" s="14" t="s">
        <v>104</v>
      </c>
      <c r="T121" s="14" t="s">
        <v>48</v>
      </c>
      <c r="U121" s="14">
        <v>10</v>
      </c>
      <c r="V121" s="14">
        <v>5</v>
      </c>
      <c r="W121" s="14" t="s">
        <v>532</v>
      </c>
      <c r="X121" s="14" t="s">
        <v>43</v>
      </c>
      <c r="Y121" s="14" t="s">
        <v>44</v>
      </c>
      <c r="Z121" s="14" t="s">
        <v>36</v>
      </c>
      <c r="AA121" s="14" t="s">
        <v>37</v>
      </c>
      <c r="AB121" s="14" t="s">
        <v>45</v>
      </c>
      <c r="AC121" s="14" t="s">
        <v>533</v>
      </c>
      <c r="AD121" s="15"/>
      <c r="AE121" s="15"/>
      <c r="AF121" s="15"/>
      <c r="AG121" s="15"/>
      <c r="AH121" s="15"/>
      <c r="AI121" s="15"/>
      <c r="AJ121" s="15"/>
    </row>
    <row r="122" spans="1:36" ht="13.2" x14ac:dyDescent="0.25">
      <c r="A122" s="13">
        <v>44330.295337627314</v>
      </c>
      <c r="B122" s="14" t="s">
        <v>534</v>
      </c>
      <c r="C122" s="14" t="s">
        <v>48</v>
      </c>
      <c r="D122" s="14" t="s">
        <v>32</v>
      </c>
      <c r="E122" s="18" t="s">
        <v>50</v>
      </c>
      <c r="F122" s="14" t="s">
        <v>48</v>
      </c>
      <c r="G122" s="15"/>
      <c r="H122" s="14" t="s">
        <v>48</v>
      </c>
      <c r="I122" s="14">
        <v>4</v>
      </c>
      <c r="J122" s="14" t="s">
        <v>535</v>
      </c>
      <c r="K122" s="16">
        <v>4</v>
      </c>
      <c r="L122" s="16">
        <v>2</v>
      </c>
      <c r="M122" s="16">
        <v>3</v>
      </c>
      <c r="N122" s="16">
        <v>4</v>
      </c>
      <c r="O122" s="16">
        <v>3</v>
      </c>
      <c r="P122" s="16">
        <v>0</v>
      </c>
      <c r="Q122" s="16">
        <v>1</v>
      </c>
      <c r="R122" s="16">
        <v>2</v>
      </c>
      <c r="S122" s="14" t="s">
        <v>104</v>
      </c>
      <c r="T122" s="14" t="s">
        <v>31</v>
      </c>
      <c r="U122" s="14" t="s">
        <v>156</v>
      </c>
      <c r="V122" s="14">
        <v>4</v>
      </c>
      <c r="W122" s="14" t="s">
        <v>96</v>
      </c>
      <c r="X122" s="14" t="s">
        <v>100</v>
      </c>
      <c r="Y122" s="14" t="s">
        <v>35</v>
      </c>
      <c r="Z122" s="14" t="s">
        <v>36</v>
      </c>
      <c r="AA122" s="14" t="s">
        <v>56</v>
      </c>
      <c r="AB122" s="14" t="s">
        <v>38</v>
      </c>
      <c r="AC122" s="14" t="s">
        <v>536</v>
      </c>
      <c r="AD122" s="15"/>
      <c r="AE122" s="15"/>
      <c r="AF122" s="15"/>
      <c r="AG122" s="15"/>
      <c r="AH122" s="15"/>
      <c r="AI122" s="15"/>
      <c r="AJ122" s="15"/>
    </row>
    <row r="123" spans="1:36" ht="13.2" x14ac:dyDescent="0.25">
      <c r="A123" s="4">
        <v>44330.340696296291</v>
      </c>
      <c r="B123" s="3" t="s">
        <v>537</v>
      </c>
      <c r="C123" s="3" t="s">
        <v>48</v>
      </c>
      <c r="D123" s="3" t="s">
        <v>83</v>
      </c>
      <c r="E123" s="10" t="s">
        <v>50</v>
      </c>
      <c r="F123" s="3" t="s">
        <v>48</v>
      </c>
      <c r="H123" s="3" t="s">
        <v>48</v>
      </c>
      <c r="I123" s="3">
        <v>5</v>
      </c>
      <c r="J123" s="3" t="s">
        <v>538</v>
      </c>
      <c r="K123" s="2">
        <v>4</v>
      </c>
      <c r="L123" s="2">
        <v>2</v>
      </c>
      <c r="M123" s="2">
        <v>3</v>
      </c>
      <c r="N123" s="2">
        <v>4</v>
      </c>
      <c r="O123" s="2">
        <v>4</v>
      </c>
      <c r="P123" s="2">
        <v>1</v>
      </c>
      <c r="Q123" s="2">
        <v>0</v>
      </c>
      <c r="R123" s="2">
        <v>2</v>
      </c>
      <c r="S123" s="3" t="s">
        <v>52</v>
      </c>
      <c r="T123" s="3" t="s">
        <v>31</v>
      </c>
      <c r="U123" s="3">
        <v>30</v>
      </c>
      <c r="V123" s="3">
        <v>5</v>
      </c>
      <c r="W123" s="3" t="s">
        <v>315</v>
      </c>
      <c r="X123" s="3" t="s">
        <v>100</v>
      </c>
      <c r="Y123" s="3" t="s">
        <v>70</v>
      </c>
      <c r="Z123" s="3" t="s">
        <v>71</v>
      </c>
      <c r="AA123" s="3" t="s">
        <v>72</v>
      </c>
      <c r="AB123" s="3" t="s">
        <v>38</v>
      </c>
      <c r="AC123" s="3" t="s">
        <v>539</v>
      </c>
      <c r="AD123" s="3" t="s">
        <v>540</v>
      </c>
    </row>
    <row r="124" spans="1:36" ht="13.2" x14ac:dyDescent="0.25">
      <c r="A124" s="5">
        <v>44330.347563425923</v>
      </c>
      <c r="B124" s="6" t="s">
        <v>541</v>
      </c>
      <c r="C124" s="6" t="s">
        <v>31</v>
      </c>
      <c r="D124" s="6" t="s">
        <v>32</v>
      </c>
      <c r="E124" s="8"/>
      <c r="F124" s="8"/>
      <c r="G124" s="8"/>
      <c r="H124" s="8"/>
      <c r="I124" s="8"/>
      <c r="J124" s="8"/>
      <c r="K124" s="8"/>
      <c r="L124" s="8"/>
      <c r="M124" s="8"/>
      <c r="N124" s="8"/>
      <c r="O124" s="8"/>
      <c r="P124" s="8"/>
      <c r="Q124" s="8"/>
      <c r="R124" s="8"/>
      <c r="S124" s="8"/>
      <c r="T124" s="8"/>
      <c r="U124" s="8"/>
      <c r="V124" s="8"/>
      <c r="W124" s="6" t="s">
        <v>96</v>
      </c>
      <c r="X124" s="6" t="s">
        <v>100</v>
      </c>
      <c r="Y124" s="6" t="s">
        <v>35</v>
      </c>
      <c r="Z124" s="6" t="s">
        <v>36</v>
      </c>
      <c r="AA124" s="6" t="s">
        <v>56</v>
      </c>
      <c r="AB124" s="6" t="s">
        <v>38</v>
      </c>
      <c r="AC124" s="6" t="s">
        <v>542</v>
      </c>
      <c r="AD124" s="6" t="s">
        <v>543</v>
      </c>
      <c r="AE124" s="8"/>
      <c r="AF124" s="8"/>
      <c r="AG124" s="8"/>
      <c r="AH124" s="8"/>
      <c r="AI124" s="8"/>
      <c r="AJ124" s="8"/>
    </row>
    <row r="125" spans="1:36" ht="13.2" x14ac:dyDescent="0.25">
      <c r="A125" s="4">
        <v>44330.533107708332</v>
      </c>
      <c r="B125" s="3" t="s">
        <v>544</v>
      </c>
      <c r="C125" s="3" t="s">
        <v>48</v>
      </c>
      <c r="D125" s="3" t="s">
        <v>83</v>
      </c>
      <c r="E125" s="10" t="s">
        <v>50</v>
      </c>
      <c r="F125" s="3" t="s">
        <v>48</v>
      </c>
      <c r="H125" s="3" t="s">
        <v>48</v>
      </c>
      <c r="I125" s="3">
        <v>1</v>
      </c>
      <c r="J125" s="3" t="s">
        <v>66</v>
      </c>
      <c r="K125" s="2">
        <v>3</v>
      </c>
      <c r="L125" s="2">
        <v>2</v>
      </c>
      <c r="M125" s="2">
        <v>4</v>
      </c>
      <c r="N125" s="2">
        <v>1</v>
      </c>
      <c r="O125" s="2">
        <v>2</v>
      </c>
      <c r="P125" s="2">
        <v>0</v>
      </c>
      <c r="Q125" s="2">
        <v>4</v>
      </c>
      <c r="R125" s="2">
        <v>3</v>
      </c>
      <c r="S125" s="3" t="s">
        <v>67</v>
      </c>
      <c r="T125" s="3" t="s">
        <v>31</v>
      </c>
      <c r="W125" s="3" t="s">
        <v>157</v>
      </c>
      <c r="X125" s="3" t="s">
        <v>69</v>
      </c>
      <c r="Y125" s="3" t="s">
        <v>70</v>
      </c>
      <c r="Z125" s="3" t="s">
        <v>71</v>
      </c>
      <c r="AA125" s="3" t="s">
        <v>72</v>
      </c>
      <c r="AB125" s="3" t="s">
        <v>38</v>
      </c>
      <c r="AC125" s="3" t="s">
        <v>545</v>
      </c>
    </row>
    <row r="126" spans="1:36" ht="13.2" x14ac:dyDescent="0.25">
      <c r="A126" s="5">
        <v>44330.677500983795</v>
      </c>
      <c r="B126" s="6" t="s">
        <v>546</v>
      </c>
      <c r="C126" s="6" t="s">
        <v>31</v>
      </c>
      <c r="D126" s="6" t="s">
        <v>59</v>
      </c>
      <c r="E126" s="8"/>
      <c r="F126" s="8"/>
      <c r="G126" s="8"/>
      <c r="H126" s="8"/>
      <c r="I126" s="8"/>
      <c r="J126" s="8"/>
      <c r="K126" s="8"/>
      <c r="L126" s="8"/>
      <c r="M126" s="8"/>
      <c r="N126" s="8"/>
      <c r="O126" s="8"/>
      <c r="P126" s="8"/>
      <c r="Q126" s="8"/>
      <c r="R126" s="8"/>
      <c r="S126" s="8"/>
      <c r="T126" s="8"/>
      <c r="U126" s="8"/>
      <c r="V126" s="8"/>
      <c r="W126" s="6" t="s">
        <v>87</v>
      </c>
      <c r="X126" s="6" t="s">
        <v>61</v>
      </c>
      <c r="Y126" s="6" t="s">
        <v>35</v>
      </c>
      <c r="Z126" s="6" t="s">
        <v>36</v>
      </c>
      <c r="AA126" s="6" t="s">
        <v>56</v>
      </c>
      <c r="AB126" s="6" t="s">
        <v>38</v>
      </c>
      <c r="AC126" s="6" t="s">
        <v>547</v>
      </c>
      <c r="AD126" s="6" t="s">
        <v>548</v>
      </c>
      <c r="AE126" s="8"/>
      <c r="AF126" s="8"/>
      <c r="AG126" s="8"/>
      <c r="AH126" s="8"/>
      <c r="AI126" s="8"/>
      <c r="AJ126" s="8"/>
    </row>
    <row r="127" spans="1:36" ht="13.2" x14ac:dyDescent="0.25">
      <c r="A127" s="13">
        <v>44330.684052349534</v>
      </c>
      <c r="B127" s="14" t="s">
        <v>549</v>
      </c>
      <c r="C127" s="14" t="s">
        <v>48</v>
      </c>
      <c r="D127" s="14" t="s">
        <v>59</v>
      </c>
      <c r="E127" s="18" t="s">
        <v>50</v>
      </c>
      <c r="F127" s="14" t="s">
        <v>31</v>
      </c>
      <c r="G127" s="14" t="s">
        <v>550</v>
      </c>
      <c r="H127" s="14" t="s">
        <v>48</v>
      </c>
      <c r="I127" s="14">
        <v>5</v>
      </c>
      <c r="J127" s="14" t="s">
        <v>94</v>
      </c>
      <c r="K127" s="16">
        <v>4</v>
      </c>
      <c r="L127" s="16">
        <v>4</v>
      </c>
      <c r="M127" s="16">
        <v>3</v>
      </c>
      <c r="N127" s="16">
        <v>0</v>
      </c>
      <c r="O127" s="16">
        <v>4</v>
      </c>
      <c r="P127" s="16">
        <v>2</v>
      </c>
      <c r="Q127" s="16">
        <v>3</v>
      </c>
      <c r="R127" s="16">
        <v>1</v>
      </c>
      <c r="S127" s="14" t="s">
        <v>67</v>
      </c>
      <c r="T127" s="14" t="s">
        <v>48</v>
      </c>
      <c r="U127" s="18" t="s">
        <v>295</v>
      </c>
      <c r="V127" s="14">
        <v>5</v>
      </c>
      <c r="W127" s="14" t="s">
        <v>99</v>
      </c>
      <c r="X127" s="14" t="s">
        <v>43</v>
      </c>
      <c r="Y127" s="14" t="s">
        <v>79</v>
      </c>
      <c r="Z127" s="14" t="s">
        <v>383</v>
      </c>
      <c r="AA127" s="14" t="s">
        <v>56</v>
      </c>
      <c r="AB127" s="14" t="s">
        <v>38</v>
      </c>
      <c r="AC127" s="14" t="s">
        <v>551</v>
      </c>
      <c r="AD127" s="15"/>
      <c r="AE127" s="15"/>
      <c r="AF127" s="15"/>
      <c r="AG127" s="15"/>
      <c r="AH127" s="15"/>
      <c r="AI127" s="15"/>
      <c r="AJ127" s="15"/>
    </row>
    <row r="128" spans="1:36" ht="13.2" x14ac:dyDescent="0.25">
      <c r="A128" s="5">
        <v>44330.691039317127</v>
      </c>
      <c r="B128" s="6" t="s">
        <v>552</v>
      </c>
      <c r="C128" s="6" t="s">
        <v>31</v>
      </c>
      <c r="D128" s="6" t="s">
        <v>59</v>
      </c>
      <c r="E128" s="8"/>
      <c r="F128" s="8"/>
      <c r="G128" s="8"/>
      <c r="H128" s="8"/>
      <c r="I128" s="8"/>
      <c r="J128" s="8"/>
      <c r="K128" s="8"/>
      <c r="L128" s="8"/>
      <c r="M128" s="8"/>
      <c r="N128" s="8"/>
      <c r="O128" s="8"/>
      <c r="P128" s="8"/>
      <c r="Q128" s="8"/>
      <c r="R128" s="8"/>
      <c r="S128" s="8"/>
      <c r="T128" s="8"/>
      <c r="U128" s="8"/>
      <c r="V128" s="8"/>
      <c r="W128" s="6" t="s">
        <v>87</v>
      </c>
      <c r="X128" s="6" t="s">
        <v>61</v>
      </c>
      <c r="Y128" s="6" t="s">
        <v>35</v>
      </c>
      <c r="Z128" s="6" t="s">
        <v>36</v>
      </c>
      <c r="AA128" s="6" t="s">
        <v>56</v>
      </c>
      <c r="AB128" s="6" t="s">
        <v>38</v>
      </c>
      <c r="AC128" s="6" t="s">
        <v>553</v>
      </c>
      <c r="AD128" s="6" t="s">
        <v>554</v>
      </c>
      <c r="AE128" s="8"/>
      <c r="AF128" s="8"/>
      <c r="AG128" s="8"/>
      <c r="AH128" s="8"/>
      <c r="AI128" s="8"/>
      <c r="AJ128" s="8"/>
    </row>
    <row r="129" spans="1:36" ht="13.2" x14ac:dyDescent="0.25">
      <c r="A129" s="5">
        <v>44330.791238877311</v>
      </c>
      <c r="B129" s="6" t="s">
        <v>555</v>
      </c>
      <c r="C129" s="6" t="s">
        <v>31</v>
      </c>
      <c r="D129" s="6" t="s">
        <v>59</v>
      </c>
      <c r="E129" s="8"/>
      <c r="F129" s="8"/>
      <c r="G129" s="8"/>
      <c r="H129" s="8"/>
      <c r="I129" s="8"/>
      <c r="J129" s="8"/>
      <c r="K129" s="8"/>
      <c r="L129" s="8"/>
      <c r="M129" s="8"/>
      <c r="N129" s="8"/>
      <c r="O129" s="8"/>
      <c r="P129" s="8"/>
      <c r="Q129" s="8"/>
      <c r="R129" s="8"/>
      <c r="S129" s="8"/>
      <c r="T129" s="8"/>
      <c r="U129" s="8"/>
      <c r="V129" s="8"/>
      <c r="W129" s="6" t="s">
        <v>180</v>
      </c>
      <c r="X129" s="6" t="s">
        <v>266</v>
      </c>
      <c r="Y129" s="6" t="s">
        <v>79</v>
      </c>
      <c r="Z129" s="6" t="s">
        <v>223</v>
      </c>
      <c r="AA129" s="6" t="s">
        <v>56</v>
      </c>
      <c r="AB129" s="6" t="s">
        <v>38</v>
      </c>
      <c r="AC129" s="6" t="s">
        <v>556</v>
      </c>
      <c r="AD129" s="8"/>
      <c r="AE129" s="8"/>
      <c r="AF129" s="8"/>
      <c r="AG129" s="8"/>
      <c r="AH129" s="8"/>
      <c r="AI129" s="8"/>
      <c r="AJ129" s="8"/>
    </row>
    <row r="130" spans="1:36" ht="13.2" x14ac:dyDescent="0.25">
      <c r="A130" s="5">
        <v>44331.81480493056</v>
      </c>
      <c r="B130" s="6" t="s">
        <v>557</v>
      </c>
      <c r="C130" s="6" t="s">
        <v>31</v>
      </c>
      <c r="D130" s="6" t="s">
        <v>59</v>
      </c>
      <c r="E130" s="8"/>
      <c r="F130" s="8"/>
      <c r="G130" s="8"/>
      <c r="H130" s="8"/>
      <c r="I130" s="8"/>
      <c r="J130" s="8"/>
      <c r="K130" s="8"/>
      <c r="L130" s="8"/>
      <c r="M130" s="8"/>
      <c r="N130" s="8"/>
      <c r="O130" s="8"/>
      <c r="P130" s="8"/>
      <c r="Q130" s="8"/>
      <c r="R130" s="8"/>
      <c r="S130" s="8"/>
      <c r="T130" s="8"/>
      <c r="U130" s="8"/>
      <c r="V130" s="8"/>
      <c r="W130" s="6" t="s">
        <v>109</v>
      </c>
      <c r="X130" s="6" t="s">
        <v>43</v>
      </c>
      <c r="Y130" s="6" t="s">
        <v>44</v>
      </c>
      <c r="Z130" s="6" t="s">
        <v>36</v>
      </c>
      <c r="AA130" s="6" t="s">
        <v>56</v>
      </c>
      <c r="AB130" s="6" t="s">
        <v>38</v>
      </c>
      <c r="AC130" s="6" t="s">
        <v>558</v>
      </c>
      <c r="AD130" s="8"/>
      <c r="AE130" s="8"/>
      <c r="AF130" s="8"/>
      <c r="AG130" s="8"/>
      <c r="AH130" s="8"/>
      <c r="AI130" s="8"/>
      <c r="AJ130" s="8"/>
    </row>
    <row r="131" spans="1:36" ht="13.2" x14ac:dyDescent="0.25">
      <c r="A131" s="4">
        <v>44332.725749560181</v>
      </c>
      <c r="B131" s="3" t="s">
        <v>559</v>
      </c>
      <c r="C131" s="3" t="s">
        <v>48</v>
      </c>
      <c r="D131" s="3" t="s">
        <v>49</v>
      </c>
      <c r="E131" s="3">
        <v>2</v>
      </c>
      <c r="F131" s="3" t="s">
        <v>31</v>
      </c>
      <c r="G131" s="3" t="s">
        <v>560</v>
      </c>
      <c r="H131" s="3" t="s">
        <v>31</v>
      </c>
      <c r="I131" s="3">
        <v>4</v>
      </c>
      <c r="J131" s="3" t="s">
        <v>561</v>
      </c>
      <c r="K131" s="2">
        <v>3</v>
      </c>
      <c r="L131" s="2">
        <v>4</v>
      </c>
      <c r="M131" s="2">
        <v>2</v>
      </c>
      <c r="N131" s="2">
        <v>4</v>
      </c>
      <c r="O131" s="2">
        <v>3</v>
      </c>
      <c r="P131" s="2">
        <v>1</v>
      </c>
      <c r="Q131" s="2">
        <v>0</v>
      </c>
      <c r="R131" s="2">
        <v>2</v>
      </c>
      <c r="S131" s="3" t="s">
        <v>52</v>
      </c>
      <c r="T131" s="3" t="s">
        <v>48</v>
      </c>
      <c r="U131" s="3" t="s">
        <v>562</v>
      </c>
      <c r="V131" s="3">
        <v>5</v>
      </c>
      <c r="W131" s="3" t="s">
        <v>112</v>
      </c>
      <c r="X131" s="3" t="s">
        <v>54</v>
      </c>
      <c r="Y131" s="3" t="s">
        <v>35</v>
      </c>
      <c r="Z131" s="3" t="s">
        <v>36</v>
      </c>
      <c r="AA131" s="3" t="s">
        <v>56</v>
      </c>
      <c r="AB131" s="3" t="s">
        <v>38</v>
      </c>
      <c r="AC131" s="3" t="s">
        <v>563</v>
      </c>
      <c r="AD131" s="3" t="s">
        <v>564</v>
      </c>
    </row>
    <row r="132" spans="1:36" ht="13.2" x14ac:dyDescent="0.25">
      <c r="A132" s="5">
        <v>44333.405594166667</v>
      </c>
      <c r="B132" s="6" t="s">
        <v>565</v>
      </c>
      <c r="C132" s="6" t="s">
        <v>31</v>
      </c>
      <c r="D132" s="6" t="s">
        <v>59</v>
      </c>
      <c r="E132" s="8"/>
      <c r="F132" s="8"/>
      <c r="G132" s="8"/>
      <c r="H132" s="8"/>
      <c r="I132" s="8"/>
      <c r="J132" s="8"/>
      <c r="K132" s="8"/>
      <c r="L132" s="8"/>
      <c r="M132" s="8"/>
      <c r="N132" s="8"/>
      <c r="O132" s="8"/>
      <c r="P132" s="8"/>
      <c r="Q132" s="8"/>
      <c r="R132" s="8"/>
      <c r="S132" s="8"/>
      <c r="T132" s="8"/>
      <c r="U132" s="8"/>
      <c r="V132" s="8"/>
      <c r="W132" s="6" t="s">
        <v>157</v>
      </c>
      <c r="X132" s="6" t="s">
        <v>488</v>
      </c>
      <c r="Y132" s="6" t="s">
        <v>44</v>
      </c>
      <c r="Z132" s="6" t="s">
        <v>36</v>
      </c>
      <c r="AA132" s="6" t="s">
        <v>56</v>
      </c>
      <c r="AB132" s="6" t="s">
        <v>38</v>
      </c>
      <c r="AC132" s="6" t="s">
        <v>566</v>
      </c>
      <c r="AD132" s="8"/>
      <c r="AE132" s="8"/>
      <c r="AF132" s="8"/>
      <c r="AG132" s="8"/>
      <c r="AH132" s="8"/>
      <c r="AI132" s="8"/>
      <c r="AJ132" s="8"/>
    </row>
    <row r="133" spans="1:36" ht="13.2" x14ac:dyDescent="0.25">
      <c r="A133" s="4">
        <v>44334.481540127315</v>
      </c>
      <c r="B133" s="3" t="s">
        <v>567</v>
      </c>
      <c r="C133" s="3" t="s">
        <v>48</v>
      </c>
      <c r="D133" s="3" t="s">
        <v>49</v>
      </c>
      <c r="E133" s="3">
        <v>2</v>
      </c>
      <c r="F133" s="3" t="s">
        <v>48</v>
      </c>
      <c r="G133" s="3" t="s">
        <v>568</v>
      </c>
      <c r="H133" s="3" t="s">
        <v>48</v>
      </c>
      <c r="I133" s="3">
        <v>4</v>
      </c>
      <c r="J133" s="3" t="s">
        <v>85</v>
      </c>
      <c r="K133" s="2">
        <v>4</v>
      </c>
      <c r="L133" s="2">
        <v>3</v>
      </c>
      <c r="M133" s="2">
        <v>4</v>
      </c>
      <c r="N133" s="2">
        <v>2</v>
      </c>
      <c r="O133" s="2">
        <v>2</v>
      </c>
      <c r="P133" s="2">
        <v>2</v>
      </c>
      <c r="Q133" s="2">
        <v>2</v>
      </c>
      <c r="R133" s="2">
        <v>2</v>
      </c>
      <c r="S133" s="3" t="s">
        <v>52</v>
      </c>
      <c r="T133" s="3" t="s">
        <v>48</v>
      </c>
      <c r="U133" s="3">
        <v>30</v>
      </c>
      <c r="V133" s="3">
        <v>3</v>
      </c>
      <c r="W133" s="3" t="s">
        <v>569</v>
      </c>
      <c r="X133" s="3" t="s">
        <v>193</v>
      </c>
      <c r="Y133" s="3" t="s">
        <v>35</v>
      </c>
      <c r="Z133" s="3" t="s">
        <v>239</v>
      </c>
      <c r="AA133" s="3" t="s">
        <v>56</v>
      </c>
      <c r="AB133" s="3" t="s">
        <v>38</v>
      </c>
      <c r="AC133" s="3" t="s">
        <v>570</v>
      </c>
      <c r="AD133" s="3" t="s">
        <v>571</v>
      </c>
    </row>
    <row r="134" spans="1:36" ht="13.2" x14ac:dyDescent="0.25">
      <c r="A134" s="4">
        <v>44336.063237893519</v>
      </c>
      <c r="B134" s="3" t="s">
        <v>572</v>
      </c>
      <c r="C134" s="3" t="s">
        <v>48</v>
      </c>
      <c r="D134" s="3" t="s">
        <v>49</v>
      </c>
      <c r="E134" s="10" t="s">
        <v>50</v>
      </c>
      <c r="F134" s="3" t="s">
        <v>31</v>
      </c>
      <c r="G134" s="3" t="s">
        <v>573</v>
      </c>
      <c r="H134" s="3" t="s">
        <v>48</v>
      </c>
      <c r="I134" s="3">
        <v>5</v>
      </c>
      <c r="J134" s="3" t="s">
        <v>574</v>
      </c>
      <c r="K134" s="2">
        <v>4</v>
      </c>
      <c r="L134" s="2">
        <v>2</v>
      </c>
      <c r="M134" s="2">
        <v>3</v>
      </c>
      <c r="N134" s="2">
        <v>4</v>
      </c>
      <c r="O134" s="2">
        <v>1</v>
      </c>
      <c r="P134" s="2">
        <v>2</v>
      </c>
      <c r="Q134" s="2">
        <v>0</v>
      </c>
      <c r="R134" s="2">
        <v>3</v>
      </c>
      <c r="S134" s="3" t="s">
        <v>67</v>
      </c>
      <c r="T134" s="3" t="s">
        <v>31</v>
      </c>
      <c r="U134" s="3">
        <v>10</v>
      </c>
      <c r="V134" s="3">
        <v>5</v>
      </c>
      <c r="W134" s="3" t="s">
        <v>60</v>
      </c>
      <c r="X134" s="3" t="s">
        <v>266</v>
      </c>
      <c r="Y134" s="3" t="s">
        <v>79</v>
      </c>
      <c r="Z134" s="3" t="s">
        <v>223</v>
      </c>
      <c r="AA134" s="3" t="s">
        <v>56</v>
      </c>
      <c r="AB134" s="3" t="s">
        <v>38</v>
      </c>
      <c r="AC134" s="3" t="s">
        <v>575</v>
      </c>
    </row>
    <row r="140" spans="1:36" ht="13.2" x14ac:dyDescent="0.25">
      <c r="G140" s="20"/>
    </row>
  </sheetData>
  <conditionalFormatting sqref="C3">
    <cfRule type="notContainsBlanks" dxfId="132" priority="1">
      <formula>LEN(TRIM(C3))&gt;0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X60"/>
  <sheetViews>
    <sheetView zoomScale="102" workbookViewId="0">
      <selection activeCell="D13" sqref="D13"/>
    </sheetView>
  </sheetViews>
  <sheetFormatPr defaultColWidth="14.44140625" defaultRowHeight="15.75" customHeight="1" x14ac:dyDescent="0.25"/>
  <cols>
    <col min="3" max="3" width="16.6640625" customWidth="1"/>
    <col min="5" max="5" width="57.33203125" customWidth="1"/>
    <col min="16" max="16" width="32" customWidth="1"/>
    <col min="21" max="24" width="14.88671875" customWidth="1"/>
  </cols>
  <sheetData>
    <row r="2" spans="1:24" x14ac:dyDescent="0.25">
      <c r="A2" s="1" t="s">
        <v>4</v>
      </c>
      <c r="B2" s="1" t="s">
        <v>5</v>
      </c>
      <c r="C2" s="1" t="s">
        <v>7</v>
      </c>
      <c r="D2" s="1" t="s">
        <v>8</v>
      </c>
      <c r="E2" s="1" t="s">
        <v>9</v>
      </c>
      <c r="F2" s="3" t="s">
        <v>10</v>
      </c>
      <c r="G2" s="3" t="s">
        <v>11</v>
      </c>
      <c r="H2" s="3" t="s">
        <v>12</v>
      </c>
      <c r="I2" s="3" t="s">
        <v>576</v>
      </c>
      <c r="J2" s="1" t="s">
        <v>14</v>
      </c>
      <c r="K2" s="1" t="s">
        <v>15</v>
      </c>
      <c r="L2" s="1" t="s">
        <v>16</v>
      </c>
      <c r="M2" s="1" t="s">
        <v>17</v>
      </c>
      <c r="N2" s="1" t="s">
        <v>18</v>
      </c>
      <c r="O2" s="3" t="s">
        <v>577</v>
      </c>
      <c r="P2" s="1" t="s">
        <v>21</v>
      </c>
      <c r="Q2" s="1" t="s">
        <v>24</v>
      </c>
      <c r="R2" s="1" t="s">
        <v>25</v>
      </c>
      <c r="S2" s="1" t="s">
        <v>26</v>
      </c>
      <c r="T2" s="1" t="s">
        <v>27</v>
      </c>
      <c r="U2" s="26" t="s">
        <v>578</v>
      </c>
      <c r="V2" s="26"/>
      <c r="W2" s="26"/>
      <c r="X2" s="26"/>
    </row>
    <row r="3" spans="1:24" x14ac:dyDescent="0.25">
      <c r="A3" s="27" t="s">
        <v>579</v>
      </c>
      <c r="B3" s="28">
        <v>1</v>
      </c>
      <c r="C3" s="28">
        <v>0</v>
      </c>
      <c r="D3" s="23">
        <v>3</v>
      </c>
      <c r="E3" s="21" t="s">
        <v>51</v>
      </c>
      <c r="F3" s="24">
        <v>1</v>
      </c>
      <c r="G3" s="24">
        <v>2</v>
      </c>
      <c r="H3" s="24">
        <v>0</v>
      </c>
      <c r="I3" s="24">
        <v>4</v>
      </c>
      <c r="J3" s="24">
        <v>2</v>
      </c>
      <c r="K3" s="24">
        <v>0</v>
      </c>
      <c r="L3" s="24">
        <v>1</v>
      </c>
      <c r="M3" s="24">
        <v>3</v>
      </c>
      <c r="N3" s="21" t="s">
        <v>52</v>
      </c>
      <c r="O3" s="28">
        <v>0</v>
      </c>
      <c r="P3" s="23">
        <v>3</v>
      </c>
      <c r="Q3" s="24">
        <v>1</v>
      </c>
      <c r="R3" s="21" t="s">
        <v>55</v>
      </c>
      <c r="S3" s="21" t="s">
        <v>56</v>
      </c>
      <c r="T3" s="21" t="s">
        <v>38</v>
      </c>
      <c r="U3" s="28">
        <v>800</v>
      </c>
      <c r="V3" s="21"/>
      <c r="W3" s="21"/>
      <c r="X3" s="21"/>
    </row>
    <row r="4" spans="1:24" x14ac:dyDescent="0.25">
      <c r="A4" s="29">
        <v>0</v>
      </c>
      <c r="B4" s="28">
        <v>1</v>
      </c>
      <c r="C4" s="28">
        <v>0</v>
      </c>
      <c r="D4" s="23">
        <v>4</v>
      </c>
      <c r="E4" s="21" t="s">
        <v>66</v>
      </c>
      <c r="F4" s="24">
        <v>2</v>
      </c>
      <c r="G4" s="24">
        <v>1</v>
      </c>
      <c r="H4" s="24">
        <v>0</v>
      </c>
      <c r="I4" s="24">
        <v>4</v>
      </c>
      <c r="J4" s="24">
        <v>3</v>
      </c>
      <c r="K4" s="24">
        <v>0</v>
      </c>
      <c r="L4" s="24">
        <v>2</v>
      </c>
      <c r="M4" s="24">
        <v>1</v>
      </c>
      <c r="N4" s="21" t="s">
        <v>67</v>
      </c>
      <c r="O4" s="28">
        <v>0</v>
      </c>
      <c r="P4" s="23">
        <v>3</v>
      </c>
      <c r="Q4" s="24">
        <v>4</v>
      </c>
      <c r="R4" s="21" t="s">
        <v>71</v>
      </c>
      <c r="S4" s="21" t="s">
        <v>72</v>
      </c>
      <c r="T4" s="21" t="s">
        <v>38</v>
      </c>
      <c r="U4" s="28">
        <v>1300</v>
      </c>
      <c r="V4" s="21"/>
      <c r="W4" s="21"/>
      <c r="X4" s="21"/>
    </row>
    <row r="5" spans="1:24" x14ac:dyDescent="0.25">
      <c r="A5" s="27" t="s">
        <v>579</v>
      </c>
      <c r="B5" s="28">
        <v>1</v>
      </c>
      <c r="C5" s="28">
        <v>1</v>
      </c>
      <c r="D5" s="23">
        <v>5</v>
      </c>
      <c r="E5" s="21" t="s">
        <v>85</v>
      </c>
      <c r="F5" s="24">
        <v>2</v>
      </c>
      <c r="G5" s="24">
        <v>0</v>
      </c>
      <c r="H5" s="24">
        <v>1</v>
      </c>
      <c r="I5" s="24">
        <v>4</v>
      </c>
      <c r="J5" s="24">
        <v>4</v>
      </c>
      <c r="K5" s="24">
        <v>3</v>
      </c>
      <c r="L5" s="24">
        <v>0</v>
      </c>
      <c r="M5" s="24">
        <v>0</v>
      </c>
      <c r="N5" s="21" t="s">
        <v>67</v>
      </c>
      <c r="O5" s="28">
        <v>1</v>
      </c>
      <c r="P5" s="23">
        <v>5</v>
      </c>
      <c r="Q5" s="24">
        <v>4</v>
      </c>
      <c r="R5" s="21" t="s">
        <v>71</v>
      </c>
      <c r="S5" s="21" t="s">
        <v>56</v>
      </c>
      <c r="T5" s="21" t="s">
        <v>38</v>
      </c>
      <c r="U5" s="28">
        <v>550</v>
      </c>
      <c r="V5" s="21"/>
      <c r="W5" s="21"/>
      <c r="X5" s="21"/>
    </row>
    <row r="6" spans="1:24" x14ac:dyDescent="0.25">
      <c r="A6" s="24">
        <v>2</v>
      </c>
      <c r="B6" s="28">
        <v>1</v>
      </c>
      <c r="C6" s="28">
        <v>1</v>
      </c>
      <c r="D6" s="23">
        <v>5</v>
      </c>
      <c r="E6" s="21" t="s">
        <v>94</v>
      </c>
      <c r="F6" s="24">
        <v>1</v>
      </c>
      <c r="G6" s="24">
        <v>0</v>
      </c>
      <c r="H6" s="24">
        <v>2</v>
      </c>
      <c r="I6" s="24">
        <v>4</v>
      </c>
      <c r="J6" s="24">
        <v>4</v>
      </c>
      <c r="K6" s="24">
        <v>3</v>
      </c>
      <c r="L6" s="24">
        <v>4</v>
      </c>
      <c r="M6" s="24">
        <v>4</v>
      </c>
      <c r="N6" s="21" t="s">
        <v>104</v>
      </c>
      <c r="O6" s="28">
        <v>0</v>
      </c>
      <c r="P6" s="23">
        <v>5</v>
      </c>
      <c r="Q6" s="24">
        <v>4</v>
      </c>
      <c r="R6" s="21" t="s">
        <v>71</v>
      </c>
      <c r="S6" s="21" t="s">
        <v>72</v>
      </c>
      <c r="T6" s="21" t="s">
        <v>38</v>
      </c>
      <c r="U6" s="28">
        <v>1000</v>
      </c>
      <c r="V6" s="21"/>
      <c r="W6" s="21"/>
      <c r="X6" s="21"/>
    </row>
    <row r="7" spans="1:24" x14ac:dyDescent="0.25">
      <c r="A7" s="27" t="s">
        <v>579</v>
      </c>
      <c r="B7" s="28">
        <v>1</v>
      </c>
      <c r="C7" s="28">
        <v>1</v>
      </c>
      <c r="D7" s="23">
        <v>5</v>
      </c>
      <c r="E7" s="21" t="s">
        <v>94</v>
      </c>
      <c r="F7" s="24">
        <v>2</v>
      </c>
      <c r="G7" s="24">
        <v>0</v>
      </c>
      <c r="H7" s="24">
        <v>1</v>
      </c>
      <c r="I7" s="24">
        <v>4</v>
      </c>
      <c r="J7" s="24">
        <v>2</v>
      </c>
      <c r="K7" s="24">
        <v>1</v>
      </c>
      <c r="L7" s="24">
        <v>0</v>
      </c>
      <c r="M7" s="24">
        <v>3</v>
      </c>
      <c r="N7" s="21" t="s">
        <v>67</v>
      </c>
      <c r="O7" s="28">
        <v>0</v>
      </c>
      <c r="P7" s="23">
        <v>5</v>
      </c>
      <c r="Q7" s="24">
        <v>3</v>
      </c>
      <c r="R7" s="21" t="s">
        <v>36</v>
      </c>
      <c r="S7" s="21" t="s">
        <v>56</v>
      </c>
      <c r="T7" s="21" t="s">
        <v>38</v>
      </c>
      <c r="U7" s="28">
        <v>900</v>
      </c>
      <c r="V7" s="21"/>
      <c r="W7" s="21"/>
      <c r="X7" s="21"/>
    </row>
    <row r="8" spans="1:24" x14ac:dyDescent="0.25">
      <c r="A8" s="29">
        <v>0</v>
      </c>
      <c r="B8" s="28">
        <v>0</v>
      </c>
      <c r="C8" s="28">
        <v>0</v>
      </c>
      <c r="D8" s="23">
        <v>5</v>
      </c>
      <c r="E8" s="28" t="s">
        <v>580</v>
      </c>
      <c r="F8" s="24">
        <v>2</v>
      </c>
      <c r="G8" s="24">
        <v>0</v>
      </c>
      <c r="H8" s="24">
        <v>1</v>
      </c>
      <c r="I8" s="24">
        <v>4</v>
      </c>
      <c r="J8" s="24">
        <v>2</v>
      </c>
      <c r="K8" s="24">
        <v>1</v>
      </c>
      <c r="L8" s="24">
        <v>0</v>
      </c>
      <c r="M8" s="24">
        <v>3</v>
      </c>
      <c r="N8" s="21" t="s">
        <v>67</v>
      </c>
      <c r="O8" s="28">
        <v>0</v>
      </c>
      <c r="P8" s="21"/>
      <c r="Q8" s="24">
        <v>4</v>
      </c>
      <c r="R8" s="21" t="s">
        <v>71</v>
      </c>
      <c r="S8" s="21" t="s">
        <v>56</v>
      </c>
      <c r="T8" s="21" t="s">
        <v>38</v>
      </c>
      <c r="U8" s="28">
        <v>1400</v>
      </c>
      <c r="V8" s="21"/>
      <c r="W8" s="21"/>
      <c r="X8" s="21"/>
    </row>
    <row r="9" spans="1:24" x14ac:dyDescent="0.25">
      <c r="A9" s="27" t="s">
        <v>579</v>
      </c>
      <c r="B9" s="28">
        <v>1</v>
      </c>
      <c r="C9" s="28">
        <v>0</v>
      </c>
      <c r="D9" s="23">
        <v>1</v>
      </c>
      <c r="E9" s="28" t="s">
        <v>581</v>
      </c>
      <c r="F9" s="24">
        <v>1</v>
      </c>
      <c r="G9" s="24">
        <v>2</v>
      </c>
      <c r="H9" s="24">
        <v>0</v>
      </c>
      <c r="I9" s="24">
        <v>2</v>
      </c>
      <c r="J9" s="24">
        <v>4</v>
      </c>
      <c r="K9" s="24">
        <v>0</v>
      </c>
      <c r="L9" s="24">
        <v>0</v>
      </c>
      <c r="M9" s="24">
        <v>0</v>
      </c>
      <c r="N9" s="21" t="s">
        <v>95</v>
      </c>
      <c r="O9" s="28">
        <v>1</v>
      </c>
      <c r="P9" s="23">
        <v>3</v>
      </c>
      <c r="Q9" s="24">
        <v>4</v>
      </c>
      <c r="R9" s="21" t="s">
        <v>71</v>
      </c>
      <c r="S9" s="21" t="s">
        <v>72</v>
      </c>
      <c r="T9" s="21" t="s">
        <v>38</v>
      </c>
      <c r="U9" s="28">
        <v>700</v>
      </c>
      <c r="V9" s="21"/>
      <c r="W9" s="21"/>
      <c r="X9" s="21"/>
    </row>
    <row r="10" spans="1:24" x14ac:dyDescent="0.25">
      <c r="A10" s="27" t="s">
        <v>579</v>
      </c>
      <c r="B10" s="28">
        <v>1</v>
      </c>
      <c r="C10" s="28">
        <v>1</v>
      </c>
      <c r="D10" s="23">
        <v>5</v>
      </c>
      <c r="E10" s="21" t="s">
        <v>94</v>
      </c>
      <c r="F10" s="24">
        <v>2</v>
      </c>
      <c r="G10" s="24">
        <v>0</v>
      </c>
      <c r="H10" s="24">
        <v>1</v>
      </c>
      <c r="I10" s="24">
        <v>4</v>
      </c>
      <c r="J10" s="24">
        <v>4</v>
      </c>
      <c r="K10" s="24">
        <v>4</v>
      </c>
      <c r="L10" s="24">
        <v>4</v>
      </c>
      <c r="M10" s="24">
        <v>4</v>
      </c>
      <c r="N10" s="21" t="s">
        <v>104</v>
      </c>
      <c r="O10" s="28">
        <v>0</v>
      </c>
      <c r="P10" s="23">
        <v>1</v>
      </c>
      <c r="Q10" s="24">
        <v>4</v>
      </c>
      <c r="R10" s="21" t="s">
        <v>71</v>
      </c>
      <c r="S10" s="21" t="s">
        <v>56</v>
      </c>
      <c r="T10" s="21" t="s">
        <v>38</v>
      </c>
      <c r="U10" s="28">
        <v>900</v>
      </c>
      <c r="V10" s="21"/>
      <c r="W10" s="21"/>
      <c r="X10" s="21"/>
    </row>
    <row r="11" spans="1:24" x14ac:dyDescent="0.25">
      <c r="A11" s="29">
        <v>0</v>
      </c>
      <c r="B11" s="28">
        <v>1</v>
      </c>
      <c r="C11" s="28">
        <v>1</v>
      </c>
      <c r="D11" s="23">
        <v>5</v>
      </c>
      <c r="E11" s="28" t="s">
        <v>582</v>
      </c>
      <c r="F11" s="24">
        <v>2</v>
      </c>
      <c r="G11" s="24">
        <v>0</v>
      </c>
      <c r="H11" s="24">
        <v>1</v>
      </c>
      <c r="I11" s="24">
        <v>4</v>
      </c>
      <c r="J11" s="24">
        <v>3</v>
      </c>
      <c r="K11" s="24">
        <v>3</v>
      </c>
      <c r="L11" s="24">
        <v>4</v>
      </c>
      <c r="M11" s="24">
        <v>3</v>
      </c>
      <c r="N11" s="21" t="s">
        <v>52</v>
      </c>
      <c r="O11" s="28">
        <v>1</v>
      </c>
      <c r="P11" s="23">
        <v>5</v>
      </c>
      <c r="Q11" s="24">
        <v>3</v>
      </c>
      <c r="R11" s="21" t="s">
        <v>71</v>
      </c>
      <c r="S11" s="21" t="s">
        <v>56</v>
      </c>
      <c r="T11" s="21" t="s">
        <v>38</v>
      </c>
      <c r="U11" s="28">
        <v>1200</v>
      </c>
      <c r="V11" s="21"/>
      <c r="W11" s="21"/>
      <c r="X11" s="21"/>
    </row>
    <row r="12" spans="1:24" x14ac:dyDescent="0.25">
      <c r="A12" s="27" t="s">
        <v>579</v>
      </c>
      <c r="B12" s="28">
        <v>0</v>
      </c>
      <c r="C12" s="28">
        <v>1</v>
      </c>
      <c r="D12" s="23">
        <v>5</v>
      </c>
      <c r="E12" s="28" t="s">
        <v>583</v>
      </c>
      <c r="F12" s="24">
        <v>2</v>
      </c>
      <c r="G12" s="24">
        <v>1</v>
      </c>
      <c r="H12" s="24">
        <v>0</v>
      </c>
      <c r="I12" s="24">
        <v>3</v>
      </c>
      <c r="J12" s="24">
        <v>2</v>
      </c>
      <c r="K12" s="24">
        <v>4</v>
      </c>
      <c r="L12" s="24">
        <v>1</v>
      </c>
      <c r="M12" s="24">
        <v>0</v>
      </c>
      <c r="N12" s="21" t="s">
        <v>52</v>
      </c>
      <c r="O12" s="28">
        <v>0</v>
      </c>
      <c r="P12" s="23">
        <v>5</v>
      </c>
      <c r="Q12" s="24">
        <v>2</v>
      </c>
      <c r="R12" s="21" t="s">
        <v>223</v>
      </c>
      <c r="S12" s="21" t="s">
        <v>56</v>
      </c>
      <c r="T12" s="21" t="s">
        <v>45</v>
      </c>
      <c r="U12" s="28">
        <v>1300</v>
      </c>
      <c r="V12" s="21"/>
      <c r="W12" s="21"/>
      <c r="X12" s="21"/>
    </row>
    <row r="13" spans="1:24" x14ac:dyDescent="0.25">
      <c r="A13" s="27" t="s">
        <v>579</v>
      </c>
      <c r="B13" s="28">
        <v>1</v>
      </c>
      <c r="C13" s="28">
        <v>1</v>
      </c>
      <c r="D13" s="23">
        <v>5</v>
      </c>
      <c r="E13" s="28" t="s">
        <v>580</v>
      </c>
      <c r="F13" s="24">
        <v>2</v>
      </c>
      <c r="G13" s="24">
        <v>0</v>
      </c>
      <c r="H13" s="24">
        <v>1</v>
      </c>
      <c r="I13" s="24">
        <v>3</v>
      </c>
      <c r="J13" s="24">
        <v>2</v>
      </c>
      <c r="K13" s="24">
        <v>1</v>
      </c>
      <c r="L13" s="24">
        <v>0</v>
      </c>
      <c r="M13" s="24">
        <v>4</v>
      </c>
      <c r="N13" s="21" t="s">
        <v>52</v>
      </c>
      <c r="O13" s="28">
        <v>0</v>
      </c>
      <c r="P13" s="23">
        <v>4</v>
      </c>
      <c r="Q13" s="24">
        <v>4</v>
      </c>
      <c r="R13" s="21" t="s">
        <v>71</v>
      </c>
      <c r="S13" s="21" t="s">
        <v>56</v>
      </c>
      <c r="T13" s="21" t="s">
        <v>38</v>
      </c>
      <c r="U13" s="28">
        <v>900</v>
      </c>
      <c r="V13" s="21"/>
      <c r="W13" s="21"/>
      <c r="X13" s="21"/>
    </row>
    <row r="14" spans="1:24" x14ac:dyDescent="0.25">
      <c r="A14" s="24">
        <v>2</v>
      </c>
      <c r="B14" s="28">
        <v>1</v>
      </c>
      <c r="C14" s="28">
        <v>1</v>
      </c>
      <c r="D14" s="23">
        <v>4</v>
      </c>
      <c r="E14" s="28" t="s">
        <v>584</v>
      </c>
      <c r="F14" s="24">
        <v>1</v>
      </c>
      <c r="G14" s="24">
        <v>0</v>
      </c>
      <c r="H14" s="24">
        <v>2</v>
      </c>
      <c r="I14" s="24">
        <v>4</v>
      </c>
      <c r="J14" s="24">
        <v>4</v>
      </c>
      <c r="K14" s="24">
        <v>4</v>
      </c>
      <c r="L14" s="24">
        <v>4</v>
      </c>
      <c r="M14" s="24">
        <v>4</v>
      </c>
      <c r="N14" s="21" t="s">
        <v>67</v>
      </c>
      <c r="O14" s="28">
        <v>1</v>
      </c>
      <c r="P14" s="21"/>
      <c r="Q14" s="24">
        <v>4</v>
      </c>
      <c r="R14" s="21" t="s">
        <v>71</v>
      </c>
      <c r="S14" s="21" t="s">
        <v>56</v>
      </c>
      <c r="T14" s="21" t="s">
        <v>38</v>
      </c>
      <c r="U14" s="28">
        <v>850</v>
      </c>
      <c r="V14" s="21"/>
      <c r="W14" s="21"/>
      <c r="X14" s="21"/>
    </row>
    <row r="15" spans="1:24" x14ac:dyDescent="0.25">
      <c r="A15" s="27" t="s">
        <v>579</v>
      </c>
      <c r="B15" s="28">
        <v>1</v>
      </c>
      <c r="C15" s="28">
        <v>1</v>
      </c>
      <c r="D15" s="23">
        <v>4</v>
      </c>
      <c r="E15" s="21" t="s">
        <v>236</v>
      </c>
      <c r="F15" s="24">
        <v>1</v>
      </c>
      <c r="G15" s="24">
        <v>2</v>
      </c>
      <c r="H15" s="24">
        <v>0</v>
      </c>
      <c r="I15" s="24">
        <v>4</v>
      </c>
      <c r="J15" s="24">
        <v>1</v>
      </c>
      <c r="K15" s="24">
        <v>3</v>
      </c>
      <c r="L15" s="24">
        <v>2</v>
      </c>
      <c r="M15" s="24">
        <v>0</v>
      </c>
      <c r="N15" s="21" t="s">
        <v>52</v>
      </c>
      <c r="O15" s="28">
        <v>1</v>
      </c>
      <c r="P15" s="23">
        <v>4</v>
      </c>
      <c r="Q15" s="24">
        <v>1</v>
      </c>
      <c r="R15" s="21" t="s">
        <v>239</v>
      </c>
      <c r="S15" s="21" t="s">
        <v>56</v>
      </c>
      <c r="T15" s="21" t="s">
        <v>38</v>
      </c>
      <c r="U15" s="21"/>
      <c r="V15" s="21"/>
      <c r="W15" s="21"/>
      <c r="X15" s="21"/>
    </row>
    <row r="16" spans="1:24" x14ac:dyDescent="0.25">
      <c r="A16" s="29">
        <v>0</v>
      </c>
      <c r="B16" s="28">
        <v>1</v>
      </c>
      <c r="C16" s="28">
        <v>1</v>
      </c>
      <c r="D16" s="23">
        <v>5</v>
      </c>
      <c r="E16" s="21" t="s">
        <v>94</v>
      </c>
      <c r="F16" s="24">
        <v>1</v>
      </c>
      <c r="G16" s="24">
        <v>0</v>
      </c>
      <c r="H16" s="24">
        <v>2</v>
      </c>
      <c r="I16" s="24">
        <v>2</v>
      </c>
      <c r="J16" s="24">
        <v>2</v>
      </c>
      <c r="K16" s="24">
        <v>2</v>
      </c>
      <c r="L16" s="24">
        <v>2</v>
      </c>
      <c r="M16" s="24">
        <v>2</v>
      </c>
      <c r="N16" s="21" t="s">
        <v>95</v>
      </c>
      <c r="O16" s="28">
        <v>0</v>
      </c>
      <c r="P16" s="23">
        <v>4</v>
      </c>
      <c r="Q16" s="24">
        <v>4</v>
      </c>
      <c r="R16" s="21" t="s">
        <v>71</v>
      </c>
      <c r="S16" s="21" t="s">
        <v>242</v>
      </c>
      <c r="T16" s="21" t="s">
        <v>38</v>
      </c>
      <c r="U16" s="28">
        <v>900</v>
      </c>
      <c r="V16" s="21"/>
      <c r="W16" s="21"/>
      <c r="X16" s="21"/>
    </row>
    <row r="17" spans="1:24" x14ac:dyDescent="0.25">
      <c r="A17" s="27" t="s">
        <v>579</v>
      </c>
      <c r="B17" s="28">
        <v>1</v>
      </c>
      <c r="C17" s="28">
        <v>1</v>
      </c>
      <c r="D17" s="23">
        <v>5</v>
      </c>
      <c r="E17" s="21" t="s">
        <v>246</v>
      </c>
      <c r="F17" s="24">
        <v>2</v>
      </c>
      <c r="G17" s="24">
        <v>0</v>
      </c>
      <c r="H17" s="24">
        <v>1</v>
      </c>
      <c r="I17" s="24">
        <v>3</v>
      </c>
      <c r="J17" s="24">
        <v>4</v>
      </c>
      <c r="K17" s="24">
        <v>3</v>
      </c>
      <c r="L17" s="24">
        <v>3</v>
      </c>
      <c r="M17" s="24">
        <v>4</v>
      </c>
      <c r="N17" s="21" t="s">
        <v>104</v>
      </c>
      <c r="O17" s="28">
        <v>0</v>
      </c>
      <c r="P17" s="23">
        <v>1</v>
      </c>
      <c r="Q17" s="24">
        <v>2</v>
      </c>
      <c r="R17" s="21" t="s">
        <v>80</v>
      </c>
      <c r="S17" s="21" t="s">
        <v>56</v>
      </c>
      <c r="T17" s="21" t="s">
        <v>38</v>
      </c>
      <c r="U17" s="28">
        <v>950</v>
      </c>
      <c r="V17" s="21"/>
      <c r="W17" s="21"/>
      <c r="X17" s="21"/>
    </row>
    <row r="18" spans="1:24" x14ac:dyDescent="0.25">
      <c r="A18" s="27" t="s">
        <v>579</v>
      </c>
      <c r="B18" s="28">
        <v>1</v>
      </c>
      <c r="C18" s="28">
        <v>1</v>
      </c>
      <c r="D18" s="23">
        <v>5</v>
      </c>
      <c r="E18" s="28" t="s">
        <v>585</v>
      </c>
      <c r="F18" s="24">
        <v>2</v>
      </c>
      <c r="G18" s="24">
        <v>0</v>
      </c>
      <c r="H18" s="24">
        <v>1</v>
      </c>
      <c r="I18" s="24">
        <v>2</v>
      </c>
      <c r="J18" s="24">
        <v>4</v>
      </c>
      <c r="K18" s="24">
        <v>4</v>
      </c>
      <c r="L18" s="24">
        <v>4</v>
      </c>
      <c r="M18" s="24">
        <v>0</v>
      </c>
      <c r="N18" s="21" t="s">
        <v>67</v>
      </c>
      <c r="O18" s="28">
        <v>0</v>
      </c>
      <c r="P18" s="21"/>
      <c r="Q18" s="24">
        <v>4</v>
      </c>
      <c r="R18" s="21" t="s">
        <v>71</v>
      </c>
      <c r="S18" s="21" t="s">
        <v>72</v>
      </c>
      <c r="T18" s="21" t="s">
        <v>38</v>
      </c>
      <c r="U18" s="28">
        <v>750</v>
      </c>
      <c r="V18" s="21"/>
      <c r="W18" s="21"/>
      <c r="X18" s="21"/>
    </row>
    <row r="19" spans="1:24" x14ac:dyDescent="0.25">
      <c r="A19" s="29">
        <v>0</v>
      </c>
      <c r="B19" s="28">
        <v>1</v>
      </c>
      <c r="C19" s="28">
        <v>1</v>
      </c>
      <c r="D19" s="23">
        <v>3</v>
      </c>
      <c r="E19" s="28" t="s">
        <v>586</v>
      </c>
      <c r="F19" s="24">
        <v>1</v>
      </c>
      <c r="G19" s="24">
        <v>2</v>
      </c>
      <c r="H19" s="24">
        <v>0</v>
      </c>
      <c r="I19" s="24">
        <v>4</v>
      </c>
      <c r="J19" s="24">
        <v>3</v>
      </c>
      <c r="K19" s="24">
        <v>2</v>
      </c>
      <c r="L19" s="24">
        <v>0</v>
      </c>
      <c r="M19" s="24">
        <v>1</v>
      </c>
      <c r="N19" s="21" t="s">
        <v>52</v>
      </c>
      <c r="O19" s="28">
        <v>1</v>
      </c>
      <c r="P19" s="23">
        <v>3</v>
      </c>
      <c r="Q19" s="24">
        <v>0</v>
      </c>
      <c r="R19" s="21" t="s">
        <v>71</v>
      </c>
      <c r="S19" s="21" t="s">
        <v>56</v>
      </c>
      <c r="T19" s="21" t="s">
        <v>38</v>
      </c>
      <c r="U19" s="28">
        <v>1400</v>
      </c>
      <c r="V19" s="21"/>
      <c r="W19" s="21"/>
      <c r="X19" s="21"/>
    </row>
    <row r="20" spans="1:24" x14ac:dyDescent="0.25">
      <c r="A20" s="29">
        <v>0</v>
      </c>
      <c r="B20" s="28">
        <v>1</v>
      </c>
      <c r="C20" s="28">
        <v>1</v>
      </c>
      <c r="D20" s="23">
        <v>4</v>
      </c>
      <c r="E20" s="21" t="s">
        <v>262</v>
      </c>
      <c r="F20" s="24">
        <v>2</v>
      </c>
      <c r="G20" s="24">
        <v>0</v>
      </c>
      <c r="H20" s="24">
        <v>1</v>
      </c>
      <c r="I20" s="24">
        <v>4</v>
      </c>
      <c r="J20" s="24">
        <v>4</v>
      </c>
      <c r="K20" s="24">
        <v>2</v>
      </c>
      <c r="L20" s="24">
        <v>3</v>
      </c>
      <c r="M20" s="24">
        <v>4</v>
      </c>
      <c r="N20" s="21" t="s">
        <v>67</v>
      </c>
      <c r="O20" s="28">
        <v>1</v>
      </c>
      <c r="P20" s="23">
        <v>5</v>
      </c>
      <c r="Q20" s="24">
        <v>4</v>
      </c>
      <c r="R20" s="21" t="s">
        <v>71</v>
      </c>
      <c r="S20" s="21" t="s">
        <v>72</v>
      </c>
      <c r="T20" s="21" t="s">
        <v>38</v>
      </c>
      <c r="U20" s="28">
        <v>1400</v>
      </c>
      <c r="V20" s="21"/>
      <c r="W20" s="21"/>
      <c r="X20" s="21"/>
    </row>
    <row r="21" spans="1:24" x14ac:dyDescent="0.25">
      <c r="A21" s="27" t="s">
        <v>579</v>
      </c>
      <c r="B21" s="28">
        <v>1</v>
      </c>
      <c r="C21" s="28">
        <v>1</v>
      </c>
      <c r="D21" s="23">
        <v>5</v>
      </c>
      <c r="E21" s="21" t="s">
        <v>94</v>
      </c>
      <c r="F21" s="24">
        <v>2</v>
      </c>
      <c r="G21" s="24">
        <v>2</v>
      </c>
      <c r="H21" s="24">
        <v>1</v>
      </c>
      <c r="I21" s="24">
        <v>4</v>
      </c>
      <c r="J21" s="24">
        <v>4</v>
      </c>
      <c r="K21" s="24">
        <v>4</v>
      </c>
      <c r="L21" s="24">
        <v>4</v>
      </c>
      <c r="M21" s="24">
        <v>4</v>
      </c>
      <c r="N21" s="21" t="s">
        <v>95</v>
      </c>
      <c r="O21" s="28">
        <v>1</v>
      </c>
      <c r="P21" s="23">
        <v>5</v>
      </c>
      <c r="Q21" s="24">
        <v>3</v>
      </c>
      <c r="R21" s="21" t="s">
        <v>80</v>
      </c>
      <c r="S21" s="21" t="s">
        <v>56</v>
      </c>
      <c r="T21" s="21" t="s">
        <v>38</v>
      </c>
      <c r="U21" s="28">
        <v>1100</v>
      </c>
      <c r="V21" s="21"/>
      <c r="W21" s="21"/>
      <c r="X21" s="21"/>
    </row>
    <row r="22" spans="1:24" x14ac:dyDescent="0.25">
      <c r="A22" s="29">
        <v>0</v>
      </c>
      <c r="B22" s="28">
        <v>1</v>
      </c>
      <c r="C22" s="28">
        <v>0</v>
      </c>
      <c r="D22" s="23">
        <v>5</v>
      </c>
      <c r="E22" s="28" t="s">
        <v>587</v>
      </c>
      <c r="F22" s="24">
        <v>2</v>
      </c>
      <c r="G22" s="24">
        <v>1</v>
      </c>
      <c r="H22" s="24">
        <v>0</v>
      </c>
      <c r="I22" s="24">
        <v>4</v>
      </c>
      <c r="J22" s="24">
        <v>3</v>
      </c>
      <c r="K22" s="24">
        <v>1</v>
      </c>
      <c r="L22" s="24">
        <v>0</v>
      </c>
      <c r="M22" s="24">
        <v>2</v>
      </c>
      <c r="N22" s="21" t="s">
        <v>67</v>
      </c>
      <c r="O22" s="28">
        <v>0</v>
      </c>
      <c r="P22" s="23">
        <v>5</v>
      </c>
      <c r="Q22" s="24">
        <v>3</v>
      </c>
      <c r="R22" s="21" t="s">
        <v>80</v>
      </c>
      <c r="S22" s="21" t="s">
        <v>72</v>
      </c>
      <c r="T22" s="21" t="s">
        <v>38</v>
      </c>
      <c r="U22" s="28">
        <v>900</v>
      </c>
      <c r="V22" s="21"/>
      <c r="W22" s="21"/>
      <c r="X22" s="21"/>
    </row>
    <row r="23" spans="1:24" x14ac:dyDescent="0.25">
      <c r="A23" s="27" t="s">
        <v>579</v>
      </c>
      <c r="B23" s="28">
        <v>1</v>
      </c>
      <c r="C23" s="28">
        <v>1</v>
      </c>
      <c r="D23" s="23">
        <v>4</v>
      </c>
      <c r="E23" s="21" t="s">
        <v>278</v>
      </c>
      <c r="F23" s="24">
        <v>0</v>
      </c>
      <c r="G23" s="24">
        <v>1</v>
      </c>
      <c r="H23" s="24">
        <v>2</v>
      </c>
      <c r="I23" s="24">
        <v>4</v>
      </c>
      <c r="J23" s="24">
        <v>3</v>
      </c>
      <c r="K23" s="24">
        <v>3</v>
      </c>
      <c r="L23" s="24">
        <v>1</v>
      </c>
      <c r="M23" s="24">
        <v>2</v>
      </c>
      <c r="N23" s="21" t="s">
        <v>52</v>
      </c>
      <c r="O23" s="28">
        <v>1</v>
      </c>
      <c r="P23" s="23">
        <v>5</v>
      </c>
      <c r="Q23" s="24">
        <v>3</v>
      </c>
      <c r="R23" s="21" t="s">
        <v>71</v>
      </c>
      <c r="S23" s="21" t="s">
        <v>72</v>
      </c>
      <c r="T23" s="21" t="s">
        <v>38</v>
      </c>
      <c r="U23" s="28">
        <v>900</v>
      </c>
      <c r="V23" s="21"/>
      <c r="W23" s="21"/>
      <c r="X23" s="21"/>
    </row>
    <row r="24" spans="1:24" x14ac:dyDescent="0.25">
      <c r="A24" s="29">
        <v>0</v>
      </c>
      <c r="B24" s="28">
        <v>0</v>
      </c>
      <c r="C24" s="28">
        <v>0</v>
      </c>
      <c r="D24" s="23">
        <v>2</v>
      </c>
      <c r="E24" s="28" t="s">
        <v>588</v>
      </c>
      <c r="F24" s="24">
        <v>1</v>
      </c>
      <c r="G24" s="24">
        <v>0</v>
      </c>
      <c r="H24" s="24">
        <v>2</v>
      </c>
      <c r="I24" s="24">
        <v>0</v>
      </c>
      <c r="J24" s="24">
        <v>0</v>
      </c>
      <c r="K24" s="24">
        <v>0</v>
      </c>
      <c r="L24" s="24">
        <v>2</v>
      </c>
      <c r="M24" s="24">
        <v>0</v>
      </c>
      <c r="N24" s="21" t="s">
        <v>95</v>
      </c>
      <c r="O24" s="28">
        <v>0</v>
      </c>
      <c r="P24" s="23">
        <v>4</v>
      </c>
      <c r="Q24" s="24">
        <v>3</v>
      </c>
      <c r="R24" s="21" t="s">
        <v>71</v>
      </c>
      <c r="S24" s="21" t="s">
        <v>56</v>
      </c>
      <c r="T24" s="21" t="s">
        <v>38</v>
      </c>
      <c r="U24" s="28">
        <v>1100</v>
      </c>
      <c r="V24" s="21"/>
      <c r="W24" s="21"/>
      <c r="X24" s="21"/>
    </row>
    <row r="25" spans="1:24" x14ac:dyDescent="0.25">
      <c r="A25" s="29">
        <v>0</v>
      </c>
      <c r="B25" s="28">
        <v>1</v>
      </c>
      <c r="C25" s="28">
        <v>1</v>
      </c>
      <c r="D25" s="23">
        <v>5</v>
      </c>
      <c r="E25" s="21" t="s">
        <v>178</v>
      </c>
      <c r="F25" s="24">
        <v>1</v>
      </c>
      <c r="G25" s="24">
        <v>0</v>
      </c>
      <c r="H25" s="24">
        <v>2</v>
      </c>
      <c r="I25" s="24">
        <v>0</v>
      </c>
      <c r="J25" s="24">
        <v>0</v>
      </c>
      <c r="K25" s="24">
        <v>0</v>
      </c>
      <c r="L25" s="24">
        <v>0</v>
      </c>
      <c r="M25" s="24">
        <v>0</v>
      </c>
      <c r="N25" s="21" t="s">
        <v>52</v>
      </c>
      <c r="O25" s="28">
        <v>1</v>
      </c>
      <c r="P25" s="23">
        <v>5</v>
      </c>
      <c r="Q25" s="24">
        <v>4</v>
      </c>
      <c r="R25" s="21" t="s">
        <v>80</v>
      </c>
      <c r="S25" s="21" t="s">
        <v>72</v>
      </c>
      <c r="T25" s="21" t="s">
        <v>38</v>
      </c>
      <c r="U25" s="28">
        <v>1000</v>
      </c>
      <c r="V25" s="21"/>
      <c r="W25" s="21"/>
      <c r="X25" s="21"/>
    </row>
    <row r="26" spans="1:24" x14ac:dyDescent="0.25">
      <c r="A26" s="27" t="s">
        <v>579</v>
      </c>
      <c r="B26" s="28">
        <v>1</v>
      </c>
      <c r="C26" s="28">
        <v>1</v>
      </c>
      <c r="D26" s="23">
        <v>5</v>
      </c>
      <c r="E26" s="21" t="s">
        <v>85</v>
      </c>
      <c r="F26" s="24">
        <v>2</v>
      </c>
      <c r="G26" s="24">
        <v>0</v>
      </c>
      <c r="H26" s="24">
        <v>1</v>
      </c>
      <c r="I26" s="24">
        <v>0</v>
      </c>
      <c r="J26" s="24">
        <v>0</v>
      </c>
      <c r="K26" s="24">
        <v>0</v>
      </c>
      <c r="L26" s="24">
        <v>0</v>
      </c>
      <c r="M26" s="24">
        <v>0</v>
      </c>
      <c r="N26" s="21" t="s">
        <v>67</v>
      </c>
      <c r="O26" s="28">
        <v>0</v>
      </c>
      <c r="P26" s="23">
        <v>5</v>
      </c>
      <c r="Q26" s="24">
        <v>1</v>
      </c>
      <c r="R26" s="21" t="s">
        <v>36</v>
      </c>
      <c r="S26" s="21" t="s">
        <v>56</v>
      </c>
      <c r="T26" s="21" t="s">
        <v>38</v>
      </c>
      <c r="U26" s="28">
        <v>1100</v>
      </c>
      <c r="V26" s="21"/>
      <c r="W26" s="21"/>
      <c r="X26" s="21"/>
    </row>
    <row r="27" spans="1:24" x14ac:dyDescent="0.25">
      <c r="A27" s="27" t="s">
        <v>579</v>
      </c>
      <c r="B27" s="28">
        <v>0</v>
      </c>
      <c r="C27" s="28">
        <v>0</v>
      </c>
      <c r="D27" s="23">
        <v>1</v>
      </c>
      <c r="E27" s="21" t="s">
        <v>299</v>
      </c>
      <c r="F27" s="24">
        <v>0</v>
      </c>
      <c r="G27" s="24">
        <v>2</v>
      </c>
      <c r="H27" s="24">
        <v>1</v>
      </c>
      <c r="I27" s="24">
        <v>4</v>
      </c>
      <c r="J27" s="24">
        <v>3</v>
      </c>
      <c r="K27" s="24">
        <v>4</v>
      </c>
      <c r="L27" s="24">
        <v>0</v>
      </c>
      <c r="M27" s="24">
        <v>0</v>
      </c>
      <c r="N27" s="21" t="s">
        <v>52</v>
      </c>
      <c r="O27" s="28">
        <v>0</v>
      </c>
      <c r="P27" s="21"/>
      <c r="Q27" s="24">
        <v>4</v>
      </c>
      <c r="R27" s="21" t="s">
        <v>71</v>
      </c>
      <c r="S27" s="21" t="s">
        <v>72</v>
      </c>
      <c r="T27" s="21" t="s">
        <v>45</v>
      </c>
      <c r="U27" s="28">
        <v>1100</v>
      </c>
      <c r="V27" s="21"/>
      <c r="W27" s="21"/>
      <c r="X27" s="21"/>
    </row>
    <row r="28" spans="1:24" x14ac:dyDescent="0.25">
      <c r="A28" s="24">
        <v>2</v>
      </c>
      <c r="B28" s="28">
        <v>1</v>
      </c>
      <c r="C28" s="28">
        <v>1</v>
      </c>
      <c r="D28" s="23">
        <v>5</v>
      </c>
      <c r="E28" s="21" t="s">
        <v>94</v>
      </c>
      <c r="F28" s="24">
        <v>2</v>
      </c>
      <c r="G28" s="24">
        <v>2</v>
      </c>
      <c r="H28" s="24">
        <v>0</v>
      </c>
      <c r="I28" s="24">
        <v>0</v>
      </c>
      <c r="J28" s="24">
        <v>3</v>
      </c>
      <c r="K28" s="24">
        <v>3</v>
      </c>
      <c r="L28" s="24">
        <v>4</v>
      </c>
      <c r="M28" s="24">
        <v>3</v>
      </c>
      <c r="N28" s="21" t="s">
        <v>52</v>
      </c>
      <c r="O28" s="28">
        <v>0</v>
      </c>
      <c r="P28" s="23">
        <v>5</v>
      </c>
      <c r="Q28" s="24">
        <v>2</v>
      </c>
      <c r="R28" s="21" t="s">
        <v>239</v>
      </c>
      <c r="S28" s="21" t="s">
        <v>72</v>
      </c>
      <c r="T28" s="21" t="s">
        <v>38</v>
      </c>
      <c r="U28" s="28">
        <v>1200</v>
      </c>
      <c r="V28" s="21"/>
      <c r="W28" s="21"/>
      <c r="X28" s="21"/>
    </row>
    <row r="29" spans="1:24" x14ac:dyDescent="0.25">
      <c r="A29" s="29">
        <v>0</v>
      </c>
      <c r="B29" s="28">
        <v>1</v>
      </c>
      <c r="C29" s="28">
        <v>1</v>
      </c>
      <c r="D29" s="23">
        <v>3</v>
      </c>
      <c r="E29" s="28" t="s">
        <v>589</v>
      </c>
      <c r="F29" s="24">
        <v>1</v>
      </c>
      <c r="G29" s="24">
        <v>0</v>
      </c>
      <c r="H29" s="24">
        <v>2</v>
      </c>
      <c r="I29" s="24">
        <v>4</v>
      </c>
      <c r="J29" s="24">
        <v>1</v>
      </c>
      <c r="K29" s="24">
        <v>3</v>
      </c>
      <c r="L29" s="24">
        <v>2</v>
      </c>
      <c r="M29" s="24">
        <v>0</v>
      </c>
      <c r="N29" s="21" t="s">
        <v>52</v>
      </c>
      <c r="O29" s="28">
        <v>1</v>
      </c>
      <c r="P29" s="23">
        <v>3</v>
      </c>
      <c r="Q29" s="24">
        <v>0</v>
      </c>
      <c r="R29" s="21" t="s">
        <v>36</v>
      </c>
      <c r="S29" s="21" t="s">
        <v>56</v>
      </c>
      <c r="T29" s="21" t="s">
        <v>38</v>
      </c>
      <c r="U29" s="28">
        <v>1200</v>
      </c>
      <c r="V29" s="21"/>
      <c r="W29" s="21"/>
      <c r="X29" s="21"/>
    </row>
    <row r="30" spans="1:24" x14ac:dyDescent="0.25">
      <c r="A30" s="27" t="s">
        <v>579</v>
      </c>
      <c r="B30" s="28">
        <v>1</v>
      </c>
      <c r="C30" s="28">
        <v>1</v>
      </c>
      <c r="D30" s="23">
        <v>5</v>
      </c>
      <c r="E30" s="21" t="s">
        <v>324</v>
      </c>
      <c r="F30" s="24">
        <v>2</v>
      </c>
      <c r="G30" s="24">
        <v>0</v>
      </c>
      <c r="H30" s="24">
        <v>1</v>
      </c>
      <c r="I30" s="24">
        <v>4</v>
      </c>
      <c r="J30" s="24">
        <v>4</v>
      </c>
      <c r="K30" s="24">
        <v>0</v>
      </c>
      <c r="L30" s="24">
        <v>0</v>
      </c>
      <c r="M30" s="24">
        <v>3</v>
      </c>
      <c r="N30" s="21" t="s">
        <v>67</v>
      </c>
      <c r="O30" s="28">
        <v>0</v>
      </c>
      <c r="P30" s="21"/>
      <c r="Q30" s="24">
        <v>4</v>
      </c>
      <c r="R30" s="21" t="s">
        <v>71</v>
      </c>
      <c r="S30" s="21" t="s">
        <v>72</v>
      </c>
      <c r="T30" s="21" t="s">
        <v>38</v>
      </c>
      <c r="U30" s="28">
        <v>1400</v>
      </c>
      <c r="V30" s="21"/>
      <c r="W30" s="21"/>
      <c r="X30" s="21"/>
    </row>
    <row r="31" spans="1:24" x14ac:dyDescent="0.25">
      <c r="A31" s="29">
        <v>0</v>
      </c>
      <c r="B31" s="28">
        <v>0</v>
      </c>
      <c r="C31" s="28">
        <v>1</v>
      </c>
      <c r="D31" s="23">
        <v>5</v>
      </c>
      <c r="E31" s="21" t="s">
        <v>85</v>
      </c>
      <c r="F31" s="24">
        <v>1</v>
      </c>
      <c r="G31" s="24">
        <v>0</v>
      </c>
      <c r="H31" s="24">
        <v>2</v>
      </c>
      <c r="I31" s="24">
        <v>2</v>
      </c>
      <c r="J31" s="24">
        <v>2</v>
      </c>
      <c r="K31" s="24">
        <v>3</v>
      </c>
      <c r="L31" s="24">
        <v>4</v>
      </c>
      <c r="M31" s="24">
        <v>4</v>
      </c>
      <c r="N31" s="21" t="s">
        <v>104</v>
      </c>
      <c r="O31" s="28">
        <v>0</v>
      </c>
      <c r="P31" s="21"/>
      <c r="Q31" s="24">
        <v>1</v>
      </c>
      <c r="R31" s="21" t="s">
        <v>36</v>
      </c>
      <c r="S31" s="21" t="s">
        <v>56</v>
      </c>
      <c r="T31" s="21" t="s">
        <v>45</v>
      </c>
      <c r="U31" s="28">
        <v>1100</v>
      </c>
      <c r="V31" s="21"/>
      <c r="W31" s="21"/>
      <c r="X31" s="21"/>
    </row>
    <row r="32" spans="1:24" x14ac:dyDescent="0.25">
      <c r="A32" s="27" t="s">
        <v>579</v>
      </c>
      <c r="B32" s="28">
        <v>1</v>
      </c>
      <c r="C32" s="28">
        <v>1</v>
      </c>
      <c r="D32" s="23">
        <v>2</v>
      </c>
      <c r="E32" s="21" t="s">
        <v>333</v>
      </c>
      <c r="F32" s="24">
        <v>1</v>
      </c>
      <c r="G32" s="24">
        <v>0</v>
      </c>
      <c r="H32" s="24">
        <v>2</v>
      </c>
      <c r="I32" s="24">
        <v>4</v>
      </c>
      <c r="J32" s="24">
        <v>2</v>
      </c>
      <c r="K32" s="24">
        <v>0</v>
      </c>
      <c r="L32" s="24">
        <v>0</v>
      </c>
      <c r="M32" s="24">
        <v>0</v>
      </c>
      <c r="N32" s="21" t="s">
        <v>95</v>
      </c>
      <c r="O32" s="28">
        <v>1</v>
      </c>
      <c r="P32" s="21"/>
      <c r="Q32" s="24">
        <v>4</v>
      </c>
      <c r="R32" s="21" t="s">
        <v>71</v>
      </c>
      <c r="S32" s="21" t="s">
        <v>56</v>
      </c>
      <c r="T32" s="21" t="s">
        <v>45</v>
      </c>
      <c r="U32" s="28">
        <v>900</v>
      </c>
      <c r="V32" s="21"/>
      <c r="W32" s="21"/>
      <c r="X32" s="21"/>
    </row>
    <row r="33" spans="1:24" x14ac:dyDescent="0.25">
      <c r="A33" s="27" t="s">
        <v>579</v>
      </c>
      <c r="B33" s="28">
        <v>0</v>
      </c>
      <c r="C33" s="28">
        <v>1</v>
      </c>
      <c r="D33" s="23">
        <v>5</v>
      </c>
      <c r="E33" s="21" t="s">
        <v>94</v>
      </c>
      <c r="F33" s="24">
        <v>2</v>
      </c>
      <c r="G33" s="24">
        <v>0</v>
      </c>
      <c r="H33" s="24">
        <v>1</v>
      </c>
      <c r="I33" s="24">
        <v>1</v>
      </c>
      <c r="J33" s="24">
        <v>3</v>
      </c>
      <c r="K33" s="24">
        <v>4</v>
      </c>
      <c r="L33" s="24">
        <v>2</v>
      </c>
      <c r="M33" s="24">
        <v>0</v>
      </c>
      <c r="N33" s="21" t="s">
        <v>95</v>
      </c>
      <c r="O33" s="28">
        <v>0</v>
      </c>
      <c r="P33" s="23">
        <v>4</v>
      </c>
      <c r="Q33" s="24">
        <v>2</v>
      </c>
      <c r="R33" s="21" t="s">
        <v>80</v>
      </c>
      <c r="S33" s="21" t="s">
        <v>56</v>
      </c>
      <c r="T33" s="21" t="s">
        <v>38</v>
      </c>
      <c r="U33" s="28">
        <v>800</v>
      </c>
      <c r="V33" s="21"/>
      <c r="W33" s="21"/>
      <c r="X33" s="21"/>
    </row>
    <row r="34" spans="1:24" x14ac:dyDescent="0.25">
      <c r="A34" s="29">
        <v>0</v>
      </c>
      <c r="B34" s="28">
        <v>1</v>
      </c>
      <c r="C34" s="28">
        <v>1</v>
      </c>
      <c r="D34" s="23">
        <v>5</v>
      </c>
      <c r="E34" s="28" t="s">
        <v>589</v>
      </c>
      <c r="F34" s="24">
        <v>0</v>
      </c>
      <c r="G34" s="24">
        <v>0</v>
      </c>
      <c r="H34" s="24">
        <v>0</v>
      </c>
      <c r="I34" s="24">
        <v>0</v>
      </c>
      <c r="J34" s="24">
        <v>0</v>
      </c>
      <c r="K34" s="24">
        <v>0</v>
      </c>
      <c r="L34" s="24">
        <v>0</v>
      </c>
      <c r="M34" s="24">
        <v>0</v>
      </c>
      <c r="N34" s="21" t="s">
        <v>67</v>
      </c>
      <c r="O34" s="28">
        <v>0</v>
      </c>
      <c r="P34" s="23">
        <v>3</v>
      </c>
      <c r="Q34" s="24">
        <v>1</v>
      </c>
      <c r="R34" s="21" t="s">
        <v>341</v>
      </c>
      <c r="S34" s="21" t="s">
        <v>56</v>
      </c>
      <c r="T34" s="21" t="s">
        <v>38</v>
      </c>
      <c r="U34" s="28">
        <v>1400</v>
      </c>
      <c r="V34" s="21"/>
      <c r="W34" s="21"/>
      <c r="X34" s="21"/>
    </row>
    <row r="35" spans="1:24" x14ac:dyDescent="0.25">
      <c r="A35" s="24">
        <v>2</v>
      </c>
      <c r="B35" s="28">
        <v>1</v>
      </c>
      <c r="C35" s="28">
        <v>1</v>
      </c>
      <c r="D35" s="23">
        <v>5</v>
      </c>
      <c r="E35" s="21" t="s">
        <v>345</v>
      </c>
      <c r="F35" s="24">
        <v>2</v>
      </c>
      <c r="G35" s="24">
        <v>1</v>
      </c>
      <c r="H35" s="24">
        <v>0</v>
      </c>
      <c r="I35" s="24">
        <v>4</v>
      </c>
      <c r="J35" s="24">
        <v>3</v>
      </c>
      <c r="K35" s="24">
        <v>0</v>
      </c>
      <c r="L35" s="24">
        <v>0</v>
      </c>
      <c r="M35" s="24">
        <v>0</v>
      </c>
      <c r="N35" s="21" t="s">
        <v>67</v>
      </c>
      <c r="O35" s="28">
        <v>1</v>
      </c>
      <c r="P35" s="23">
        <v>4</v>
      </c>
      <c r="Q35" s="24">
        <v>4</v>
      </c>
      <c r="R35" s="21" t="s">
        <v>71</v>
      </c>
      <c r="S35" s="21" t="s">
        <v>56</v>
      </c>
      <c r="T35" s="21" t="s">
        <v>38</v>
      </c>
      <c r="U35" s="28">
        <v>1100</v>
      </c>
      <c r="V35" s="21"/>
      <c r="W35" s="21"/>
      <c r="X35" s="21"/>
    </row>
    <row r="36" spans="1:24" x14ac:dyDescent="0.25">
      <c r="A36" s="27" t="s">
        <v>579</v>
      </c>
      <c r="B36" s="28">
        <v>1</v>
      </c>
      <c r="C36" s="28">
        <v>1</v>
      </c>
      <c r="D36" s="23">
        <v>5</v>
      </c>
      <c r="E36" s="21" t="s">
        <v>178</v>
      </c>
      <c r="F36" s="24">
        <v>2</v>
      </c>
      <c r="G36" s="24">
        <v>0</v>
      </c>
      <c r="H36" s="24">
        <v>1</v>
      </c>
      <c r="I36" s="24">
        <v>4</v>
      </c>
      <c r="J36" s="24">
        <v>0</v>
      </c>
      <c r="K36" s="24">
        <v>3</v>
      </c>
      <c r="L36" s="24">
        <v>1</v>
      </c>
      <c r="M36" s="24">
        <v>2</v>
      </c>
      <c r="N36" s="21" t="s">
        <v>67</v>
      </c>
      <c r="O36" s="28">
        <v>0</v>
      </c>
      <c r="P36" s="23">
        <v>5</v>
      </c>
      <c r="Q36" s="24">
        <v>1</v>
      </c>
      <c r="R36" s="21" t="s">
        <v>36</v>
      </c>
      <c r="S36" s="21" t="s">
        <v>56</v>
      </c>
      <c r="T36" s="21" t="s">
        <v>38</v>
      </c>
      <c r="U36" s="28">
        <v>900</v>
      </c>
      <c r="V36" s="21"/>
      <c r="W36" s="21"/>
      <c r="X36" s="21"/>
    </row>
    <row r="37" spans="1:24" x14ac:dyDescent="0.25">
      <c r="A37" s="27" t="s">
        <v>579</v>
      </c>
      <c r="B37" s="28">
        <v>1</v>
      </c>
      <c r="C37" s="28">
        <v>0</v>
      </c>
      <c r="D37" s="23">
        <v>5</v>
      </c>
      <c r="E37" s="28" t="s">
        <v>590</v>
      </c>
      <c r="F37" s="24">
        <v>2</v>
      </c>
      <c r="G37" s="24">
        <v>0</v>
      </c>
      <c r="H37" s="24">
        <v>1</v>
      </c>
      <c r="I37" s="24">
        <v>4</v>
      </c>
      <c r="J37" s="24">
        <v>3</v>
      </c>
      <c r="K37" s="24">
        <v>2</v>
      </c>
      <c r="L37" s="24">
        <v>1</v>
      </c>
      <c r="M37" s="24">
        <v>0</v>
      </c>
      <c r="N37" s="21" t="s">
        <v>67</v>
      </c>
      <c r="O37" s="28">
        <v>0</v>
      </c>
      <c r="P37" s="23">
        <v>5</v>
      </c>
      <c r="Q37" s="24">
        <v>4</v>
      </c>
      <c r="R37" s="21" t="s">
        <v>71</v>
      </c>
      <c r="S37" s="21" t="s">
        <v>56</v>
      </c>
      <c r="T37" s="21" t="s">
        <v>38</v>
      </c>
      <c r="U37" s="28">
        <v>1000</v>
      </c>
      <c r="V37" s="21"/>
      <c r="W37" s="21"/>
      <c r="X37" s="21"/>
    </row>
    <row r="38" spans="1:24" x14ac:dyDescent="0.25">
      <c r="A38" s="27" t="s">
        <v>579</v>
      </c>
      <c r="B38" s="28">
        <v>1</v>
      </c>
      <c r="C38" s="28">
        <v>1</v>
      </c>
      <c r="D38" s="23">
        <v>5</v>
      </c>
      <c r="E38" s="21" t="s">
        <v>51</v>
      </c>
      <c r="F38" s="24">
        <v>0</v>
      </c>
      <c r="G38" s="24">
        <v>2</v>
      </c>
      <c r="H38" s="24">
        <v>2</v>
      </c>
      <c r="I38" s="24">
        <v>4</v>
      </c>
      <c r="J38" s="24">
        <v>3</v>
      </c>
      <c r="K38" s="24">
        <v>1</v>
      </c>
      <c r="L38" s="24">
        <v>1</v>
      </c>
      <c r="M38" s="24">
        <v>4</v>
      </c>
      <c r="N38" s="21" t="s">
        <v>52</v>
      </c>
      <c r="O38" s="28">
        <v>1</v>
      </c>
      <c r="P38" s="23">
        <v>5</v>
      </c>
      <c r="Q38" s="24">
        <v>4</v>
      </c>
      <c r="R38" s="21" t="s">
        <v>71</v>
      </c>
      <c r="S38" s="21" t="s">
        <v>56</v>
      </c>
      <c r="T38" s="21" t="s">
        <v>38</v>
      </c>
      <c r="U38" s="28">
        <v>1100</v>
      </c>
      <c r="V38" s="21"/>
      <c r="W38" s="21"/>
      <c r="X38" s="21"/>
    </row>
    <row r="39" spans="1:24" x14ac:dyDescent="0.25">
      <c r="A39" s="27" t="s">
        <v>579</v>
      </c>
      <c r="B39" s="28">
        <v>1</v>
      </c>
      <c r="C39" s="28">
        <v>1</v>
      </c>
      <c r="D39" s="23">
        <v>5</v>
      </c>
      <c r="E39" s="28" t="s">
        <v>591</v>
      </c>
      <c r="F39" s="24">
        <v>1</v>
      </c>
      <c r="G39" s="24">
        <v>0</v>
      </c>
      <c r="H39" s="24">
        <v>2</v>
      </c>
      <c r="I39" s="24">
        <v>4</v>
      </c>
      <c r="J39" s="24">
        <v>3</v>
      </c>
      <c r="K39" s="24">
        <v>1</v>
      </c>
      <c r="L39" s="24">
        <v>2</v>
      </c>
      <c r="M39" s="24">
        <v>0</v>
      </c>
      <c r="N39" s="21" t="s">
        <v>95</v>
      </c>
      <c r="O39" s="28">
        <v>0</v>
      </c>
      <c r="P39" s="23">
        <v>4</v>
      </c>
      <c r="Q39" s="24">
        <v>3</v>
      </c>
      <c r="R39" s="21" t="s">
        <v>80</v>
      </c>
      <c r="S39" s="21" t="s">
        <v>56</v>
      </c>
      <c r="T39" s="21" t="s">
        <v>38</v>
      </c>
      <c r="U39" s="28">
        <v>1100</v>
      </c>
      <c r="V39" s="21"/>
      <c r="W39" s="21"/>
      <c r="X39" s="21"/>
    </row>
    <row r="40" spans="1:24" x14ac:dyDescent="0.25">
      <c r="A40" s="27" t="s">
        <v>579</v>
      </c>
      <c r="B40" s="28">
        <v>0</v>
      </c>
      <c r="C40" s="28">
        <v>0</v>
      </c>
      <c r="D40" s="23">
        <v>3</v>
      </c>
      <c r="E40" s="21" t="s">
        <v>94</v>
      </c>
      <c r="F40" s="24">
        <v>0</v>
      </c>
      <c r="G40" s="24">
        <v>2</v>
      </c>
      <c r="H40" s="24">
        <v>1</v>
      </c>
      <c r="I40" s="24">
        <v>1</v>
      </c>
      <c r="J40" s="24">
        <v>1</v>
      </c>
      <c r="K40" s="24">
        <v>1</v>
      </c>
      <c r="L40" s="24">
        <v>1</v>
      </c>
      <c r="M40" s="24">
        <v>2</v>
      </c>
      <c r="N40" s="21" t="s">
        <v>52</v>
      </c>
      <c r="O40" s="28">
        <v>1</v>
      </c>
      <c r="P40" s="23">
        <v>3</v>
      </c>
      <c r="Q40" s="24">
        <v>2</v>
      </c>
      <c r="R40" s="21" t="s">
        <v>36</v>
      </c>
      <c r="S40" s="21" t="s">
        <v>56</v>
      </c>
      <c r="T40" s="21" t="s">
        <v>45</v>
      </c>
      <c r="U40" s="28">
        <v>900</v>
      </c>
      <c r="V40" s="21"/>
      <c r="W40" s="21"/>
      <c r="X40" s="21"/>
    </row>
    <row r="41" spans="1:24" x14ac:dyDescent="0.25">
      <c r="A41" s="29">
        <v>0</v>
      </c>
      <c r="B41" s="28">
        <v>1</v>
      </c>
      <c r="C41" s="28">
        <v>1</v>
      </c>
      <c r="D41" s="23">
        <v>5</v>
      </c>
      <c r="E41" s="28" t="s">
        <v>592</v>
      </c>
      <c r="F41" s="24">
        <v>2</v>
      </c>
      <c r="G41" s="24">
        <v>0</v>
      </c>
      <c r="H41" s="24">
        <v>1</v>
      </c>
      <c r="I41" s="24">
        <v>3</v>
      </c>
      <c r="J41" s="24">
        <v>4</v>
      </c>
      <c r="K41" s="24">
        <v>2</v>
      </c>
      <c r="L41" s="24">
        <v>0</v>
      </c>
      <c r="M41" s="24">
        <v>1</v>
      </c>
      <c r="N41" s="21" t="s">
        <v>67</v>
      </c>
      <c r="O41" s="28">
        <v>0</v>
      </c>
      <c r="P41" s="23">
        <v>3</v>
      </c>
      <c r="Q41" s="24">
        <v>4</v>
      </c>
      <c r="R41" s="21" t="s">
        <v>71</v>
      </c>
      <c r="S41" s="21" t="s">
        <v>56</v>
      </c>
      <c r="T41" s="21" t="s">
        <v>38</v>
      </c>
      <c r="U41" s="30">
        <v>1000</v>
      </c>
      <c r="V41" s="21"/>
      <c r="W41" s="21"/>
      <c r="X41" s="21"/>
    </row>
    <row r="42" spans="1:24" x14ac:dyDescent="0.25">
      <c r="A42" s="24">
        <v>2</v>
      </c>
      <c r="B42" s="28">
        <v>1</v>
      </c>
      <c r="C42" s="28">
        <v>1</v>
      </c>
      <c r="D42" s="23">
        <v>5</v>
      </c>
      <c r="E42" s="21" t="s">
        <v>94</v>
      </c>
      <c r="F42" s="24">
        <v>0</v>
      </c>
      <c r="G42" s="24">
        <v>2</v>
      </c>
      <c r="H42" s="24">
        <v>1</v>
      </c>
      <c r="I42" s="24">
        <v>3</v>
      </c>
      <c r="J42" s="24">
        <v>4</v>
      </c>
      <c r="K42" s="24">
        <v>1</v>
      </c>
      <c r="L42" s="24">
        <v>2</v>
      </c>
      <c r="M42" s="24">
        <v>4</v>
      </c>
      <c r="N42" s="21" t="s">
        <v>52</v>
      </c>
      <c r="O42" s="28">
        <v>1</v>
      </c>
      <c r="P42" s="21"/>
      <c r="Q42" s="24">
        <v>2</v>
      </c>
      <c r="R42" s="21" t="s">
        <v>223</v>
      </c>
      <c r="S42" s="21" t="s">
        <v>56</v>
      </c>
      <c r="T42" s="21" t="s">
        <v>38</v>
      </c>
      <c r="U42" s="28">
        <v>1200</v>
      </c>
      <c r="V42" s="21"/>
      <c r="W42" s="21"/>
      <c r="X42" s="21"/>
    </row>
    <row r="43" spans="1:24" x14ac:dyDescent="0.25">
      <c r="A43" s="24">
        <v>2</v>
      </c>
      <c r="B43" s="28">
        <v>1</v>
      </c>
      <c r="C43" s="28">
        <v>1</v>
      </c>
      <c r="D43" s="23">
        <v>5</v>
      </c>
      <c r="E43" s="28" t="s">
        <v>589</v>
      </c>
      <c r="F43" s="24">
        <v>2</v>
      </c>
      <c r="G43" s="24">
        <v>0</v>
      </c>
      <c r="H43" s="24">
        <v>1</v>
      </c>
      <c r="I43" s="24">
        <v>4</v>
      </c>
      <c r="J43" s="24">
        <v>4</v>
      </c>
      <c r="K43" s="24">
        <v>3</v>
      </c>
      <c r="L43" s="24">
        <v>3</v>
      </c>
      <c r="M43" s="24">
        <v>3</v>
      </c>
      <c r="N43" s="21" t="s">
        <v>67</v>
      </c>
      <c r="O43" s="28">
        <v>0</v>
      </c>
      <c r="P43" s="21"/>
      <c r="Q43" s="24">
        <v>4</v>
      </c>
      <c r="R43" s="21" t="s">
        <v>71</v>
      </c>
      <c r="S43" s="21" t="s">
        <v>56</v>
      </c>
      <c r="T43" s="21" t="s">
        <v>38</v>
      </c>
      <c r="U43" s="28">
        <v>1200</v>
      </c>
      <c r="V43" s="21"/>
      <c r="W43" s="21"/>
      <c r="X43" s="21"/>
    </row>
    <row r="44" spans="1:24" x14ac:dyDescent="0.25">
      <c r="A44" s="27" t="s">
        <v>579</v>
      </c>
      <c r="B44" s="28">
        <v>1</v>
      </c>
      <c r="C44" s="28">
        <v>1</v>
      </c>
      <c r="D44" s="23">
        <v>5</v>
      </c>
      <c r="E44" s="21" t="s">
        <v>94</v>
      </c>
      <c r="F44" s="24">
        <v>2</v>
      </c>
      <c r="G44" s="24">
        <v>0</v>
      </c>
      <c r="H44" s="24">
        <v>2</v>
      </c>
      <c r="I44" s="24">
        <v>4</v>
      </c>
      <c r="J44" s="24">
        <v>4</v>
      </c>
      <c r="K44" s="24">
        <v>2</v>
      </c>
      <c r="L44" s="24">
        <v>1</v>
      </c>
      <c r="M44" s="24">
        <v>4</v>
      </c>
      <c r="N44" s="21" t="s">
        <v>67</v>
      </c>
      <c r="O44" s="28">
        <v>1</v>
      </c>
      <c r="P44" s="21"/>
      <c r="Q44" s="24">
        <v>4</v>
      </c>
      <c r="R44" s="21" t="s">
        <v>71</v>
      </c>
      <c r="S44" s="21" t="s">
        <v>72</v>
      </c>
      <c r="T44" s="21" t="s">
        <v>38</v>
      </c>
      <c r="U44" s="28">
        <v>800</v>
      </c>
      <c r="V44" s="21"/>
      <c r="W44" s="21"/>
      <c r="X44" s="21"/>
    </row>
    <row r="45" spans="1:24" x14ac:dyDescent="0.25">
      <c r="A45" s="31">
        <v>44198</v>
      </c>
      <c r="B45" s="28">
        <v>1</v>
      </c>
      <c r="C45" s="28">
        <v>1</v>
      </c>
      <c r="D45" s="23">
        <v>5</v>
      </c>
      <c r="E45" s="21" t="s">
        <v>178</v>
      </c>
      <c r="F45" s="24">
        <v>1</v>
      </c>
      <c r="G45" s="24">
        <v>0</v>
      </c>
      <c r="H45" s="24">
        <v>2</v>
      </c>
      <c r="I45" s="24">
        <v>2</v>
      </c>
      <c r="J45" s="24">
        <v>4</v>
      </c>
      <c r="K45" s="24">
        <v>3</v>
      </c>
      <c r="L45" s="24">
        <v>1</v>
      </c>
      <c r="M45" s="24">
        <v>3</v>
      </c>
      <c r="N45" s="21" t="s">
        <v>67</v>
      </c>
      <c r="O45" s="28">
        <v>0</v>
      </c>
      <c r="P45" s="23">
        <v>5</v>
      </c>
      <c r="Q45" s="24">
        <v>3</v>
      </c>
      <c r="R45" s="21" t="s">
        <v>71</v>
      </c>
      <c r="S45" s="21" t="s">
        <v>72</v>
      </c>
      <c r="T45" s="21" t="s">
        <v>38</v>
      </c>
      <c r="U45" s="28">
        <v>1100</v>
      </c>
      <c r="V45" s="21"/>
      <c r="W45" s="21"/>
      <c r="X45" s="21"/>
    </row>
    <row r="46" spans="1:24" x14ac:dyDescent="0.25">
      <c r="A46" s="29">
        <v>0</v>
      </c>
      <c r="B46" s="28">
        <v>0</v>
      </c>
      <c r="C46" s="28">
        <v>1</v>
      </c>
      <c r="D46" s="23">
        <v>5</v>
      </c>
      <c r="E46" s="28" t="s">
        <v>593</v>
      </c>
      <c r="F46" s="24">
        <v>0</v>
      </c>
      <c r="G46" s="24">
        <v>2</v>
      </c>
      <c r="H46" s="24">
        <v>1</v>
      </c>
      <c r="I46" s="24">
        <v>4</v>
      </c>
      <c r="J46" s="24">
        <v>4</v>
      </c>
      <c r="K46" s="24">
        <v>3</v>
      </c>
      <c r="L46" s="24">
        <v>3</v>
      </c>
      <c r="M46" s="24">
        <v>4</v>
      </c>
      <c r="N46" s="21" t="s">
        <v>52</v>
      </c>
      <c r="O46" s="28">
        <v>1</v>
      </c>
      <c r="P46" s="23">
        <v>5</v>
      </c>
      <c r="Q46" s="24">
        <v>4</v>
      </c>
      <c r="R46" s="21" t="s">
        <v>71</v>
      </c>
      <c r="S46" s="21" t="s">
        <v>72</v>
      </c>
      <c r="T46" s="21" t="s">
        <v>45</v>
      </c>
      <c r="U46" s="28">
        <v>700</v>
      </c>
      <c r="V46" s="21"/>
      <c r="W46" s="21"/>
      <c r="X46" s="21"/>
    </row>
    <row r="47" spans="1:24" x14ac:dyDescent="0.25">
      <c r="A47" s="27" t="s">
        <v>579</v>
      </c>
      <c r="B47" s="28">
        <v>1</v>
      </c>
      <c r="C47" s="28">
        <v>0</v>
      </c>
      <c r="D47" s="23">
        <v>4</v>
      </c>
      <c r="E47" s="28" t="s">
        <v>594</v>
      </c>
      <c r="F47" s="24">
        <v>2</v>
      </c>
      <c r="G47" s="24">
        <v>1</v>
      </c>
      <c r="H47" s="24">
        <v>0</v>
      </c>
      <c r="I47" s="24">
        <v>4</v>
      </c>
      <c r="J47" s="24">
        <v>3</v>
      </c>
      <c r="K47" s="24">
        <v>0</v>
      </c>
      <c r="L47" s="24">
        <v>1</v>
      </c>
      <c r="M47" s="24">
        <v>2</v>
      </c>
      <c r="N47" s="21" t="s">
        <v>67</v>
      </c>
      <c r="O47" s="28">
        <v>1</v>
      </c>
      <c r="P47" s="23">
        <v>5</v>
      </c>
      <c r="Q47" s="24">
        <v>2</v>
      </c>
      <c r="R47" s="21" t="s">
        <v>80</v>
      </c>
      <c r="S47" s="21" t="s">
        <v>56</v>
      </c>
      <c r="T47" s="21" t="s">
        <v>38</v>
      </c>
      <c r="U47" s="28">
        <v>1200</v>
      </c>
      <c r="V47" s="21"/>
      <c r="W47" s="21"/>
      <c r="X47" s="21"/>
    </row>
    <row r="48" spans="1:24" x14ac:dyDescent="0.25">
      <c r="A48" s="27" t="s">
        <v>579</v>
      </c>
      <c r="B48" s="28">
        <v>1</v>
      </c>
      <c r="C48" s="28">
        <v>1</v>
      </c>
      <c r="D48" s="23">
        <v>5</v>
      </c>
      <c r="E48" s="28" t="s">
        <v>595</v>
      </c>
      <c r="F48" s="24">
        <v>1</v>
      </c>
      <c r="G48" s="24">
        <v>0</v>
      </c>
      <c r="H48" s="24">
        <v>2</v>
      </c>
      <c r="I48" s="24">
        <v>3</v>
      </c>
      <c r="J48" s="24">
        <v>2</v>
      </c>
      <c r="K48" s="24">
        <v>1</v>
      </c>
      <c r="L48" s="24">
        <v>4</v>
      </c>
      <c r="M48" s="24">
        <v>0</v>
      </c>
      <c r="N48" s="21" t="s">
        <v>104</v>
      </c>
      <c r="O48" s="28">
        <v>1</v>
      </c>
      <c r="P48" s="23">
        <v>5</v>
      </c>
      <c r="Q48" s="24">
        <v>4</v>
      </c>
      <c r="R48" s="21" t="s">
        <v>71</v>
      </c>
      <c r="S48" s="21" t="s">
        <v>72</v>
      </c>
      <c r="T48" s="21" t="s">
        <v>38</v>
      </c>
      <c r="U48" s="28">
        <v>1000</v>
      </c>
      <c r="V48" s="21"/>
      <c r="W48" s="21"/>
      <c r="X48" s="21"/>
    </row>
    <row r="49" spans="1:24" x14ac:dyDescent="0.25">
      <c r="A49" s="27" t="s">
        <v>579</v>
      </c>
      <c r="B49" s="28">
        <v>1</v>
      </c>
      <c r="C49" s="28">
        <v>1</v>
      </c>
      <c r="D49" s="23">
        <v>5</v>
      </c>
      <c r="E49" s="21" t="s">
        <v>85</v>
      </c>
      <c r="F49" s="24">
        <v>2</v>
      </c>
      <c r="G49" s="24">
        <v>0</v>
      </c>
      <c r="H49" s="24">
        <v>1</v>
      </c>
      <c r="I49" s="24">
        <v>4</v>
      </c>
      <c r="J49" s="24">
        <v>1</v>
      </c>
      <c r="K49" s="24">
        <v>3</v>
      </c>
      <c r="L49" s="24">
        <v>0</v>
      </c>
      <c r="M49" s="24">
        <v>2</v>
      </c>
      <c r="N49" s="21" t="s">
        <v>67</v>
      </c>
      <c r="O49" s="28">
        <v>0</v>
      </c>
      <c r="P49" s="21"/>
      <c r="Q49" s="24">
        <v>3</v>
      </c>
      <c r="R49" s="21" t="s">
        <v>80</v>
      </c>
      <c r="S49" s="21" t="s">
        <v>56</v>
      </c>
      <c r="T49" s="21" t="s">
        <v>45</v>
      </c>
      <c r="U49" s="28">
        <v>1000</v>
      </c>
      <c r="V49" s="21"/>
      <c r="W49" s="21"/>
      <c r="X49" s="21"/>
    </row>
    <row r="50" spans="1:24" x14ac:dyDescent="0.25">
      <c r="A50" s="24">
        <v>2</v>
      </c>
      <c r="B50" s="28">
        <v>0</v>
      </c>
      <c r="C50" s="28">
        <v>1</v>
      </c>
      <c r="D50" s="23">
        <v>5</v>
      </c>
      <c r="E50" s="28" t="s">
        <v>589</v>
      </c>
      <c r="F50" s="24">
        <v>1</v>
      </c>
      <c r="G50" s="24">
        <v>0</v>
      </c>
      <c r="H50" s="24">
        <v>2</v>
      </c>
      <c r="I50" s="24">
        <v>4</v>
      </c>
      <c r="J50" s="24">
        <v>0</v>
      </c>
      <c r="K50" s="24">
        <v>2</v>
      </c>
      <c r="L50" s="24">
        <v>1</v>
      </c>
      <c r="M50" s="24">
        <v>3</v>
      </c>
      <c r="N50" s="21" t="s">
        <v>67</v>
      </c>
      <c r="O50" s="28">
        <v>0</v>
      </c>
      <c r="P50" s="23">
        <v>5</v>
      </c>
      <c r="Q50" s="24">
        <v>2</v>
      </c>
      <c r="R50" s="21" t="s">
        <v>223</v>
      </c>
      <c r="S50" s="21" t="s">
        <v>56</v>
      </c>
      <c r="T50" s="21" t="s">
        <v>38</v>
      </c>
      <c r="U50" s="28">
        <v>1100</v>
      </c>
      <c r="V50" s="21"/>
      <c r="W50" s="21"/>
      <c r="X50" s="21"/>
    </row>
    <row r="51" spans="1:24" x14ac:dyDescent="0.25">
      <c r="A51" s="29">
        <v>0</v>
      </c>
      <c r="B51" s="28">
        <v>0</v>
      </c>
      <c r="C51" s="28">
        <v>1</v>
      </c>
      <c r="D51" s="23">
        <v>3</v>
      </c>
      <c r="E51" s="28" t="s">
        <v>596</v>
      </c>
      <c r="F51" s="24">
        <v>2</v>
      </c>
      <c r="G51" s="24">
        <v>1</v>
      </c>
      <c r="H51" s="24">
        <v>0</v>
      </c>
      <c r="I51" s="24">
        <v>4</v>
      </c>
      <c r="J51" s="24">
        <v>2</v>
      </c>
      <c r="K51" s="24">
        <v>3</v>
      </c>
      <c r="L51" s="24">
        <v>1</v>
      </c>
      <c r="M51" s="24">
        <v>0</v>
      </c>
      <c r="N51" s="21" t="s">
        <v>67</v>
      </c>
      <c r="O51" s="28">
        <v>0</v>
      </c>
      <c r="P51" s="21"/>
      <c r="Q51" s="24">
        <v>3</v>
      </c>
      <c r="R51" s="21" t="s">
        <v>36</v>
      </c>
      <c r="S51" s="21" t="s">
        <v>56</v>
      </c>
      <c r="T51" s="21" t="s">
        <v>38</v>
      </c>
      <c r="U51" s="28">
        <v>1500</v>
      </c>
      <c r="V51" s="21"/>
      <c r="W51" s="21"/>
      <c r="X51" s="21"/>
    </row>
    <row r="52" spans="1:24" x14ac:dyDescent="0.25">
      <c r="A52" s="29">
        <v>0</v>
      </c>
      <c r="B52" s="28">
        <v>0</v>
      </c>
      <c r="C52" s="28">
        <v>0</v>
      </c>
      <c r="D52" s="23">
        <v>5</v>
      </c>
      <c r="E52" s="28" t="s">
        <v>597</v>
      </c>
      <c r="F52" s="24">
        <v>1</v>
      </c>
      <c r="G52" s="24">
        <v>0</v>
      </c>
      <c r="H52" s="24">
        <v>2</v>
      </c>
      <c r="I52" s="24">
        <v>4</v>
      </c>
      <c r="J52" s="24">
        <v>4</v>
      </c>
      <c r="K52" s="24">
        <v>3</v>
      </c>
      <c r="L52" s="24">
        <v>3</v>
      </c>
      <c r="M52" s="24">
        <v>3</v>
      </c>
      <c r="N52" s="21" t="s">
        <v>67</v>
      </c>
      <c r="O52" s="28">
        <v>0</v>
      </c>
      <c r="P52" s="23">
        <v>2</v>
      </c>
      <c r="Q52" s="24">
        <v>3</v>
      </c>
      <c r="R52" s="21" t="s">
        <v>71</v>
      </c>
      <c r="S52" s="21" t="s">
        <v>56</v>
      </c>
      <c r="T52" s="21" t="s">
        <v>38</v>
      </c>
      <c r="U52" s="21"/>
      <c r="V52" s="21"/>
      <c r="W52" s="21"/>
      <c r="X52" s="21"/>
    </row>
    <row r="53" spans="1:24" x14ac:dyDescent="0.25">
      <c r="A53" s="29">
        <v>0</v>
      </c>
      <c r="B53" s="28">
        <v>0</v>
      </c>
      <c r="C53" s="28">
        <v>0</v>
      </c>
      <c r="D53" s="23">
        <v>3</v>
      </c>
      <c r="E53" s="21" t="s">
        <v>507</v>
      </c>
      <c r="F53" s="24">
        <v>0</v>
      </c>
      <c r="G53" s="24">
        <v>2</v>
      </c>
      <c r="H53" s="24">
        <v>1</v>
      </c>
      <c r="I53" s="24">
        <v>4</v>
      </c>
      <c r="J53" s="24">
        <v>3</v>
      </c>
      <c r="K53" s="24">
        <v>2</v>
      </c>
      <c r="L53" s="24">
        <v>1</v>
      </c>
      <c r="M53" s="24">
        <v>0</v>
      </c>
      <c r="N53" s="21" t="s">
        <v>104</v>
      </c>
      <c r="O53" s="28">
        <v>0</v>
      </c>
      <c r="P53" s="23">
        <v>5</v>
      </c>
      <c r="Q53" s="24">
        <v>2</v>
      </c>
      <c r="R53" s="21" t="s">
        <v>36</v>
      </c>
      <c r="S53" s="21" t="s">
        <v>56</v>
      </c>
      <c r="T53" s="21" t="s">
        <v>38</v>
      </c>
      <c r="U53" s="28">
        <v>1500</v>
      </c>
      <c r="V53" s="21"/>
      <c r="W53" s="21"/>
      <c r="X53" s="21"/>
    </row>
    <row r="54" spans="1:24" x14ac:dyDescent="0.25">
      <c r="A54" s="27" t="s">
        <v>579</v>
      </c>
      <c r="B54" s="28">
        <v>1</v>
      </c>
      <c r="C54" s="28">
        <v>0</v>
      </c>
      <c r="D54" s="23">
        <v>3</v>
      </c>
      <c r="E54" s="21" t="s">
        <v>66</v>
      </c>
      <c r="F54" s="24">
        <v>1</v>
      </c>
      <c r="G54" s="24">
        <v>2</v>
      </c>
      <c r="H54" s="24">
        <v>0</v>
      </c>
      <c r="I54" s="24">
        <v>2</v>
      </c>
      <c r="J54" s="24">
        <v>3</v>
      </c>
      <c r="K54" s="24">
        <v>1</v>
      </c>
      <c r="L54" s="24">
        <v>0</v>
      </c>
      <c r="M54" s="24">
        <v>4</v>
      </c>
      <c r="N54" s="21" t="s">
        <v>95</v>
      </c>
      <c r="O54" s="28">
        <v>0</v>
      </c>
      <c r="P54" s="23">
        <v>4</v>
      </c>
      <c r="Q54" s="24">
        <v>1</v>
      </c>
      <c r="R54" s="21" t="s">
        <v>36</v>
      </c>
      <c r="S54" s="21" t="s">
        <v>56</v>
      </c>
      <c r="T54" s="21" t="s">
        <v>38</v>
      </c>
      <c r="U54" s="28">
        <v>2800</v>
      </c>
      <c r="V54" s="21"/>
      <c r="W54" s="21"/>
      <c r="X54" s="21"/>
    </row>
    <row r="55" spans="1:24" x14ac:dyDescent="0.25">
      <c r="A55" s="29">
        <v>0</v>
      </c>
      <c r="B55" s="28">
        <v>0</v>
      </c>
      <c r="C55" s="28">
        <v>1</v>
      </c>
      <c r="D55" s="23">
        <v>5</v>
      </c>
      <c r="E55" s="28" t="s">
        <v>598</v>
      </c>
      <c r="F55" s="24">
        <v>0</v>
      </c>
      <c r="G55" s="24">
        <v>0</v>
      </c>
      <c r="H55" s="24">
        <v>2</v>
      </c>
      <c r="I55" s="24">
        <v>4</v>
      </c>
      <c r="J55" s="24">
        <v>4</v>
      </c>
      <c r="K55" s="24">
        <v>4</v>
      </c>
      <c r="L55" s="24">
        <v>4</v>
      </c>
      <c r="M55" s="24">
        <v>4</v>
      </c>
      <c r="N55" s="21" t="s">
        <v>52</v>
      </c>
      <c r="O55" s="28">
        <v>1</v>
      </c>
      <c r="P55" s="23">
        <v>3</v>
      </c>
      <c r="Q55" s="24">
        <v>2</v>
      </c>
      <c r="R55" s="21" t="s">
        <v>36</v>
      </c>
      <c r="S55" s="21" t="s">
        <v>56</v>
      </c>
      <c r="T55" s="21" t="s">
        <v>38</v>
      </c>
      <c r="U55" s="28">
        <v>950</v>
      </c>
      <c r="V55" s="21"/>
      <c r="W55" s="21"/>
      <c r="X55" s="21"/>
    </row>
    <row r="56" spans="1:24" x14ac:dyDescent="0.25">
      <c r="A56" s="27" t="s">
        <v>579</v>
      </c>
      <c r="B56" s="28">
        <v>1</v>
      </c>
      <c r="C56" s="28">
        <v>1</v>
      </c>
      <c r="D56" s="23">
        <v>5</v>
      </c>
      <c r="E56" s="28" t="s">
        <v>599</v>
      </c>
      <c r="F56" s="24">
        <v>2</v>
      </c>
      <c r="G56" s="24">
        <v>0</v>
      </c>
      <c r="H56" s="24">
        <v>1</v>
      </c>
      <c r="I56" s="24">
        <v>4</v>
      </c>
      <c r="J56" s="24">
        <v>4</v>
      </c>
      <c r="K56" s="24">
        <v>1</v>
      </c>
      <c r="L56" s="24">
        <v>0</v>
      </c>
      <c r="M56" s="24">
        <v>2</v>
      </c>
      <c r="N56" s="21" t="s">
        <v>52</v>
      </c>
      <c r="O56" s="28">
        <v>0</v>
      </c>
      <c r="P56" s="23">
        <v>5</v>
      </c>
      <c r="Q56" s="24">
        <v>4</v>
      </c>
      <c r="R56" s="21" t="s">
        <v>71</v>
      </c>
      <c r="S56" s="21" t="s">
        <v>72</v>
      </c>
      <c r="T56" s="21" t="s">
        <v>38</v>
      </c>
      <c r="U56" s="28">
        <v>1200</v>
      </c>
      <c r="V56" s="21"/>
      <c r="W56" s="21"/>
      <c r="X56" s="21"/>
    </row>
    <row r="57" spans="1:24" x14ac:dyDescent="0.25">
      <c r="A57" s="27" t="s">
        <v>579</v>
      </c>
      <c r="B57" s="28">
        <v>1</v>
      </c>
      <c r="C57" s="28">
        <v>1</v>
      </c>
      <c r="D57" s="23">
        <v>1</v>
      </c>
      <c r="E57" s="21" t="s">
        <v>66</v>
      </c>
      <c r="F57" s="24">
        <v>1</v>
      </c>
      <c r="G57" s="24">
        <v>0</v>
      </c>
      <c r="H57" s="24">
        <v>2</v>
      </c>
      <c r="I57" s="24">
        <v>1</v>
      </c>
      <c r="J57" s="24">
        <v>2</v>
      </c>
      <c r="K57" s="24">
        <v>0</v>
      </c>
      <c r="L57" s="24">
        <v>4</v>
      </c>
      <c r="M57" s="24">
        <v>3</v>
      </c>
      <c r="N57" s="21" t="s">
        <v>67</v>
      </c>
      <c r="O57" s="28">
        <v>0</v>
      </c>
      <c r="P57" s="21"/>
      <c r="Q57" s="24">
        <v>4</v>
      </c>
      <c r="R57" s="21" t="s">
        <v>71</v>
      </c>
      <c r="S57" s="21" t="s">
        <v>72</v>
      </c>
      <c r="T57" s="21" t="s">
        <v>38</v>
      </c>
      <c r="U57" s="28">
        <v>1400</v>
      </c>
      <c r="V57" s="21"/>
      <c r="W57" s="21"/>
      <c r="X57" s="21"/>
    </row>
    <row r="58" spans="1:24" x14ac:dyDescent="0.25">
      <c r="A58" s="29">
        <v>0</v>
      </c>
      <c r="B58" s="28">
        <v>0</v>
      </c>
      <c r="C58" s="28">
        <v>0</v>
      </c>
      <c r="D58" s="23">
        <v>4</v>
      </c>
      <c r="E58" s="28" t="s">
        <v>600</v>
      </c>
      <c r="F58" s="24">
        <v>1</v>
      </c>
      <c r="G58" s="24">
        <v>2</v>
      </c>
      <c r="H58" s="24">
        <v>0</v>
      </c>
      <c r="I58" s="24">
        <v>4</v>
      </c>
      <c r="J58" s="24">
        <v>3</v>
      </c>
      <c r="K58" s="24">
        <v>1</v>
      </c>
      <c r="L58" s="24">
        <v>0</v>
      </c>
      <c r="M58" s="24">
        <v>2</v>
      </c>
      <c r="N58" s="21" t="s">
        <v>52</v>
      </c>
      <c r="O58" s="28">
        <v>1</v>
      </c>
      <c r="P58" s="23">
        <v>5</v>
      </c>
      <c r="Q58" s="24">
        <v>1</v>
      </c>
      <c r="R58" s="21" t="s">
        <v>36</v>
      </c>
      <c r="S58" s="21" t="s">
        <v>56</v>
      </c>
      <c r="T58" s="21" t="s">
        <v>38</v>
      </c>
      <c r="U58" s="28">
        <v>950</v>
      </c>
      <c r="V58" s="21"/>
      <c r="W58" s="21"/>
      <c r="X58" s="21"/>
    </row>
    <row r="59" spans="1:24" x14ac:dyDescent="0.25">
      <c r="A59" s="29">
        <v>0</v>
      </c>
      <c r="B59" s="28">
        <v>1</v>
      </c>
      <c r="C59" s="28">
        <v>1</v>
      </c>
      <c r="D59" s="23">
        <v>4</v>
      </c>
      <c r="E59" s="21" t="s">
        <v>85</v>
      </c>
      <c r="F59" s="24">
        <v>2</v>
      </c>
      <c r="G59" s="24">
        <v>1</v>
      </c>
      <c r="H59" s="24">
        <v>2</v>
      </c>
      <c r="I59" s="24">
        <v>2</v>
      </c>
      <c r="J59" s="24">
        <v>2</v>
      </c>
      <c r="K59" s="24">
        <v>2</v>
      </c>
      <c r="L59" s="24">
        <v>2</v>
      </c>
      <c r="M59" s="24">
        <v>2</v>
      </c>
      <c r="N59" s="21" t="s">
        <v>52</v>
      </c>
      <c r="O59" s="28">
        <v>1</v>
      </c>
      <c r="P59" s="23">
        <v>3</v>
      </c>
      <c r="Q59" s="24">
        <v>1</v>
      </c>
      <c r="R59" s="21" t="s">
        <v>239</v>
      </c>
      <c r="S59" s="21" t="s">
        <v>56</v>
      </c>
      <c r="T59" s="21" t="s">
        <v>38</v>
      </c>
      <c r="U59" s="30">
        <v>1300</v>
      </c>
      <c r="V59" s="21"/>
      <c r="W59" s="21"/>
      <c r="X59" s="21"/>
    </row>
    <row r="60" spans="1:24" x14ac:dyDescent="0.25">
      <c r="A60" s="27" t="s">
        <v>579</v>
      </c>
      <c r="B60" s="28">
        <v>0</v>
      </c>
      <c r="C60" s="28">
        <v>1</v>
      </c>
      <c r="D60" s="23">
        <v>5</v>
      </c>
      <c r="E60" s="28" t="s">
        <v>601</v>
      </c>
      <c r="F60" s="24">
        <v>2</v>
      </c>
      <c r="G60" s="24">
        <v>0</v>
      </c>
      <c r="H60" s="24">
        <v>1</v>
      </c>
      <c r="I60" s="24">
        <v>4</v>
      </c>
      <c r="J60" s="24">
        <v>1</v>
      </c>
      <c r="K60" s="24">
        <v>2</v>
      </c>
      <c r="L60" s="24">
        <v>0</v>
      </c>
      <c r="M60" s="24">
        <v>3</v>
      </c>
      <c r="N60" s="21" t="s">
        <v>67</v>
      </c>
      <c r="O60" s="28">
        <v>0</v>
      </c>
      <c r="P60" s="23">
        <v>5</v>
      </c>
      <c r="Q60" s="24">
        <v>2</v>
      </c>
      <c r="R60" s="21" t="s">
        <v>223</v>
      </c>
      <c r="S60" s="21" t="s">
        <v>56</v>
      </c>
      <c r="T60" s="21" t="s">
        <v>38</v>
      </c>
      <c r="U60" s="28">
        <v>1000</v>
      </c>
      <c r="V60" s="21"/>
      <c r="W60" s="21"/>
      <c r="X60" s="21"/>
    </row>
  </sheetData>
  <autoFilter ref="A2:U60" xr:uid="{00000000-0001-0000-02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59"/>
  <sheetViews>
    <sheetView topLeftCell="J1" workbookViewId="0">
      <selection activeCell="N1" sqref="N1"/>
    </sheetView>
  </sheetViews>
  <sheetFormatPr defaultColWidth="14.44140625" defaultRowHeight="15.75" customHeight="1" x14ac:dyDescent="0.25"/>
  <sheetData>
    <row r="1" spans="1:21" x14ac:dyDescent="0.25">
      <c r="A1" s="1" t="s">
        <v>4</v>
      </c>
      <c r="B1" s="1" t="s">
        <v>5</v>
      </c>
      <c r="C1" s="1" t="s">
        <v>7</v>
      </c>
      <c r="D1" s="1" t="s">
        <v>8</v>
      </c>
      <c r="E1" s="1" t="s">
        <v>9</v>
      </c>
      <c r="F1" s="3" t="s">
        <v>10</v>
      </c>
      <c r="G1" s="3" t="s">
        <v>11</v>
      </c>
      <c r="H1" s="3" t="s">
        <v>12</v>
      </c>
      <c r="I1" s="3" t="s">
        <v>576</v>
      </c>
      <c r="J1" s="1" t="s">
        <v>14</v>
      </c>
      <c r="K1" s="1" t="s">
        <v>15</v>
      </c>
      <c r="L1" s="1" t="s">
        <v>16</v>
      </c>
      <c r="M1" s="1" t="s">
        <v>17</v>
      </c>
      <c r="N1" s="1" t="s">
        <v>18</v>
      </c>
      <c r="O1" s="3" t="s">
        <v>577</v>
      </c>
      <c r="P1" s="1" t="s">
        <v>21</v>
      </c>
      <c r="Q1" s="1" t="s">
        <v>24</v>
      </c>
      <c r="R1" s="1" t="s">
        <v>25</v>
      </c>
      <c r="S1" s="1" t="s">
        <v>26</v>
      </c>
      <c r="T1" s="1" t="s">
        <v>27</v>
      </c>
      <c r="U1" s="26" t="s">
        <v>578</v>
      </c>
    </row>
    <row r="2" spans="1:21" x14ac:dyDescent="0.25">
      <c r="A2" s="22" t="s">
        <v>50</v>
      </c>
      <c r="B2" s="28">
        <v>1</v>
      </c>
      <c r="C2" s="28">
        <v>0</v>
      </c>
      <c r="D2" s="23">
        <v>3</v>
      </c>
      <c r="E2" s="21" t="s">
        <v>51</v>
      </c>
      <c r="F2" s="24">
        <v>3</v>
      </c>
      <c r="G2" s="24">
        <v>4</v>
      </c>
      <c r="H2" s="24">
        <v>2</v>
      </c>
      <c r="I2" s="24">
        <v>4</v>
      </c>
      <c r="J2" s="24">
        <v>2</v>
      </c>
      <c r="K2" s="24">
        <v>0</v>
      </c>
      <c r="L2" s="24">
        <v>1</v>
      </c>
      <c r="M2" s="24">
        <v>3</v>
      </c>
      <c r="N2" s="21" t="s">
        <v>52</v>
      </c>
      <c r="O2" s="28">
        <v>0</v>
      </c>
      <c r="P2" s="23">
        <v>3</v>
      </c>
      <c r="Q2" s="21" t="s">
        <v>35</v>
      </c>
      <c r="R2" s="21" t="s">
        <v>55</v>
      </c>
      <c r="S2" s="21" t="s">
        <v>56</v>
      </c>
      <c r="T2" s="21" t="s">
        <v>38</v>
      </c>
      <c r="U2" s="28">
        <v>800</v>
      </c>
    </row>
    <row r="3" spans="1:21" x14ac:dyDescent="0.25">
      <c r="A3" s="23">
        <v>2</v>
      </c>
      <c r="B3" s="28">
        <v>1</v>
      </c>
      <c r="C3" s="28">
        <v>0</v>
      </c>
      <c r="D3" s="23">
        <v>4</v>
      </c>
      <c r="E3" s="21" t="s">
        <v>66</v>
      </c>
      <c r="F3" s="24">
        <v>4</v>
      </c>
      <c r="G3" s="24">
        <v>3</v>
      </c>
      <c r="H3" s="24">
        <v>2</v>
      </c>
      <c r="I3" s="24">
        <v>4</v>
      </c>
      <c r="J3" s="24">
        <v>3</v>
      </c>
      <c r="K3" s="24">
        <v>0</v>
      </c>
      <c r="L3" s="24">
        <v>2</v>
      </c>
      <c r="M3" s="24">
        <v>1</v>
      </c>
      <c r="N3" s="21" t="s">
        <v>67</v>
      </c>
      <c r="O3" s="28">
        <v>0</v>
      </c>
      <c r="P3" s="23">
        <v>3</v>
      </c>
      <c r="Q3" s="21" t="s">
        <v>70</v>
      </c>
      <c r="R3" s="21" t="s">
        <v>71</v>
      </c>
      <c r="S3" s="21" t="s">
        <v>72</v>
      </c>
      <c r="T3" s="21" t="s">
        <v>38</v>
      </c>
      <c r="U3" s="28">
        <v>1300</v>
      </c>
    </row>
    <row r="4" spans="1:21" x14ac:dyDescent="0.25">
      <c r="A4" s="22" t="s">
        <v>50</v>
      </c>
      <c r="B4" s="28">
        <v>1</v>
      </c>
      <c r="C4" s="28">
        <v>1</v>
      </c>
      <c r="D4" s="23">
        <v>5</v>
      </c>
      <c r="E4" s="21" t="s">
        <v>85</v>
      </c>
      <c r="F4" s="24">
        <v>4</v>
      </c>
      <c r="G4" s="24">
        <v>2</v>
      </c>
      <c r="H4" s="24">
        <v>3</v>
      </c>
      <c r="I4" s="24">
        <v>4</v>
      </c>
      <c r="J4" s="24">
        <v>4</v>
      </c>
      <c r="K4" s="24">
        <v>3</v>
      </c>
      <c r="L4" s="24">
        <v>0</v>
      </c>
      <c r="M4" s="24">
        <v>0</v>
      </c>
      <c r="N4" s="21" t="s">
        <v>67</v>
      </c>
      <c r="O4" s="28">
        <v>1</v>
      </c>
      <c r="P4" s="23">
        <v>5</v>
      </c>
      <c r="Q4" s="21" t="s">
        <v>70</v>
      </c>
      <c r="R4" s="21" t="s">
        <v>71</v>
      </c>
      <c r="S4" s="21" t="s">
        <v>56</v>
      </c>
      <c r="T4" s="21" t="s">
        <v>38</v>
      </c>
      <c r="U4" s="28">
        <v>550</v>
      </c>
    </row>
    <row r="5" spans="1:21" x14ac:dyDescent="0.25">
      <c r="A5" s="21" t="s">
        <v>93</v>
      </c>
      <c r="B5" s="28">
        <v>1</v>
      </c>
      <c r="C5" s="28">
        <v>1</v>
      </c>
      <c r="D5" s="23">
        <v>5</v>
      </c>
      <c r="E5" s="21" t="s">
        <v>94</v>
      </c>
      <c r="F5" s="24">
        <v>3</v>
      </c>
      <c r="G5" s="24">
        <v>2</v>
      </c>
      <c r="H5" s="24">
        <v>4</v>
      </c>
      <c r="I5" s="24">
        <v>4</v>
      </c>
      <c r="J5" s="24">
        <v>4</v>
      </c>
      <c r="K5" s="24">
        <v>3</v>
      </c>
      <c r="L5" s="24">
        <v>4</v>
      </c>
      <c r="M5" s="24">
        <v>4</v>
      </c>
      <c r="N5" s="21" t="s">
        <v>104</v>
      </c>
      <c r="O5" s="28">
        <v>0</v>
      </c>
      <c r="P5" s="23">
        <v>5</v>
      </c>
      <c r="Q5" s="21" t="s">
        <v>70</v>
      </c>
      <c r="R5" s="21" t="s">
        <v>71</v>
      </c>
      <c r="S5" s="21" t="s">
        <v>72</v>
      </c>
      <c r="T5" s="21" t="s">
        <v>38</v>
      </c>
      <c r="U5" s="28">
        <v>1000</v>
      </c>
    </row>
    <row r="6" spans="1:21" x14ac:dyDescent="0.25">
      <c r="A6" s="22" t="s">
        <v>50</v>
      </c>
      <c r="B6" s="28">
        <v>1</v>
      </c>
      <c r="C6" s="28">
        <v>1</v>
      </c>
      <c r="D6" s="23">
        <v>5</v>
      </c>
      <c r="E6" s="21" t="s">
        <v>94</v>
      </c>
      <c r="F6" s="24">
        <v>4</v>
      </c>
      <c r="G6" s="24">
        <v>2</v>
      </c>
      <c r="H6" s="24">
        <v>3</v>
      </c>
      <c r="I6" s="24">
        <v>4</v>
      </c>
      <c r="J6" s="24">
        <v>2</v>
      </c>
      <c r="K6" s="24">
        <v>1</v>
      </c>
      <c r="L6" s="24">
        <v>0</v>
      </c>
      <c r="M6" s="24">
        <v>3</v>
      </c>
      <c r="N6" s="21" t="s">
        <v>67</v>
      </c>
      <c r="O6" s="28">
        <v>0</v>
      </c>
      <c r="P6" s="23">
        <v>5</v>
      </c>
      <c r="Q6" s="21" t="s">
        <v>118</v>
      </c>
      <c r="R6" s="21" t="s">
        <v>36</v>
      </c>
      <c r="S6" s="21" t="s">
        <v>56</v>
      </c>
      <c r="T6" s="21" t="s">
        <v>38</v>
      </c>
      <c r="U6" s="28">
        <v>900</v>
      </c>
    </row>
    <row r="7" spans="1:21" x14ac:dyDescent="0.25">
      <c r="A7" s="23">
        <v>2</v>
      </c>
      <c r="B7" s="28">
        <v>0</v>
      </c>
      <c r="C7" s="28">
        <v>0</v>
      </c>
      <c r="D7" s="23">
        <v>5</v>
      </c>
      <c r="E7" s="28" t="s">
        <v>580</v>
      </c>
      <c r="F7" s="24">
        <v>4</v>
      </c>
      <c r="G7" s="24">
        <v>2</v>
      </c>
      <c r="H7" s="24">
        <v>3</v>
      </c>
      <c r="I7" s="24">
        <v>4</v>
      </c>
      <c r="J7" s="24">
        <v>2</v>
      </c>
      <c r="K7" s="24">
        <v>1</v>
      </c>
      <c r="L7" s="24">
        <v>0</v>
      </c>
      <c r="M7" s="24">
        <v>3</v>
      </c>
      <c r="N7" s="21" t="s">
        <v>67</v>
      </c>
      <c r="O7" s="28">
        <v>0</v>
      </c>
      <c r="P7" s="21"/>
      <c r="Q7" s="21" t="s">
        <v>70</v>
      </c>
      <c r="R7" s="21" t="s">
        <v>71</v>
      </c>
      <c r="S7" s="21" t="s">
        <v>56</v>
      </c>
      <c r="T7" s="21" t="s">
        <v>38</v>
      </c>
      <c r="U7" s="28">
        <v>1400</v>
      </c>
    </row>
    <row r="8" spans="1:21" x14ac:dyDescent="0.25">
      <c r="A8" s="22" t="s">
        <v>50</v>
      </c>
      <c r="B8" s="28">
        <v>1</v>
      </c>
      <c r="C8" s="28">
        <v>0</v>
      </c>
      <c r="D8" s="23">
        <v>1</v>
      </c>
      <c r="E8" s="28" t="s">
        <v>581</v>
      </c>
      <c r="F8" s="24">
        <v>3</v>
      </c>
      <c r="G8" s="24">
        <v>4</v>
      </c>
      <c r="H8" s="24">
        <v>2</v>
      </c>
      <c r="I8" s="24">
        <v>2</v>
      </c>
      <c r="J8" s="24">
        <v>4</v>
      </c>
      <c r="K8" s="24">
        <v>0</v>
      </c>
      <c r="L8" s="24">
        <v>0</v>
      </c>
      <c r="M8" s="24">
        <v>0</v>
      </c>
      <c r="N8" s="21" t="s">
        <v>95</v>
      </c>
      <c r="O8" s="28">
        <v>1</v>
      </c>
      <c r="P8" s="23">
        <v>3</v>
      </c>
      <c r="Q8" s="21" t="s">
        <v>70</v>
      </c>
      <c r="R8" s="21" t="s">
        <v>71</v>
      </c>
      <c r="S8" s="21" t="s">
        <v>72</v>
      </c>
      <c r="T8" s="21" t="s">
        <v>38</v>
      </c>
      <c r="U8" s="28">
        <v>700</v>
      </c>
    </row>
    <row r="9" spans="1:21" x14ac:dyDescent="0.25">
      <c r="A9" s="22" t="s">
        <v>50</v>
      </c>
      <c r="B9" s="28">
        <v>1</v>
      </c>
      <c r="C9" s="28">
        <v>1</v>
      </c>
      <c r="D9" s="23">
        <v>5</v>
      </c>
      <c r="E9" s="21" t="s">
        <v>94</v>
      </c>
      <c r="F9" s="24">
        <v>4</v>
      </c>
      <c r="G9" s="24">
        <v>2</v>
      </c>
      <c r="H9" s="24">
        <v>3</v>
      </c>
      <c r="I9" s="24">
        <v>4</v>
      </c>
      <c r="J9" s="24">
        <v>4</v>
      </c>
      <c r="K9" s="24">
        <v>4</v>
      </c>
      <c r="L9" s="24">
        <v>4</v>
      </c>
      <c r="M9" s="24">
        <v>4</v>
      </c>
      <c r="N9" s="21" t="s">
        <v>104</v>
      </c>
      <c r="O9" s="28">
        <v>0</v>
      </c>
      <c r="P9" s="23">
        <v>1</v>
      </c>
      <c r="Q9" s="21" t="s">
        <v>70</v>
      </c>
      <c r="R9" s="21" t="s">
        <v>71</v>
      </c>
      <c r="S9" s="21" t="s">
        <v>56</v>
      </c>
      <c r="T9" s="21" t="s">
        <v>38</v>
      </c>
      <c r="U9" s="28">
        <v>900</v>
      </c>
    </row>
    <row r="10" spans="1:21" x14ac:dyDescent="0.25">
      <c r="A10" s="23">
        <v>2</v>
      </c>
      <c r="B10" s="28">
        <v>1</v>
      </c>
      <c r="C10" s="28">
        <v>1</v>
      </c>
      <c r="D10" s="23">
        <v>5</v>
      </c>
      <c r="E10" s="28" t="s">
        <v>582</v>
      </c>
      <c r="F10" s="24">
        <v>4</v>
      </c>
      <c r="G10" s="24">
        <v>2</v>
      </c>
      <c r="H10" s="24">
        <v>3</v>
      </c>
      <c r="I10" s="24">
        <v>4</v>
      </c>
      <c r="J10" s="24">
        <v>3</v>
      </c>
      <c r="K10" s="24">
        <v>3</v>
      </c>
      <c r="L10" s="24">
        <v>4</v>
      </c>
      <c r="M10" s="24">
        <v>3</v>
      </c>
      <c r="N10" s="21" t="s">
        <v>52</v>
      </c>
      <c r="O10" s="28">
        <v>1</v>
      </c>
      <c r="P10" s="23">
        <v>5</v>
      </c>
      <c r="Q10" s="21" t="s">
        <v>118</v>
      </c>
      <c r="R10" s="21" t="s">
        <v>71</v>
      </c>
      <c r="S10" s="21" t="s">
        <v>56</v>
      </c>
      <c r="T10" s="21" t="s">
        <v>38</v>
      </c>
      <c r="U10" s="28">
        <v>1200</v>
      </c>
    </row>
    <row r="11" spans="1:21" x14ac:dyDescent="0.25">
      <c r="A11" s="22" t="s">
        <v>50</v>
      </c>
      <c r="B11" s="28">
        <v>0</v>
      </c>
      <c r="C11" s="28">
        <v>1</v>
      </c>
      <c r="D11" s="23">
        <v>5</v>
      </c>
      <c r="E11" s="28" t="s">
        <v>583</v>
      </c>
      <c r="F11" s="24">
        <v>4</v>
      </c>
      <c r="G11" s="24">
        <v>3</v>
      </c>
      <c r="H11" s="24">
        <v>2</v>
      </c>
      <c r="I11" s="24">
        <v>3</v>
      </c>
      <c r="J11" s="24">
        <v>2</v>
      </c>
      <c r="K11" s="24">
        <v>4</v>
      </c>
      <c r="L11" s="24">
        <v>1</v>
      </c>
      <c r="M11" s="24">
        <v>0</v>
      </c>
      <c r="N11" s="21" t="s">
        <v>52</v>
      </c>
      <c r="O11" s="28">
        <v>0</v>
      </c>
      <c r="P11" s="23">
        <v>5</v>
      </c>
      <c r="Q11" s="21" t="s">
        <v>79</v>
      </c>
      <c r="R11" s="21" t="s">
        <v>223</v>
      </c>
      <c r="S11" s="21" t="s">
        <v>56</v>
      </c>
      <c r="T11" s="21" t="s">
        <v>45</v>
      </c>
      <c r="U11" s="28">
        <v>1300</v>
      </c>
    </row>
    <row r="12" spans="1:21" x14ac:dyDescent="0.25">
      <c r="A12" s="22" t="s">
        <v>50</v>
      </c>
      <c r="B12" s="28">
        <v>1</v>
      </c>
      <c r="C12" s="28">
        <v>1</v>
      </c>
      <c r="D12" s="23">
        <v>5</v>
      </c>
      <c r="E12" s="28" t="s">
        <v>580</v>
      </c>
      <c r="F12" s="24">
        <v>4</v>
      </c>
      <c r="G12" s="24">
        <v>2</v>
      </c>
      <c r="H12" s="24">
        <v>3</v>
      </c>
      <c r="I12" s="24">
        <v>3</v>
      </c>
      <c r="J12" s="24">
        <v>2</v>
      </c>
      <c r="K12" s="24">
        <v>1</v>
      </c>
      <c r="L12" s="24">
        <v>0</v>
      </c>
      <c r="M12" s="24">
        <v>4</v>
      </c>
      <c r="N12" s="21" t="s">
        <v>52</v>
      </c>
      <c r="O12" s="28">
        <v>0</v>
      </c>
      <c r="P12" s="23">
        <v>4</v>
      </c>
      <c r="Q12" s="21" t="s">
        <v>70</v>
      </c>
      <c r="R12" s="21" t="s">
        <v>71</v>
      </c>
      <c r="S12" s="21" t="s">
        <v>56</v>
      </c>
      <c r="T12" s="21" t="s">
        <v>38</v>
      </c>
      <c r="U12" s="28">
        <v>900</v>
      </c>
    </row>
    <row r="13" spans="1:21" x14ac:dyDescent="0.25">
      <c r="A13" s="21" t="s">
        <v>93</v>
      </c>
      <c r="B13" s="28">
        <v>1</v>
      </c>
      <c r="C13" s="28">
        <v>1</v>
      </c>
      <c r="D13" s="23">
        <v>4</v>
      </c>
      <c r="E13" s="28" t="s">
        <v>584</v>
      </c>
      <c r="F13" s="24">
        <v>3</v>
      </c>
      <c r="G13" s="24">
        <v>2</v>
      </c>
      <c r="H13" s="24">
        <v>4</v>
      </c>
      <c r="I13" s="24">
        <v>4</v>
      </c>
      <c r="J13" s="24">
        <v>4</v>
      </c>
      <c r="K13" s="24">
        <v>4</v>
      </c>
      <c r="L13" s="24">
        <v>4</v>
      </c>
      <c r="M13" s="24">
        <v>4</v>
      </c>
      <c r="N13" s="21" t="s">
        <v>67</v>
      </c>
      <c r="O13" s="28">
        <v>1</v>
      </c>
      <c r="P13" s="21"/>
      <c r="Q13" s="21" t="s">
        <v>70</v>
      </c>
      <c r="R13" s="21" t="s">
        <v>71</v>
      </c>
      <c r="S13" s="21" t="s">
        <v>56</v>
      </c>
      <c r="T13" s="21" t="s">
        <v>38</v>
      </c>
      <c r="U13" s="28">
        <v>850</v>
      </c>
    </row>
    <row r="14" spans="1:21" x14ac:dyDescent="0.25">
      <c r="A14" s="22" t="s">
        <v>50</v>
      </c>
      <c r="B14" s="28">
        <v>1</v>
      </c>
      <c r="C14" s="28">
        <v>1</v>
      </c>
      <c r="D14" s="23">
        <v>4</v>
      </c>
      <c r="E14" s="21" t="s">
        <v>236</v>
      </c>
      <c r="F14" s="24">
        <v>3</v>
      </c>
      <c r="G14" s="24">
        <v>4</v>
      </c>
      <c r="H14" s="24">
        <v>2</v>
      </c>
      <c r="I14" s="24">
        <v>4</v>
      </c>
      <c r="J14" s="24">
        <v>1</v>
      </c>
      <c r="K14" s="24">
        <v>3</v>
      </c>
      <c r="L14" s="24">
        <v>2</v>
      </c>
      <c r="M14" s="24">
        <v>0</v>
      </c>
      <c r="N14" s="21" t="s">
        <v>52</v>
      </c>
      <c r="O14" s="28">
        <v>1</v>
      </c>
      <c r="P14" s="23">
        <v>4</v>
      </c>
      <c r="Q14" s="21" t="s">
        <v>35</v>
      </c>
      <c r="R14" s="21" t="s">
        <v>239</v>
      </c>
      <c r="S14" s="21" t="s">
        <v>56</v>
      </c>
      <c r="T14" s="21" t="s">
        <v>38</v>
      </c>
      <c r="U14" s="21"/>
    </row>
    <row r="15" spans="1:21" x14ac:dyDescent="0.25">
      <c r="A15" s="23">
        <v>2</v>
      </c>
      <c r="B15" s="28">
        <v>1</v>
      </c>
      <c r="C15" s="28">
        <v>1</v>
      </c>
      <c r="D15" s="23">
        <v>5</v>
      </c>
      <c r="E15" s="21" t="s">
        <v>94</v>
      </c>
      <c r="F15" s="24">
        <v>3</v>
      </c>
      <c r="G15" s="24">
        <v>2</v>
      </c>
      <c r="H15" s="24">
        <v>4</v>
      </c>
      <c r="I15" s="24">
        <v>2</v>
      </c>
      <c r="J15" s="24">
        <v>2</v>
      </c>
      <c r="K15" s="24">
        <v>2</v>
      </c>
      <c r="L15" s="24">
        <v>2</v>
      </c>
      <c r="M15" s="24">
        <v>2</v>
      </c>
      <c r="N15" s="21" t="s">
        <v>95</v>
      </c>
      <c r="O15" s="28">
        <v>0</v>
      </c>
      <c r="P15" s="23">
        <v>4</v>
      </c>
      <c r="Q15" s="21" t="s">
        <v>70</v>
      </c>
      <c r="R15" s="21" t="s">
        <v>71</v>
      </c>
      <c r="S15" s="21" t="s">
        <v>242</v>
      </c>
      <c r="T15" s="21" t="s">
        <v>38</v>
      </c>
      <c r="U15" s="28">
        <v>900</v>
      </c>
    </row>
    <row r="16" spans="1:21" x14ac:dyDescent="0.25">
      <c r="A16" s="22" t="s">
        <v>50</v>
      </c>
      <c r="B16" s="28">
        <v>1</v>
      </c>
      <c r="C16" s="28">
        <v>1</v>
      </c>
      <c r="D16" s="23">
        <v>5</v>
      </c>
      <c r="E16" s="21" t="s">
        <v>246</v>
      </c>
      <c r="F16" s="24">
        <v>4</v>
      </c>
      <c r="G16" s="24">
        <v>2</v>
      </c>
      <c r="H16" s="24">
        <v>3</v>
      </c>
      <c r="I16" s="24">
        <v>3</v>
      </c>
      <c r="J16" s="24">
        <v>4</v>
      </c>
      <c r="K16" s="24">
        <v>3</v>
      </c>
      <c r="L16" s="24">
        <v>3</v>
      </c>
      <c r="M16" s="24">
        <v>4</v>
      </c>
      <c r="N16" s="21" t="s">
        <v>104</v>
      </c>
      <c r="O16" s="28">
        <v>0</v>
      </c>
      <c r="P16" s="23">
        <v>1</v>
      </c>
      <c r="Q16" s="21" t="s">
        <v>79</v>
      </c>
      <c r="R16" s="21" t="s">
        <v>80</v>
      </c>
      <c r="S16" s="21" t="s">
        <v>56</v>
      </c>
      <c r="T16" s="21" t="s">
        <v>38</v>
      </c>
      <c r="U16" s="28">
        <v>950</v>
      </c>
    </row>
    <row r="17" spans="1:21" x14ac:dyDescent="0.25">
      <c r="A17" s="22" t="s">
        <v>50</v>
      </c>
      <c r="B17" s="28">
        <v>1</v>
      </c>
      <c r="C17" s="28">
        <v>1</v>
      </c>
      <c r="D17" s="23">
        <v>5</v>
      </c>
      <c r="E17" s="28" t="s">
        <v>585</v>
      </c>
      <c r="F17" s="24">
        <v>4</v>
      </c>
      <c r="G17" s="24">
        <v>2</v>
      </c>
      <c r="H17" s="24">
        <v>3</v>
      </c>
      <c r="I17" s="24">
        <v>2</v>
      </c>
      <c r="J17" s="24">
        <v>4</v>
      </c>
      <c r="K17" s="24">
        <v>4</v>
      </c>
      <c r="L17" s="24">
        <v>4</v>
      </c>
      <c r="M17" s="24">
        <v>0</v>
      </c>
      <c r="N17" s="21" t="s">
        <v>67</v>
      </c>
      <c r="O17" s="28">
        <v>0</v>
      </c>
      <c r="P17" s="21"/>
      <c r="Q17" s="21" t="s">
        <v>70</v>
      </c>
      <c r="R17" s="21" t="s">
        <v>71</v>
      </c>
      <c r="S17" s="21" t="s">
        <v>72</v>
      </c>
      <c r="T17" s="21" t="s">
        <v>38</v>
      </c>
      <c r="U17" s="28">
        <v>750</v>
      </c>
    </row>
    <row r="18" spans="1:21" x14ac:dyDescent="0.25">
      <c r="A18" s="23">
        <v>2</v>
      </c>
      <c r="B18" s="28">
        <v>1</v>
      </c>
      <c r="C18" s="28">
        <v>1</v>
      </c>
      <c r="D18" s="23">
        <v>3</v>
      </c>
      <c r="E18" s="28" t="s">
        <v>586</v>
      </c>
      <c r="F18" s="24">
        <v>3</v>
      </c>
      <c r="G18" s="24">
        <v>4</v>
      </c>
      <c r="H18" s="24">
        <v>2</v>
      </c>
      <c r="I18" s="24">
        <v>4</v>
      </c>
      <c r="J18" s="24">
        <v>3</v>
      </c>
      <c r="K18" s="24">
        <v>2</v>
      </c>
      <c r="L18" s="24">
        <v>0</v>
      </c>
      <c r="M18" s="24">
        <v>1</v>
      </c>
      <c r="N18" s="21" t="s">
        <v>52</v>
      </c>
      <c r="O18" s="28">
        <v>1</v>
      </c>
      <c r="P18" s="23">
        <v>3</v>
      </c>
      <c r="Q18" s="21" t="s">
        <v>44</v>
      </c>
      <c r="R18" s="21" t="s">
        <v>71</v>
      </c>
      <c r="S18" s="21" t="s">
        <v>56</v>
      </c>
      <c r="T18" s="21" t="s">
        <v>38</v>
      </c>
      <c r="U18" s="28">
        <v>1400</v>
      </c>
    </row>
    <row r="19" spans="1:21" x14ac:dyDescent="0.25">
      <c r="A19" s="23">
        <v>2</v>
      </c>
      <c r="B19" s="28">
        <v>1</v>
      </c>
      <c r="C19" s="28">
        <v>1</v>
      </c>
      <c r="D19" s="23">
        <v>4</v>
      </c>
      <c r="E19" s="21" t="s">
        <v>262</v>
      </c>
      <c r="F19" s="24">
        <v>4</v>
      </c>
      <c r="G19" s="24">
        <v>2</v>
      </c>
      <c r="H19" s="24">
        <v>3</v>
      </c>
      <c r="I19" s="24">
        <v>4</v>
      </c>
      <c r="J19" s="24">
        <v>4</v>
      </c>
      <c r="K19" s="24">
        <v>2</v>
      </c>
      <c r="L19" s="24">
        <v>3</v>
      </c>
      <c r="M19" s="24">
        <v>4</v>
      </c>
      <c r="N19" s="21" t="s">
        <v>67</v>
      </c>
      <c r="O19" s="28">
        <v>1</v>
      </c>
      <c r="P19" s="23">
        <v>5</v>
      </c>
      <c r="Q19" s="21" t="s">
        <v>70</v>
      </c>
      <c r="R19" s="21" t="s">
        <v>71</v>
      </c>
      <c r="S19" s="21" t="s">
        <v>72</v>
      </c>
      <c r="T19" s="21" t="s">
        <v>38</v>
      </c>
      <c r="U19" s="28">
        <v>1400</v>
      </c>
    </row>
    <row r="20" spans="1:21" x14ac:dyDescent="0.25">
      <c r="A20" s="22" t="s">
        <v>50</v>
      </c>
      <c r="B20" s="28">
        <v>1</v>
      </c>
      <c r="C20" s="28">
        <v>1</v>
      </c>
      <c r="D20" s="23">
        <v>5</v>
      </c>
      <c r="E20" s="21" t="s">
        <v>94</v>
      </c>
      <c r="F20" s="24">
        <v>4</v>
      </c>
      <c r="G20" s="24">
        <v>4</v>
      </c>
      <c r="H20" s="24">
        <v>3</v>
      </c>
      <c r="I20" s="24">
        <v>4</v>
      </c>
      <c r="J20" s="24">
        <v>4</v>
      </c>
      <c r="K20" s="24">
        <v>4</v>
      </c>
      <c r="L20" s="24">
        <v>4</v>
      </c>
      <c r="M20" s="24">
        <v>4</v>
      </c>
      <c r="N20" s="21" t="s">
        <v>95</v>
      </c>
      <c r="O20" s="28">
        <v>1</v>
      </c>
      <c r="P20" s="23">
        <v>5</v>
      </c>
      <c r="Q20" s="21" t="s">
        <v>118</v>
      </c>
      <c r="R20" s="21" t="s">
        <v>80</v>
      </c>
      <c r="S20" s="21" t="s">
        <v>56</v>
      </c>
      <c r="T20" s="21" t="s">
        <v>38</v>
      </c>
      <c r="U20" s="28">
        <v>1100</v>
      </c>
    </row>
    <row r="21" spans="1:21" x14ac:dyDescent="0.25">
      <c r="A21" s="23">
        <v>2</v>
      </c>
      <c r="B21" s="28">
        <v>1</v>
      </c>
      <c r="C21" s="28">
        <v>0</v>
      </c>
      <c r="D21" s="23">
        <v>5</v>
      </c>
      <c r="E21" s="28" t="s">
        <v>587</v>
      </c>
      <c r="F21" s="24">
        <v>4</v>
      </c>
      <c r="G21" s="24">
        <v>3</v>
      </c>
      <c r="H21" s="24">
        <v>2</v>
      </c>
      <c r="I21" s="24">
        <v>4</v>
      </c>
      <c r="J21" s="24">
        <v>3</v>
      </c>
      <c r="K21" s="24">
        <v>1</v>
      </c>
      <c r="L21" s="24">
        <v>0</v>
      </c>
      <c r="M21" s="24">
        <v>2</v>
      </c>
      <c r="N21" s="21" t="s">
        <v>67</v>
      </c>
      <c r="O21" s="28">
        <v>0</v>
      </c>
      <c r="P21" s="23">
        <v>5</v>
      </c>
      <c r="Q21" s="21" t="s">
        <v>118</v>
      </c>
      <c r="R21" s="21" t="s">
        <v>80</v>
      </c>
      <c r="S21" s="21" t="s">
        <v>72</v>
      </c>
      <c r="T21" s="21" t="s">
        <v>38</v>
      </c>
      <c r="U21" s="28">
        <v>900</v>
      </c>
    </row>
    <row r="22" spans="1:21" x14ac:dyDescent="0.25">
      <c r="A22" s="22" t="s">
        <v>50</v>
      </c>
      <c r="B22" s="28">
        <v>1</v>
      </c>
      <c r="C22" s="28">
        <v>1</v>
      </c>
      <c r="D22" s="23">
        <v>4</v>
      </c>
      <c r="E22" s="21" t="s">
        <v>278</v>
      </c>
      <c r="F22" s="24">
        <v>2</v>
      </c>
      <c r="G22" s="24">
        <v>3</v>
      </c>
      <c r="H22" s="24">
        <v>4</v>
      </c>
      <c r="I22" s="24">
        <v>4</v>
      </c>
      <c r="J22" s="24">
        <v>3</v>
      </c>
      <c r="K22" s="24">
        <v>3</v>
      </c>
      <c r="L22" s="24">
        <v>1</v>
      </c>
      <c r="M22" s="24">
        <v>2</v>
      </c>
      <c r="N22" s="21" t="s">
        <v>52</v>
      </c>
      <c r="O22" s="28">
        <v>1</v>
      </c>
      <c r="P22" s="23">
        <v>5</v>
      </c>
      <c r="Q22" s="21" t="s">
        <v>118</v>
      </c>
      <c r="R22" s="21" t="s">
        <v>71</v>
      </c>
      <c r="S22" s="21" t="s">
        <v>72</v>
      </c>
      <c r="T22" s="21" t="s">
        <v>38</v>
      </c>
      <c r="U22" s="28">
        <v>900</v>
      </c>
    </row>
    <row r="23" spans="1:21" x14ac:dyDescent="0.25">
      <c r="A23" s="23">
        <v>2</v>
      </c>
      <c r="B23" s="28">
        <v>0</v>
      </c>
      <c r="C23" s="28">
        <v>0</v>
      </c>
      <c r="D23" s="23">
        <v>2</v>
      </c>
      <c r="E23" s="28" t="s">
        <v>588</v>
      </c>
      <c r="F23" s="24">
        <v>3</v>
      </c>
      <c r="G23" s="24">
        <v>2</v>
      </c>
      <c r="H23" s="24">
        <v>4</v>
      </c>
      <c r="I23" s="24">
        <v>0</v>
      </c>
      <c r="J23" s="24">
        <v>0</v>
      </c>
      <c r="K23" s="24">
        <v>0</v>
      </c>
      <c r="L23" s="24">
        <v>2</v>
      </c>
      <c r="M23" s="24">
        <v>0</v>
      </c>
      <c r="N23" s="21" t="s">
        <v>95</v>
      </c>
      <c r="O23" s="28">
        <v>0</v>
      </c>
      <c r="P23" s="23">
        <v>4</v>
      </c>
      <c r="Q23" s="21" t="s">
        <v>118</v>
      </c>
      <c r="R23" s="21" t="s">
        <v>71</v>
      </c>
      <c r="S23" s="21" t="s">
        <v>56</v>
      </c>
      <c r="T23" s="21" t="s">
        <v>38</v>
      </c>
      <c r="U23" s="28">
        <v>1100</v>
      </c>
    </row>
    <row r="24" spans="1:21" x14ac:dyDescent="0.25">
      <c r="A24" s="23">
        <v>2</v>
      </c>
      <c r="B24" s="28">
        <v>1</v>
      </c>
      <c r="C24" s="28">
        <v>1</v>
      </c>
      <c r="D24" s="23">
        <v>5</v>
      </c>
      <c r="E24" s="21" t="s">
        <v>178</v>
      </c>
      <c r="F24" s="24">
        <v>3</v>
      </c>
      <c r="G24" s="24">
        <v>2</v>
      </c>
      <c r="H24" s="24">
        <v>4</v>
      </c>
      <c r="I24" s="24">
        <v>0</v>
      </c>
      <c r="J24" s="24">
        <v>0</v>
      </c>
      <c r="K24" s="24">
        <v>0</v>
      </c>
      <c r="L24" s="24">
        <v>0</v>
      </c>
      <c r="M24" s="24">
        <v>0</v>
      </c>
      <c r="N24" s="21" t="s">
        <v>52</v>
      </c>
      <c r="O24" s="28">
        <v>1</v>
      </c>
      <c r="P24" s="23">
        <v>5</v>
      </c>
      <c r="Q24" s="21" t="s">
        <v>70</v>
      </c>
      <c r="R24" s="21" t="s">
        <v>80</v>
      </c>
      <c r="S24" s="21" t="s">
        <v>72</v>
      </c>
      <c r="T24" s="21" t="s">
        <v>38</v>
      </c>
      <c r="U24" s="28">
        <v>1000</v>
      </c>
    </row>
    <row r="25" spans="1:21" x14ac:dyDescent="0.25">
      <c r="A25" s="22" t="s">
        <v>50</v>
      </c>
      <c r="B25" s="28">
        <v>1</v>
      </c>
      <c r="C25" s="28">
        <v>1</v>
      </c>
      <c r="D25" s="23">
        <v>5</v>
      </c>
      <c r="E25" s="21" t="s">
        <v>85</v>
      </c>
      <c r="F25" s="24">
        <v>4</v>
      </c>
      <c r="G25" s="24">
        <v>2</v>
      </c>
      <c r="H25" s="24">
        <v>3</v>
      </c>
      <c r="I25" s="24">
        <v>0</v>
      </c>
      <c r="J25" s="24">
        <v>0</v>
      </c>
      <c r="K25" s="24">
        <v>0</v>
      </c>
      <c r="L25" s="24">
        <v>0</v>
      </c>
      <c r="M25" s="24">
        <v>0</v>
      </c>
      <c r="N25" s="21" t="s">
        <v>67</v>
      </c>
      <c r="O25" s="28">
        <v>0</v>
      </c>
      <c r="P25" s="23">
        <v>5</v>
      </c>
      <c r="Q25" s="21" t="s">
        <v>35</v>
      </c>
      <c r="R25" s="21" t="s">
        <v>36</v>
      </c>
      <c r="S25" s="21" t="s">
        <v>56</v>
      </c>
      <c r="T25" s="21" t="s">
        <v>38</v>
      </c>
      <c r="U25" s="28">
        <v>1100</v>
      </c>
    </row>
    <row r="26" spans="1:21" x14ac:dyDescent="0.25">
      <c r="A26" s="22" t="s">
        <v>50</v>
      </c>
      <c r="B26" s="28">
        <v>0</v>
      </c>
      <c r="C26" s="28">
        <v>0</v>
      </c>
      <c r="D26" s="23">
        <v>1</v>
      </c>
      <c r="E26" s="21" t="s">
        <v>299</v>
      </c>
      <c r="F26" s="24">
        <v>2</v>
      </c>
      <c r="G26" s="24">
        <v>4</v>
      </c>
      <c r="H26" s="24">
        <v>3</v>
      </c>
      <c r="I26" s="24">
        <v>4</v>
      </c>
      <c r="J26" s="24">
        <v>3</v>
      </c>
      <c r="K26" s="24">
        <v>4</v>
      </c>
      <c r="L26" s="24">
        <v>0</v>
      </c>
      <c r="M26" s="24">
        <v>0</v>
      </c>
      <c r="N26" s="21" t="s">
        <v>52</v>
      </c>
      <c r="O26" s="28">
        <v>0</v>
      </c>
      <c r="P26" s="21"/>
      <c r="Q26" s="21" t="s">
        <v>70</v>
      </c>
      <c r="R26" s="21" t="s">
        <v>71</v>
      </c>
      <c r="S26" s="21" t="s">
        <v>72</v>
      </c>
      <c r="T26" s="21" t="s">
        <v>45</v>
      </c>
      <c r="U26" s="28">
        <v>1100</v>
      </c>
    </row>
    <row r="27" spans="1:21" x14ac:dyDescent="0.25">
      <c r="A27" s="21" t="s">
        <v>93</v>
      </c>
      <c r="B27" s="28">
        <v>1</v>
      </c>
      <c r="C27" s="28">
        <v>1</v>
      </c>
      <c r="D27" s="23">
        <v>5</v>
      </c>
      <c r="E27" s="21" t="s">
        <v>94</v>
      </c>
      <c r="F27" s="24">
        <v>4</v>
      </c>
      <c r="G27" s="24">
        <v>4</v>
      </c>
      <c r="H27" s="24">
        <v>2</v>
      </c>
      <c r="I27" s="24">
        <v>0</v>
      </c>
      <c r="J27" s="24">
        <v>3</v>
      </c>
      <c r="K27" s="24">
        <v>3</v>
      </c>
      <c r="L27" s="24">
        <v>4</v>
      </c>
      <c r="M27" s="24">
        <v>3</v>
      </c>
      <c r="N27" s="21" t="s">
        <v>52</v>
      </c>
      <c r="O27" s="28">
        <v>0</v>
      </c>
      <c r="P27" s="23">
        <v>5</v>
      </c>
      <c r="Q27" s="21" t="s">
        <v>79</v>
      </c>
      <c r="R27" s="21" t="s">
        <v>239</v>
      </c>
      <c r="S27" s="21" t="s">
        <v>72</v>
      </c>
      <c r="T27" s="21" t="s">
        <v>38</v>
      </c>
      <c r="U27" s="28">
        <v>1200</v>
      </c>
    </row>
    <row r="28" spans="1:21" x14ac:dyDescent="0.25">
      <c r="A28" s="23">
        <v>2</v>
      </c>
      <c r="B28" s="28">
        <v>1</v>
      </c>
      <c r="C28" s="28">
        <v>1</v>
      </c>
      <c r="D28" s="23">
        <v>3</v>
      </c>
      <c r="E28" s="28" t="s">
        <v>589</v>
      </c>
      <c r="F28" s="24">
        <v>3</v>
      </c>
      <c r="G28" s="24">
        <v>2</v>
      </c>
      <c r="H28" s="24">
        <v>4</v>
      </c>
      <c r="I28" s="24">
        <v>4</v>
      </c>
      <c r="J28" s="24">
        <v>1</v>
      </c>
      <c r="K28" s="24">
        <v>3</v>
      </c>
      <c r="L28" s="24">
        <v>2</v>
      </c>
      <c r="M28" s="24">
        <v>0</v>
      </c>
      <c r="N28" s="21" t="s">
        <v>52</v>
      </c>
      <c r="O28" s="28">
        <v>1</v>
      </c>
      <c r="P28" s="23">
        <v>3</v>
      </c>
      <c r="Q28" s="21" t="s">
        <v>44</v>
      </c>
      <c r="R28" s="21" t="s">
        <v>36</v>
      </c>
      <c r="S28" s="21" t="s">
        <v>56</v>
      </c>
      <c r="T28" s="21" t="s">
        <v>38</v>
      </c>
      <c r="U28" s="28">
        <v>1200</v>
      </c>
    </row>
    <row r="29" spans="1:21" x14ac:dyDescent="0.25">
      <c r="A29" s="22" t="s">
        <v>50</v>
      </c>
      <c r="B29" s="28">
        <v>1</v>
      </c>
      <c r="C29" s="28">
        <v>1</v>
      </c>
      <c r="D29" s="23">
        <v>5</v>
      </c>
      <c r="E29" s="21" t="s">
        <v>324</v>
      </c>
      <c r="F29" s="24">
        <v>4</v>
      </c>
      <c r="G29" s="24">
        <v>2</v>
      </c>
      <c r="H29" s="24">
        <v>3</v>
      </c>
      <c r="I29" s="24">
        <v>4</v>
      </c>
      <c r="J29" s="24">
        <v>4</v>
      </c>
      <c r="K29" s="24">
        <v>0</v>
      </c>
      <c r="L29" s="24">
        <v>0</v>
      </c>
      <c r="M29" s="24">
        <v>3</v>
      </c>
      <c r="N29" s="21" t="s">
        <v>67</v>
      </c>
      <c r="O29" s="28">
        <v>0</v>
      </c>
      <c r="P29" s="21"/>
      <c r="Q29" s="21" t="s">
        <v>70</v>
      </c>
      <c r="R29" s="21" t="s">
        <v>71</v>
      </c>
      <c r="S29" s="21" t="s">
        <v>72</v>
      </c>
      <c r="T29" s="21" t="s">
        <v>38</v>
      </c>
      <c r="U29" s="28">
        <v>1400</v>
      </c>
    </row>
    <row r="30" spans="1:21" x14ac:dyDescent="0.25">
      <c r="A30" s="23">
        <v>2</v>
      </c>
      <c r="B30" s="28">
        <v>0</v>
      </c>
      <c r="C30" s="28">
        <v>1</v>
      </c>
      <c r="D30" s="23">
        <v>5</v>
      </c>
      <c r="E30" s="21" t="s">
        <v>85</v>
      </c>
      <c r="F30" s="24">
        <v>3</v>
      </c>
      <c r="G30" s="24">
        <v>2</v>
      </c>
      <c r="H30" s="24">
        <v>4</v>
      </c>
      <c r="I30" s="24">
        <v>2</v>
      </c>
      <c r="J30" s="24">
        <v>2</v>
      </c>
      <c r="K30" s="24">
        <v>3</v>
      </c>
      <c r="L30" s="24">
        <v>4</v>
      </c>
      <c r="M30" s="24">
        <v>4</v>
      </c>
      <c r="N30" s="21" t="s">
        <v>104</v>
      </c>
      <c r="O30" s="28">
        <v>0</v>
      </c>
      <c r="P30" s="21"/>
      <c r="Q30" s="21" t="s">
        <v>35</v>
      </c>
      <c r="R30" s="21" t="s">
        <v>36</v>
      </c>
      <c r="S30" s="21" t="s">
        <v>56</v>
      </c>
      <c r="T30" s="21" t="s">
        <v>45</v>
      </c>
      <c r="U30" s="28">
        <v>1100</v>
      </c>
    </row>
    <row r="31" spans="1:21" x14ac:dyDescent="0.25">
      <c r="A31" s="22" t="s">
        <v>50</v>
      </c>
      <c r="B31" s="28">
        <v>1</v>
      </c>
      <c r="C31" s="28">
        <v>1</v>
      </c>
      <c r="D31" s="23">
        <v>2</v>
      </c>
      <c r="E31" s="21" t="s">
        <v>333</v>
      </c>
      <c r="F31" s="24">
        <v>3</v>
      </c>
      <c r="G31" s="24">
        <v>2</v>
      </c>
      <c r="H31" s="24">
        <v>4</v>
      </c>
      <c r="I31" s="24">
        <v>4</v>
      </c>
      <c r="J31" s="24">
        <v>2</v>
      </c>
      <c r="K31" s="24">
        <v>0</v>
      </c>
      <c r="L31" s="24">
        <v>0</v>
      </c>
      <c r="M31" s="24">
        <v>0</v>
      </c>
      <c r="N31" s="21" t="s">
        <v>95</v>
      </c>
      <c r="O31" s="28">
        <v>1</v>
      </c>
      <c r="P31" s="21"/>
      <c r="Q31" s="21" t="s">
        <v>70</v>
      </c>
      <c r="R31" s="21" t="s">
        <v>71</v>
      </c>
      <c r="S31" s="21" t="s">
        <v>56</v>
      </c>
      <c r="T31" s="21" t="s">
        <v>45</v>
      </c>
      <c r="U31" s="28">
        <v>900</v>
      </c>
    </row>
    <row r="32" spans="1:21" x14ac:dyDescent="0.25">
      <c r="A32" s="22" t="s">
        <v>50</v>
      </c>
      <c r="B32" s="28">
        <v>0</v>
      </c>
      <c r="C32" s="28">
        <v>1</v>
      </c>
      <c r="D32" s="23">
        <v>5</v>
      </c>
      <c r="E32" s="21" t="s">
        <v>94</v>
      </c>
      <c r="F32" s="24">
        <v>4</v>
      </c>
      <c r="G32" s="24">
        <v>2</v>
      </c>
      <c r="H32" s="24">
        <v>3</v>
      </c>
      <c r="I32" s="24">
        <v>1</v>
      </c>
      <c r="J32" s="24">
        <v>3</v>
      </c>
      <c r="K32" s="24">
        <v>4</v>
      </c>
      <c r="L32" s="24">
        <v>2</v>
      </c>
      <c r="M32" s="24">
        <v>0</v>
      </c>
      <c r="N32" s="21" t="s">
        <v>95</v>
      </c>
      <c r="O32" s="28">
        <v>0</v>
      </c>
      <c r="P32" s="23">
        <v>4</v>
      </c>
      <c r="Q32" s="21" t="s">
        <v>79</v>
      </c>
      <c r="R32" s="21" t="s">
        <v>80</v>
      </c>
      <c r="S32" s="21" t="s">
        <v>56</v>
      </c>
      <c r="T32" s="21" t="s">
        <v>38</v>
      </c>
      <c r="U32" s="28">
        <v>800</v>
      </c>
    </row>
    <row r="33" spans="1:21" x14ac:dyDescent="0.25">
      <c r="A33" s="23">
        <v>2</v>
      </c>
      <c r="B33" s="28">
        <v>1</v>
      </c>
      <c r="C33" s="28">
        <v>1</v>
      </c>
      <c r="D33" s="23">
        <v>5</v>
      </c>
      <c r="E33" s="28" t="s">
        <v>589</v>
      </c>
      <c r="F33" s="24">
        <v>2</v>
      </c>
      <c r="G33" s="24">
        <v>2</v>
      </c>
      <c r="H33" s="24">
        <v>2</v>
      </c>
      <c r="I33" s="24">
        <v>0</v>
      </c>
      <c r="J33" s="24">
        <v>0</v>
      </c>
      <c r="K33" s="24">
        <v>0</v>
      </c>
      <c r="L33" s="24">
        <v>0</v>
      </c>
      <c r="M33" s="24">
        <v>0</v>
      </c>
      <c r="N33" s="21" t="s">
        <v>67</v>
      </c>
      <c r="O33" s="28">
        <v>0</v>
      </c>
      <c r="P33" s="23">
        <v>3</v>
      </c>
      <c r="Q33" s="21" t="s">
        <v>35</v>
      </c>
      <c r="R33" s="21" t="s">
        <v>341</v>
      </c>
      <c r="S33" s="21" t="s">
        <v>56</v>
      </c>
      <c r="T33" s="21" t="s">
        <v>38</v>
      </c>
      <c r="U33" s="28">
        <v>1400</v>
      </c>
    </row>
    <row r="34" spans="1:21" x14ac:dyDescent="0.25">
      <c r="A34" s="21" t="s">
        <v>93</v>
      </c>
      <c r="B34" s="28">
        <v>1</v>
      </c>
      <c r="C34" s="28">
        <v>1</v>
      </c>
      <c r="D34" s="23">
        <v>5</v>
      </c>
      <c r="E34" s="21" t="s">
        <v>345</v>
      </c>
      <c r="F34" s="24">
        <v>4</v>
      </c>
      <c r="G34" s="24">
        <v>3</v>
      </c>
      <c r="H34" s="24">
        <v>2</v>
      </c>
      <c r="I34" s="24">
        <v>4</v>
      </c>
      <c r="J34" s="24">
        <v>3</v>
      </c>
      <c r="K34" s="24">
        <v>0</v>
      </c>
      <c r="L34" s="24">
        <v>0</v>
      </c>
      <c r="M34" s="24">
        <v>0</v>
      </c>
      <c r="N34" s="21" t="s">
        <v>67</v>
      </c>
      <c r="O34" s="28">
        <v>1</v>
      </c>
      <c r="P34" s="23">
        <v>4</v>
      </c>
      <c r="Q34" s="21" t="s">
        <v>70</v>
      </c>
      <c r="R34" s="21" t="s">
        <v>71</v>
      </c>
      <c r="S34" s="21" t="s">
        <v>56</v>
      </c>
      <c r="T34" s="21" t="s">
        <v>38</v>
      </c>
      <c r="U34" s="28">
        <v>1100</v>
      </c>
    </row>
    <row r="35" spans="1:21" x14ac:dyDescent="0.25">
      <c r="A35" s="22" t="s">
        <v>50</v>
      </c>
      <c r="B35" s="28">
        <v>1</v>
      </c>
      <c r="C35" s="28">
        <v>1</v>
      </c>
      <c r="D35" s="23">
        <v>5</v>
      </c>
      <c r="E35" s="21" t="s">
        <v>178</v>
      </c>
      <c r="F35" s="24">
        <v>4</v>
      </c>
      <c r="G35" s="24">
        <v>2</v>
      </c>
      <c r="H35" s="24">
        <v>3</v>
      </c>
      <c r="I35" s="24">
        <v>4</v>
      </c>
      <c r="J35" s="24">
        <v>0</v>
      </c>
      <c r="K35" s="24">
        <v>3</v>
      </c>
      <c r="L35" s="24">
        <v>1</v>
      </c>
      <c r="M35" s="24">
        <v>2</v>
      </c>
      <c r="N35" s="21" t="s">
        <v>67</v>
      </c>
      <c r="O35" s="28">
        <v>0</v>
      </c>
      <c r="P35" s="23">
        <v>5</v>
      </c>
      <c r="Q35" s="21" t="s">
        <v>35</v>
      </c>
      <c r="R35" s="21" t="s">
        <v>36</v>
      </c>
      <c r="S35" s="21" t="s">
        <v>56</v>
      </c>
      <c r="T35" s="21" t="s">
        <v>38</v>
      </c>
      <c r="U35" s="28">
        <v>900</v>
      </c>
    </row>
    <row r="36" spans="1:21" x14ac:dyDescent="0.25">
      <c r="A36" s="22" t="s">
        <v>50</v>
      </c>
      <c r="B36" s="28">
        <v>1</v>
      </c>
      <c r="C36" s="28">
        <v>0</v>
      </c>
      <c r="D36" s="23">
        <v>5</v>
      </c>
      <c r="E36" s="28" t="s">
        <v>590</v>
      </c>
      <c r="F36" s="24">
        <v>4</v>
      </c>
      <c r="G36" s="24">
        <v>2</v>
      </c>
      <c r="H36" s="24">
        <v>3</v>
      </c>
      <c r="I36" s="24">
        <v>4</v>
      </c>
      <c r="J36" s="24">
        <v>3</v>
      </c>
      <c r="K36" s="24">
        <v>2</v>
      </c>
      <c r="L36" s="24">
        <v>1</v>
      </c>
      <c r="M36" s="24">
        <v>0</v>
      </c>
      <c r="N36" s="21" t="s">
        <v>67</v>
      </c>
      <c r="O36" s="28">
        <v>0</v>
      </c>
      <c r="P36" s="23">
        <v>5</v>
      </c>
      <c r="Q36" s="21" t="s">
        <v>70</v>
      </c>
      <c r="R36" s="21" t="s">
        <v>71</v>
      </c>
      <c r="S36" s="21" t="s">
        <v>56</v>
      </c>
      <c r="T36" s="21" t="s">
        <v>38</v>
      </c>
      <c r="U36" s="28">
        <v>1000</v>
      </c>
    </row>
    <row r="37" spans="1:21" x14ac:dyDescent="0.25">
      <c r="A37" s="22" t="s">
        <v>50</v>
      </c>
      <c r="B37" s="28">
        <v>1</v>
      </c>
      <c r="C37" s="28">
        <v>1</v>
      </c>
      <c r="D37" s="23">
        <v>5</v>
      </c>
      <c r="E37" s="21" t="s">
        <v>51</v>
      </c>
      <c r="F37" s="24">
        <v>2</v>
      </c>
      <c r="G37" s="24">
        <v>4</v>
      </c>
      <c r="H37" s="24">
        <v>4</v>
      </c>
      <c r="I37" s="24">
        <v>4</v>
      </c>
      <c r="J37" s="24">
        <v>3</v>
      </c>
      <c r="K37" s="24">
        <v>1</v>
      </c>
      <c r="L37" s="24">
        <v>1</v>
      </c>
      <c r="M37" s="24">
        <v>4</v>
      </c>
      <c r="N37" s="21" t="s">
        <v>52</v>
      </c>
      <c r="O37" s="28">
        <v>1</v>
      </c>
      <c r="P37" s="23">
        <v>5</v>
      </c>
      <c r="Q37" s="21" t="s">
        <v>70</v>
      </c>
      <c r="R37" s="21" t="s">
        <v>71</v>
      </c>
      <c r="S37" s="21" t="s">
        <v>56</v>
      </c>
      <c r="T37" s="21" t="s">
        <v>38</v>
      </c>
      <c r="U37" s="28">
        <v>1100</v>
      </c>
    </row>
    <row r="38" spans="1:21" x14ac:dyDescent="0.25">
      <c r="A38" s="22" t="s">
        <v>50</v>
      </c>
      <c r="B38" s="28">
        <v>1</v>
      </c>
      <c r="C38" s="28">
        <v>1</v>
      </c>
      <c r="D38" s="23">
        <v>5</v>
      </c>
      <c r="E38" s="28" t="s">
        <v>591</v>
      </c>
      <c r="F38" s="24">
        <v>3</v>
      </c>
      <c r="G38" s="24">
        <v>2</v>
      </c>
      <c r="H38" s="24">
        <v>4</v>
      </c>
      <c r="I38" s="24">
        <v>4</v>
      </c>
      <c r="J38" s="24">
        <v>3</v>
      </c>
      <c r="K38" s="24">
        <v>1</v>
      </c>
      <c r="L38" s="24">
        <v>2</v>
      </c>
      <c r="M38" s="24">
        <v>0</v>
      </c>
      <c r="N38" s="21" t="s">
        <v>95</v>
      </c>
      <c r="O38" s="28">
        <v>0</v>
      </c>
      <c r="P38" s="23">
        <v>4</v>
      </c>
      <c r="Q38" s="21" t="s">
        <v>118</v>
      </c>
      <c r="R38" s="21" t="s">
        <v>80</v>
      </c>
      <c r="S38" s="21" t="s">
        <v>56</v>
      </c>
      <c r="T38" s="21" t="s">
        <v>38</v>
      </c>
      <c r="U38" s="28">
        <v>1100</v>
      </c>
    </row>
    <row r="39" spans="1:21" x14ac:dyDescent="0.25">
      <c r="A39" s="22" t="s">
        <v>50</v>
      </c>
      <c r="B39" s="28">
        <v>0</v>
      </c>
      <c r="C39" s="28">
        <v>0</v>
      </c>
      <c r="D39" s="23">
        <v>3</v>
      </c>
      <c r="E39" s="21" t="s">
        <v>94</v>
      </c>
      <c r="F39" s="24">
        <v>2</v>
      </c>
      <c r="G39" s="24">
        <v>4</v>
      </c>
      <c r="H39" s="24">
        <v>3</v>
      </c>
      <c r="I39" s="24">
        <v>1</v>
      </c>
      <c r="J39" s="24">
        <v>1</v>
      </c>
      <c r="K39" s="24">
        <v>1</v>
      </c>
      <c r="L39" s="24">
        <v>1</v>
      </c>
      <c r="M39" s="24">
        <v>2</v>
      </c>
      <c r="N39" s="21" t="s">
        <v>52</v>
      </c>
      <c r="O39" s="28">
        <v>1</v>
      </c>
      <c r="P39" s="23">
        <v>3</v>
      </c>
      <c r="Q39" s="21" t="s">
        <v>79</v>
      </c>
      <c r="R39" s="21" t="s">
        <v>36</v>
      </c>
      <c r="S39" s="21" t="s">
        <v>56</v>
      </c>
      <c r="T39" s="21" t="s">
        <v>45</v>
      </c>
      <c r="U39" s="28">
        <v>900</v>
      </c>
    </row>
    <row r="40" spans="1:21" x14ac:dyDescent="0.25">
      <c r="A40" s="23">
        <v>2</v>
      </c>
      <c r="B40" s="28">
        <v>1</v>
      </c>
      <c r="C40" s="28">
        <v>1</v>
      </c>
      <c r="D40" s="23">
        <v>5</v>
      </c>
      <c r="E40" s="28" t="s">
        <v>592</v>
      </c>
      <c r="F40" s="24">
        <v>4</v>
      </c>
      <c r="G40" s="24">
        <v>2</v>
      </c>
      <c r="H40" s="24">
        <v>3</v>
      </c>
      <c r="I40" s="24">
        <v>3</v>
      </c>
      <c r="J40" s="24">
        <v>4</v>
      </c>
      <c r="K40" s="24">
        <v>2</v>
      </c>
      <c r="L40" s="24">
        <v>0</v>
      </c>
      <c r="M40" s="24">
        <v>1</v>
      </c>
      <c r="N40" s="21" t="s">
        <v>67</v>
      </c>
      <c r="O40" s="28">
        <v>0</v>
      </c>
      <c r="P40" s="23">
        <v>3</v>
      </c>
      <c r="Q40" s="21" t="s">
        <v>70</v>
      </c>
      <c r="R40" s="21" t="s">
        <v>71</v>
      </c>
      <c r="S40" s="21" t="s">
        <v>56</v>
      </c>
      <c r="T40" s="21" t="s">
        <v>38</v>
      </c>
      <c r="U40" s="30">
        <v>1000</v>
      </c>
    </row>
    <row r="41" spans="1:21" x14ac:dyDescent="0.25">
      <c r="A41" s="21" t="s">
        <v>93</v>
      </c>
      <c r="B41" s="28">
        <v>1</v>
      </c>
      <c r="C41" s="28">
        <v>1</v>
      </c>
      <c r="D41" s="23">
        <v>5</v>
      </c>
      <c r="E41" s="21" t="s">
        <v>94</v>
      </c>
      <c r="F41" s="24">
        <v>2</v>
      </c>
      <c r="G41" s="24">
        <v>4</v>
      </c>
      <c r="H41" s="24">
        <v>3</v>
      </c>
      <c r="I41" s="24">
        <v>3</v>
      </c>
      <c r="J41" s="24">
        <v>4</v>
      </c>
      <c r="K41" s="24">
        <v>1</v>
      </c>
      <c r="L41" s="24">
        <v>2</v>
      </c>
      <c r="M41" s="24">
        <v>4</v>
      </c>
      <c r="N41" s="21" t="s">
        <v>52</v>
      </c>
      <c r="O41" s="28">
        <v>1</v>
      </c>
      <c r="P41" s="21"/>
      <c r="Q41" s="21" t="s">
        <v>79</v>
      </c>
      <c r="R41" s="21" t="s">
        <v>223</v>
      </c>
      <c r="S41" s="21" t="s">
        <v>56</v>
      </c>
      <c r="T41" s="21" t="s">
        <v>38</v>
      </c>
      <c r="U41" s="28">
        <v>1200</v>
      </c>
    </row>
    <row r="42" spans="1:21" x14ac:dyDescent="0.25">
      <c r="A42" s="21" t="s">
        <v>93</v>
      </c>
      <c r="B42" s="28">
        <v>1</v>
      </c>
      <c r="C42" s="28">
        <v>1</v>
      </c>
      <c r="D42" s="23">
        <v>5</v>
      </c>
      <c r="E42" s="28" t="s">
        <v>589</v>
      </c>
      <c r="F42" s="24">
        <v>4</v>
      </c>
      <c r="G42" s="24">
        <v>2</v>
      </c>
      <c r="H42" s="24">
        <v>3</v>
      </c>
      <c r="I42" s="24">
        <v>4</v>
      </c>
      <c r="J42" s="24">
        <v>4</v>
      </c>
      <c r="K42" s="24">
        <v>3</v>
      </c>
      <c r="L42" s="24">
        <v>3</v>
      </c>
      <c r="M42" s="24">
        <v>3</v>
      </c>
      <c r="N42" s="21" t="s">
        <v>67</v>
      </c>
      <c r="O42" s="28">
        <v>0</v>
      </c>
      <c r="P42" s="21"/>
      <c r="Q42" s="21" t="s">
        <v>70</v>
      </c>
      <c r="R42" s="21" t="s">
        <v>71</v>
      </c>
      <c r="S42" s="21" t="s">
        <v>56</v>
      </c>
      <c r="T42" s="21" t="s">
        <v>38</v>
      </c>
      <c r="U42" s="28">
        <v>1200</v>
      </c>
    </row>
    <row r="43" spans="1:21" x14ac:dyDescent="0.25">
      <c r="A43" s="22" t="s">
        <v>50</v>
      </c>
      <c r="B43" s="28">
        <v>1</v>
      </c>
      <c r="C43" s="28">
        <v>1</v>
      </c>
      <c r="D43" s="23">
        <v>5</v>
      </c>
      <c r="E43" s="21" t="s">
        <v>94</v>
      </c>
      <c r="F43" s="24">
        <v>4</v>
      </c>
      <c r="G43" s="24">
        <v>2</v>
      </c>
      <c r="H43" s="24">
        <v>4</v>
      </c>
      <c r="I43" s="24">
        <v>4</v>
      </c>
      <c r="J43" s="24">
        <v>4</v>
      </c>
      <c r="K43" s="24">
        <v>2</v>
      </c>
      <c r="L43" s="24">
        <v>1</v>
      </c>
      <c r="M43" s="24">
        <v>4</v>
      </c>
      <c r="N43" s="21" t="s">
        <v>67</v>
      </c>
      <c r="O43" s="28">
        <v>1</v>
      </c>
      <c r="P43" s="21"/>
      <c r="Q43" s="21" t="s">
        <v>70</v>
      </c>
      <c r="R43" s="21" t="s">
        <v>71</v>
      </c>
      <c r="S43" s="21" t="s">
        <v>72</v>
      </c>
      <c r="T43" s="21" t="s">
        <v>38</v>
      </c>
      <c r="U43" s="28">
        <v>800</v>
      </c>
    </row>
    <row r="44" spans="1:21" x14ac:dyDescent="0.25">
      <c r="A44" s="25" t="s">
        <v>435</v>
      </c>
      <c r="B44" s="28">
        <v>1</v>
      </c>
      <c r="C44" s="28">
        <v>1</v>
      </c>
      <c r="D44" s="23">
        <v>5</v>
      </c>
      <c r="E44" s="21" t="s">
        <v>178</v>
      </c>
      <c r="F44" s="24">
        <v>3</v>
      </c>
      <c r="G44" s="24">
        <v>2</v>
      </c>
      <c r="H44" s="24">
        <v>4</v>
      </c>
      <c r="I44" s="24">
        <v>2</v>
      </c>
      <c r="J44" s="24">
        <v>4</v>
      </c>
      <c r="K44" s="24">
        <v>3</v>
      </c>
      <c r="L44" s="24">
        <v>1</v>
      </c>
      <c r="M44" s="24">
        <v>3</v>
      </c>
      <c r="N44" s="21" t="s">
        <v>67</v>
      </c>
      <c r="O44" s="28">
        <v>0</v>
      </c>
      <c r="P44" s="23">
        <v>5</v>
      </c>
      <c r="Q44" s="21" t="s">
        <v>118</v>
      </c>
      <c r="R44" s="21" t="s">
        <v>71</v>
      </c>
      <c r="S44" s="21" t="s">
        <v>72</v>
      </c>
      <c r="T44" s="21" t="s">
        <v>38</v>
      </c>
      <c r="U44" s="28">
        <v>1100</v>
      </c>
    </row>
    <row r="45" spans="1:21" x14ac:dyDescent="0.25">
      <c r="A45" s="23">
        <v>2</v>
      </c>
      <c r="B45" s="28">
        <v>0</v>
      </c>
      <c r="C45" s="28">
        <v>1</v>
      </c>
      <c r="D45" s="23">
        <v>5</v>
      </c>
      <c r="E45" s="28" t="s">
        <v>593</v>
      </c>
      <c r="F45" s="24">
        <v>2</v>
      </c>
      <c r="G45" s="24">
        <v>4</v>
      </c>
      <c r="H45" s="24">
        <v>3</v>
      </c>
      <c r="I45" s="24">
        <v>4</v>
      </c>
      <c r="J45" s="24">
        <v>4</v>
      </c>
      <c r="K45" s="24">
        <v>3</v>
      </c>
      <c r="L45" s="24">
        <v>3</v>
      </c>
      <c r="M45" s="24">
        <v>4</v>
      </c>
      <c r="N45" s="21" t="s">
        <v>52</v>
      </c>
      <c r="O45" s="28">
        <v>1</v>
      </c>
      <c r="P45" s="23">
        <v>5</v>
      </c>
      <c r="Q45" s="21" t="s">
        <v>70</v>
      </c>
      <c r="R45" s="21" t="s">
        <v>71</v>
      </c>
      <c r="S45" s="21" t="s">
        <v>72</v>
      </c>
      <c r="T45" s="21" t="s">
        <v>45</v>
      </c>
      <c r="U45" s="28">
        <v>700</v>
      </c>
    </row>
    <row r="46" spans="1:21" x14ac:dyDescent="0.25">
      <c r="A46" s="22" t="s">
        <v>50</v>
      </c>
      <c r="B46" s="28">
        <v>1</v>
      </c>
      <c r="C46" s="28">
        <v>0</v>
      </c>
      <c r="D46" s="23">
        <v>4</v>
      </c>
      <c r="E46" s="28" t="s">
        <v>594</v>
      </c>
      <c r="F46" s="24">
        <v>4</v>
      </c>
      <c r="G46" s="24">
        <v>3</v>
      </c>
      <c r="H46" s="24">
        <v>2</v>
      </c>
      <c r="I46" s="24">
        <v>4</v>
      </c>
      <c r="J46" s="24">
        <v>3</v>
      </c>
      <c r="K46" s="24">
        <v>0</v>
      </c>
      <c r="L46" s="24">
        <v>1</v>
      </c>
      <c r="M46" s="24">
        <v>2</v>
      </c>
      <c r="N46" s="21" t="s">
        <v>67</v>
      </c>
      <c r="O46" s="28">
        <v>1</v>
      </c>
      <c r="P46" s="23">
        <v>5</v>
      </c>
      <c r="Q46" s="21" t="s">
        <v>79</v>
      </c>
      <c r="R46" s="21" t="s">
        <v>80</v>
      </c>
      <c r="S46" s="21" t="s">
        <v>56</v>
      </c>
      <c r="T46" s="21" t="s">
        <v>38</v>
      </c>
      <c r="U46" s="28">
        <v>1200</v>
      </c>
    </row>
    <row r="47" spans="1:21" x14ac:dyDescent="0.25">
      <c r="A47" s="22" t="s">
        <v>50</v>
      </c>
      <c r="B47" s="28">
        <v>1</v>
      </c>
      <c r="C47" s="28">
        <v>1</v>
      </c>
      <c r="D47" s="23">
        <v>5</v>
      </c>
      <c r="E47" s="28" t="s">
        <v>595</v>
      </c>
      <c r="F47" s="24">
        <v>3</v>
      </c>
      <c r="G47" s="24">
        <v>2</v>
      </c>
      <c r="H47" s="24">
        <v>4</v>
      </c>
      <c r="I47" s="24">
        <v>3</v>
      </c>
      <c r="J47" s="24">
        <v>2</v>
      </c>
      <c r="K47" s="24">
        <v>1</v>
      </c>
      <c r="L47" s="24">
        <v>4</v>
      </c>
      <c r="M47" s="24">
        <v>0</v>
      </c>
      <c r="N47" s="21" t="s">
        <v>104</v>
      </c>
      <c r="O47" s="28">
        <v>1</v>
      </c>
      <c r="P47" s="23">
        <v>5</v>
      </c>
      <c r="Q47" s="21" t="s">
        <v>70</v>
      </c>
      <c r="R47" s="21" t="s">
        <v>71</v>
      </c>
      <c r="S47" s="21" t="s">
        <v>72</v>
      </c>
      <c r="T47" s="21" t="s">
        <v>38</v>
      </c>
      <c r="U47" s="28">
        <v>1000</v>
      </c>
    </row>
    <row r="48" spans="1:21" x14ac:dyDescent="0.25">
      <c r="A48" s="22" t="s">
        <v>50</v>
      </c>
      <c r="B48" s="28">
        <v>1</v>
      </c>
      <c r="C48" s="28">
        <v>1</v>
      </c>
      <c r="D48" s="23">
        <v>5</v>
      </c>
      <c r="E48" s="21" t="s">
        <v>85</v>
      </c>
      <c r="F48" s="24">
        <v>4</v>
      </c>
      <c r="G48" s="24">
        <v>2</v>
      </c>
      <c r="H48" s="24">
        <v>3</v>
      </c>
      <c r="I48" s="24">
        <v>4</v>
      </c>
      <c r="J48" s="24">
        <v>1</v>
      </c>
      <c r="K48" s="24">
        <v>3</v>
      </c>
      <c r="L48" s="24">
        <v>0</v>
      </c>
      <c r="M48" s="24">
        <v>2</v>
      </c>
      <c r="N48" s="21" t="s">
        <v>67</v>
      </c>
      <c r="O48" s="28">
        <v>0</v>
      </c>
      <c r="P48" s="21"/>
      <c r="Q48" s="21" t="s">
        <v>118</v>
      </c>
      <c r="R48" s="21" t="s">
        <v>80</v>
      </c>
      <c r="S48" s="21" t="s">
        <v>56</v>
      </c>
      <c r="T48" s="21" t="s">
        <v>45</v>
      </c>
      <c r="U48" s="28">
        <v>1000</v>
      </c>
    </row>
    <row r="49" spans="1:21" x14ac:dyDescent="0.25">
      <c r="A49" s="21" t="s">
        <v>93</v>
      </c>
      <c r="B49" s="28">
        <v>0</v>
      </c>
      <c r="C49" s="28">
        <v>1</v>
      </c>
      <c r="D49" s="23">
        <v>5</v>
      </c>
      <c r="E49" s="28" t="s">
        <v>589</v>
      </c>
      <c r="F49" s="24">
        <v>3</v>
      </c>
      <c r="G49" s="24">
        <v>2</v>
      </c>
      <c r="H49" s="24">
        <v>4</v>
      </c>
      <c r="I49" s="24">
        <v>4</v>
      </c>
      <c r="J49" s="24">
        <v>0</v>
      </c>
      <c r="K49" s="24">
        <v>2</v>
      </c>
      <c r="L49" s="24">
        <v>1</v>
      </c>
      <c r="M49" s="24">
        <v>3</v>
      </c>
      <c r="N49" s="21" t="s">
        <v>67</v>
      </c>
      <c r="O49" s="28">
        <v>0</v>
      </c>
      <c r="P49" s="23">
        <v>5</v>
      </c>
      <c r="Q49" s="21" t="s">
        <v>79</v>
      </c>
      <c r="R49" s="21" t="s">
        <v>223</v>
      </c>
      <c r="S49" s="21" t="s">
        <v>56</v>
      </c>
      <c r="T49" s="21" t="s">
        <v>38</v>
      </c>
      <c r="U49" s="28">
        <v>1100</v>
      </c>
    </row>
    <row r="50" spans="1:21" x14ac:dyDescent="0.25">
      <c r="A50" s="23">
        <v>2</v>
      </c>
      <c r="B50" s="28">
        <v>0</v>
      </c>
      <c r="C50" s="28">
        <v>1</v>
      </c>
      <c r="D50" s="23">
        <v>3</v>
      </c>
      <c r="E50" s="28" t="s">
        <v>596</v>
      </c>
      <c r="F50" s="24">
        <v>4</v>
      </c>
      <c r="G50" s="24">
        <v>3</v>
      </c>
      <c r="H50" s="24">
        <v>2</v>
      </c>
      <c r="I50" s="24">
        <v>4</v>
      </c>
      <c r="J50" s="24">
        <v>2</v>
      </c>
      <c r="K50" s="24">
        <v>3</v>
      </c>
      <c r="L50" s="24">
        <v>1</v>
      </c>
      <c r="M50" s="24">
        <v>0</v>
      </c>
      <c r="N50" s="21" t="s">
        <v>67</v>
      </c>
      <c r="O50" s="28">
        <v>0</v>
      </c>
      <c r="P50" s="21"/>
      <c r="Q50" s="21" t="s">
        <v>118</v>
      </c>
      <c r="R50" s="21" t="s">
        <v>36</v>
      </c>
      <c r="S50" s="21" t="s">
        <v>56</v>
      </c>
      <c r="T50" s="21" t="s">
        <v>38</v>
      </c>
      <c r="U50" s="28">
        <v>1500</v>
      </c>
    </row>
    <row r="51" spans="1:21" x14ac:dyDescent="0.25">
      <c r="A51" s="23">
        <v>2</v>
      </c>
      <c r="B51" s="28">
        <v>0</v>
      </c>
      <c r="C51" s="28">
        <v>0</v>
      </c>
      <c r="D51" s="23">
        <v>5</v>
      </c>
      <c r="E51" s="28" t="s">
        <v>597</v>
      </c>
      <c r="F51" s="24">
        <v>3</v>
      </c>
      <c r="G51" s="24">
        <v>2</v>
      </c>
      <c r="H51" s="24">
        <v>4</v>
      </c>
      <c r="I51" s="24">
        <v>4</v>
      </c>
      <c r="J51" s="24">
        <v>4</v>
      </c>
      <c r="K51" s="24">
        <v>3</v>
      </c>
      <c r="L51" s="24">
        <v>3</v>
      </c>
      <c r="M51" s="24">
        <v>3</v>
      </c>
      <c r="N51" s="21" t="s">
        <v>67</v>
      </c>
      <c r="O51" s="28">
        <v>0</v>
      </c>
      <c r="P51" s="23">
        <v>2</v>
      </c>
      <c r="Q51" s="21" t="s">
        <v>118</v>
      </c>
      <c r="R51" s="21" t="s">
        <v>71</v>
      </c>
      <c r="S51" s="21" t="s">
        <v>56</v>
      </c>
      <c r="T51" s="21" t="s">
        <v>38</v>
      </c>
      <c r="U51" s="21"/>
    </row>
    <row r="52" spans="1:21" x14ac:dyDescent="0.25">
      <c r="A52" s="23">
        <v>2</v>
      </c>
      <c r="B52" s="28">
        <v>0</v>
      </c>
      <c r="C52" s="28">
        <v>0</v>
      </c>
      <c r="D52" s="23">
        <v>3</v>
      </c>
      <c r="E52" s="21" t="s">
        <v>507</v>
      </c>
      <c r="F52" s="24">
        <v>2</v>
      </c>
      <c r="G52" s="24">
        <v>4</v>
      </c>
      <c r="H52" s="24">
        <v>3</v>
      </c>
      <c r="I52" s="24">
        <v>4</v>
      </c>
      <c r="J52" s="24">
        <v>3</v>
      </c>
      <c r="K52" s="24">
        <v>2</v>
      </c>
      <c r="L52" s="24">
        <v>1</v>
      </c>
      <c r="M52" s="24">
        <v>0</v>
      </c>
      <c r="N52" s="21" t="s">
        <v>104</v>
      </c>
      <c r="O52" s="28">
        <v>0</v>
      </c>
      <c r="P52" s="23">
        <v>5</v>
      </c>
      <c r="Q52" s="21" t="s">
        <v>79</v>
      </c>
      <c r="R52" s="21" t="s">
        <v>36</v>
      </c>
      <c r="S52" s="21" t="s">
        <v>56</v>
      </c>
      <c r="T52" s="21" t="s">
        <v>38</v>
      </c>
      <c r="U52" s="28">
        <v>1500</v>
      </c>
    </row>
    <row r="53" spans="1:21" x14ac:dyDescent="0.25">
      <c r="A53" s="22" t="s">
        <v>50</v>
      </c>
      <c r="B53" s="28">
        <v>1</v>
      </c>
      <c r="C53" s="28">
        <v>0</v>
      </c>
      <c r="D53" s="23">
        <v>3</v>
      </c>
      <c r="E53" s="21" t="s">
        <v>66</v>
      </c>
      <c r="F53" s="24">
        <v>3</v>
      </c>
      <c r="G53" s="24">
        <v>4</v>
      </c>
      <c r="H53" s="24">
        <v>2</v>
      </c>
      <c r="I53" s="24">
        <v>2</v>
      </c>
      <c r="J53" s="24">
        <v>3</v>
      </c>
      <c r="K53" s="24">
        <v>1</v>
      </c>
      <c r="L53" s="24">
        <v>0</v>
      </c>
      <c r="M53" s="24">
        <v>4</v>
      </c>
      <c r="N53" s="21" t="s">
        <v>95</v>
      </c>
      <c r="O53" s="28">
        <v>0</v>
      </c>
      <c r="P53" s="23">
        <v>4</v>
      </c>
      <c r="Q53" s="21" t="s">
        <v>35</v>
      </c>
      <c r="R53" s="21" t="s">
        <v>36</v>
      </c>
      <c r="S53" s="21" t="s">
        <v>56</v>
      </c>
      <c r="T53" s="21" t="s">
        <v>38</v>
      </c>
      <c r="U53" s="28">
        <v>2800</v>
      </c>
    </row>
    <row r="54" spans="1:21" x14ac:dyDescent="0.25">
      <c r="A54" s="23">
        <v>2</v>
      </c>
      <c r="B54" s="28">
        <v>0</v>
      </c>
      <c r="C54" s="28">
        <v>1</v>
      </c>
      <c r="D54" s="23">
        <v>5</v>
      </c>
      <c r="E54" s="28" t="s">
        <v>598</v>
      </c>
      <c r="F54" s="24">
        <v>2</v>
      </c>
      <c r="G54" s="24">
        <v>2</v>
      </c>
      <c r="H54" s="24">
        <v>4</v>
      </c>
      <c r="I54" s="24">
        <v>4</v>
      </c>
      <c r="J54" s="24">
        <v>4</v>
      </c>
      <c r="K54" s="24">
        <v>4</v>
      </c>
      <c r="L54" s="24">
        <v>4</v>
      </c>
      <c r="M54" s="24">
        <v>4</v>
      </c>
      <c r="N54" s="21" t="s">
        <v>52</v>
      </c>
      <c r="O54" s="28">
        <v>1</v>
      </c>
      <c r="P54" s="23">
        <v>3</v>
      </c>
      <c r="Q54" s="21" t="s">
        <v>79</v>
      </c>
      <c r="R54" s="21" t="s">
        <v>36</v>
      </c>
      <c r="S54" s="21" t="s">
        <v>56</v>
      </c>
      <c r="T54" s="21" t="s">
        <v>38</v>
      </c>
      <c r="U54" s="28">
        <v>950</v>
      </c>
    </row>
    <row r="55" spans="1:21" x14ac:dyDescent="0.25">
      <c r="A55" s="22" t="s">
        <v>50</v>
      </c>
      <c r="B55" s="28">
        <v>1</v>
      </c>
      <c r="C55" s="28">
        <v>1</v>
      </c>
      <c r="D55" s="23">
        <v>5</v>
      </c>
      <c r="E55" s="28" t="s">
        <v>599</v>
      </c>
      <c r="F55" s="24">
        <v>4</v>
      </c>
      <c r="G55" s="24">
        <v>2</v>
      </c>
      <c r="H55" s="24">
        <v>3</v>
      </c>
      <c r="I55" s="24">
        <v>4</v>
      </c>
      <c r="J55" s="24">
        <v>4</v>
      </c>
      <c r="K55" s="24">
        <v>1</v>
      </c>
      <c r="L55" s="24">
        <v>0</v>
      </c>
      <c r="M55" s="24">
        <v>2</v>
      </c>
      <c r="N55" s="21" t="s">
        <v>52</v>
      </c>
      <c r="O55" s="28">
        <v>0</v>
      </c>
      <c r="P55" s="23">
        <v>5</v>
      </c>
      <c r="Q55" s="21" t="s">
        <v>70</v>
      </c>
      <c r="R55" s="21" t="s">
        <v>71</v>
      </c>
      <c r="S55" s="21" t="s">
        <v>72</v>
      </c>
      <c r="T55" s="21" t="s">
        <v>38</v>
      </c>
      <c r="U55" s="28">
        <v>1200</v>
      </c>
    </row>
    <row r="56" spans="1:21" x14ac:dyDescent="0.25">
      <c r="A56" s="22" t="s">
        <v>50</v>
      </c>
      <c r="B56" s="28">
        <v>1</v>
      </c>
      <c r="C56" s="28">
        <v>1</v>
      </c>
      <c r="D56" s="23">
        <v>1</v>
      </c>
      <c r="E56" s="21" t="s">
        <v>66</v>
      </c>
      <c r="F56" s="24">
        <v>3</v>
      </c>
      <c r="G56" s="24">
        <v>2</v>
      </c>
      <c r="H56" s="24">
        <v>4</v>
      </c>
      <c r="I56" s="24">
        <v>1</v>
      </c>
      <c r="J56" s="24">
        <v>2</v>
      </c>
      <c r="K56" s="24">
        <v>0</v>
      </c>
      <c r="L56" s="24">
        <v>4</v>
      </c>
      <c r="M56" s="24">
        <v>3</v>
      </c>
      <c r="N56" s="21" t="s">
        <v>67</v>
      </c>
      <c r="O56" s="28">
        <v>0</v>
      </c>
      <c r="P56" s="21"/>
      <c r="Q56" s="21" t="s">
        <v>70</v>
      </c>
      <c r="R56" s="21" t="s">
        <v>71</v>
      </c>
      <c r="S56" s="21" t="s">
        <v>72</v>
      </c>
      <c r="T56" s="21" t="s">
        <v>38</v>
      </c>
      <c r="U56" s="28">
        <v>1400</v>
      </c>
    </row>
    <row r="57" spans="1:21" x14ac:dyDescent="0.25">
      <c r="A57" s="23">
        <v>2</v>
      </c>
      <c r="B57" s="28">
        <v>0</v>
      </c>
      <c r="C57" s="28">
        <v>0</v>
      </c>
      <c r="D57" s="23">
        <v>4</v>
      </c>
      <c r="E57" s="28" t="s">
        <v>600</v>
      </c>
      <c r="F57" s="24">
        <v>3</v>
      </c>
      <c r="G57" s="24">
        <v>4</v>
      </c>
      <c r="H57" s="24">
        <v>2</v>
      </c>
      <c r="I57" s="24">
        <v>4</v>
      </c>
      <c r="J57" s="24">
        <v>3</v>
      </c>
      <c r="K57" s="24">
        <v>1</v>
      </c>
      <c r="L57" s="24">
        <v>0</v>
      </c>
      <c r="M57" s="24">
        <v>2</v>
      </c>
      <c r="N57" s="21" t="s">
        <v>52</v>
      </c>
      <c r="O57" s="28">
        <v>1</v>
      </c>
      <c r="P57" s="23">
        <v>5</v>
      </c>
      <c r="Q57" s="21" t="s">
        <v>35</v>
      </c>
      <c r="R57" s="21" t="s">
        <v>36</v>
      </c>
      <c r="S57" s="21" t="s">
        <v>56</v>
      </c>
      <c r="T57" s="21" t="s">
        <v>38</v>
      </c>
      <c r="U57" s="28">
        <v>950</v>
      </c>
    </row>
    <row r="58" spans="1:21" x14ac:dyDescent="0.25">
      <c r="A58" s="23">
        <v>2</v>
      </c>
      <c r="B58" s="28">
        <v>1</v>
      </c>
      <c r="C58" s="28">
        <v>1</v>
      </c>
      <c r="D58" s="23">
        <v>4</v>
      </c>
      <c r="E58" s="21" t="s">
        <v>85</v>
      </c>
      <c r="F58" s="24">
        <v>4</v>
      </c>
      <c r="G58" s="24">
        <v>3</v>
      </c>
      <c r="H58" s="24">
        <v>4</v>
      </c>
      <c r="I58" s="24">
        <v>2</v>
      </c>
      <c r="J58" s="24">
        <v>2</v>
      </c>
      <c r="K58" s="24">
        <v>2</v>
      </c>
      <c r="L58" s="24">
        <v>2</v>
      </c>
      <c r="M58" s="24">
        <v>2</v>
      </c>
      <c r="N58" s="21" t="s">
        <v>52</v>
      </c>
      <c r="O58" s="28">
        <v>1</v>
      </c>
      <c r="P58" s="23">
        <v>3</v>
      </c>
      <c r="Q58" s="21" t="s">
        <v>35</v>
      </c>
      <c r="R58" s="21" t="s">
        <v>239</v>
      </c>
      <c r="S58" s="21" t="s">
        <v>56</v>
      </c>
      <c r="T58" s="21" t="s">
        <v>38</v>
      </c>
      <c r="U58" s="30">
        <v>1300</v>
      </c>
    </row>
    <row r="59" spans="1:21" x14ac:dyDescent="0.25">
      <c r="A59" s="22" t="s">
        <v>50</v>
      </c>
      <c r="B59" s="28">
        <v>0</v>
      </c>
      <c r="C59" s="28">
        <v>1</v>
      </c>
      <c r="D59" s="23">
        <v>5</v>
      </c>
      <c r="E59" s="28" t="s">
        <v>601</v>
      </c>
      <c r="F59" s="24">
        <v>4</v>
      </c>
      <c r="G59" s="24">
        <v>2</v>
      </c>
      <c r="H59" s="24">
        <v>3</v>
      </c>
      <c r="I59" s="24">
        <v>4</v>
      </c>
      <c r="J59" s="24">
        <v>1</v>
      </c>
      <c r="K59" s="24">
        <v>2</v>
      </c>
      <c r="L59" s="24">
        <v>0</v>
      </c>
      <c r="M59" s="24">
        <v>3</v>
      </c>
      <c r="N59" s="21" t="s">
        <v>67</v>
      </c>
      <c r="O59" s="28">
        <v>0</v>
      </c>
      <c r="P59" s="23">
        <v>5</v>
      </c>
      <c r="Q59" s="21" t="s">
        <v>79</v>
      </c>
      <c r="R59" s="21" t="s">
        <v>223</v>
      </c>
      <c r="S59" s="21" t="s">
        <v>56</v>
      </c>
      <c r="T59" s="21" t="s">
        <v>38</v>
      </c>
      <c r="U59" s="2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E4F57-6058-4EF4-965A-0DC1D902887E}">
  <dimension ref="A3:R31"/>
  <sheetViews>
    <sheetView topLeftCell="L20" zoomScale="116" zoomScaleNormal="84" workbookViewId="0">
      <selection activeCell="R31" sqref="R31"/>
    </sheetView>
  </sheetViews>
  <sheetFormatPr defaultRowHeight="13.2" x14ac:dyDescent="0.25"/>
  <cols>
    <col min="1" max="1" width="13.33203125" bestFit="1" customWidth="1"/>
    <col min="2" max="2" width="20" customWidth="1"/>
    <col min="3" max="3" width="9.21875" customWidth="1"/>
    <col min="4" max="4" width="11.33203125" bestFit="1" customWidth="1"/>
    <col min="5" max="5" width="15.21875" bestFit="1" customWidth="1"/>
    <col min="6" max="6" width="28.6640625" customWidth="1"/>
    <col min="9" max="9" width="22.109375" bestFit="1" customWidth="1"/>
    <col min="10" max="10" width="25" bestFit="1" customWidth="1"/>
    <col min="11" max="11" width="25.109375" customWidth="1"/>
    <col min="14" max="14" width="13.33203125" bestFit="1" customWidth="1"/>
    <col min="15" max="15" width="32.21875" customWidth="1"/>
    <col min="16" max="17" width="25.21875" bestFit="1" customWidth="1"/>
    <col min="18" max="18" width="14.33203125" bestFit="1" customWidth="1"/>
    <col min="19" max="19" width="40.109375" customWidth="1"/>
  </cols>
  <sheetData>
    <row r="3" spans="1:16" ht="24" customHeight="1" x14ac:dyDescent="0.25">
      <c r="A3" s="36" t="s">
        <v>603</v>
      </c>
      <c r="B3" s="37" t="s">
        <v>604</v>
      </c>
      <c r="E3" s="32" t="s">
        <v>603</v>
      </c>
      <c r="F3" s="33" t="s">
        <v>604</v>
      </c>
      <c r="I3" s="36" t="s">
        <v>603</v>
      </c>
      <c r="J3" s="37" t="s">
        <v>617</v>
      </c>
      <c r="N3" s="36" t="s">
        <v>603</v>
      </c>
      <c r="O3" s="37" t="s">
        <v>616</v>
      </c>
    </row>
    <row r="4" spans="1:16" x14ac:dyDescent="0.25">
      <c r="A4" s="34" t="s">
        <v>45</v>
      </c>
      <c r="B4" s="41">
        <v>0.7142857142857143</v>
      </c>
      <c r="E4" s="34">
        <v>550</v>
      </c>
      <c r="F4" s="41">
        <v>1</v>
      </c>
      <c r="I4" s="34">
        <v>0</v>
      </c>
      <c r="J4" s="35">
        <v>15</v>
      </c>
      <c r="K4" s="40">
        <f>15/58</f>
        <v>0.25862068965517243</v>
      </c>
      <c r="N4" s="34">
        <v>2</v>
      </c>
      <c r="O4" s="35">
        <v>20</v>
      </c>
      <c r="P4" s="40">
        <f>20/58</f>
        <v>0.34482758620689657</v>
      </c>
    </row>
    <row r="5" spans="1:16" x14ac:dyDescent="0.25">
      <c r="A5" s="34" t="s">
        <v>38</v>
      </c>
      <c r="B5" s="41">
        <v>0.76470588235294112</v>
      </c>
      <c r="E5" s="34">
        <v>700</v>
      </c>
      <c r="F5" s="41">
        <v>0.5</v>
      </c>
      <c r="I5" s="34">
        <v>1</v>
      </c>
      <c r="J5" s="35">
        <v>43</v>
      </c>
      <c r="K5" s="40">
        <f>43/58</f>
        <v>0.74137931034482762</v>
      </c>
      <c r="N5" s="34" t="s">
        <v>50</v>
      </c>
      <c r="O5" s="35">
        <v>30</v>
      </c>
      <c r="P5" s="40">
        <f>30/58</f>
        <v>0.51724137931034486</v>
      </c>
    </row>
    <row r="6" spans="1:16" x14ac:dyDescent="0.25">
      <c r="A6" s="34" t="s">
        <v>602</v>
      </c>
      <c r="B6" s="35">
        <v>0.75862068965517238</v>
      </c>
      <c r="E6" s="34">
        <v>750</v>
      </c>
      <c r="F6" s="41">
        <v>1</v>
      </c>
      <c r="I6" s="34" t="s">
        <v>602</v>
      </c>
      <c r="J6" s="35">
        <v>58</v>
      </c>
      <c r="N6" s="34" t="s">
        <v>435</v>
      </c>
      <c r="O6" s="35">
        <v>1</v>
      </c>
      <c r="P6" s="40">
        <f>1/58</f>
        <v>1.7241379310344827E-2</v>
      </c>
    </row>
    <row r="7" spans="1:16" x14ac:dyDescent="0.25">
      <c r="E7" s="34">
        <v>800</v>
      </c>
      <c r="F7" s="41">
        <v>0.66666666666666663</v>
      </c>
      <c r="N7" s="34" t="s">
        <v>93</v>
      </c>
      <c r="O7" s="35">
        <v>7</v>
      </c>
      <c r="P7" s="40">
        <f>7/58</f>
        <v>0.1206896551724138</v>
      </c>
    </row>
    <row r="8" spans="1:16" x14ac:dyDescent="0.25">
      <c r="E8" s="34">
        <v>850</v>
      </c>
      <c r="F8" s="41">
        <v>1</v>
      </c>
      <c r="N8" s="34" t="s">
        <v>602</v>
      </c>
      <c r="O8" s="35">
        <v>58</v>
      </c>
    </row>
    <row r="9" spans="1:16" x14ac:dyDescent="0.25">
      <c r="E9" s="34">
        <v>900</v>
      </c>
      <c r="F9" s="41">
        <v>0.77777777777777779</v>
      </c>
    </row>
    <row r="10" spans="1:16" x14ac:dyDescent="0.25">
      <c r="E10" s="34">
        <v>950</v>
      </c>
      <c r="F10" s="41">
        <v>0.66666666666666663</v>
      </c>
    </row>
    <row r="11" spans="1:16" ht="28.2" customHeight="1" x14ac:dyDescent="0.25">
      <c r="A11" s="36" t="s">
        <v>603</v>
      </c>
      <c r="B11" s="37" t="s">
        <v>604</v>
      </c>
      <c r="E11" s="34">
        <v>1000</v>
      </c>
      <c r="F11" s="41">
        <v>0.8571428571428571</v>
      </c>
      <c r="I11" s="36" t="s">
        <v>603</v>
      </c>
      <c r="J11" s="37" t="s">
        <v>618</v>
      </c>
      <c r="N11" s="36" t="s">
        <v>603</v>
      </c>
      <c r="O11" s="37" t="s">
        <v>615</v>
      </c>
    </row>
    <row r="12" spans="1:16" x14ac:dyDescent="0.25">
      <c r="A12" s="34" t="s">
        <v>80</v>
      </c>
      <c r="B12" s="41">
        <v>0.75</v>
      </c>
      <c r="E12" s="34">
        <v>1100</v>
      </c>
      <c r="F12" s="41">
        <v>0.8</v>
      </c>
      <c r="I12" s="34">
        <v>1</v>
      </c>
      <c r="J12" s="35">
        <v>3</v>
      </c>
      <c r="K12" s="40">
        <f>3/58</f>
        <v>5.1724137931034482E-2</v>
      </c>
      <c r="N12" s="34">
        <v>0</v>
      </c>
      <c r="O12" s="35">
        <v>35</v>
      </c>
      <c r="P12" s="40">
        <f>35/58</f>
        <v>0.60344827586206895</v>
      </c>
    </row>
    <row r="13" spans="1:16" x14ac:dyDescent="0.25">
      <c r="A13" s="34" t="s">
        <v>223</v>
      </c>
      <c r="B13" s="41">
        <v>1</v>
      </c>
      <c r="E13" s="34">
        <v>1200</v>
      </c>
      <c r="F13" s="41">
        <v>0.8571428571428571</v>
      </c>
      <c r="I13" s="34">
        <v>2</v>
      </c>
      <c r="J13" s="35">
        <v>2</v>
      </c>
      <c r="K13" s="40">
        <f>2/58</f>
        <v>3.4482758620689655E-2</v>
      </c>
      <c r="N13" s="34">
        <v>1</v>
      </c>
      <c r="O13" s="35">
        <v>23</v>
      </c>
      <c r="P13" s="40">
        <f>23/58</f>
        <v>0.39655172413793105</v>
      </c>
    </row>
    <row r="14" spans="1:16" x14ac:dyDescent="0.25">
      <c r="A14" s="34" t="s">
        <v>239</v>
      </c>
      <c r="B14" s="41">
        <v>1</v>
      </c>
      <c r="E14" s="34">
        <v>1300</v>
      </c>
      <c r="F14" s="41">
        <v>0.66666666666666663</v>
      </c>
      <c r="I14" s="34">
        <v>3</v>
      </c>
      <c r="J14" s="35">
        <v>7</v>
      </c>
      <c r="K14" s="40">
        <f>7/58</f>
        <v>0.1206896551724138</v>
      </c>
      <c r="N14" s="34" t="s">
        <v>602</v>
      </c>
      <c r="O14" s="35">
        <v>58</v>
      </c>
    </row>
    <row r="15" spans="1:16" x14ac:dyDescent="0.25">
      <c r="A15" s="34" t="s">
        <v>55</v>
      </c>
      <c r="B15" s="41">
        <v>0</v>
      </c>
      <c r="E15" s="34">
        <v>1400</v>
      </c>
      <c r="F15" s="41">
        <v>0.83333333333333337</v>
      </c>
      <c r="I15" s="34">
        <v>4</v>
      </c>
      <c r="J15" s="35">
        <v>8</v>
      </c>
      <c r="K15" s="40">
        <f>8/58</f>
        <v>0.13793103448275862</v>
      </c>
    </row>
    <row r="16" spans="1:16" x14ac:dyDescent="0.25">
      <c r="A16" s="34" t="s">
        <v>71</v>
      </c>
      <c r="B16" s="41">
        <v>0.76666666666666672</v>
      </c>
      <c r="E16" s="34">
        <v>1500</v>
      </c>
      <c r="F16" s="41">
        <v>0.5</v>
      </c>
      <c r="I16" s="34">
        <v>5</v>
      </c>
      <c r="J16" s="35">
        <v>38</v>
      </c>
      <c r="K16" s="40">
        <f>38/58</f>
        <v>0.65517241379310343</v>
      </c>
    </row>
    <row r="17" spans="1:18" x14ac:dyDescent="0.25">
      <c r="A17" s="34" t="s">
        <v>341</v>
      </c>
      <c r="B17" s="41">
        <v>1</v>
      </c>
      <c r="E17" s="34">
        <v>2800</v>
      </c>
      <c r="F17" s="41">
        <v>0</v>
      </c>
      <c r="I17" s="34" t="s">
        <v>602</v>
      </c>
      <c r="J17" s="35">
        <v>58</v>
      </c>
    </row>
    <row r="18" spans="1:18" x14ac:dyDescent="0.25">
      <c r="A18" s="34" t="s">
        <v>36</v>
      </c>
      <c r="B18" s="41">
        <v>0.63636363636363635</v>
      </c>
      <c r="E18" s="34" t="s">
        <v>605</v>
      </c>
      <c r="F18" s="41">
        <v>0.5</v>
      </c>
    </row>
    <row r="19" spans="1:18" ht="26.4" x14ac:dyDescent="0.25">
      <c r="A19" s="37" t="s">
        <v>602</v>
      </c>
      <c r="B19" s="38">
        <v>0.75862068965517238</v>
      </c>
      <c r="E19" s="33" t="s">
        <v>602</v>
      </c>
      <c r="F19" s="39">
        <v>0.75862068965517238</v>
      </c>
      <c r="N19" s="36" t="s">
        <v>603</v>
      </c>
      <c r="O19" s="37" t="s">
        <v>614</v>
      </c>
    </row>
    <row r="20" spans="1:18" x14ac:dyDescent="0.25">
      <c r="N20" s="34" t="s">
        <v>104</v>
      </c>
      <c r="O20" s="35">
        <v>6</v>
      </c>
      <c r="P20" s="40">
        <f>GETPIVOTDATA("Preferred frequency of Motorized Vehicle Free Day",$N$19,"Preferred frequency of Motorized Vehicle Free Day","Everyday for a certain time")/GETPIVOTDATA("Preferred frequency of Motorized Vehicle Free Day",$N$19)</f>
        <v>0.10344827586206896</v>
      </c>
    </row>
    <row r="21" spans="1:18" x14ac:dyDescent="0.25">
      <c r="N21" s="34" t="s">
        <v>67</v>
      </c>
      <c r="O21" s="35">
        <v>25</v>
      </c>
      <c r="P21" s="40">
        <f>GETPIVOTDATA("Preferred frequency of Motorized Vehicle Free Day",$N$19,"Preferred frequency of Motorized Vehicle Free Day","Once in a week(weekday)")/GETPIVOTDATA("Preferred frequency of Motorized Vehicle Free Day",$N$19)</f>
        <v>0.43103448275862066</v>
      </c>
    </row>
    <row r="22" spans="1:18" x14ac:dyDescent="0.25">
      <c r="N22" s="34" t="s">
        <v>52</v>
      </c>
      <c r="O22" s="35">
        <v>19</v>
      </c>
      <c r="P22" s="40">
        <f>GETPIVOTDATA("Preferred frequency of Motorized Vehicle Free Day",$N$19,"Preferred frequency of Motorized Vehicle Free Day","Once in a week(weekends)")/GETPIVOTDATA("Preferred frequency of Motorized Vehicle Free Day",$N$19)</f>
        <v>0.32758620689655171</v>
      </c>
    </row>
    <row r="23" spans="1:18" x14ac:dyDescent="0.25">
      <c r="N23" s="34" t="s">
        <v>95</v>
      </c>
      <c r="O23" s="35">
        <v>8</v>
      </c>
      <c r="P23" s="40">
        <f>GETPIVOTDATA("Preferred frequency of Motorized Vehicle Free Day",$N$19,"Preferred frequency of Motorized Vehicle Free Day","Once per fortnight")/GETPIVOTDATA("Preferred frequency of Motorized Vehicle Free Day",$N$19)</f>
        <v>0.13793103448275862</v>
      </c>
    </row>
    <row r="24" spans="1:18" ht="23.4" customHeight="1" x14ac:dyDescent="0.25">
      <c r="A24" s="36" t="s">
        <v>603</v>
      </c>
      <c r="B24" s="37" t="s">
        <v>604</v>
      </c>
      <c r="E24" s="36" t="s">
        <v>603</v>
      </c>
      <c r="F24" s="37" t="s">
        <v>604</v>
      </c>
      <c r="N24" s="34" t="s">
        <v>602</v>
      </c>
      <c r="O24" s="35">
        <v>58</v>
      </c>
    </row>
    <row r="25" spans="1:18" x14ac:dyDescent="0.25">
      <c r="A25" s="34" t="s">
        <v>56</v>
      </c>
      <c r="B25" s="41">
        <v>0.75</v>
      </c>
      <c r="E25" s="34" t="s">
        <v>118</v>
      </c>
      <c r="F25" s="41">
        <v>0.72727272727272729</v>
      </c>
    </row>
    <row r="26" spans="1:18" x14ac:dyDescent="0.25">
      <c r="A26" s="34" t="s">
        <v>72</v>
      </c>
      <c r="B26" s="41">
        <v>0.76470588235294112</v>
      </c>
      <c r="E26" s="34" t="s">
        <v>35</v>
      </c>
      <c r="F26" s="41">
        <v>0.66666666666666663</v>
      </c>
    </row>
    <row r="27" spans="1:18" x14ac:dyDescent="0.25">
      <c r="A27" s="34" t="s">
        <v>242</v>
      </c>
      <c r="B27" s="41">
        <v>1</v>
      </c>
      <c r="E27" s="34" t="s">
        <v>79</v>
      </c>
      <c r="F27" s="41">
        <v>0.72727272727272729</v>
      </c>
    </row>
    <row r="28" spans="1:18" x14ac:dyDescent="0.25">
      <c r="A28" s="34" t="s">
        <v>602</v>
      </c>
      <c r="B28" s="35">
        <v>0.75862068965517238</v>
      </c>
      <c r="E28" s="34" t="s">
        <v>70</v>
      </c>
      <c r="F28" s="41">
        <v>0.8</v>
      </c>
    </row>
    <row r="29" spans="1:18" x14ac:dyDescent="0.25">
      <c r="E29" s="34" t="s">
        <v>44</v>
      </c>
      <c r="F29" s="41">
        <v>1</v>
      </c>
    </row>
    <row r="30" spans="1:18" ht="46.2" customHeight="1" x14ac:dyDescent="0.25">
      <c r="E30" s="37" t="s">
        <v>602</v>
      </c>
      <c r="F30" s="38">
        <v>0.75862068965517238</v>
      </c>
      <c r="I30" s="37" t="s">
        <v>606</v>
      </c>
      <c r="J30" s="37" t="s">
        <v>607</v>
      </c>
      <c r="K30" s="37" t="s">
        <v>608</v>
      </c>
      <c r="N30" s="37" t="s">
        <v>609</v>
      </c>
      <c r="O30" s="37" t="s">
        <v>611</v>
      </c>
      <c r="P30" s="37" t="s">
        <v>612</v>
      </c>
      <c r="Q30" s="37" t="s">
        <v>610</v>
      </c>
      <c r="R30" s="37" t="s">
        <v>613</v>
      </c>
    </row>
    <row r="31" spans="1:18" x14ac:dyDescent="0.25">
      <c r="I31" s="35">
        <v>3.3448275862068964</v>
      </c>
      <c r="J31" s="35">
        <v>3.0862068965517242</v>
      </c>
      <c r="K31" s="35">
        <v>2.6206896551724137</v>
      </c>
      <c r="N31" s="35">
        <v>3.1551724137931036</v>
      </c>
      <c r="O31" s="35">
        <v>1.9827586206896552</v>
      </c>
      <c r="P31" s="35">
        <v>1.5517241379310345</v>
      </c>
      <c r="Q31" s="35">
        <v>2.6379310344827585</v>
      </c>
      <c r="R31" s="35">
        <v>1.9310344827586208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58253-16BB-4317-A538-D4447F7FC52C}">
  <dimension ref="B2:V38"/>
  <sheetViews>
    <sheetView tabSelected="1" topLeftCell="F13" zoomScale="80" zoomScaleNormal="80" workbookViewId="0">
      <selection activeCell="L17" sqref="L17"/>
    </sheetView>
  </sheetViews>
  <sheetFormatPr defaultRowHeight="13.2" x14ac:dyDescent="0.25"/>
  <cols>
    <col min="2" max="2" width="17.109375" customWidth="1"/>
    <col min="3" max="3" width="23.33203125" customWidth="1"/>
    <col min="11" max="11" width="12" customWidth="1"/>
    <col min="12" max="12" width="20.109375" customWidth="1"/>
    <col min="21" max="21" width="17.77734375" customWidth="1"/>
    <col min="22" max="22" width="15.44140625" customWidth="1"/>
  </cols>
  <sheetData>
    <row r="2" spans="2:22" ht="24.6" customHeight="1" x14ac:dyDescent="0.25">
      <c r="B2" s="42" t="s">
        <v>5</v>
      </c>
      <c r="C2" s="44" t="s">
        <v>637</v>
      </c>
      <c r="K2" s="42" t="s">
        <v>27</v>
      </c>
      <c r="L2" s="42" t="s">
        <v>619</v>
      </c>
      <c r="U2" s="49" t="s">
        <v>623</v>
      </c>
      <c r="V2" s="50"/>
    </row>
    <row r="3" spans="2:22" x14ac:dyDescent="0.25">
      <c r="B3" s="44" t="s">
        <v>31</v>
      </c>
      <c r="C3" s="45">
        <f>15/58</f>
        <v>0.25862068965517243</v>
      </c>
      <c r="K3" s="34" t="s">
        <v>45</v>
      </c>
      <c r="L3" s="41">
        <v>0.7142857142857143</v>
      </c>
      <c r="U3" s="34">
        <v>1</v>
      </c>
      <c r="V3" s="45">
        <f>3/58</f>
        <v>5.1724137931034482E-2</v>
      </c>
    </row>
    <row r="4" spans="2:22" x14ac:dyDescent="0.25">
      <c r="B4" s="44" t="s">
        <v>48</v>
      </c>
      <c r="C4" s="45">
        <f>43/58</f>
        <v>0.74137931034482762</v>
      </c>
      <c r="K4" s="34" t="s">
        <v>38</v>
      </c>
      <c r="L4" s="41">
        <v>0.76470588235294112</v>
      </c>
      <c r="U4" s="34">
        <v>2</v>
      </c>
      <c r="V4" s="45">
        <f>2/58</f>
        <v>3.4482758620689655E-2</v>
      </c>
    </row>
    <row r="5" spans="2:22" x14ac:dyDescent="0.25">
      <c r="U5" s="34">
        <v>3</v>
      </c>
      <c r="V5" s="45">
        <f>7/58</f>
        <v>0.1206896551724138</v>
      </c>
    </row>
    <row r="6" spans="2:22" x14ac:dyDescent="0.25">
      <c r="U6" s="34">
        <v>4</v>
      </c>
      <c r="V6" s="45">
        <f>8/58</f>
        <v>0.13793103448275862</v>
      </c>
    </row>
    <row r="7" spans="2:22" x14ac:dyDescent="0.25">
      <c r="U7" s="34">
        <v>5</v>
      </c>
      <c r="V7" s="45">
        <f>38/58</f>
        <v>0.65517241379310343</v>
      </c>
    </row>
    <row r="14" spans="2:22" s="47" customFormat="1" x14ac:dyDescent="0.25"/>
    <row r="15" spans="2:22" s="48" customFormat="1" x14ac:dyDescent="0.25"/>
    <row r="17" spans="2:22" ht="31.2" customHeight="1" x14ac:dyDescent="0.25">
      <c r="B17" s="42" t="s">
        <v>621</v>
      </c>
      <c r="C17" s="42" t="s">
        <v>620</v>
      </c>
      <c r="K17" s="42" t="s">
        <v>622</v>
      </c>
      <c r="L17" s="42" t="s">
        <v>619</v>
      </c>
      <c r="U17" s="42" t="s">
        <v>624</v>
      </c>
      <c r="V17" s="42" t="s">
        <v>625</v>
      </c>
    </row>
    <row r="18" spans="2:22" x14ac:dyDescent="0.25">
      <c r="B18" s="34" t="s">
        <v>80</v>
      </c>
      <c r="C18" s="41">
        <v>0.75</v>
      </c>
      <c r="K18" s="34" t="s">
        <v>44</v>
      </c>
      <c r="L18" s="41">
        <v>1</v>
      </c>
      <c r="U18" s="34">
        <v>2</v>
      </c>
      <c r="V18" s="45">
        <f>20/58</f>
        <v>0.34482758620689657</v>
      </c>
    </row>
    <row r="19" spans="2:22" x14ac:dyDescent="0.25">
      <c r="B19" s="34" t="s">
        <v>223</v>
      </c>
      <c r="C19" s="41">
        <v>1</v>
      </c>
      <c r="K19" s="34" t="s">
        <v>35</v>
      </c>
      <c r="L19" s="41">
        <v>0.66666666666666663</v>
      </c>
      <c r="U19" s="34" t="s">
        <v>50</v>
      </c>
      <c r="V19" s="45">
        <f>30/58</f>
        <v>0.51724137931034486</v>
      </c>
    </row>
    <row r="20" spans="2:22" x14ac:dyDescent="0.25">
      <c r="B20" s="34" t="s">
        <v>239</v>
      </c>
      <c r="C20" s="41">
        <v>1</v>
      </c>
      <c r="K20" s="34" t="s">
        <v>79</v>
      </c>
      <c r="L20" s="41">
        <v>0.72727272727272729</v>
      </c>
      <c r="U20" s="34" t="s">
        <v>435</v>
      </c>
      <c r="V20" s="45">
        <f>1/58</f>
        <v>1.7241379310344827E-2</v>
      </c>
    </row>
    <row r="21" spans="2:22" x14ac:dyDescent="0.25">
      <c r="B21" s="34" t="s">
        <v>71</v>
      </c>
      <c r="C21" s="41">
        <v>0.76666666666666672</v>
      </c>
      <c r="K21" s="34" t="s">
        <v>118</v>
      </c>
      <c r="L21" s="41">
        <v>0.72727272727272729</v>
      </c>
      <c r="U21" s="34" t="s">
        <v>93</v>
      </c>
      <c r="V21" s="45">
        <f>7/58</f>
        <v>0.1206896551724138</v>
      </c>
    </row>
    <row r="22" spans="2:22" x14ac:dyDescent="0.25">
      <c r="B22" s="34" t="s">
        <v>341</v>
      </c>
      <c r="C22" s="41">
        <v>1</v>
      </c>
      <c r="K22" s="34" t="s">
        <v>70</v>
      </c>
      <c r="L22" s="41">
        <v>0.8</v>
      </c>
    </row>
    <row r="23" spans="2:22" x14ac:dyDescent="0.25">
      <c r="B23" s="34" t="s">
        <v>36</v>
      </c>
      <c r="C23" s="41">
        <v>0.63636363636363635</v>
      </c>
    </row>
    <row r="30" spans="2:22" s="47" customFormat="1" x14ac:dyDescent="0.25"/>
    <row r="33" spans="2:22" ht="33.6" customHeight="1" x14ac:dyDescent="0.25">
      <c r="B33" s="42" t="s">
        <v>629</v>
      </c>
      <c r="C33" s="42" t="s">
        <v>631</v>
      </c>
      <c r="K33" s="42" t="s">
        <v>630</v>
      </c>
      <c r="L33" s="42" t="s">
        <v>631</v>
      </c>
      <c r="U33" s="37" t="s">
        <v>577</v>
      </c>
      <c r="V33" s="42" t="s">
        <v>626</v>
      </c>
    </row>
    <row r="34" spans="2:22" x14ac:dyDescent="0.25">
      <c r="B34" s="44" t="s">
        <v>627</v>
      </c>
      <c r="C34" s="43">
        <v>3.3448275862068964</v>
      </c>
      <c r="K34" s="44" t="s">
        <v>632</v>
      </c>
      <c r="L34" s="43">
        <v>3.1551724137931036</v>
      </c>
      <c r="U34" s="44" t="s">
        <v>31</v>
      </c>
      <c r="V34" s="45">
        <f>35/58</f>
        <v>0.60344827586206895</v>
      </c>
    </row>
    <row r="35" spans="2:22" x14ac:dyDescent="0.25">
      <c r="B35" s="44" t="s">
        <v>32</v>
      </c>
      <c r="C35" s="43">
        <v>3.0862068965517242</v>
      </c>
      <c r="K35" s="46" t="s">
        <v>635</v>
      </c>
      <c r="L35" s="43">
        <v>2.6379310344827585</v>
      </c>
      <c r="U35" s="44" t="s">
        <v>48</v>
      </c>
      <c r="V35" s="45">
        <f>23/58</f>
        <v>0.39655172413793105</v>
      </c>
    </row>
    <row r="36" spans="2:22" x14ac:dyDescent="0.25">
      <c r="B36" s="44" t="s">
        <v>628</v>
      </c>
      <c r="C36" s="43">
        <v>2.6206896551724137</v>
      </c>
      <c r="K36" s="44" t="s">
        <v>633</v>
      </c>
      <c r="L36" s="43">
        <v>1.9827586206896552</v>
      </c>
    </row>
    <row r="37" spans="2:22" x14ac:dyDescent="0.25">
      <c r="K37" s="46" t="s">
        <v>636</v>
      </c>
      <c r="L37" s="43">
        <v>1.9310344827586208</v>
      </c>
    </row>
    <row r="38" spans="2:22" x14ac:dyDescent="0.25">
      <c r="K38" s="46" t="s">
        <v>634</v>
      </c>
      <c r="L38" s="43">
        <v>1.5517241379310345</v>
      </c>
    </row>
  </sheetData>
  <mergeCells count="1">
    <mergeCell ref="U2:V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Sheet5</vt:lpstr>
      <vt:lpstr>Sheet6</vt:lpstr>
      <vt:lpstr>Pivot Tables</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cp:lastModifiedBy>
  <dcterms:modified xsi:type="dcterms:W3CDTF">2021-09-13T02:44:55Z</dcterms:modified>
</cp:coreProperties>
</file>