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Asif\Self\Projects\Everything\"/>
    </mc:Choice>
  </mc:AlternateContent>
  <bookViews>
    <workbookView xWindow="-120" yWindow="-120" windowWidth="20730" windowHeight="11160" activeTab="1"/>
  </bookViews>
  <sheets>
    <sheet name="SUMMARY Details" sheetId="2" r:id="rId1"/>
    <sheet name="TAKEOFF Breakdown" sheetId="1" r:id="rId2"/>
  </sheets>
  <definedNames>
    <definedName name="_xlnm.Print_Area" localSheetId="1">'TAKEOFF Breakdown'!$A$2:$H$162</definedName>
    <definedName name="_xlnm.Print_Titles" localSheetId="1">'TAKEOFF Breakdown'!$1:$7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149" i="1" l="1"/>
  <c r="A150" i="1" s="1"/>
  <c r="A110" i="1"/>
  <c r="A111" i="1"/>
  <c r="A114" i="1" s="1"/>
  <c r="A112" i="1"/>
  <c r="A113" i="1"/>
  <c r="A93" i="1"/>
  <c r="A94" i="1"/>
  <c r="A95" i="1" s="1"/>
  <c r="A66" i="1"/>
  <c r="A67" i="1" s="1"/>
  <c r="A65" i="1"/>
  <c r="A64" i="1"/>
  <c r="A63" i="1"/>
  <c r="A68" i="1"/>
  <c r="A11" i="1"/>
  <c r="A12" i="1" s="1"/>
  <c r="A18" i="1"/>
  <c r="A10" i="1"/>
  <c r="D2" i="2"/>
  <c r="F148" i="1"/>
  <c r="G148" i="1" s="1"/>
  <c r="F147" i="1"/>
  <c r="G147" i="1" s="1"/>
  <c r="F146" i="1"/>
  <c r="G146" i="1" s="1"/>
  <c r="F145" i="1"/>
  <c r="G145" i="1" s="1"/>
  <c r="F152" i="1"/>
  <c r="G152" i="1" s="1"/>
  <c r="F151" i="1"/>
  <c r="G151" i="1" s="1"/>
  <c r="F150" i="1"/>
  <c r="G150" i="1" s="1"/>
  <c r="F149" i="1"/>
  <c r="G149" i="1" s="1"/>
  <c r="F129" i="1"/>
  <c r="G129" i="1" s="1"/>
  <c r="F128" i="1"/>
  <c r="G128" i="1" s="1"/>
  <c r="A128" i="1"/>
  <c r="F116" i="1"/>
  <c r="G116" i="1" s="1"/>
  <c r="F115" i="1"/>
  <c r="G115" i="1" s="1"/>
  <c r="F114" i="1"/>
  <c r="G114" i="1" s="1"/>
  <c r="F109" i="1"/>
  <c r="G109" i="1" s="1"/>
  <c r="F108" i="1"/>
  <c r="G108" i="1" s="1"/>
  <c r="A108" i="1"/>
  <c r="F107" i="1"/>
  <c r="G107" i="1" s="1"/>
  <c r="F106" i="1"/>
  <c r="G106" i="1" s="1"/>
  <c r="F105" i="1"/>
  <c r="G105" i="1" s="1"/>
  <c r="A105" i="1"/>
  <c r="F104" i="1"/>
  <c r="G104" i="1" s="1"/>
  <c r="F103" i="1"/>
  <c r="G103" i="1" s="1"/>
  <c r="F102" i="1"/>
  <c r="G102" i="1" s="1"/>
  <c r="F94" i="1"/>
  <c r="G94" i="1" s="1"/>
  <c r="F93" i="1"/>
  <c r="G93" i="1" s="1"/>
  <c r="F92" i="1"/>
  <c r="G92" i="1" s="1"/>
  <c r="F91" i="1"/>
  <c r="G91" i="1" s="1"/>
  <c r="F90" i="1"/>
  <c r="G90" i="1" s="1"/>
  <c r="F89" i="1"/>
  <c r="G89" i="1" s="1"/>
  <c r="F88" i="1"/>
  <c r="G88" i="1" s="1"/>
  <c r="F87" i="1"/>
  <c r="G87" i="1" s="1"/>
  <c r="F78" i="1"/>
  <c r="G78" i="1" s="1"/>
  <c r="A77" i="1"/>
  <c r="F76" i="1"/>
  <c r="G76" i="1" s="1"/>
  <c r="F75" i="1"/>
  <c r="G75" i="1" s="1"/>
  <c r="F74" i="1"/>
  <c r="G74" i="1" s="1"/>
  <c r="F73" i="1"/>
  <c r="G73" i="1" s="1"/>
  <c r="F79" i="1"/>
  <c r="G79" i="1" s="1"/>
  <c r="F72" i="1"/>
  <c r="G72" i="1" s="1"/>
  <c r="F71" i="1"/>
  <c r="G71" i="1" s="1"/>
  <c r="F67" i="1"/>
  <c r="G67" i="1" s="1"/>
  <c r="F66" i="1"/>
  <c r="G66" i="1" s="1"/>
  <c r="F65" i="1"/>
  <c r="G65" i="1" s="1"/>
  <c r="F51" i="1"/>
  <c r="G51" i="1" s="1"/>
  <c r="A151" i="1" l="1"/>
  <c r="A96" i="1"/>
  <c r="A97" i="1" s="1"/>
  <c r="A13" i="1"/>
  <c r="A14" i="1" l="1"/>
  <c r="F22" i="1"/>
  <c r="G22" i="1" s="1"/>
  <c r="A15" i="1" l="1"/>
  <c r="A16" i="1" s="1"/>
  <c r="A17" i="1" s="1"/>
  <c r="F58" i="1"/>
  <c r="G58" i="1" s="1"/>
  <c r="F57" i="1"/>
  <c r="G57" i="1" s="1"/>
  <c r="F33" i="1"/>
  <c r="G33" i="1" s="1"/>
  <c r="F28" i="1"/>
  <c r="G28" i="1" s="1"/>
  <c r="F29" i="1"/>
  <c r="G29" i="1" s="1"/>
  <c r="F27" i="1"/>
  <c r="G27" i="1" s="1"/>
  <c r="A27" i="1"/>
  <c r="H29" i="1" l="1"/>
  <c r="F35" i="1" l="1"/>
  <c r="G35" i="1" s="1"/>
  <c r="F36" i="1"/>
  <c r="G36" i="1" s="1"/>
  <c r="F37" i="1"/>
  <c r="G37" i="1" s="1"/>
  <c r="F34" i="1"/>
  <c r="G34" i="1" s="1"/>
  <c r="A52" i="1" l="1"/>
  <c r="C11" i="2" l="1"/>
  <c r="C12" i="2"/>
  <c r="C13" i="2"/>
  <c r="C14" i="2"/>
  <c r="C15" i="2"/>
  <c r="C16" i="2"/>
  <c r="C17" i="2"/>
  <c r="C18" i="2"/>
  <c r="C19" i="2"/>
  <c r="A83" i="1"/>
  <c r="A98" i="1"/>
  <c r="A82" i="1"/>
  <c r="A32" i="1"/>
  <c r="A21" i="1"/>
  <c r="F16" i="1" l="1"/>
  <c r="G16" i="1" s="1"/>
  <c r="F23" i="1"/>
  <c r="G23" i="1" s="1"/>
  <c r="F46" i="1"/>
  <c r="G46" i="1" s="1"/>
  <c r="F45" i="1"/>
  <c r="G45" i="1" s="1"/>
  <c r="F125" i="1" l="1"/>
  <c r="G125" i="1" s="1"/>
  <c r="F126" i="1"/>
  <c r="G126" i="1" s="1"/>
  <c r="F127" i="1"/>
  <c r="G127" i="1" s="1"/>
  <c r="F123" i="1"/>
  <c r="G123" i="1" s="1"/>
  <c r="F124" i="1"/>
  <c r="G124" i="1" s="1"/>
  <c r="F117" i="1"/>
  <c r="G117" i="1" s="1"/>
  <c r="F118" i="1"/>
  <c r="G118" i="1" s="1"/>
  <c r="F119" i="1"/>
  <c r="G119" i="1" s="1"/>
  <c r="F120" i="1"/>
  <c r="G120" i="1" s="1"/>
  <c r="F121" i="1"/>
  <c r="G121" i="1" s="1"/>
  <c r="F122" i="1"/>
  <c r="G122" i="1" s="1"/>
  <c r="F113" i="1"/>
  <c r="G113" i="1" s="1"/>
  <c r="B4" i="2" l="1"/>
  <c r="D25" i="2" s="1"/>
  <c r="F42" i="1"/>
  <c r="G42" i="1" s="1"/>
  <c r="F43" i="1"/>
  <c r="G43" i="1" s="1"/>
  <c r="F44" i="1"/>
  <c r="G44" i="1" s="1"/>
  <c r="F47" i="1"/>
  <c r="G47" i="1" s="1"/>
  <c r="F48" i="1"/>
  <c r="G48" i="1" s="1"/>
  <c r="F49" i="1"/>
  <c r="G49" i="1" s="1"/>
  <c r="F50" i="1"/>
  <c r="G50" i="1" s="1"/>
  <c r="F56" i="1"/>
  <c r="G56" i="1" s="1"/>
  <c r="F63" i="1"/>
  <c r="G63" i="1" s="1"/>
  <c r="F64" i="1"/>
  <c r="G64" i="1" s="1"/>
  <c r="F68" i="1"/>
  <c r="G68" i="1" s="1"/>
  <c r="F69" i="1"/>
  <c r="G69" i="1" s="1"/>
  <c r="F70" i="1"/>
  <c r="G70" i="1" s="1"/>
  <c r="F83" i="1"/>
  <c r="G83" i="1" s="1"/>
  <c r="F84" i="1"/>
  <c r="G84" i="1" s="1"/>
  <c r="F85" i="1"/>
  <c r="G85" i="1" s="1"/>
  <c r="F86" i="1"/>
  <c r="G86" i="1" s="1"/>
  <c r="F95" i="1"/>
  <c r="G95" i="1" s="1"/>
  <c r="F96" i="1"/>
  <c r="G96" i="1" s="1"/>
  <c r="F97" i="1"/>
  <c r="G97" i="1" s="1"/>
  <c r="F98" i="1"/>
  <c r="G98" i="1" s="1"/>
  <c r="F99" i="1"/>
  <c r="G99" i="1" s="1"/>
  <c r="F100" i="1"/>
  <c r="G100" i="1" s="1"/>
  <c r="F101" i="1"/>
  <c r="G101" i="1" s="1"/>
  <c r="F110" i="1"/>
  <c r="G110" i="1" s="1"/>
  <c r="F111" i="1"/>
  <c r="G111" i="1" s="1"/>
  <c r="F134" i="1"/>
  <c r="G134" i="1" s="1"/>
  <c r="F139" i="1"/>
  <c r="G139" i="1" s="1"/>
  <c r="F140" i="1"/>
  <c r="G140" i="1" s="1"/>
  <c r="F141" i="1"/>
  <c r="G141" i="1" s="1"/>
  <c r="F142" i="1"/>
  <c r="G142" i="1" s="1"/>
  <c r="F143" i="1"/>
  <c r="G143" i="1" s="1"/>
  <c r="F144" i="1"/>
  <c r="G144" i="1" s="1"/>
  <c r="A138" i="1" l="1"/>
  <c r="A62" i="1"/>
  <c r="A41" i="1"/>
  <c r="B2" i="2" l="1"/>
  <c r="F15" i="1" l="1"/>
  <c r="G15" i="1" s="1"/>
  <c r="D20" i="2" l="1"/>
  <c r="D21" i="2"/>
  <c r="D19" i="2"/>
  <c r="F153" i="1" l="1"/>
  <c r="G153" i="1" s="1"/>
  <c r="F138" i="1"/>
  <c r="G138" i="1" s="1"/>
  <c r="F135" i="1"/>
  <c r="G135" i="1" s="1"/>
  <c r="F133" i="1"/>
  <c r="G133" i="1" s="1"/>
  <c r="F130" i="1"/>
  <c r="G130" i="1" s="1"/>
  <c r="F82" i="1"/>
  <c r="G82" i="1" s="1"/>
  <c r="F62" i="1"/>
  <c r="G62" i="1" s="1"/>
  <c r="H79" i="1" s="1"/>
  <c r="F59" i="1"/>
  <c r="G59" i="1" s="1"/>
  <c r="F55" i="1"/>
  <c r="G55" i="1" s="1"/>
  <c r="F52" i="1"/>
  <c r="G52" i="1" s="1"/>
  <c r="F41" i="1"/>
  <c r="G41" i="1" s="1"/>
  <c r="F38" i="1"/>
  <c r="G38" i="1" s="1"/>
  <c r="F32" i="1"/>
  <c r="G32" i="1" s="1"/>
  <c r="F24" i="1"/>
  <c r="G24" i="1" s="1"/>
  <c r="F21" i="1"/>
  <c r="G21" i="1" s="1"/>
  <c r="F11" i="1" l="1"/>
  <c r="G11" i="1" s="1"/>
  <c r="F12" i="1"/>
  <c r="G12" i="1" s="1"/>
  <c r="F13" i="1"/>
  <c r="G13" i="1" s="1"/>
  <c r="F14" i="1"/>
  <c r="G14" i="1" s="1"/>
  <c r="F17" i="1"/>
  <c r="G17" i="1" s="1"/>
  <c r="F10" i="1"/>
  <c r="G10" i="1" s="1"/>
  <c r="F9" i="1"/>
  <c r="G9" i="1" s="1"/>
  <c r="H18" i="1" l="1"/>
  <c r="H38" i="1"/>
  <c r="D12" i="2" s="1"/>
  <c r="A22" i="1" l="1"/>
  <c r="D24" i="2"/>
  <c r="D23" i="2"/>
  <c r="D22" i="2"/>
  <c r="H153" i="1"/>
  <c r="D18" i="2" s="1"/>
  <c r="H135" i="1"/>
  <c r="D17" i="2" s="1"/>
  <c r="H130" i="1"/>
  <c r="D16" i="2" s="1"/>
  <c r="D15" i="2"/>
  <c r="H59" i="1"/>
  <c r="D14" i="2" s="1"/>
  <c r="H52" i="1"/>
  <c r="D13" i="2" s="1"/>
  <c r="D11" i="2"/>
  <c r="H24" i="1"/>
  <c r="C10" i="2" s="1"/>
  <c r="D9" i="2"/>
  <c r="A23" i="1" l="1"/>
  <c r="D10" i="2"/>
  <c r="A28" i="1" l="1"/>
  <c r="A33" i="1" s="1"/>
  <c r="H155" i="1"/>
  <c r="C8" i="2"/>
  <c r="A34" i="1" l="1"/>
  <c r="A35" i="1" s="1"/>
  <c r="A36" i="1" s="1"/>
  <c r="A37" i="1" s="1"/>
  <c r="H158" i="1"/>
  <c r="H157" i="1"/>
  <c r="H156" i="1"/>
  <c r="C26" i="2"/>
  <c r="C28" i="2" s="1"/>
  <c r="D8" i="2"/>
  <c r="H159" i="1" l="1"/>
  <c r="D26" i="2"/>
  <c r="C29" i="2"/>
  <c r="D29" i="2" s="1"/>
  <c r="C30" i="2"/>
  <c r="D30" i="2" s="1"/>
  <c r="D28" i="2"/>
  <c r="C31" i="2" l="1"/>
  <c r="D31" i="2" s="1"/>
  <c r="A43" i="1" l="1"/>
  <c r="A45" i="1" l="1"/>
  <c r="A44" i="1"/>
  <c r="A46" i="1" l="1"/>
  <c r="A47" i="1" l="1"/>
  <c r="A48" i="1" l="1"/>
  <c r="A49" i="1" l="1"/>
  <c r="A50" i="1" s="1"/>
  <c r="A51" i="1" s="1"/>
  <c r="A55" i="1" s="1"/>
  <c r="A56" i="1" l="1"/>
  <c r="A57" i="1" s="1"/>
  <c r="A58" i="1" s="1"/>
  <c r="A69" i="1" l="1"/>
  <c r="A70" i="1" l="1"/>
  <c r="A71" i="1" s="1"/>
  <c r="A72" i="1" l="1"/>
  <c r="A73" i="1" s="1"/>
  <c r="A74" i="1" s="1"/>
  <c r="A75" i="1" s="1"/>
  <c r="A76" i="1" s="1"/>
  <c r="A78" i="1" s="1"/>
  <c r="A84" i="1" l="1"/>
  <c r="A85" i="1" l="1"/>
  <c r="A86" i="1" l="1"/>
  <c r="A87" i="1" l="1"/>
  <c r="A88" i="1" s="1"/>
  <c r="A89" i="1" l="1"/>
  <c r="A90" i="1" s="1"/>
  <c r="A91" i="1" s="1"/>
  <c r="A92" i="1" s="1"/>
  <c r="A99" i="1" l="1"/>
  <c r="A100" i="1" l="1"/>
  <c r="A101" i="1" s="1"/>
  <c r="A117" i="1" l="1"/>
  <c r="A102" i="1"/>
  <c r="A103" i="1" s="1"/>
  <c r="A104" i="1" l="1"/>
  <c r="A106" i="1" s="1"/>
  <c r="A107" i="1" s="1"/>
  <c r="A109" i="1" s="1"/>
  <c r="A115" i="1" l="1"/>
  <c r="A116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9" i="1" s="1"/>
  <c r="A133" i="1" l="1"/>
  <c r="A134" i="1" s="1"/>
  <c r="A139" i="1" s="1"/>
  <c r="A140" i="1" l="1"/>
  <c r="A141" i="1" s="1"/>
  <c r="A142" i="1" s="1"/>
  <c r="A143" i="1" s="1"/>
  <c r="A144" i="1" s="1"/>
  <c r="A145" i="1" l="1"/>
  <c r="A146" i="1" s="1"/>
  <c r="A147" i="1" l="1"/>
  <c r="A148" i="1" s="1"/>
  <c r="A152" i="1" l="1"/>
</calcChain>
</file>

<file path=xl/sharedStrings.xml><?xml version="1.0" encoding="utf-8"?>
<sst xmlns="http://schemas.openxmlformats.org/spreadsheetml/2006/main" count="317" uniqueCount="208">
  <si>
    <t>ITEM #</t>
  </si>
  <si>
    <t>DWG. #</t>
  </si>
  <si>
    <t>DESCRIPTION</t>
  </si>
  <si>
    <t>QUANTITY</t>
  </si>
  <si>
    <t>UNIT</t>
  </si>
  <si>
    <t>GENERAL REQUIREMENTS</t>
  </si>
  <si>
    <t>Supervision</t>
  </si>
  <si>
    <t>Mobilization Costs</t>
  </si>
  <si>
    <t>Project Overheads</t>
  </si>
  <si>
    <t>Bonds</t>
  </si>
  <si>
    <t>INSURANCE</t>
  </si>
  <si>
    <t>TOTAL BASE BID</t>
  </si>
  <si>
    <t>CONTINGENCY</t>
  </si>
  <si>
    <t>Permits</t>
  </si>
  <si>
    <t>LS</t>
  </si>
  <si>
    <t>Note:</t>
  </si>
  <si>
    <t xml:space="preserve">   Date:</t>
  </si>
  <si>
    <t>TRADE  COST</t>
  </si>
  <si>
    <t>CONTACT:</t>
  </si>
  <si>
    <t>Subtotal (General Requirements)</t>
  </si>
  <si>
    <t>SUBTOTAL</t>
  </si>
  <si>
    <t>Subtotal (Finishes)</t>
  </si>
  <si>
    <t>DIVISION 09- FINISHES</t>
  </si>
  <si>
    <t>DIVISION 07- THERMAL &amp; MOISTURE PROTECTION</t>
  </si>
  <si>
    <t>Subtotal (Thermal &amp; Moisture Protection)</t>
  </si>
  <si>
    <t>DIVISION 06- WOOD, PLASTIC &amp; COMPOSITES</t>
  </si>
  <si>
    <t>DIVISION 08- OPENINGS</t>
  </si>
  <si>
    <t>Subtotal (Openings)</t>
  </si>
  <si>
    <t>Subtotal (Wood &amp; Plastic Composites)</t>
  </si>
  <si>
    <t>Final Clean-up</t>
  </si>
  <si>
    <t>DIVISION 03- CONCRETE</t>
  </si>
  <si>
    <t>Subtotal (Concrete)</t>
  </si>
  <si>
    <t>DIVISION 05- METALS</t>
  </si>
  <si>
    <t>Subtotal (Metals)</t>
  </si>
  <si>
    <t>DIVISION 11- EQUIPMENT</t>
  </si>
  <si>
    <t>Subtotal (Equipment)</t>
  </si>
  <si>
    <t>E-MAIL ADDRESS:</t>
  </si>
  <si>
    <t>PHONE NUMBER:</t>
  </si>
  <si>
    <t>Temporary Control &amp; Facilities</t>
  </si>
  <si>
    <t>CLIENT'S INFORMATION:</t>
  </si>
  <si>
    <t>SCOPE:</t>
  </si>
  <si>
    <t>DIVISION 10- SPECIALTIES</t>
  </si>
  <si>
    <t>Subtotal (Specialties)</t>
  </si>
  <si>
    <t>PROJECT ID:</t>
  </si>
  <si>
    <t>AREA SUMMARY:</t>
  </si>
  <si>
    <t>BUILDING GSF</t>
  </si>
  <si>
    <t>First Floor (SF)</t>
  </si>
  <si>
    <t>DIVISION NO.</t>
  </si>
  <si>
    <t>Division 1</t>
  </si>
  <si>
    <t>Division 2</t>
  </si>
  <si>
    <t>Division 3</t>
  </si>
  <si>
    <t>Division 4</t>
  </si>
  <si>
    <t>Division 5</t>
  </si>
  <si>
    <t>Division 6</t>
  </si>
  <si>
    <t>Division 7</t>
  </si>
  <si>
    <t>Division 8</t>
  </si>
  <si>
    <t>Division 9</t>
  </si>
  <si>
    <t>Division 10</t>
  </si>
  <si>
    <t>Division 11</t>
  </si>
  <si>
    <t>Division 12</t>
  </si>
  <si>
    <t>Division 13</t>
  </si>
  <si>
    <t>Division 14</t>
  </si>
  <si>
    <t>Division 21</t>
  </si>
  <si>
    <t>Division 22</t>
  </si>
  <si>
    <t>Division 23</t>
  </si>
  <si>
    <t>Division 26</t>
  </si>
  <si>
    <t>TOTAL TRADE COST</t>
  </si>
  <si>
    <t>General Requirements</t>
  </si>
  <si>
    <t>Concrete</t>
  </si>
  <si>
    <t>Masonry</t>
  </si>
  <si>
    <t>Metals</t>
  </si>
  <si>
    <t>Openings</t>
  </si>
  <si>
    <t>Finishes</t>
  </si>
  <si>
    <t>Specialties</t>
  </si>
  <si>
    <t>Equipment</t>
  </si>
  <si>
    <t>Special Construction</t>
  </si>
  <si>
    <t>Conveying System</t>
  </si>
  <si>
    <t>Fire Protection</t>
  </si>
  <si>
    <t>Plumbing</t>
  </si>
  <si>
    <t>Electrical</t>
  </si>
  <si>
    <t>TOTAL DIV. COST</t>
  </si>
  <si>
    <t>No. of Floors:</t>
  </si>
  <si>
    <t>Site Work/ Existing Conditions</t>
  </si>
  <si>
    <t>COST/ SF</t>
  </si>
  <si>
    <t>Wood, Plastics &amp; Composites</t>
  </si>
  <si>
    <t>Thermal &amp; Moisture Protection</t>
  </si>
  <si>
    <t>Furnishing</t>
  </si>
  <si>
    <t>HVAC/ Mechanical</t>
  </si>
  <si>
    <t>Scaffolding</t>
  </si>
  <si>
    <t>UNIT COST</t>
  </si>
  <si>
    <t>TOTAL COST</t>
  </si>
  <si>
    <t>OVERHEAD &amp; PROFIT</t>
  </si>
  <si>
    <t>Doors</t>
  </si>
  <si>
    <t>EA</t>
  </si>
  <si>
    <t>S1.0</t>
  </si>
  <si>
    <t>Excavation</t>
  </si>
  <si>
    <t>Foundation Concrete</t>
  </si>
  <si>
    <t>DIVISION 04- MASONARY</t>
  </si>
  <si>
    <t>Wall</t>
  </si>
  <si>
    <t>Roofing</t>
  </si>
  <si>
    <t>Wood</t>
  </si>
  <si>
    <t>Millwork</t>
  </si>
  <si>
    <t>Window</t>
  </si>
  <si>
    <t>Walls</t>
  </si>
  <si>
    <t>Sealant</t>
  </si>
  <si>
    <t>Ceiling</t>
  </si>
  <si>
    <t>Flooring</t>
  </si>
  <si>
    <t>Tiles</t>
  </si>
  <si>
    <t>Exterior</t>
  </si>
  <si>
    <t>Ceiling Paint</t>
  </si>
  <si>
    <t>Wall Paint</t>
  </si>
  <si>
    <t>Door Paint</t>
  </si>
  <si>
    <t>Kitchen Countertop</t>
  </si>
  <si>
    <t>Lavatory Countertop</t>
  </si>
  <si>
    <t>Kitchen &amp; Bath</t>
  </si>
  <si>
    <t>Water Closet</t>
  </si>
  <si>
    <t>Washing Machine</t>
  </si>
  <si>
    <t>A2</t>
  </si>
  <si>
    <t>A8</t>
  </si>
  <si>
    <t>S3</t>
  </si>
  <si>
    <t>S4</t>
  </si>
  <si>
    <t>A5</t>
  </si>
  <si>
    <t>A3</t>
  </si>
  <si>
    <t>A9</t>
  </si>
  <si>
    <t xml:space="preserve">Reinforced Concrete Slab </t>
  </si>
  <si>
    <t xml:space="preserve">(500X500X500) Reinforced Concrete Footing </t>
  </si>
  <si>
    <t>M3</t>
  </si>
  <si>
    <t>M2</t>
  </si>
  <si>
    <t xml:space="preserve"> </t>
  </si>
  <si>
    <t>110Mm Brickwork W/. (230X230)Mm
Engaged Brick Piers @ 1500Mm C/C -750Mm H (Note: Given Qty Is No Of Bricks)</t>
  </si>
  <si>
    <t xml:space="preserve">Metal Uni Pier Bearer Supports Over Footing </t>
  </si>
  <si>
    <t>Metal Sheet Roofing</t>
  </si>
  <si>
    <t>New Valley</t>
  </si>
  <si>
    <t>New Ridge</t>
  </si>
  <si>
    <t>New Gutter And Fascia</t>
  </si>
  <si>
    <t>M</t>
  </si>
  <si>
    <t>(130X130) Timber Posts - 3900Mm H</t>
  </si>
  <si>
    <t>(60X200) Concealed Beam</t>
  </si>
  <si>
    <t>(40X200) Floor Joist @ 450Mm C/C -Tbc</t>
  </si>
  <si>
    <t>Pre- Manufactures Roof Truss 
@ 600Mm Ctc W/. 25 Degree Pitch_x000D_
Truss Span - 9000Mm</t>
  </si>
  <si>
    <t>Carport Wood Roof - Tbc</t>
  </si>
  <si>
    <t>600Mm Wide WIW</t>
  </si>
  <si>
    <t>600Mm Wide Base Cabinet</t>
  </si>
  <si>
    <t>350Mm Wide Wall Cabinet</t>
  </si>
  <si>
    <t>450 Mm Wide Pantry Closet W.I.P</t>
  </si>
  <si>
    <t>Ceiling Insulation</t>
  </si>
  <si>
    <t>60 MIL Vapor Barrier Sheet On Floor - TBC</t>
  </si>
  <si>
    <t>Wall Insulation</t>
  </si>
  <si>
    <t>Water Proofing Seals</t>
  </si>
  <si>
    <t>New Single Leaf Door</t>
  </si>
  <si>
    <t>Single Leaf Sliding Door</t>
  </si>
  <si>
    <t>Double Leaf Cabinet Door</t>
  </si>
  <si>
    <t>Double Timber Frame</t>
  </si>
  <si>
    <t>1080Mm Wide New Feature Solid Core Door</t>
  </si>
  <si>
    <t>(1200X2100) Window W/. Aluminium Frame</t>
  </si>
  <si>
    <t>(600X1200) Window W/. Aluminium Frame</t>
  </si>
  <si>
    <t>(900X900) Window W/. Aluminium Frame</t>
  </si>
  <si>
    <t>(900X600) Window W/. Aluminium Frame</t>
  </si>
  <si>
    <t>(600X2400) Window W/. Aluminium Frame</t>
  </si>
  <si>
    <t>(550X2100) Window W/. Aluminium Frame</t>
  </si>
  <si>
    <t>(1550X1200) Window W/. Aluminium Frame</t>
  </si>
  <si>
    <t>(2400X4600) Stack Window W/. Aluminium Frame</t>
  </si>
  <si>
    <t>Skylight</t>
  </si>
  <si>
    <t>(1180X550) Skylight</t>
  </si>
  <si>
    <t>100Mm Wide Exterior Wall (26 M)</t>
  </si>
  <si>
    <t>Stud @ 400mm C/C - Stud Size (TBC)</t>
  </si>
  <si>
    <t>Top And Bottom Plates</t>
  </si>
  <si>
    <t>Gypsum Board</t>
  </si>
  <si>
    <t>100Mm Thick New Wall In Dry Area (19 M)</t>
  </si>
  <si>
    <t>100Mm Thick New Wall In Wet Area 
(13.50 M)</t>
  </si>
  <si>
    <t>Moisture Resistant Gypsum Board</t>
  </si>
  <si>
    <t xml:space="preserve">Plasterboard Ceiling In Bed Room </t>
  </si>
  <si>
    <t xml:space="preserve">Raked Plasterboard Ceiling </t>
  </si>
  <si>
    <t>Moisture Resistant Plasterboard Ceiling - Tbc</t>
  </si>
  <si>
    <t>Plasterboard Ceiling In Kitchen &amp; Meals</t>
  </si>
  <si>
    <t>230Mm High Bulkhead</t>
  </si>
  <si>
    <t>Square Set Finish On Ceiling And Wall Joints</t>
  </si>
  <si>
    <t>New Tiled Flooring</t>
  </si>
  <si>
    <t>Hardwood/ Laminated Plank Flooring</t>
  </si>
  <si>
    <t>Skirting</t>
  </si>
  <si>
    <t>New Skirting</t>
  </si>
  <si>
    <t>Wall Tiles In Bath Room - 1500Mm H</t>
  </si>
  <si>
    <t>Cladding Over Brickwork</t>
  </si>
  <si>
    <t>Exterior Corner Flashing -2750Mm</t>
  </si>
  <si>
    <t>New Fascia</t>
  </si>
  <si>
    <t>New Barge Board</t>
  </si>
  <si>
    <t>Existing Dry Area Walls To Be Painted</t>
  </si>
  <si>
    <t>New Wet Area Walls To Be Painted</t>
  </si>
  <si>
    <t>New Dry Area Walls To Be Painted</t>
  </si>
  <si>
    <t>Existing Dry Area Ceiling To Be Painted</t>
  </si>
  <si>
    <t>New Dry Area Ceiling To Be Painted</t>
  </si>
  <si>
    <t>New Wet Area Ceiling To Be Painted</t>
  </si>
  <si>
    <t>New  Double Leaf Door</t>
  </si>
  <si>
    <t>Door Trim Paint</t>
  </si>
  <si>
    <t>Door Trim To be Painted</t>
  </si>
  <si>
    <t>Oven Tower</t>
  </si>
  <si>
    <t>Refrigerator</t>
  </si>
  <si>
    <t>Kitchen Stoove</t>
  </si>
  <si>
    <t>Kitchen Recycle Bin</t>
  </si>
  <si>
    <t>Lavatory</t>
  </si>
  <si>
    <t>Bath Tub</t>
  </si>
  <si>
    <t>Glass Panel Shower Compartment</t>
  </si>
  <si>
    <t>Dryer</t>
  </si>
  <si>
    <t>Laundry Tub</t>
  </si>
  <si>
    <t>Kitchen Double Sink</t>
  </si>
  <si>
    <t>Dishwasher - Assumed</t>
  </si>
  <si>
    <t>New Smoke Alarm</t>
  </si>
  <si>
    <t>Renovation Full Trade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</si>
</sst>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_-&quot;£&quot;* #,##0.00_-;\-&quot;£&quot;* #,##0.00_-;_-&quot;£&quot;* &quot;-&quot;??_-;_-@_-"/>
    <numFmt numFmtId="165" formatCode="&quot;$&quot;#,##0.00"/>
    <numFmt numFmtId="166" formatCode="&quot;$&quot;#,##0"/>
    <numFmt numFmtId="167" formatCode="0.0%"/>
    <numFmt numFmtId="168" formatCode="_(&quot;$&quot;* #,##0_);_(&quot;$&quot;* \(#,##0\);_(&quot;$&quot;* &quot;-&quot;??_);_(@_)"/>
    <numFmt numFmtId="169" formatCode="mm/dd/yy;@"/>
  </numFmts>
  <fonts count="27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b/>
      <sz val="14"/>
      <color theme="0"/>
      <name val="Calibri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0000B3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name val="Futura Std Book"/>
      <family val="2"/>
    </font>
    <font>
      <sz val="10"/>
      <name val="Futura Std Book"/>
    </font>
    <font>
      <b/>
      <sz val="12"/>
      <color rgb="FFFF0000"/>
      <name val="Calibri"/>
      <family val="2"/>
      <scheme val="minor"/>
    </font>
    <font>
      <b/>
      <sz val="12"/>
      <color rgb="FF0000CC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</font>
    <font>
      <sz val="12"/>
      <name val="Calibri"/>
      <family val="2"/>
    </font>
    <font>
      <b/>
      <sz val="12"/>
      <name val="Calibri"/>
      <family val="2"/>
    </font>
    <font>
      <b/>
      <sz val="12"/>
      <color rgb="FFFF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00B3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2" tint="-0.499984740745262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164" fontId="14" fillId="0" borderId="0" applyFont="0" applyFill="0" applyBorder="0" applyAlignment="0" applyProtection="0"/>
  </cellStyleXfs>
  <cellXfs count="177">
    <xf numFmtId="0" fontId="0" fillId="0" borderId="0" xfId="0"/>
    <xf numFmtId="0" fontId="0" fillId="0" borderId="0" xfId="0" applyFont="1" applyAlignment="1">
      <alignment vertical="center"/>
    </xf>
    <xf numFmtId="0" fontId="4" fillId="0" borderId="7" xfId="0" applyFont="1" applyBorder="1" applyAlignment="1">
      <alignment vertical="center"/>
    </xf>
    <xf numFmtId="166" fontId="4" fillId="0" borderId="1" xfId="0" applyNumberFormat="1" applyFont="1" applyBorder="1" applyAlignment="1">
      <alignment horizontal="right" vertical="center"/>
    </xf>
    <xf numFmtId="0" fontId="3" fillId="2" borderId="4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right" vertical="center"/>
    </xf>
    <xf numFmtId="0" fontId="5" fillId="0" borderId="9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166" fontId="4" fillId="0" borderId="0" xfId="0" applyNumberFormat="1" applyFont="1" applyFill="1" applyBorder="1" applyAlignment="1">
      <alignment horizontal="right" vertical="center"/>
    </xf>
    <xf numFmtId="166" fontId="4" fillId="0" borderId="7" xfId="0" applyNumberFormat="1" applyFont="1" applyBorder="1" applyAlignment="1">
      <alignment horizontal="center" vertical="center"/>
    </xf>
    <xf numFmtId="0" fontId="4" fillId="0" borderId="6" xfId="0" applyFont="1" applyBorder="1" applyAlignment="1">
      <alignment vertical="center"/>
    </xf>
    <xf numFmtId="16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166" fontId="2" fillId="0" borderId="11" xfId="0" applyNumberFormat="1" applyFont="1" applyFill="1" applyBorder="1" applyAlignment="1">
      <alignment vertical="center"/>
    </xf>
    <xf numFmtId="1" fontId="4" fillId="0" borderId="1" xfId="0" applyNumberFormat="1" applyFont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8" fillId="2" borderId="3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9" fillId="3" borderId="4" xfId="0" applyFont="1" applyFill="1" applyBorder="1" applyAlignment="1">
      <alignment horizontal="centerContinuous" vertical="center"/>
    </xf>
    <xf numFmtId="0" fontId="10" fillId="3" borderId="3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Continuous" vertical="center"/>
    </xf>
    <xf numFmtId="0" fontId="9" fillId="3" borderId="10" xfId="0" applyFont="1" applyFill="1" applyBorder="1" applyAlignment="1">
      <alignment horizontal="centerContinuous" vertical="center"/>
    </xf>
    <xf numFmtId="0" fontId="10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vertical="center"/>
    </xf>
    <xf numFmtId="0" fontId="9" fillId="3" borderId="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Continuous" vertical="center"/>
    </xf>
    <xf numFmtId="0" fontId="11" fillId="3" borderId="0" xfId="0" applyFont="1" applyFill="1" applyBorder="1" applyAlignment="1">
      <alignment horizontal="center" vertical="center"/>
    </xf>
    <xf numFmtId="0" fontId="9" fillId="3" borderId="0" xfId="0" applyFont="1" applyFill="1" applyBorder="1" applyAlignment="1">
      <alignment horizontal="center" vertical="center" wrapText="1"/>
    </xf>
    <xf numFmtId="0" fontId="9" fillId="3" borderId="11" xfId="0" applyFont="1" applyFill="1" applyBorder="1" applyAlignment="1">
      <alignment vertical="center"/>
    </xf>
    <xf numFmtId="0" fontId="11" fillId="3" borderId="3" xfId="0" applyFont="1" applyFill="1" applyBorder="1" applyAlignment="1">
      <alignment horizontal="center" vertical="center"/>
    </xf>
    <xf numFmtId="0" fontId="11" fillId="3" borderId="3" xfId="0" applyFont="1" applyFill="1" applyBorder="1" applyAlignment="1">
      <alignment horizontal="centerContinuous" vertical="center"/>
    </xf>
    <xf numFmtId="0" fontId="12" fillId="3" borderId="0" xfId="0" applyFont="1" applyFill="1" applyBorder="1" applyAlignment="1">
      <alignment horizontal="right" vertical="center"/>
    </xf>
    <xf numFmtId="0" fontId="11" fillId="3" borderId="0" xfId="0" applyFont="1" applyFill="1" applyBorder="1" applyAlignment="1">
      <alignment horizontal="centerContinuous" vertical="center"/>
    </xf>
    <xf numFmtId="0" fontId="9" fillId="0" borderId="0" xfId="0" applyFont="1" applyFill="1" applyBorder="1" applyAlignment="1">
      <alignment horizontal="centerContinuous" vertical="center"/>
    </xf>
    <xf numFmtId="0" fontId="9" fillId="0" borderId="0" xfId="0" applyFont="1" applyFill="1" applyBorder="1" applyAlignment="1">
      <alignment horizontal="center" vertical="center"/>
    </xf>
    <xf numFmtId="0" fontId="9" fillId="0" borderId="11" xfId="0" applyFont="1" applyFill="1" applyBorder="1" applyAlignment="1">
      <alignment horizontal="centerContinuous" vertical="center"/>
    </xf>
    <xf numFmtId="0" fontId="4" fillId="0" borderId="10" xfId="0" applyFont="1" applyFill="1" applyBorder="1" applyAlignment="1">
      <alignment horizontal="right" vertical="center"/>
    </xf>
    <xf numFmtId="0" fontId="4" fillId="0" borderId="14" xfId="0" applyFont="1" applyFill="1" applyBorder="1" applyAlignment="1">
      <alignment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Continuous" vertical="center"/>
    </xf>
    <xf numFmtId="0" fontId="9" fillId="0" borderId="2" xfId="0" applyFont="1" applyFill="1" applyBorder="1" applyAlignment="1">
      <alignment horizontal="center" vertical="center"/>
    </xf>
    <xf numFmtId="0" fontId="9" fillId="0" borderId="8" xfId="0" applyFont="1" applyFill="1" applyBorder="1" applyAlignment="1">
      <alignment horizontal="centerContinuous" vertical="center"/>
    </xf>
    <xf numFmtId="0" fontId="4" fillId="0" borderId="13" xfId="0" applyFont="1" applyBorder="1" applyAlignment="1">
      <alignment horizontal="center" vertical="center" wrapText="1"/>
    </xf>
    <xf numFmtId="0" fontId="0" fillId="0" borderId="3" xfId="0" applyFont="1" applyBorder="1" applyAlignment="1">
      <alignment vertical="center"/>
    </xf>
    <xf numFmtId="0" fontId="13" fillId="3" borderId="3" xfId="0" applyFont="1" applyFill="1" applyBorder="1" applyAlignment="1">
      <alignment horizontal="right" vertical="center"/>
    </xf>
    <xf numFmtId="0" fontId="12" fillId="3" borderId="10" xfId="0" applyFont="1" applyFill="1" applyBorder="1" applyAlignment="1">
      <alignment horizontal="left" vertical="center"/>
    </xf>
    <xf numFmtId="0" fontId="1" fillId="0" borderId="17" xfId="0" applyFont="1" applyBorder="1" applyAlignment="1">
      <alignment horizontal="center" vertical="center"/>
    </xf>
    <xf numFmtId="0" fontId="0" fillId="0" borderId="10" xfId="0" applyFont="1" applyBorder="1" applyAlignment="1">
      <alignment vertical="center"/>
    </xf>
    <xf numFmtId="0" fontId="7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vertical="center"/>
    </xf>
    <xf numFmtId="0" fontId="4" fillId="0" borderId="12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/>
    </xf>
    <xf numFmtId="0" fontId="1" fillId="3" borderId="10" xfId="0" applyFont="1" applyFill="1" applyBorder="1" applyAlignment="1">
      <alignment horizontal="left" vertical="center"/>
    </xf>
    <xf numFmtId="0" fontId="12" fillId="3" borderId="0" xfId="0" applyFont="1" applyFill="1" applyBorder="1" applyAlignment="1">
      <alignment horizontal="center" vertical="center"/>
    </xf>
    <xf numFmtId="0" fontId="13" fillId="3" borderId="10" xfId="0" applyFont="1" applyFill="1" applyBorder="1" applyAlignment="1">
      <alignment horizontal="left" vertical="center"/>
    </xf>
    <xf numFmtId="0" fontId="11" fillId="3" borderId="0" xfId="0" applyFont="1" applyFill="1" applyBorder="1" applyAlignment="1">
      <alignment vertical="center"/>
    </xf>
    <xf numFmtId="0" fontId="7" fillId="3" borderId="11" xfId="0" applyFont="1" applyFill="1" applyBorder="1" applyAlignment="1">
      <alignment horizontal="center"/>
    </xf>
    <xf numFmtId="0" fontId="7" fillId="3" borderId="11" xfId="0" applyFont="1" applyFill="1" applyBorder="1"/>
    <xf numFmtId="0" fontId="17" fillId="0" borderId="1" xfId="0" applyFont="1" applyFill="1" applyBorder="1" applyAlignment="1" applyProtection="1">
      <alignment vertical="center"/>
    </xf>
    <xf numFmtId="168" fontId="0" fillId="0" borderId="1" xfId="0" applyNumberFormat="1" applyBorder="1"/>
    <xf numFmtId="0" fontId="17" fillId="3" borderId="1" xfId="0" applyFont="1" applyFill="1" applyBorder="1" applyAlignment="1" applyProtection="1">
      <alignment vertical="center"/>
    </xf>
    <xf numFmtId="0" fontId="17" fillId="0" borderId="6" xfId="0" applyFont="1" applyFill="1" applyBorder="1" applyAlignment="1" applyProtection="1">
      <alignment vertical="center"/>
    </xf>
    <xf numFmtId="0" fontId="1" fillId="3" borderId="11" xfId="0" applyFont="1" applyFill="1" applyBorder="1" applyAlignment="1">
      <alignment horizontal="center"/>
    </xf>
    <xf numFmtId="0" fontId="10" fillId="3" borderId="4" xfId="0" applyFont="1" applyFill="1" applyBorder="1" applyAlignment="1">
      <alignment horizontal="center" vertical="center"/>
    </xf>
    <xf numFmtId="3" fontId="1" fillId="3" borderId="0" xfId="0" applyNumberFormat="1" applyFont="1" applyFill="1" applyBorder="1" applyAlignment="1">
      <alignment horizontal="left"/>
    </xf>
    <xf numFmtId="168" fontId="7" fillId="3" borderId="0" xfId="0" applyNumberFormat="1" applyFont="1" applyFill="1" applyBorder="1" applyAlignment="1">
      <alignment horizontal="right"/>
    </xf>
    <xf numFmtId="3" fontId="7" fillId="3" borderId="0" xfId="0" applyNumberFormat="1" applyFont="1" applyFill="1" applyBorder="1" applyAlignment="1">
      <alignment horizontal="left"/>
    </xf>
    <xf numFmtId="49" fontId="16" fillId="0" borderId="13" xfId="0" applyNumberFormat="1" applyFont="1" applyFill="1" applyBorder="1" applyAlignment="1" applyProtection="1">
      <alignment horizontal="center" vertical="center"/>
    </xf>
    <xf numFmtId="168" fontId="0" fillId="0" borderId="18" xfId="0" applyNumberFormat="1" applyBorder="1"/>
    <xf numFmtId="49" fontId="16" fillId="0" borderId="20" xfId="0" applyNumberFormat="1" applyFont="1" applyFill="1" applyBorder="1" applyAlignment="1" applyProtection="1">
      <alignment horizontal="center" vertical="center"/>
    </xf>
    <xf numFmtId="0" fontId="12" fillId="3" borderId="0" xfId="0" applyFont="1" applyFill="1" applyBorder="1" applyAlignment="1">
      <alignment horizontal="left" vertical="center" wrapText="1"/>
    </xf>
    <xf numFmtId="0" fontId="12" fillId="3" borderId="0" xfId="0" applyFont="1" applyFill="1" applyBorder="1" applyAlignment="1">
      <alignment horizontal="left" vertical="center"/>
    </xf>
    <xf numFmtId="0" fontId="13" fillId="0" borderId="7" xfId="0" applyFont="1" applyBorder="1" applyAlignment="1">
      <alignment horizontal="center" vertical="center"/>
    </xf>
    <xf numFmtId="169" fontId="12" fillId="3" borderId="1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9" fillId="0" borderId="7" xfId="0" applyFont="1" applyBorder="1" applyAlignment="1">
      <alignment horizontal="center" vertical="center"/>
    </xf>
    <xf numFmtId="0" fontId="0" fillId="0" borderId="7" xfId="0" applyBorder="1"/>
    <xf numFmtId="0" fontId="4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left" vertical="center"/>
    </xf>
    <xf numFmtId="166" fontId="4" fillId="0" borderId="11" xfId="0" applyNumberFormat="1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14" fontId="12" fillId="3" borderId="0" xfId="0" applyNumberFormat="1" applyFont="1" applyFill="1" applyBorder="1" applyAlignment="1">
      <alignment vertical="center"/>
    </xf>
    <xf numFmtId="0" fontId="18" fillId="0" borderId="7" xfId="0" applyFont="1" applyBorder="1" applyAlignment="1">
      <alignment horizontal="left" vertical="center"/>
    </xf>
    <xf numFmtId="0" fontId="1" fillId="0" borderId="22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166" fontId="4" fillId="0" borderId="7" xfId="0" applyNumberFormat="1" applyFont="1" applyBorder="1" applyAlignment="1">
      <alignment horizontal="center" vertical="center"/>
    </xf>
    <xf numFmtId="0" fontId="4" fillId="0" borderId="6" xfId="0" applyFont="1" applyBorder="1" applyAlignment="1">
      <alignment vertical="center"/>
    </xf>
    <xf numFmtId="16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13" xfId="0" applyFont="1" applyBorder="1" applyAlignment="1">
      <alignment horizontal="center" vertical="center" wrapText="1"/>
    </xf>
    <xf numFmtId="0" fontId="13" fillId="0" borderId="7" xfId="0" applyFont="1" applyBorder="1" applyAlignment="1">
      <alignment horizontal="center" vertical="center"/>
    </xf>
    <xf numFmtId="0" fontId="15" fillId="5" borderId="10" xfId="0" applyFont="1" applyFill="1" applyBorder="1" applyAlignment="1">
      <alignment horizontal="center" vertical="center"/>
    </xf>
    <xf numFmtId="0" fontId="15" fillId="5" borderId="0" xfId="0" applyFont="1" applyFill="1" applyBorder="1" applyAlignment="1">
      <alignment horizontal="center" vertical="center"/>
    </xf>
    <xf numFmtId="0" fontId="15" fillId="5" borderId="0" xfId="0" applyFont="1" applyFill="1" applyBorder="1" applyAlignment="1">
      <alignment horizontal="center" vertical="center" wrapText="1"/>
    </xf>
    <xf numFmtId="0" fontId="15" fillId="5" borderId="11" xfId="0" applyFont="1" applyFill="1" applyBorder="1" applyAlignment="1">
      <alignment horizontal="center" vertical="center"/>
    </xf>
    <xf numFmtId="0" fontId="1" fillId="6" borderId="0" xfId="0" applyFont="1" applyFill="1" applyBorder="1" applyAlignment="1">
      <alignment horizontal="center" vertical="center"/>
    </xf>
    <xf numFmtId="0" fontId="1" fillId="6" borderId="0" xfId="0" applyFont="1" applyFill="1" applyBorder="1" applyAlignment="1">
      <alignment horizontal="right" vertical="center"/>
    </xf>
    <xf numFmtId="0" fontId="1" fillId="6" borderId="4" xfId="0" applyFont="1" applyFill="1" applyBorder="1" applyAlignment="1">
      <alignment vertical="center"/>
    </xf>
    <xf numFmtId="0" fontId="1" fillId="6" borderId="3" xfId="0" applyFont="1" applyFill="1" applyBorder="1" applyAlignment="1">
      <alignment vertical="center"/>
    </xf>
    <xf numFmtId="165" fontId="1" fillId="6" borderId="3" xfId="0" applyNumberFormat="1" applyFont="1" applyFill="1" applyBorder="1" applyAlignment="1">
      <alignment vertical="center"/>
    </xf>
    <xf numFmtId="165" fontId="1" fillId="6" borderId="3" xfId="0" applyNumberFormat="1" applyFont="1" applyFill="1" applyBorder="1" applyAlignment="1">
      <alignment horizontal="center" vertical="center"/>
    </xf>
    <xf numFmtId="165" fontId="1" fillId="6" borderId="5" xfId="0" applyNumberFormat="1" applyFont="1" applyFill="1" applyBorder="1" applyAlignment="1">
      <alignment vertical="center"/>
    </xf>
    <xf numFmtId="0" fontId="1" fillId="6" borderId="10" xfId="0" applyFont="1" applyFill="1" applyBorder="1" applyAlignment="1">
      <alignment vertical="center"/>
    </xf>
    <xf numFmtId="0" fontId="1" fillId="6" borderId="0" xfId="0" applyFont="1" applyFill="1" applyBorder="1" applyAlignment="1">
      <alignment vertical="center"/>
    </xf>
    <xf numFmtId="9" fontId="1" fillId="6" borderId="0" xfId="0" applyNumberFormat="1" applyFont="1" applyFill="1" applyBorder="1" applyAlignment="1">
      <alignment vertical="center"/>
    </xf>
    <xf numFmtId="9" fontId="1" fillId="6" borderId="0" xfId="0" applyNumberFormat="1" applyFont="1" applyFill="1" applyBorder="1" applyAlignment="1">
      <alignment horizontal="center" vertical="center"/>
    </xf>
    <xf numFmtId="167" fontId="4" fillId="6" borderId="0" xfId="0" applyNumberFormat="1" applyFont="1" applyFill="1" applyBorder="1" applyAlignment="1">
      <alignment horizontal="center" vertical="center"/>
    </xf>
    <xf numFmtId="167" fontId="4" fillId="6" borderId="0" xfId="0" applyNumberFormat="1" applyFont="1" applyFill="1" applyBorder="1" applyAlignment="1">
      <alignment vertical="center"/>
    </xf>
    <xf numFmtId="165" fontId="1" fillId="6" borderId="11" xfId="0" applyNumberFormat="1" applyFont="1" applyFill="1" applyBorder="1" applyAlignment="1">
      <alignment vertical="center"/>
    </xf>
    <xf numFmtId="0" fontId="4" fillId="6" borderId="0" xfId="0" applyFont="1" applyFill="1" applyBorder="1" applyAlignment="1">
      <alignment vertical="center"/>
    </xf>
    <xf numFmtId="9" fontId="4" fillId="6" borderId="0" xfId="0" applyNumberFormat="1" applyFont="1" applyFill="1" applyBorder="1" applyAlignment="1">
      <alignment horizontal="center" vertical="center"/>
    </xf>
    <xf numFmtId="9" fontId="4" fillId="6" borderId="0" xfId="0" applyNumberFormat="1" applyFont="1" applyFill="1" applyBorder="1" applyAlignment="1">
      <alignment vertical="center"/>
    </xf>
    <xf numFmtId="167" fontId="20" fillId="5" borderId="2" xfId="0" applyNumberFormat="1" applyFont="1" applyFill="1" applyBorder="1" applyAlignment="1">
      <alignment vertical="center"/>
    </xf>
    <xf numFmtId="167" fontId="20" fillId="5" borderId="2" xfId="0" applyNumberFormat="1" applyFont="1" applyFill="1" applyBorder="1" applyAlignment="1">
      <alignment horizontal="center" vertical="center"/>
    </xf>
    <xf numFmtId="165" fontId="21" fillId="5" borderId="8" xfId="0" applyNumberFormat="1" applyFont="1" applyFill="1" applyBorder="1" applyAlignment="1">
      <alignment vertical="center"/>
    </xf>
    <xf numFmtId="0" fontId="15" fillId="6" borderId="10" xfId="0" applyFont="1" applyFill="1" applyBorder="1" applyAlignment="1">
      <alignment horizontal="center" vertical="center"/>
    </xf>
    <xf numFmtId="0" fontId="15" fillId="6" borderId="0" xfId="0" applyFont="1" applyFill="1" applyBorder="1" applyAlignment="1">
      <alignment horizontal="center" vertical="center" wrapText="1"/>
    </xf>
    <xf numFmtId="0" fontId="15" fillId="6" borderId="11" xfId="0" applyFont="1" applyFill="1" applyBorder="1" applyAlignment="1">
      <alignment horizontal="center" vertical="center"/>
    </xf>
    <xf numFmtId="168" fontId="1" fillId="6" borderId="19" xfId="1" applyNumberFormat="1" applyFont="1" applyFill="1" applyBorder="1" applyAlignment="1">
      <alignment vertical="center"/>
    </xf>
    <xf numFmtId="0" fontId="1" fillId="6" borderId="10" xfId="0" applyFont="1" applyFill="1" applyBorder="1" applyAlignment="1">
      <alignment horizontal="center" vertical="center"/>
    </xf>
    <xf numFmtId="168" fontId="4" fillId="6" borderId="0" xfId="1" applyNumberFormat="1" applyFont="1" applyFill="1" applyBorder="1" applyAlignment="1">
      <alignment horizontal="center" vertical="center"/>
    </xf>
    <xf numFmtId="168" fontId="4" fillId="6" borderId="11" xfId="1" applyNumberFormat="1" applyFont="1" applyFill="1" applyBorder="1" applyAlignment="1">
      <alignment horizontal="center" vertical="center"/>
    </xf>
    <xf numFmtId="168" fontId="22" fillId="5" borderId="19" xfId="1" applyNumberFormat="1" applyFont="1" applyFill="1" applyBorder="1" applyAlignment="1">
      <alignment vertical="center"/>
    </xf>
    <xf numFmtId="166" fontId="2" fillId="6" borderId="11" xfId="0" applyNumberFormat="1" applyFont="1" applyFill="1" applyBorder="1" applyAlignment="1">
      <alignment vertical="center"/>
    </xf>
    <xf numFmtId="0" fontId="4" fillId="6" borderId="0" xfId="0" applyFont="1" applyFill="1" applyBorder="1" applyAlignment="1">
      <alignment horizontal="center" vertical="center"/>
    </xf>
    <xf numFmtId="0" fontId="11" fillId="0" borderId="1" xfId="0" applyFont="1" applyBorder="1" applyAlignment="1" applyProtection="1">
      <alignment horizontal="center"/>
      <protection locked="0"/>
    </xf>
    <xf numFmtId="0" fontId="24" fillId="0" borderId="12" xfId="0" applyFont="1" applyBorder="1" applyAlignment="1" applyProtection="1">
      <protection locked="0"/>
    </xf>
    <xf numFmtId="0" fontId="0" fillId="0" borderId="1" xfId="0" applyBorder="1" applyAlignment="1"/>
    <xf numFmtId="0" fontId="23" fillId="0" borderId="1" xfId="0" applyFont="1" applyBorder="1" applyAlignment="1"/>
    <xf numFmtId="0" fontId="24" fillId="0" borderId="21" xfId="0" applyFont="1" applyBorder="1" applyAlignment="1" applyProtection="1">
      <alignment horizontal="center" vertical="center"/>
      <protection locked="0"/>
    </xf>
    <xf numFmtId="0" fontId="0" fillId="0" borderId="1" xfId="0" applyBorder="1" applyAlignment="1">
      <alignment horizontal="center" vertical="center"/>
    </xf>
    <xf numFmtId="0" fontId="24" fillId="0" borderId="21" xfId="0" applyFont="1" applyBorder="1" applyAlignment="1" applyProtection="1">
      <alignment horizontal="center"/>
      <protection locked="0"/>
    </xf>
    <xf numFmtId="0" fontId="26" fillId="0" borderId="12" xfId="0" applyFont="1" applyBorder="1" applyAlignment="1" applyProtection="1">
      <protection locked="0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7" xfId="0" applyFont="1" applyBorder="1" applyAlignment="1">
      <alignment vertical="center"/>
    </xf>
    <xf numFmtId="0" fontId="25" fillId="0" borderId="12" xfId="0" applyFont="1" applyBorder="1" applyAlignment="1">
      <alignment vertical="center"/>
    </xf>
    <xf numFmtId="0" fontId="24" fillId="0" borderId="24" xfId="0" applyFont="1" applyBorder="1" applyAlignment="1" applyProtection="1">
      <protection locked="0"/>
    </xf>
    <xf numFmtId="0" fontId="1" fillId="0" borderId="23" xfId="0" applyFont="1" applyBorder="1" applyAlignment="1">
      <alignment horizontal="center" vertical="center"/>
    </xf>
    <xf numFmtId="0" fontId="1" fillId="6" borderId="19" xfId="0" applyFont="1" applyFill="1" applyBorder="1" applyAlignment="1">
      <alignment horizontal="center" vertical="center"/>
    </xf>
    <xf numFmtId="49" fontId="16" fillId="0" borderId="19" xfId="0" applyNumberFormat="1" applyFont="1" applyFill="1" applyBorder="1" applyAlignment="1" applyProtection="1">
      <alignment horizontal="center" vertical="center"/>
    </xf>
    <xf numFmtId="167" fontId="22" fillId="5" borderId="19" xfId="0" applyNumberFormat="1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4" fillId="6" borderId="0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4" fillId="6" borderId="10" xfId="0" applyFont="1" applyFill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166" fontId="4" fillId="0" borderId="15" xfId="0" applyNumberFormat="1" applyFont="1" applyBorder="1" applyAlignment="1">
      <alignment horizontal="center" vertical="center"/>
    </xf>
    <xf numFmtId="0" fontId="4" fillId="6" borderId="11" xfId="0" applyFont="1" applyFill="1" applyBorder="1" applyAlignment="1">
      <alignment horizontal="center" vertical="center"/>
    </xf>
    <xf numFmtId="0" fontId="6" fillId="4" borderId="14" xfId="0" applyFont="1" applyFill="1" applyBorder="1" applyAlignment="1">
      <alignment horizontal="left" vertical="center"/>
    </xf>
    <xf numFmtId="0" fontId="6" fillId="4" borderId="2" xfId="0" applyFont="1" applyFill="1" applyBorder="1" applyAlignment="1">
      <alignment horizontal="left" vertical="center"/>
    </xf>
    <xf numFmtId="0" fontId="21" fillId="5" borderId="14" xfId="0" applyFont="1" applyFill="1" applyBorder="1" applyAlignment="1">
      <alignment horizontal="center" vertical="center"/>
    </xf>
    <xf numFmtId="0" fontId="21" fillId="5" borderId="2" xfId="0" applyFont="1" applyFill="1" applyBorder="1" applyAlignment="1">
      <alignment horizontal="center" vertical="center"/>
    </xf>
    <xf numFmtId="0" fontId="11" fillId="0" borderId="13" xfId="0" applyFont="1" applyBorder="1" applyAlignment="1">
      <alignment vertical="center"/>
    </xf>
    <xf numFmtId="0" fontId="24" fillId="0" borderId="12" xfId="0" applyFont="1" applyBorder="1" applyAlignment="1" applyProtection="1">
      <alignment wrapText="1"/>
      <protection locked="0"/>
    </xf>
    <xf numFmtId="0" fontId="11" fillId="0" borderId="1" xfId="0" applyFont="1" applyBorder="1" applyAlignment="1" applyProtection="1">
      <alignment horizontal="center" vertical="center"/>
      <protection locked="0"/>
    </xf>
    <xf numFmtId="0" fontId="7" fillId="0" borderId="1" xfId="0" applyFont="1" applyBorder="1" applyAlignment="1"/>
    <xf numFmtId="0" fontId="7" fillId="0" borderId="1" xfId="0" applyFont="1" applyBorder="1" applyAlignment="1">
      <alignment wrapText="1"/>
    </xf>
    <xf numFmtId="0" fontId="23" fillId="0" borderId="1" xfId="0" applyFont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colors>
    <mruColors>
      <color rgb="FF0000B3"/>
      <color rgb="FF007F00"/>
      <color rgb="FFFC6C00"/>
      <color rgb="FFFF6600"/>
      <color rgb="FFFE6500"/>
      <color rgb="FF757F3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457200</xdr:colOff>
      <xdr:row>0</xdr:row>
      <xdr:rowOff>0</xdr:rowOff>
    </xdr:from>
    <xdr:ext cx="184731" cy="26456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SpPr txBox="1"/>
      </xdr:nvSpPr>
      <xdr:spPr>
        <a:xfrm>
          <a:off x="45720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457200</xdr:colOff>
      <xdr:row>1</xdr:row>
      <xdr:rowOff>0</xdr:rowOff>
    </xdr:from>
    <xdr:ext cx="184731" cy="26456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SpPr txBox="1"/>
      </xdr:nvSpPr>
      <xdr:spPr>
        <a:xfrm>
          <a:off x="457200" y="228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457200</xdr:colOff>
      <xdr:row>1</xdr:row>
      <xdr:rowOff>0</xdr:rowOff>
    </xdr:from>
    <xdr:ext cx="184731" cy="26456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SpPr txBox="1"/>
      </xdr:nvSpPr>
      <xdr:spPr>
        <a:xfrm>
          <a:off x="4724400" y="857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twoCellAnchor editAs="oneCell">
    <xdr:from>
      <xdr:col>2</xdr:col>
      <xdr:colOff>3552825</xdr:colOff>
      <xdr:row>1</xdr:row>
      <xdr:rowOff>142875</xdr:rowOff>
    </xdr:from>
    <xdr:to>
      <xdr:col>3</xdr:col>
      <xdr:colOff>393202</xdr:colOff>
      <xdr:row>5</xdr:row>
      <xdr:rowOff>76200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29175" y="142875"/>
          <a:ext cx="1021852" cy="8477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D31"/>
  <sheetViews>
    <sheetView view="pageBreakPreview" zoomScaleNormal="100" zoomScaleSheetLayoutView="100" workbookViewId="0">
      <selection activeCell="D4" sqref="D4"/>
    </sheetView>
  </sheetViews>
  <sheetFormatPr defaultRowHeight="15"/>
  <cols>
    <col min="1" max="1" width="21.7109375" bestFit="1" customWidth="1"/>
    <col min="2" max="2" width="45" customWidth="1"/>
    <col min="3" max="4" width="17.7109375" customWidth="1"/>
  </cols>
  <sheetData>
    <row r="1" spans="1:4" ht="15.75">
      <c r="A1" s="76"/>
      <c r="B1" s="56"/>
      <c r="C1" s="57"/>
      <c r="D1" s="33"/>
    </row>
    <row r="2" spans="1:4" ht="15.75">
      <c r="A2" s="58" t="s">
        <v>43</v>
      </c>
      <c r="B2" s="83">
        <f>'TAKEOFF Breakdown'!C3</f>
        <v>0</v>
      </c>
      <c r="C2" s="44" t="s">
        <v>16</v>
      </c>
      <c r="D2" s="86">
        <f>'TAKEOFF Breakdown'!G6</f>
        <v>44044</v>
      </c>
    </row>
    <row r="3" spans="1:4" ht="15.75">
      <c r="A3" s="67" t="s">
        <v>44</v>
      </c>
      <c r="B3" s="68"/>
      <c r="C3" s="44"/>
      <c r="D3" s="69"/>
    </row>
    <row r="4" spans="1:4" ht="15.75">
      <c r="A4" s="58" t="s">
        <v>45</v>
      </c>
      <c r="B4" s="77">
        <f>SUM(B5:B5)</f>
        <v>160</v>
      </c>
      <c r="C4" s="44" t="s">
        <v>81</v>
      </c>
      <c r="D4" s="75">
        <v>1</v>
      </c>
    </row>
    <row r="5" spans="1:4" ht="15.75">
      <c r="A5" s="58" t="s">
        <v>46</v>
      </c>
      <c r="B5" s="77">
        <v>160</v>
      </c>
      <c r="C5" s="78"/>
      <c r="D5" s="70"/>
    </row>
    <row r="6" spans="1:4" ht="15.75">
      <c r="A6" s="58"/>
      <c r="B6" s="79"/>
      <c r="C6" s="78"/>
      <c r="D6" s="70"/>
    </row>
    <row r="7" spans="1:4">
      <c r="A7" s="130" t="s">
        <v>47</v>
      </c>
      <c r="B7" s="131" t="s">
        <v>2</v>
      </c>
      <c r="C7" s="131" t="s">
        <v>80</v>
      </c>
      <c r="D7" s="132" t="s">
        <v>83</v>
      </c>
    </row>
    <row r="8" spans="1:4">
      <c r="A8" s="80" t="s">
        <v>48</v>
      </c>
      <c r="B8" s="71" t="s">
        <v>67</v>
      </c>
      <c r="C8" s="72">
        <f>'TAKEOFF Breakdown'!H18</f>
        <v>0</v>
      </c>
      <c r="D8" s="81">
        <f>SUM(C8/$B$4)</f>
        <v>0</v>
      </c>
    </row>
    <row r="9" spans="1:4">
      <c r="A9" s="80" t="s">
        <v>49</v>
      </c>
      <c r="B9" s="71" t="s">
        <v>82</v>
      </c>
      <c r="C9" s="72">
        <v>0</v>
      </c>
      <c r="D9" s="81">
        <f t="shared" ref="D9:D24" si="0">SUM(C9/$B$4)</f>
        <v>0</v>
      </c>
    </row>
    <row r="10" spans="1:4">
      <c r="A10" s="80" t="s">
        <v>50</v>
      </c>
      <c r="B10" s="71" t="s">
        <v>68</v>
      </c>
      <c r="C10" s="72">
        <f>'TAKEOFF Breakdown'!H24</f>
        <v>0</v>
      </c>
      <c r="D10" s="81">
        <f t="shared" si="0"/>
        <v>0</v>
      </c>
    </row>
    <row r="11" spans="1:4">
      <c r="A11" s="80" t="s">
        <v>51</v>
      </c>
      <c r="B11" s="71" t="s">
        <v>69</v>
      </c>
      <c r="C11" s="72">
        <f>'TAKEOFF Breakdown'!H25</f>
        <v>0</v>
      </c>
      <c r="D11" s="81">
        <f t="shared" si="0"/>
        <v>0</v>
      </c>
    </row>
    <row r="12" spans="1:4">
      <c r="A12" s="80" t="s">
        <v>52</v>
      </c>
      <c r="B12" s="71" t="s">
        <v>70</v>
      </c>
      <c r="C12" s="72">
        <f>'TAKEOFF Breakdown'!H30</f>
        <v>0</v>
      </c>
      <c r="D12" s="81">
        <f t="shared" si="0"/>
        <v>0</v>
      </c>
    </row>
    <row r="13" spans="1:4">
      <c r="A13" s="80" t="s">
        <v>53</v>
      </c>
      <c r="B13" s="71" t="s">
        <v>84</v>
      </c>
      <c r="C13" s="72">
        <f>'TAKEOFF Breakdown'!H31</f>
        <v>0</v>
      </c>
      <c r="D13" s="81">
        <f t="shared" si="0"/>
        <v>0</v>
      </c>
    </row>
    <row r="14" spans="1:4">
      <c r="A14" s="80" t="s">
        <v>54</v>
      </c>
      <c r="B14" s="71" t="s">
        <v>85</v>
      </c>
      <c r="C14" s="72">
        <f>'TAKEOFF Breakdown'!H32</f>
        <v>0</v>
      </c>
      <c r="D14" s="81">
        <f t="shared" si="0"/>
        <v>0</v>
      </c>
    </row>
    <row r="15" spans="1:4">
      <c r="A15" s="80" t="s">
        <v>55</v>
      </c>
      <c r="B15" s="71" t="s">
        <v>71</v>
      </c>
      <c r="C15" s="72">
        <f>'TAKEOFF Breakdown'!H33</f>
        <v>0</v>
      </c>
      <c r="D15" s="81">
        <f t="shared" si="0"/>
        <v>0</v>
      </c>
    </row>
    <row r="16" spans="1:4">
      <c r="A16" s="80" t="s">
        <v>56</v>
      </c>
      <c r="B16" s="73" t="s">
        <v>72</v>
      </c>
      <c r="C16" s="72">
        <f>'TAKEOFF Breakdown'!H34</f>
        <v>0</v>
      </c>
      <c r="D16" s="81">
        <f t="shared" si="0"/>
        <v>0</v>
      </c>
    </row>
    <row r="17" spans="1:4">
      <c r="A17" s="80" t="s">
        <v>57</v>
      </c>
      <c r="B17" s="73" t="s">
        <v>73</v>
      </c>
      <c r="C17" s="72">
        <f>'TAKEOFF Breakdown'!H35</f>
        <v>0</v>
      </c>
      <c r="D17" s="81">
        <f t="shared" si="0"/>
        <v>0</v>
      </c>
    </row>
    <row r="18" spans="1:4">
      <c r="A18" s="80" t="s">
        <v>58</v>
      </c>
      <c r="B18" s="73" t="s">
        <v>74</v>
      </c>
      <c r="C18" s="72">
        <f>'TAKEOFF Breakdown'!H36</f>
        <v>0</v>
      </c>
      <c r="D18" s="81">
        <f t="shared" si="0"/>
        <v>0</v>
      </c>
    </row>
    <row r="19" spans="1:4">
      <c r="A19" s="80" t="s">
        <v>59</v>
      </c>
      <c r="B19" s="73" t="s">
        <v>86</v>
      </c>
      <c r="C19" s="72">
        <f>'TAKEOFF Breakdown'!H37</f>
        <v>0</v>
      </c>
      <c r="D19" s="81">
        <f t="shared" si="0"/>
        <v>0</v>
      </c>
    </row>
    <row r="20" spans="1:4">
      <c r="A20" s="80" t="s">
        <v>60</v>
      </c>
      <c r="B20" s="73" t="s">
        <v>75</v>
      </c>
      <c r="C20" s="72">
        <v>0</v>
      </c>
      <c r="D20" s="81">
        <f t="shared" si="0"/>
        <v>0</v>
      </c>
    </row>
    <row r="21" spans="1:4">
      <c r="A21" s="80" t="s">
        <v>61</v>
      </c>
      <c r="B21" s="73" t="s">
        <v>76</v>
      </c>
      <c r="C21" s="72">
        <v>0</v>
      </c>
      <c r="D21" s="81">
        <f t="shared" si="0"/>
        <v>0</v>
      </c>
    </row>
    <row r="22" spans="1:4">
      <c r="A22" s="80" t="s">
        <v>62</v>
      </c>
      <c r="B22" s="73" t="s">
        <v>77</v>
      </c>
      <c r="C22" s="72">
        <v>0</v>
      </c>
      <c r="D22" s="81">
        <f t="shared" si="0"/>
        <v>0</v>
      </c>
    </row>
    <row r="23" spans="1:4">
      <c r="A23" s="80" t="s">
        <v>63</v>
      </c>
      <c r="B23" s="71" t="s">
        <v>78</v>
      </c>
      <c r="C23" s="72">
        <v>0</v>
      </c>
      <c r="D23" s="81">
        <f t="shared" si="0"/>
        <v>0</v>
      </c>
    </row>
    <row r="24" spans="1:4">
      <c r="A24" s="80" t="s">
        <v>64</v>
      </c>
      <c r="B24" s="71" t="s">
        <v>87</v>
      </c>
      <c r="C24" s="72">
        <v>0</v>
      </c>
      <c r="D24" s="81">
        <f t="shared" si="0"/>
        <v>0</v>
      </c>
    </row>
    <row r="25" spans="1:4" ht="15.75" thickBot="1">
      <c r="A25" s="82" t="s">
        <v>65</v>
      </c>
      <c r="B25" s="74" t="s">
        <v>79</v>
      </c>
      <c r="C25" s="72">
        <v>0</v>
      </c>
      <c r="D25" s="81">
        <f>SUM(C25/$B$4)</f>
        <v>0</v>
      </c>
    </row>
    <row r="26" spans="1:4" ht="16.5" thickBot="1">
      <c r="A26" s="154" t="s">
        <v>66</v>
      </c>
      <c r="B26" s="154"/>
      <c r="C26" s="133">
        <f>SUM(C8:C25)</f>
        <v>0</v>
      </c>
      <c r="D26" s="133">
        <f>SUM(C26/$B$4)</f>
        <v>0</v>
      </c>
    </row>
    <row r="27" spans="1:4" ht="15.75" thickBot="1">
      <c r="A27" s="155"/>
      <c r="B27" s="155"/>
      <c r="C27" s="155"/>
      <c r="D27" s="155"/>
    </row>
    <row r="28" spans="1:4" ht="15.75">
      <c r="A28" s="134" t="s">
        <v>91</v>
      </c>
      <c r="B28" s="120">
        <v>0.2</v>
      </c>
      <c r="C28" s="135">
        <f>C26*B28</f>
        <v>0</v>
      </c>
      <c r="D28" s="136">
        <f>SUM(C28/$B$4)</f>
        <v>0</v>
      </c>
    </row>
    <row r="29" spans="1:4" ht="15.75">
      <c r="A29" s="134" t="s">
        <v>10</v>
      </c>
      <c r="B29" s="120">
        <v>0.03</v>
      </c>
      <c r="C29" s="135">
        <f>C26*B29</f>
        <v>0</v>
      </c>
      <c r="D29" s="136">
        <f t="shared" ref="D29:D30" si="1">SUM(C29/$B$4)</f>
        <v>0</v>
      </c>
    </row>
    <row r="30" spans="1:4" ht="16.5" thickBot="1">
      <c r="A30" s="134" t="s">
        <v>12</v>
      </c>
      <c r="B30" s="120">
        <v>7.0000000000000007E-2</v>
      </c>
      <c r="C30" s="135">
        <f>C26*B30</f>
        <v>0</v>
      </c>
      <c r="D30" s="136">
        <f t="shared" si="1"/>
        <v>0</v>
      </c>
    </row>
    <row r="31" spans="1:4" ht="16.5" thickBot="1">
      <c r="A31" s="156" t="s">
        <v>66</v>
      </c>
      <c r="B31" s="156"/>
      <c r="C31" s="137">
        <f>SUM(C26:C30)</f>
        <v>0</v>
      </c>
      <c r="D31" s="137">
        <f>SUM(C31/$B$4)</f>
        <v>0</v>
      </c>
    </row>
  </sheetData>
  <mergeCells count="3">
    <mergeCell ref="A26:B26"/>
    <mergeCell ref="A27:D27"/>
    <mergeCell ref="A31:B31"/>
  </mergeCells>
  <pageMargins left="0.7" right="0.7" top="0.75" bottom="0.75" header="0.3" footer="0.3"/>
  <pageSetup paperSize="9" scale="8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F00"/>
    <pageSetUpPr fitToPage="1"/>
  </sheetPr>
  <dimension ref="A1:H162"/>
  <sheetViews>
    <sheetView showGridLines="0" tabSelected="1" view="pageBreakPreview" topLeftCell="A145" zoomScaleNormal="100" zoomScaleSheetLayoutView="100" workbookViewId="0">
      <selection activeCell="C151" sqref="C151"/>
    </sheetView>
  </sheetViews>
  <sheetFormatPr defaultRowHeight="15"/>
  <cols>
    <col min="1" max="1" width="7" style="1" customWidth="1"/>
    <col min="2" max="2" width="12.140625" style="29" customWidth="1"/>
    <col min="3" max="3" width="62.7109375" style="1" customWidth="1"/>
    <col min="4" max="4" width="11.7109375" style="8" customWidth="1"/>
    <col min="5" max="5" width="8.5703125" style="8" customWidth="1"/>
    <col min="6" max="6" width="15.28515625" style="1" customWidth="1"/>
    <col min="7" max="7" width="14.85546875" style="1" customWidth="1"/>
    <col min="8" max="8" width="16.140625" style="1" customWidth="1"/>
    <col min="9" max="16384" width="9.140625" style="1"/>
  </cols>
  <sheetData>
    <row r="1" spans="1:8" ht="15" hidden="1" customHeight="1">
      <c r="A1" s="4"/>
      <c r="B1" s="27"/>
      <c r="C1" s="5"/>
      <c r="D1" s="5"/>
      <c r="E1" s="5"/>
      <c r="F1" s="5"/>
      <c r="G1" s="5"/>
      <c r="H1" s="6"/>
    </row>
    <row r="2" spans="1:8" ht="18" customHeight="1">
      <c r="A2" s="30"/>
      <c r="B2" s="31"/>
      <c r="C2" s="56"/>
      <c r="D2" s="32"/>
      <c r="E2" s="42"/>
      <c r="F2" s="57" t="s">
        <v>39</v>
      </c>
      <c r="G2" s="43"/>
      <c r="H2" s="33"/>
    </row>
    <row r="3" spans="1:8" ht="18" customHeight="1">
      <c r="A3" s="65" t="s">
        <v>43</v>
      </c>
      <c r="B3" s="66"/>
      <c r="C3" s="83"/>
      <c r="D3" s="37"/>
      <c r="E3" s="39"/>
      <c r="F3" s="44" t="s">
        <v>18</v>
      </c>
      <c r="G3" s="45"/>
      <c r="H3" s="38"/>
    </row>
    <row r="4" spans="1:8" ht="18" customHeight="1">
      <c r="A4" s="34"/>
      <c r="B4" s="35"/>
      <c r="C4" s="36"/>
      <c r="D4" s="37"/>
      <c r="E4" s="39"/>
      <c r="F4" s="44" t="s">
        <v>36</v>
      </c>
      <c r="G4" s="45"/>
      <c r="H4" s="38"/>
    </row>
    <row r="5" spans="1:8" ht="18" customHeight="1">
      <c r="A5" s="58" t="s">
        <v>40</v>
      </c>
      <c r="B5" s="44"/>
      <c r="C5" s="84" t="s">
        <v>207</v>
      </c>
      <c r="D5" s="37"/>
      <c r="E5" s="39"/>
      <c r="F5" s="44" t="s">
        <v>37</v>
      </c>
      <c r="G5" s="45"/>
      <c r="H5" s="38"/>
    </row>
    <row r="6" spans="1:8" ht="18" customHeight="1">
      <c r="A6" s="60"/>
      <c r="B6" s="61"/>
      <c r="C6" s="62"/>
      <c r="D6" s="40"/>
      <c r="E6" s="39"/>
      <c r="F6" s="44" t="s">
        <v>16</v>
      </c>
      <c r="G6" s="94">
        <v>44044</v>
      </c>
      <c r="H6" s="41"/>
    </row>
    <row r="7" spans="1:8" ht="29.25" customHeight="1">
      <c r="A7" s="106" t="s">
        <v>0</v>
      </c>
      <c r="B7" s="107" t="s">
        <v>1</v>
      </c>
      <c r="C7" s="107" t="s">
        <v>2</v>
      </c>
      <c r="D7" s="107" t="s">
        <v>3</v>
      </c>
      <c r="E7" s="107" t="s">
        <v>4</v>
      </c>
      <c r="F7" s="108" t="s">
        <v>89</v>
      </c>
      <c r="G7" s="108" t="s">
        <v>90</v>
      </c>
      <c r="H7" s="109" t="s">
        <v>17</v>
      </c>
    </row>
    <row r="8" spans="1:8" s="26" customFormat="1" ht="18" customHeight="1">
      <c r="A8" s="163"/>
      <c r="B8" s="160"/>
      <c r="C8" s="110" t="s">
        <v>5</v>
      </c>
      <c r="D8" s="160"/>
      <c r="E8" s="160"/>
      <c r="F8" s="160"/>
      <c r="G8" s="160"/>
      <c r="H8" s="166"/>
    </row>
    <row r="9" spans="1:8" s="19" customFormat="1" ht="18" customHeight="1">
      <c r="A9" s="21">
        <v>1</v>
      </c>
      <c r="B9" s="158"/>
      <c r="C9" s="2" t="s">
        <v>6</v>
      </c>
      <c r="D9" s="9">
        <v>1</v>
      </c>
      <c r="E9" s="98" t="s">
        <v>14</v>
      </c>
      <c r="F9" s="14">
        <f t="shared" ref="F9:F17" si="0">IF(D9=0,"",0)</f>
        <v>0</v>
      </c>
      <c r="G9" s="14">
        <f>IF(F9="","",D9*F9)</f>
        <v>0</v>
      </c>
      <c r="H9" s="165"/>
    </row>
    <row r="10" spans="1:8" s="19" customFormat="1" ht="18" customHeight="1">
      <c r="A10" s="55">
        <f>IF(D10=0,"",1+MAX(A$9:A9))</f>
        <v>2</v>
      </c>
      <c r="B10" s="158"/>
      <c r="C10" s="17" t="s">
        <v>13</v>
      </c>
      <c r="D10" s="18">
        <v>1</v>
      </c>
      <c r="E10" s="102" t="s">
        <v>14</v>
      </c>
      <c r="F10" s="16">
        <f t="shared" si="0"/>
        <v>0</v>
      </c>
      <c r="G10" s="16">
        <f t="shared" ref="G10:G17" si="1">IF(F10="","",D10*F10)</f>
        <v>0</v>
      </c>
      <c r="H10" s="165"/>
    </row>
    <row r="11" spans="1:8" s="19" customFormat="1" ht="18" customHeight="1">
      <c r="A11" s="104">
        <f>IF(D11=0,"",1+MAX(A$9:A10))</f>
        <v>3</v>
      </c>
      <c r="B11" s="158"/>
      <c r="C11" s="17" t="s">
        <v>29</v>
      </c>
      <c r="D11" s="18">
        <v>1</v>
      </c>
      <c r="E11" s="102" t="s">
        <v>14</v>
      </c>
      <c r="F11" s="16">
        <f t="shared" si="0"/>
        <v>0</v>
      </c>
      <c r="G11" s="16">
        <f t="shared" si="1"/>
        <v>0</v>
      </c>
      <c r="H11" s="165"/>
    </row>
    <row r="12" spans="1:8" s="19" customFormat="1" ht="18" customHeight="1">
      <c r="A12" s="104">
        <f>IF(D12=0,"",1+MAX(A$9:A11))</f>
        <v>4</v>
      </c>
      <c r="B12" s="158"/>
      <c r="C12" s="17" t="s">
        <v>7</v>
      </c>
      <c r="D12" s="18">
        <v>1</v>
      </c>
      <c r="E12" s="102" t="s">
        <v>14</v>
      </c>
      <c r="F12" s="16">
        <f t="shared" si="0"/>
        <v>0</v>
      </c>
      <c r="G12" s="16">
        <f t="shared" si="1"/>
        <v>0</v>
      </c>
      <c r="H12" s="165"/>
    </row>
    <row r="13" spans="1:8" s="19" customFormat="1" ht="18" customHeight="1">
      <c r="A13" s="104">
        <f>IF(D13=0,"",1+MAX(A$9:A12))</f>
        <v>5</v>
      </c>
      <c r="B13" s="158"/>
      <c r="C13" s="17" t="s">
        <v>8</v>
      </c>
      <c r="D13" s="18">
        <v>1</v>
      </c>
      <c r="E13" s="102" t="s">
        <v>14</v>
      </c>
      <c r="F13" s="16">
        <f t="shared" si="0"/>
        <v>0</v>
      </c>
      <c r="G13" s="16">
        <f t="shared" si="1"/>
        <v>0</v>
      </c>
      <c r="H13" s="165"/>
    </row>
    <row r="14" spans="1:8" s="19" customFormat="1" ht="18" customHeight="1">
      <c r="A14" s="104">
        <f>IF(D14=0,"",1+MAX(A$9:A13))</f>
        <v>6</v>
      </c>
      <c r="B14" s="158"/>
      <c r="C14" s="17" t="s">
        <v>9</v>
      </c>
      <c r="D14" s="18">
        <v>1</v>
      </c>
      <c r="E14" s="102" t="s">
        <v>14</v>
      </c>
      <c r="F14" s="16">
        <f t="shared" si="0"/>
        <v>0</v>
      </c>
      <c r="G14" s="16">
        <f t="shared" si="1"/>
        <v>0</v>
      </c>
      <c r="H14" s="165"/>
    </row>
    <row r="15" spans="1:8" s="19" customFormat="1" ht="18" customHeight="1">
      <c r="A15" s="104">
        <f>IF(D15=0,"",1+MAX(A$9:A14))</f>
        <v>7</v>
      </c>
      <c r="B15" s="158"/>
      <c r="C15" s="15" t="s">
        <v>38</v>
      </c>
      <c r="D15" s="18">
        <v>1</v>
      </c>
      <c r="E15" s="98" t="s">
        <v>14</v>
      </c>
      <c r="F15" s="16">
        <f t="shared" ref="F15:F16" si="2">IF(D15=0,"",0)</f>
        <v>0</v>
      </c>
      <c r="G15" s="16">
        <f t="shared" ref="G15:G16" si="3">IF(F15="","",D15*F15)</f>
        <v>0</v>
      </c>
      <c r="H15" s="165"/>
    </row>
    <row r="16" spans="1:8" s="103" customFormat="1" ht="18" customHeight="1">
      <c r="A16" s="104">
        <f>IF(D16=0,"",1+MAX(A$9:A15))</f>
        <v>8</v>
      </c>
      <c r="B16" s="158"/>
      <c r="C16" s="100" t="s">
        <v>95</v>
      </c>
      <c r="D16" s="102">
        <v>142</v>
      </c>
      <c r="E16" s="98" t="s">
        <v>126</v>
      </c>
      <c r="F16" s="101">
        <f t="shared" si="2"/>
        <v>0</v>
      </c>
      <c r="G16" s="101">
        <f t="shared" si="3"/>
        <v>0</v>
      </c>
      <c r="H16" s="165"/>
    </row>
    <row r="17" spans="1:8" s="19" customFormat="1" ht="18" customHeight="1">
      <c r="A17" s="104">
        <f>IF(D17=0,"",1+MAX(A$9:A16))</f>
        <v>9</v>
      </c>
      <c r="B17" s="159"/>
      <c r="C17" s="15" t="s">
        <v>88</v>
      </c>
      <c r="D17" s="18">
        <v>6100</v>
      </c>
      <c r="E17" s="98" t="s">
        <v>127</v>
      </c>
      <c r="F17" s="16">
        <f t="shared" si="0"/>
        <v>0</v>
      </c>
      <c r="G17" s="16">
        <f t="shared" si="1"/>
        <v>0</v>
      </c>
      <c r="H17" s="165"/>
    </row>
    <row r="18" spans="1:8" s="19" customFormat="1" ht="18" customHeight="1">
      <c r="A18" s="104" t="str">
        <f>IF(D18=0,"",1+MAX(A$9:A17))</f>
        <v/>
      </c>
      <c r="B18" s="59"/>
      <c r="C18" s="111" t="s">
        <v>19</v>
      </c>
      <c r="D18" s="11"/>
      <c r="E18" s="7" t="s">
        <v>128</v>
      </c>
      <c r="F18" s="3"/>
      <c r="G18" s="14"/>
      <c r="H18" s="138">
        <f>(SUM(G9:G18))</f>
        <v>0</v>
      </c>
    </row>
    <row r="19" spans="1:8" s="19" customFormat="1" ht="18" customHeight="1">
      <c r="A19" s="23"/>
      <c r="B19" s="28"/>
      <c r="C19" s="10"/>
      <c r="D19" s="12"/>
      <c r="E19" s="12"/>
      <c r="F19" s="13"/>
      <c r="G19" s="13"/>
      <c r="H19" s="24"/>
    </row>
    <row r="20" spans="1:8" s="20" customFormat="1" ht="18" customHeight="1">
      <c r="A20" s="160"/>
      <c r="B20" s="160"/>
      <c r="C20" s="110" t="s">
        <v>30</v>
      </c>
      <c r="D20" s="160"/>
      <c r="E20" s="160"/>
      <c r="F20" s="160"/>
      <c r="G20" s="160"/>
      <c r="H20" s="160"/>
    </row>
    <row r="21" spans="1:8" s="19" customFormat="1" ht="18" customHeight="1">
      <c r="A21" s="63" t="str">
        <f>IF(D21=0,"",1+MAX(A$9:A20))</f>
        <v/>
      </c>
      <c r="B21" s="158" t="s">
        <v>94</v>
      </c>
      <c r="C21" s="105" t="s">
        <v>96</v>
      </c>
      <c r="D21" s="98"/>
      <c r="E21" s="98"/>
      <c r="F21" s="14" t="str">
        <f t="shared" ref="F21:F24" si="4">IF(D21=0,"",0)</f>
        <v/>
      </c>
      <c r="G21" s="14" t="str">
        <f t="shared" ref="G21:G24" si="5">IF(F21="","",D21*F21)</f>
        <v/>
      </c>
      <c r="H21" s="165"/>
    </row>
    <row r="22" spans="1:8" s="19" customFormat="1" ht="18" customHeight="1">
      <c r="A22" s="104">
        <f>IF(D22=0,"",1+MAX(A$9:A21))</f>
        <v>10</v>
      </c>
      <c r="B22" s="158"/>
      <c r="C22" s="171" t="s">
        <v>124</v>
      </c>
      <c r="D22" s="140">
        <v>5.2</v>
      </c>
      <c r="E22" s="98" t="s">
        <v>126</v>
      </c>
      <c r="F22" s="99">
        <f t="shared" si="4"/>
        <v>0</v>
      </c>
      <c r="G22" s="99">
        <f t="shared" si="5"/>
        <v>0</v>
      </c>
      <c r="H22" s="165"/>
    </row>
    <row r="23" spans="1:8" s="19" customFormat="1" ht="18" customHeight="1">
      <c r="A23" s="104">
        <f>IF(D23=0,"",1+MAX(A$9:A22))</f>
        <v>11</v>
      </c>
      <c r="B23" s="158"/>
      <c r="C23" s="171" t="s">
        <v>125</v>
      </c>
      <c r="D23" s="140">
        <v>3.9</v>
      </c>
      <c r="E23" s="98" t="s">
        <v>126</v>
      </c>
      <c r="F23" s="99">
        <f t="shared" ref="F23" si="6">IF(D23=0,"",0)</f>
        <v>0</v>
      </c>
      <c r="G23" s="99">
        <f t="shared" ref="G23" si="7">IF(F23="","",D23*F23)</f>
        <v>0</v>
      </c>
      <c r="H23" s="165"/>
    </row>
    <row r="24" spans="1:8" s="19" customFormat="1" ht="18" customHeight="1">
      <c r="A24" s="22"/>
      <c r="B24" s="59"/>
      <c r="C24" s="111" t="s">
        <v>31</v>
      </c>
      <c r="D24" s="11"/>
      <c r="E24" s="7"/>
      <c r="F24" s="14" t="str">
        <f t="shared" si="4"/>
        <v/>
      </c>
      <c r="G24" s="14" t="str">
        <f t="shared" si="5"/>
        <v/>
      </c>
      <c r="H24" s="138">
        <f>(SUM(G21:G24))</f>
        <v>0</v>
      </c>
    </row>
    <row r="25" spans="1:8" s="19" customFormat="1" ht="18" customHeight="1">
      <c r="A25" s="23"/>
      <c r="B25" s="28"/>
      <c r="C25" s="10"/>
      <c r="D25" s="12"/>
      <c r="E25" s="12"/>
      <c r="F25" s="13"/>
      <c r="G25" s="13"/>
      <c r="H25" s="24"/>
    </row>
    <row r="26" spans="1:8" s="20" customFormat="1" ht="18" customHeight="1">
      <c r="A26" s="160"/>
      <c r="B26" s="160"/>
      <c r="C26" s="110" t="s">
        <v>97</v>
      </c>
      <c r="D26" s="160"/>
      <c r="E26" s="160"/>
      <c r="F26" s="160"/>
      <c r="G26" s="160"/>
      <c r="H26" s="160"/>
    </row>
    <row r="27" spans="1:8" s="103" customFormat="1" ht="18" customHeight="1">
      <c r="A27" s="63" t="str">
        <f>IF(D27=0,"",1+MAX(A$9:A26))</f>
        <v/>
      </c>
      <c r="B27" s="158" t="s">
        <v>94</v>
      </c>
      <c r="C27" s="105" t="s">
        <v>98</v>
      </c>
      <c r="D27" s="98"/>
      <c r="E27" s="98"/>
      <c r="F27" s="99" t="str">
        <f t="shared" ref="F27:F28" si="8">IF(D27=0,"",0)</f>
        <v/>
      </c>
      <c r="G27" s="99" t="str">
        <f t="shared" ref="G27:G28" si="9">IF(F27="","",D27*F27)</f>
        <v/>
      </c>
      <c r="H27" s="165"/>
    </row>
    <row r="28" spans="1:8" s="103" customFormat="1" ht="47.25">
      <c r="A28" s="104">
        <f>IF(D28=0,"",1+MAX(A$9:A27))</f>
        <v>12</v>
      </c>
      <c r="B28" s="158"/>
      <c r="C28" s="172" t="s">
        <v>129</v>
      </c>
      <c r="D28" s="173">
        <v>252</v>
      </c>
      <c r="E28" s="98" t="s">
        <v>127</v>
      </c>
      <c r="F28" s="99">
        <f t="shared" si="8"/>
        <v>0</v>
      </c>
      <c r="G28" s="99">
        <f t="shared" si="9"/>
        <v>0</v>
      </c>
      <c r="H28" s="165"/>
    </row>
    <row r="29" spans="1:8" s="103" customFormat="1" ht="18" customHeight="1">
      <c r="A29" s="22"/>
      <c r="B29" s="59"/>
      <c r="C29" s="111" t="s">
        <v>31</v>
      </c>
      <c r="D29" s="11"/>
      <c r="E29" s="7"/>
      <c r="F29" s="99" t="str">
        <f t="shared" ref="F29" si="10">IF(D29=0,"",0)</f>
        <v/>
      </c>
      <c r="G29" s="99" t="str">
        <f t="shared" ref="G29" si="11">IF(F29="","",D29*F29)</f>
        <v/>
      </c>
      <c r="H29" s="138">
        <f>(SUM(G27:G29))</f>
        <v>0</v>
      </c>
    </row>
    <row r="30" spans="1:8" s="19" customFormat="1" ht="18" customHeight="1">
      <c r="A30" s="23"/>
      <c r="B30" s="28"/>
      <c r="C30" s="10"/>
      <c r="D30" s="12"/>
      <c r="E30" s="12"/>
      <c r="F30" s="13"/>
      <c r="G30" s="13"/>
      <c r="H30" s="24"/>
    </row>
    <row r="31" spans="1:8" s="20" customFormat="1" ht="18" customHeight="1">
      <c r="A31" s="160"/>
      <c r="B31" s="160"/>
      <c r="C31" s="110" t="s">
        <v>32</v>
      </c>
      <c r="D31" s="160"/>
      <c r="E31" s="160"/>
      <c r="F31" s="160"/>
      <c r="G31" s="160"/>
      <c r="H31" s="160"/>
    </row>
    <row r="32" spans="1:8" s="19" customFormat="1" ht="18" customHeight="1">
      <c r="A32" s="63" t="str">
        <f>IF(D32=0,"",1+MAX(A$9:A31))</f>
        <v/>
      </c>
      <c r="B32" s="164" t="s">
        <v>118</v>
      </c>
      <c r="C32" s="105" t="s">
        <v>99</v>
      </c>
      <c r="D32" s="9"/>
      <c r="E32" s="98"/>
      <c r="F32" s="14" t="str">
        <f t="shared" ref="F32:F38" si="12">IF(D32=0,"",0)</f>
        <v/>
      </c>
      <c r="G32" s="14" t="str">
        <f t="shared" ref="G32:G38" si="13">IF(F32="","",D32*F32)</f>
        <v/>
      </c>
      <c r="H32" s="165"/>
    </row>
    <row r="33" spans="1:8" s="103" customFormat="1" ht="18" customHeight="1">
      <c r="A33" s="104">
        <f>IF(D33=0,"",1+MAX(A$9:A32))</f>
        <v>13</v>
      </c>
      <c r="B33" s="164"/>
      <c r="C33" s="141" t="s">
        <v>130</v>
      </c>
      <c r="D33" s="144">
        <v>12</v>
      </c>
      <c r="E33" s="146" t="s">
        <v>93</v>
      </c>
      <c r="F33" s="99">
        <f t="shared" si="12"/>
        <v>0</v>
      </c>
      <c r="G33" s="99">
        <f t="shared" si="13"/>
        <v>0</v>
      </c>
      <c r="H33" s="165"/>
    </row>
    <row r="34" spans="1:8" s="103" customFormat="1" ht="18" customHeight="1">
      <c r="A34" s="104">
        <f>IF(D34=0,"",1+MAX(A$9:A33))</f>
        <v>14</v>
      </c>
      <c r="B34" s="164"/>
      <c r="C34" s="141" t="s">
        <v>131</v>
      </c>
      <c r="D34" s="144">
        <v>261</v>
      </c>
      <c r="E34" s="146" t="s">
        <v>127</v>
      </c>
      <c r="F34" s="99">
        <f t="shared" ref="F34" si="14">IF(D34=0,"",0)</f>
        <v>0</v>
      </c>
      <c r="G34" s="99">
        <f t="shared" ref="G34" si="15">IF(F34="","",D34*F34)</f>
        <v>0</v>
      </c>
      <c r="H34" s="165"/>
    </row>
    <row r="35" spans="1:8" s="103" customFormat="1" ht="18" customHeight="1">
      <c r="A35" s="104">
        <f>IF(D35=0,"",1+MAX(A$9:A34))</f>
        <v>15</v>
      </c>
      <c r="B35" s="164"/>
      <c r="C35" s="141" t="s">
        <v>132</v>
      </c>
      <c r="D35" s="148">
        <v>3</v>
      </c>
      <c r="E35" s="146" t="s">
        <v>135</v>
      </c>
      <c r="F35" s="99">
        <f t="shared" ref="F35:F37" si="16">IF(D35=0,"",0)</f>
        <v>0</v>
      </c>
      <c r="G35" s="99">
        <f t="shared" ref="G35:G37" si="17">IF(F35="","",D35*F35)</f>
        <v>0</v>
      </c>
      <c r="H35" s="165"/>
    </row>
    <row r="36" spans="1:8" s="103" customFormat="1" ht="18" customHeight="1">
      <c r="A36" s="104">
        <f>IF(D36=0,"",1+MAX(A$9:A35))</f>
        <v>16</v>
      </c>
      <c r="B36" s="164"/>
      <c r="C36" s="141" t="s">
        <v>133</v>
      </c>
      <c r="D36" s="148">
        <v>21</v>
      </c>
      <c r="E36" s="146" t="s">
        <v>135</v>
      </c>
      <c r="F36" s="99">
        <f t="shared" si="16"/>
        <v>0</v>
      </c>
      <c r="G36" s="99">
        <f t="shared" si="17"/>
        <v>0</v>
      </c>
      <c r="H36" s="165"/>
    </row>
    <row r="37" spans="1:8" s="103" customFormat="1" ht="18" customHeight="1">
      <c r="A37" s="104">
        <f>IF(D37=0,"",1+MAX(A$9:A36))</f>
        <v>17</v>
      </c>
      <c r="B37" s="164"/>
      <c r="C37" s="141" t="s">
        <v>134</v>
      </c>
      <c r="D37" s="148">
        <v>36</v>
      </c>
      <c r="E37" s="146" t="s">
        <v>135</v>
      </c>
      <c r="F37" s="99">
        <f t="shared" si="16"/>
        <v>0</v>
      </c>
      <c r="G37" s="99">
        <f t="shared" si="17"/>
        <v>0</v>
      </c>
      <c r="H37" s="165"/>
    </row>
    <row r="38" spans="1:8" s="19" customFormat="1" ht="18" customHeight="1">
      <c r="A38" s="22"/>
      <c r="B38" s="59"/>
      <c r="C38" s="111" t="s">
        <v>33</v>
      </c>
      <c r="D38" s="11"/>
      <c r="E38" s="7"/>
      <c r="F38" s="14" t="str">
        <f t="shared" si="12"/>
        <v/>
      </c>
      <c r="G38" s="14" t="str">
        <f t="shared" si="13"/>
        <v/>
      </c>
      <c r="H38" s="138">
        <f>(SUM(G32:G38))</f>
        <v>0</v>
      </c>
    </row>
    <row r="39" spans="1:8" s="19" customFormat="1" ht="18" customHeight="1">
      <c r="A39" s="23"/>
      <c r="B39" s="28"/>
      <c r="C39" s="10"/>
      <c r="D39" s="12"/>
      <c r="E39" s="12"/>
      <c r="F39" s="13"/>
      <c r="G39" s="13"/>
      <c r="H39" s="24"/>
    </row>
    <row r="40" spans="1:8" s="20" customFormat="1" ht="18" customHeight="1">
      <c r="A40" s="163"/>
      <c r="B40" s="160"/>
      <c r="C40" s="110" t="s">
        <v>25</v>
      </c>
      <c r="D40" s="160"/>
      <c r="E40" s="160"/>
      <c r="F40" s="160"/>
      <c r="G40" s="160"/>
      <c r="H40" s="166"/>
    </row>
    <row r="41" spans="1:8" s="19" customFormat="1" ht="18" customHeight="1">
      <c r="A41" s="63" t="str">
        <f>IF(D41=0,"",1+MAX(A$8:A40))</f>
        <v/>
      </c>
      <c r="B41" s="64"/>
      <c r="C41" s="85" t="s">
        <v>100</v>
      </c>
      <c r="D41" s="9"/>
      <c r="E41" s="98"/>
      <c r="F41" s="14" t="str">
        <f t="shared" ref="F41:F52" si="18">IF(D41=0,"",0)</f>
        <v/>
      </c>
      <c r="G41" s="14" t="str">
        <f t="shared" ref="G41:G52" si="19">IF(F41="","",D41*F41)</f>
        <v/>
      </c>
      <c r="H41" s="165"/>
    </row>
    <row r="42" spans="1:8" s="19" customFormat="1" ht="15.75">
      <c r="A42" s="63"/>
      <c r="B42" s="157" t="s">
        <v>119</v>
      </c>
      <c r="C42" s="141" t="s">
        <v>136</v>
      </c>
      <c r="D42" s="148">
        <v>4</v>
      </c>
      <c r="E42" s="146" t="s">
        <v>93</v>
      </c>
      <c r="F42" s="14">
        <f t="shared" ref="F42:F50" si="20">IF(D42=0,"",0)</f>
        <v>0</v>
      </c>
      <c r="G42" s="14">
        <f t="shared" ref="G42:G50" si="21">IF(F42="","",D42*F42)</f>
        <v>0</v>
      </c>
      <c r="H42" s="165"/>
    </row>
    <row r="43" spans="1:8" s="19" customFormat="1" ht="15.75">
      <c r="A43" s="55">
        <f>IF(D43=0,"",1+MAX(A$9:A42))</f>
        <v>18</v>
      </c>
      <c r="B43" s="158"/>
      <c r="C43" s="141" t="s">
        <v>137</v>
      </c>
      <c r="D43" s="148">
        <v>5.0999999999999996</v>
      </c>
      <c r="E43" s="146" t="s">
        <v>135</v>
      </c>
      <c r="F43" s="14">
        <f t="shared" si="20"/>
        <v>0</v>
      </c>
      <c r="G43" s="14">
        <f t="shared" si="21"/>
        <v>0</v>
      </c>
      <c r="H43" s="165"/>
    </row>
    <row r="44" spans="1:8" s="19" customFormat="1" ht="15.75">
      <c r="A44" s="55">
        <f>IF(D44=0,"",1+MAX(A$9:A43))</f>
        <v>19</v>
      </c>
      <c r="B44" s="159"/>
      <c r="C44" s="141" t="s">
        <v>138</v>
      </c>
      <c r="D44" s="148">
        <v>63.36</v>
      </c>
      <c r="E44" s="146" t="s">
        <v>127</v>
      </c>
      <c r="F44" s="14">
        <f t="shared" si="20"/>
        <v>0</v>
      </c>
      <c r="G44" s="14">
        <f t="shared" si="21"/>
        <v>0</v>
      </c>
      <c r="H44" s="165"/>
    </row>
    <row r="45" spans="1:8" s="103" customFormat="1" ht="47.25">
      <c r="A45" s="104">
        <f>IF(D45=0,"",1+MAX(A$9:A43))</f>
        <v>19</v>
      </c>
      <c r="B45" s="157" t="s">
        <v>120</v>
      </c>
      <c r="C45" s="172" t="s">
        <v>139</v>
      </c>
      <c r="D45" s="148">
        <v>151.41999999999999</v>
      </c>
      <c r="E45" s="146" t="s">
        <v>127</v>
      </c>
      <c r="F45" s="99">
        <f t="shared" si="20"/>
        <v>0</v>
      </c>
      <c r="G45" s="99">
        <f t="shared" si="21"/>
        <v>0</v>
      </c>
      <c r="H45" s="165"/>
    </row>
    <row r="46" spans="1:8" s="103" customFormat="1" ht="15.75">
      <c r="A46" s="104">
        <f>IF(D46=0,"",1+MAX(A$9:A44))</f>
        <v>20</v>
      </c>
      <c r="B46" s="158"/>
      <c r="C46" s="141" t="s">
        <v>140</v>
      </c>
      <c r="D46" s="148">
        <v>21.34</v>
      </c>
      <c r="E46" s="146" t="s">
        <v>127</v>
      </c>
      <c r="F46" s="99">
        <f t="shared" si="20"/>
        <v>0</v>
      </c>
      <c r="G46" s="99">
        <f t="shared" si="21"/>
        <v>0</v>
      </c>
      <c r="H46" s="165"/>
    </row>
    <row r="47" spans="1:8" s="19" customFormat="1" ht="15.75">
      <c r="A47" s="104" t="str">
        <f>IF(D47=0,"",1+MAX(A$9:A46))</f>
        <v/>
      </c>
      <c r="B47" s="150"/>
      <c r="C47" s="91" t="s">
        <v>101</v>
      </c>
      <c r="D47" s="90"/>
      <c r="E47" s="102"/>
      <c r="F47" s="14" t="str">
        <f t="shared" si="20"/>
        <v/>
      </c>
      <c r="G47" s="14" t="str">
        <f t="shared" si="21"/>
        <v/>
      </c>
      <c r="H47" s="165"/>
    </row>
    <row r="48" spans="1:8" s="19" customFormat="1" ht="15.75" customHeight="1">
      <c r="A48" s="104">
        <f>IF(D48=0,"",1+MAX(A$9:A47))</f>
        <v>21</v>
      </c>
      <c r="B48" s="161" t="s">
        <v>121</v>
      </c>
      <c r="C48" s="141" t="s">
        <v>141</v>
      </c>
      <c r="D48" s="148">
        <v>5</v>
      </c>
      <c r="E48" s="146" t="s">
        <v>135</v>
      </c>
      <c r="F48" s="14">
        <f t="shared" si="20"/>
        <v>0</v>
      </c>
      <c r="G48" s="14">
        <f t="shared" si="21"/>
        <v>0</v>
      </c>
      <c r="H48" s="165"/>
    </row>
    <row r="49" spans="1:8" s="19" customFormat="1" ht="15.75">
      <c r="A49" s="104">
        <f>IF(D49=0,"",1+MAX(A$9:A48))</f>
        <v>22</v>
      </c>
      <c r="B49" s="162"/>
      <c r="C49" s="141" t="s">
        <v>142</v>
      </c>
      <c r="D49" s="148">
        <v>5</v>
      </c>
      <c r="E49" s="146" t="s">
        <v>135</v>
      </c>
      <c r="F49" s="14">
        <f t="shared" si="20"/>
        <v>0</v>
      </c>
      <c r="G49" s="14">
        <f t="shared" si="21"/>
        <v>0</v>
      </c>
      <c r="H49" s="165"/>
    </row>
    <row r="50" spans="1:8" s="19" customFormat="1" ht="15.75">
      <c r="A50" s="104">
        <f>IF(D50=0,"",1+MAX(A$9:A49))</f>
        <v>23</v>
      </c>
      <c r="B50" s="162"/>
      <c r="C50" s="141" t="s">
        <v>143</v>
      </c>
      <c r="D50" s="148">
        <v>3</v>
      </c>
      <c r="E50" s="146" t="s">
        <v>135</v>
      </c>
      <c r="F50" s="14">
        <f t="shared" si="20"/>
        <v>0</v>
      </c>
      <c r="G50" s="14">
        <f t="shared" si="21"/>
        <v>0</v>
      </c>
      <c r="H50" s="165"/>
    </row>
    <row r="51" spans="1:8" s="103" customFormat="1" ht="15.75" customHeight="1">
      <c r="A51" s="104">
        <f>IF(D51=0,"",1+MAX(A$9:A50))</f>
        <v>24</v>
      </c>
      <c r="B51" s="162"/>
      <c r="C51" s="141" t="s">
        <v>144</v>
      </c>
      <c r="D51" s="148">
        <v>3</v>
      </c>
      <c r="E51" s="146" t="s">
        <v>135</v>
      </c>
      <c r="F51" s="99">
        <f t="shared" ref="F51" si="22">IF(D51=0,"",0)</f>
        <v>0</v>
      </c>
      <c r="G51" s="99">
        <f t="shared" ref="G51" si="23">IF(F51="","",D51*F51)</f>
        <v>0</v>
      </c>
      <c r="H51" s="165"/>
    </row>
    <row r="52" spans="1:8" s="19" customFormat="1" ht="18" customHeight="1">
      <c r="A52" s="104" t="str">
        <f>IF(D52=0,"",1+MAX(A$9:A51))</f>
        <v/>
      </c>
      <c r="B52" s="59"/>
      <c r="C52" s="111" t="s">
        <v>28</v>
      </c>
      <c r="D52" s="11"/>
      <c r="E52" s="7"/>
      <c r="F52" s="14" t="str">
        <f t="shared" si="18"/>
        <v/>
      </c>
      <c r="G52" s="14" t="str">
        <f t="shared" si="19"/>
        <v/>
      </c>
      <c r="H52" s="138">
        <f>(SUM(G41:G52))</f>
        <v>0</v>
      </c>
    </row>
    <row r="53" spans="1:8" s="19" customFormat="1" ht="18" customHeight="1">
      <c r="A53" s="23"/>
      <c r="B53" s="28"/>
      <c r="C53" s="10"/>
      <c r="D53" s="12"/>
      <c r="E53" s="12"/>
      <c r="F53" s="13"/>
      <c r="G53" s="13"/>
      <c r="H53" s="24"/>
    </row>
    <row r="54" spans="1:8" s="20" customFormat="1" ht="18" customHeight="1">
      <c r="A54" s="160"/>
      <c r="B54" s="160"/>
      <c r="C54" s="110" t="s">
        <v>23</v>
      </c>
      <c r="D54" s="160"/>
      <c r="E54" s="160"/>
      <c r="F54" s="160"/>
      <c r="G54" s="160"/>
      <c r="H54" s="160"/>
    </row>
    <row r="55" spans="1:8" s="19" customFormat="1" ht="18" customHeight="1">
      <c r="A55" s="63">
        <f>IF(D55=0,"",1+MAX(A$8:A54))</f>
        <v>25</v>
      </c>
      <c r="B55" s="158" t="s">
        <v>122</v>
      </c>
      <c r="C55" s="141" t="s">
        <v>145</v>
      </c>
      <c r="D55" s="146">
        <v>98</v>
      </c>
      <c r="E55" s="146" t="s">
        <v>127</v>
      </c>
      <c r="F55" s="14">
        <f t="shared" ref="F55:F59" si="24">IF(D55=0,"",0)</f>
        <v>0</v>
      </c>
      <c r="G55" s="14">
        <f t="shared" ref="G55:G59" si="25">IF(F55="","",D55*F55)</f>
        <v>0</v>
      </c>
      <c r="H55" s="165"/>
    </row>
    <row r="56" spans="1:8" s="19" customFormat="1" ht="18" customHeight="1">
      <c r="A56" s="63">
        <f>IF(D56=0,"",1+MAX(A$8:A55))</f>
        <v>26</v>
      </c>
      <c r="B56" s="158"/>
      <c r="C56" s="141" t="s">
        <v>146</v>
      </c>
      <c r="D56" s="146">
        <v>63</v>
      </c>
      <c r="E56" s="146" t="s">
        <v>127</v>
      </c>
      <c r="F56" s="14">
        <f t="shared" ref="F56:F57" si="26">IF(D56=0,"",0)</f>
        <v>0</v>
      </c>
      <c r="G56" s="14">
        <f t="shared" ref="G56:G57" si="27">IF(F56="","",D56*F56)</f>
        <v>0</v>
      </c>
      <c r="H56" s="165"/>
    </row>
    <row r="57" spans="1:8" s="103" customFormat="1" ht="18" customHeight="1">
      <c r="A57" s="63">
        <f>IF(D57=0,"",1+MAX(A$8:A56))</f>
        <v>27</v>
      </c>
      <c r="B57" s="158"/>
      <c r="C57" s="141" t="s">
        <v>147</v>
      </c>
      <c r="D57" s="146">
        <v>70</v>
      </c>
      <c r="E57" s="146" t="s">
        <v>127</v>
      </c>
      <c r="F57" s="99">
        <f t="shared" si="26"/>
        <v>0</v>
      </c>
      <c r="G57" s="99">
        <f t="shared" si="27"/>
        <v>0</v>
      </c>
      <c r="H57" s="165"/>
    </row>
    <row r="58" spans="1:8" s="103" customFormat="1" ht="18" customHeight="1">
      <c r="A58" s="63">
        <f>IF(D58=0,"",1+MAX(A$8:A57))</f>
        <v>28</v>
      </c>
      <c r="B58" s="158"/>
      <c r="C58" s="142" t="s">
        <v>148</v>
      </c>
      <c r="D58" s="146">
        <v>14</v>
      </c>
      <c r="E58" s="146" t="s">
        <v>127</v>
      </c>
      <c r="F58" s="99">
        <f t="shared" ref="F58" si="28">IF(D58=0,"",0)</f>
        <v>0</v>
      </c>
      <c r="G58" s="99">
        <f t="shared" ref="G58" si="29">IF(F58="","",D58*F58)</f>
        <v>0</v>
      </c>
      <c r="H58" s="165"/>
    </row>
    <row r="59" spans="1:8" s="19" customFormat="1" ht="18" customHeight="1">
      <c r="A59" s="22"/>
      <c r="B59" s="59"/>
      <c r="C59" s="111" t="s">
        <v>24</v>
      </c>
      <c r="D59" s="11"/>
      <c r="E59" s="102"/>
      <c r="F59" s="14" t="str">
        <f t="shared" si="24"/>
        <v/>
      </c>
      <c r="G59" s="14" t="str">
        <f t="shared" si="25"/>
        <v/>
      </c>
      <c r="H59" s="138">
        <f>(SUM(G55:G59))</f>
        <v>0</v>
      </c>
    </row>
    <row r="60" spans="1:8" s="19" customFormat="1" ht="18" customHeight="1">
      <c r="A60" s="23"/>
      <c r="B60" s="28"/>
      <c r="C60" s="10"/>
      <c r="D60" s="12"/>
      <c r="E60" s="12"/>
      <c r="F60" s="13"/>
      <c r="G60" s="13"/>
      <c r="H60" s="24"/>
    </row>
    <row r="61" spans="1:8" s="20" customFormat="1" ht="18" customHeight="1">
      <c r="A61" s="160"/>
      <c r="B61" s="160"/>
      <c r="C61" s="110" t="s">
        <v>26</v>
      </c>
      <c r="D61" s="160"/>
      <c r="E61" s="160"/>
      <c r="F61" s="160"/>
      <c r="G61" s="160"/>
      <c r="H61" s="160"/>
    </row>
    <row r="62" spans="1:8" s="19" customFormat="1" ht="18" customHeight="1">
      <c r="A62" s="63" t="str">
        <f>IF(D62=0,"",1+MAX(A$8:A61))</f>
        <v/>
      </c>
      <c r="B62" s="158" t="s">
        <v>123</v>
      </c>
      <c r="C62" s="88" t="s">
        <v>92</v>
      </c>
      <c r="D62" s="89"/>
      <c r="E62" s="149"/>
      <c r="F62" s="14" t="str">
        <f t="shared" ref="F62:F79" si="30">IF(D62=0,"",0)</f>
        <v/>
      </c>
      <c r="G62" s="14" t="str">
        <f t="shared" ref="G62:G79" si="31">IF(F62="","",D62*F62)</f>
        <v/>
      </c>
      <c r="H62" s="165"/>
    </row>
    <row r="63" spans="1:8" s="19" customFormat="1" ht="15.75">
      <c r="A63" s="63">
        <f>IF(D63=0,"",1+MAX(A$8:A58))</f>
        <v>29</v>
      </c>
      <c r="B63" s="158"/>
      <c r="C63" s="141" t="s">
        <v>149</v>
      </c>
      <c r="D63" s="148">
        <v>6</v>
      </c>
      <c r="E63" s="148" t="s">
        <v>93</v>
      </c>
      <c r="F63" s="14">
        <f t="shared" ref="F63:F70" si="32">IF(D63=0,"",0)</f>
        <v>0</v>
      </c>
      <c r="G63" s="14">
        <f t="shared" ref="G63:G70" si="33">IF(F63="","",D63*F63)</f>
        <v>0</v>
      </c>
      <c r="H63" s="165"/>
    </row>
    <row r="64" spans="1:8" s="19" customFormat="1" ht="15.75">
      <c r="A64" s="63">
        <f>IF(D64=0,"",1+MAX(A$8:A63))</f>
        <v>30</v>
      </c>
      <c r="B64" s="158"/>
      <c r="C64" s="141" t="s">
        <v>150</v>
      </c>
      <c r="D64" s="148">
        <v>3</v>
      </c>
      <c r="E64" s="148" t="s">
        <v>93</v>
      </c>
      <c r="F64" s="14">
        <f t="shared" si="32"/>
        <v>0</v>
      </c>
      <c r="G64" s="14">
        <f t="shared" si="33"/>
        <v>0</v>
      </c>
      <c r="H64" s="165"/>
    </row>
    <row r="65" spans="1:8" s="103" customFormat="1" ht="15.75">
      <c r="A65" s="63">
        <f>IF(D65=0,"",1+MAX(A$8:A64))</f>
        <v>31</v>
      </c>
      <c r="B65" s="158"/>
      <c r="C65" s="141" t="s">
        <v>151</v>
      </c>
      <c r="D65" s="148">
        <v>2</v>
      </c>
      <c r="E65" s="148" t="s">
        <v>93</v>
      </c>
      <c r="F65" s="99">
        <f t="shared" ref="F65:F67" si="34">IF(D65=0,"",0)</f>
        <v>0</v>
      </c>
      <c r="G65" s="99">
        <f t="shared" ref="G65:G67" si="35">IF(F65="","",D65*F65)</f>
        <v>0</v>
      </c>
      <c r="H65" s="165"/>
    </row>
    <row r="66" spans="1:8" s="103" customFormat="1" ht="15.75">
      <c r="A66" s="63">
        <f>IF(D66=0,"",1+MAX(A$8:A65))</f>
        <v>32</v>
      </c>
      <c r="B66" s="158"/>
      <c r="C66" s="141" t="s">
        <v>152</v>
      </c>
      <c r="D66" s="148">
        <v>2</v>
      </c>
      <c r="E66" s="148" t="s">
        <v>93</v>
      </c>
      <c r="F66" s="99">
        <f t="shared" si="34"/>
        <v>0</v>
      </c>
      <c r="G66" s="99">
        <f t="shared" si="35"/>
        <v>0</v>
      </c>
      <c r="H66" s="165"/>
    </row>
    <row r="67" spans="1:8" s="103" customFormat="1" ht="15.75">
      <c r="A67" s="63">
        <f>IF(D67=0,"",1+MAX(A$8:A66))</f>
        <v>33</v>
      </c>
      <c r="B67" s="158"/>
      <c r="C67" s="141" t="s">
        <v>153</v>
      </c>
      <c r="D67" s="148">
        <v>1</v>
      </c>
      <c r="E67" s="148" t="s">
        <v>93</v>
      </c>
      <c r="F67" s="99">
        <f t="shared" si="34"/>
        <v>0</v>
      </c>
      <c r="G67" s="99">
        <f t="shared" si="35"/>
        <v>0</v>
      </c>
      <c r="H67" s="165"/>
    </row>
    <row r="68" spans="1:8" s="19" customFormat="1" ht="18" customHeight="1">
      <c r="A68" s="63" t="str">
        <f>IF(D68=0,"",1+MAX(A$8:A65))</f>
        <v/>
      </c>
      <c r="B68" s="158"/>
      <c r="C68" s="88" t="s">
        <v>102</v>
      </c>
      <c r="D68" s="87"/>
      <c r="E68" s="102"/>
      <c r="F68" s="14" t="str">
        <f t="shared" si="32"/>
        <v/>
      </c>
      <c r="G68" s="14" t="str">
        <f t="shared" si="33"/>
        <v/>
      </c>
      <c r="H68" s="165"/>
    </row>
    <row r="69" spans="1:8" s="19" customFormat="1" ht="18" customHeight="1">
      <c r="A69" s="104">
        <f>IF(D69=0,"",1+MAX(A$9:A68))</f>
        <v>34</v>
      </c>
      <c r="B69" s="158"/>
      <c r="C69" s="141" t="s">
        <v>154</v>
      </c>
      <c r="D69" s="148">
        <v>2</v>
      </c>
      <c r="E69" s="148" t="s">
        <v>93</v>
      </c>
      <c r="F69" s="14">
        <f t="shared" si="32"/>
        <v>0</v>
      </c>
      <c r="G69" s="14">
        <f t="shared" si="33"/>
        <v>0</v>
      </c>
      <c r="H69" s="165"/>
    </row>
    <row r="70" spans="1:8" s="19" customFormat="1" ht="18" customHeight="1">
      <c r="A70" s="104">
        <f>IF(D70=0,"",1+MAX(A$9:A69))</f>
        <v>35</v>
      </c>
      <c r="B70" s="158"/>
      <c r="C70" s="141" t="s">
        <v>155</v>
      </c>
      <c r="D70" s="148">
        <v>2</v>
      </c>
      <c r="E70" s="148" t="s">
        <v>93</v>
      </c>
      <c r="F70" s="14">
        <f t="shared" si="32"/>
        <v>0</v>
      </c>
      <c r="G70" s="14">
        <f t="shared" si="33"/>
        <v>0</v>
      </c>
      <c r="H70" s="165"/>
    </row>
    <row r="71" spans="1:8" s="103" customFormat="1" ht="18" customHeight="1">
      <c r="A71" s="104">
        <f>IF(D71=0,"",1+MAX(A$9:A70))</f>
        <v>36</v>
      </c>
      <c r="B71" s="153"/>
      <c r="C71" s="141" t="s">
        <v>156</v>
      </c>
      <c r="D71" s="148">
        <v>1</v>
      </c>
      <c r="E71" s="148" t="s">
        <v>93</v>
      </c>
      <c r="F71" s="99">
        <f t="shared" ref="F71:F74" si="36">IF(D71=0,"",0)</f>
        <v>0</v>
      </c>
      <c r="G71" s="99">
        <f t="shared" ref="G71:G74" si="37">IF(F71="","",D71*F71)</f>
        <v>0</v>
      </c>
      <c r="H71" s="92"/>
    </row>
    <row r="72" spans="1:8" s="103" customFormat="1" ht="18" customHeight="1">
      <c r="A72" s="104">
        <f>IF(D72=0,"",1+MAX(A$9:A71))</f>
        <v>37</v>
      </c>
      <c r="B72" s="153"/>
      <c r="C72" s="141" t="s">
        <v>157</v>
      </c>
      <c r="D72" s="148">
        <v>1</v>
      </c>
      <c r="E72" s="148" t="s">
        <v>93</v>
      </c>
      <c r="F72" s="99">
        <f t="shared" si="36"/>
        <v>0</v>
      </c>
      <c r="G72" s="99">
        <f t="shared" si="37"/>
        <v>0</v>
      </c>
      <c r="H72" s="92"/>
    </row>
    <row r="73" spans="1:8" s="103" customFormat="1" ht="18" customHeight="1">
      <c r="A73" s="104">
        <f>IF(D73=0,"",1+MAX(A$9:A72))</f>
        <v>38</v>
      </c>
      <c r="B73" s="153"/>
      <c r="C73" s="141" t="s">
        <v>158</v>
      </c>
      <c r="D73" s="148">
        <v>1</v>
      </c>
      <c r="E73" s="148" t="s">
        <v>93</v>
      </c>
      <c r="F73" s="99">
        <f t="shared" si="36"/>
        <v>0</v>
      </c>
      <c r="G73" s="99">
        <f t="shared" si="37"/>
        <v>0</v>
      </c>
      <c r="H73" s="92"/>
    </row>
    <row r="74" spans="1:8" s="103" customFormat="1" ht="18" customHeight="1">
      <c r="A74" s="104">
        <f>IF(D74=0,"",1+MAX(A$9:A73))</f>
        <v>39</v>
      </c>
      <c r="B74" s="153"/>
      <c r="C74" s="141" t="s">
        <v>159</v>
      </c>
      <c r="D74" s="148">
        <v>2</v>
      </c>
      <c r="E74" s="148" t="s">
        <v>93</v>
      </c>
      <c r="F74" s="99">
        <f t="shared" si="36"/>
        <v>0</v>
      </c>
      <c r="G74" s="99">
        <f t="shared" si="37"/>
        <v>0</v>
      </c>
      <c r="H74" s="92"/>
    </row>
    <row r="75" spans="1:8" s="103" customFormat="1" ht="18" customHeight="1">
      <c r="A75" s="104">
        <f>IF(D75=0,"",1+MAX(A$9:A74))</f>
        <v>40</v>
      </c>
      <c r="B75" s="153"/>
      <c r="C75" s="141" t="s">
        <v>160</v>
      </c>
      <c r="D75" s="148">
        <v>2</v>
      </c>
      <c r="E75" s="148" t="s">
        <v>93</v>
      </c>
      <c r="F75" s="99">
        <f t="shared" ref="F75:F76" si="38">IF(D75=0,"",0)</f>
        <v>0</v>
      </c>
      <c r="G75" s="99">
        <f t="shared" ref="G75:G76" si="39">IF(F75="","",D75*F75)</f>
        <v>0</v>
      </c>
      <c r="H75" s="92"/>
    </row>
    <row r="76" spans="1:8" s="103" customFormat="1" ht="18" customHeight="1">
      <c r="A76" s="104">
        <f>IF(D76=0,"",1+MAX(A$9:A75))</f>
        <v>41</v>
      </c>
      <c r="B76" s="153"/>
      <c r="C76" s="141" t="s">
        <v>161</v>
      </c>
      <c r="D76" s="148">
        <v>1</v>
      </c>
      <c r="E76" s="148" t="s">
        <v>93</v>
      </c>
      <c r="F76" s="99">
        <f t="shared" si="38"/>
        <v>0</v>
      </c>
      <c r="G76" s="99">
        <f t="shared" si="39"/>
        <v>0</v>
      </c>
      <c r="H76" s="92"/>
    </row>
    <row r="77" spans="1:8" s="103" customFormat="1" ht="18" customHeight="1">
      <c r="A77" s="104" t="str">
        <f>IF(D77=0,"",1+MAX(A$9:A76))</f>
        <v/>
      </c>
      <c r="B77" s="153"/>
      <c r="C77" s="88" t="s">
        <v>162</v>
      </c>
      <c r="D77" s="148"/>
      <c r="E77" s="148"/>
      <c r="F77" s="99"/>
      <c r="G77" s="99"/>
      <c r="H77" s="92"/>
    </row>
    <row r="78" spans="1:8" s="103" customFormat="1" ht="18" customHeight="1">
      <c r="A78" s="104">
        <f>IF(D78=0,"",1+MAX(A$9:A77))</f>
        <v>42</v>
      </c>
      <c r="B78" s="153"/>
      <c r="C78" s="152" t="s">
        <v>163</v>
      </c>
      <c r="D78" s="148">
        <v>2</v>
      </c>
      <c r="E78" s="148" t="s">
        <v>93</v>
      </c>
      <c r="F78" s="99">
        <f t="shared" ref="F78" si="40">IF(D78=0,"",0)</f>
        <v>0</v>
      </c>
      <c r="G78" s="99">
        <f t="shared" ref="G78" si="41">IF(F78="","",D78*F78)</f>
        <v>0</v>
      </c>
      <c r="H78" s="92"/>
    </row>
    <row r="79" spans="1:8" s="19" customFormat="1" ht="18" customHeight="1">
      <c r="A79" s="22"/>
      <c r="B79" s="59"/>
      <c r="C79" s="111" t="s">
        <v>27</v>
      </c>
      <c r="D79" s="11"/>
      <c r="E79" s="7"/>
      <c r="F79" s="14" t="str">
        <f t="shared" si="30"/>
        <v/>
      </c>
      <c r="G79" s="14" t="str">
        <f t="shared" si="31"/>
        <v/>
      </c>
      <c r="H79" s="138">
        <f>(SUM(G62:G79))</f>
        <v>0</v>
      </c>
    </row>
    <row r="80" spans="1:8" s="19" customFormat="1" ht="18" customHeight="1">
      <c r="A80" s="23"/>
      <c r="B80" s="28"/>
      <c r="C80" s="10"/>
      <c r="D80" s="12"/>
      <c r="E80" s="12"/>
      <c r="F80" s="13"/>
      <c r="G80" s="13"/>
      <c r="H80" s="24"/>
    </row>
    <row r="81" spans="1:8" s="20" customFormat="1" ht="18" customHeight="1">
      <c r="A81" s="160"/>
      <c r="B81" s="160"/>
      <c r="C81" s="110" t="s">
        <v>22</v>
      </c>
      <c r="D81" s="160"/>
      <c r="E81" s="160"/>
      <c r="F81" s="160"/>
      <c r="G81" s="160"/>
      <c r="H81" s="160"/>
    </row>
    <row r="82" spans="1:8" s="19" customFormat="1" ht="18" customHeight="1">
      <c r="A82" s="63" t="str">
        <f>IF(D82=0,"",1+MAX(A$9:A81))</f>
        <v/>
      </c>
      <c r="B82" s="164" t="s">
        <v>117</v>
      </c>
      <c r="C82" s="95" t="s">
        <v>103</v>
      </c>
      <c r="D82" s="9"/>
      <c r="E82" s="98"/>
      <c r="F82" s="14" t="str">
        <f t="shared" ref="F82:F130" si="42">IF(D82=0,"",0)</f>
        <v/>
      </c>
      <c r="G82" s="14" t="str">
        <f t="shared" ref="G82:G130" si="43">IF(F82="","",D82*F82)</f>
        <v/>
      </c>
      <c r="H82" s="165"/>
    </row>
    <row r="83" spans="1:8" s="19" customFormat="1" ht="18" customHeight="1">
      <c r="A83" s="104" t="str">
        <f>IF(D83=0,"",1+MAX(A$9:A82))</f>
        <v/>
      </c>
      <c r="B83" s="164"/>
      <c r="C83" s="174" t="s">
        <v>164</v>
      </c>
      <c r="D83" s="90"/>
      <c r="E83" s="102"/>
      <c r="F83" s="14" t="str">
        <f t="shared" ref="F83:F111" si="44">IF(D83=0,"",0)</f>
        <v/>
      </c>
      <c r="G83" s="14" t="str">
        <f t="shared" ref="G83:G111" si="45">IF(F83="","",D83*F83)</f>
        <v/>
      </c>
      <c r="H83" s="165"/>
    </row>
    <row r="84" spans="1:8" s="19" customFormat="1" ht="18" customHeight="1">
      <c r="A84" s="104">
        <f>IF(D84=0,"",1+MAX(A$9:A83))</f>
        <v>43</v>
      </c>
      <c r="B84" s="164"/>
      <c r="C84" s="142" t="s">
        <v>165</v>
      </c>
      <c r="D84" s="148">
        <v>70.2</v>
      </c>
      <c r="E84" s="176" t="s">
        <v>127</v>
      </c>
      <c r="F84" s="14">
        <f t="shared" si="44"/>
        <v>0</v>
      </c>
      <c r="G84" s="14">
        <f t="shared" si="45"/>
        <v>0</v>
      </c>
      <c r="H84" s="165"/>
    </row>
    <row r="85" spans="1:8" s="19" customFormat="1" ht="18" customHeight="1">
      <c r="A85" s="104">
        <f>IF(D85=0,"",1+MAX(A$9:A84))</f>
        <v>44</v>
      </c>
      <c r="B85" s="164"/>
      <c r="C85" s="142" t="s">
        <v>166</v>
      </c>
      <c r="D85" s="148">
        <v>77.91</v>
      </c>
      <c r="E85" s="176" t="s">
        <v>135</v>
      </c>
      <c r="F85" s="14">
        <f t="shared" si="44"/>
        <v>0</v>
      </c>
      <c r="G85" s="14">
        <f t="shared" si="45"/>
        <v>0</v>
      </c>
      <c r="H85" s="165"/>
    </row>
    <row r="86" spans="1:8" s="19" customFormat="1" ht="18" customHeight="1">
      <c r="A86" s="104">
        <f>IF(D86=0,"",1+MAX(A$9:A85))</f>
        <v>45</v>
      </c>
      <c r="B86" s="164"/>
      <c r="C86" s="142" t="s">
        <v>167</v>
      </c>
      <c r="D86" s="148">
        <v>140.4</v>
      </c>
      <c r="E86" s="176" t="s">
        <v>127</v>
      </c>
      <c r="F86" s="14">
        <f t="shared" si="44"/>
        <v>0</v>
      </c>
      <c r="G86" s="14">
        <f t="shared" si="45"/>
        <v>0</v>
      </c>
      <c r="H86" s="165"/>
    </row>
    <row r="87" spans="1:8" s="103" customFormat="1" ht="18" customHeight="1">
      <c r="A87" s="104">
        <f>IF(D87=0,"",1+MAX(A$9:A86))</f>
        <v>46</v>
      </c>
      <c r="B87" s="164"/>
      <c r="C87" s="142" t="s">
        <v>104</v>
      </c>
      <c r="D87" s="148">
        <v>103.88</v>
      </c>
      <c r="E87" s="176" t="s">
        <v>135</v>
      </c>
      <c r="F87" s="99">
        <f t="shared" ref="F87:F90" si="46">IF(D87=0,"",0)</f>
        <v>0</v>
      </c>
      <c r="G87" s="99">
        <f t="shared" ref="G87:G90" si="47">IF(F87="","",D87*F87)</f>
        <v>0</v>
      </c>
      <c r="H87" s="165"/>
    </row>
    <row r="88" spans="1:8" s="103" customFormat="1" ht="18" customHeight="1">
      <c r="A88" s="104" t="str">
        <f>IF(D88=0,"",1+MAX(A$9:A87))</f>
        <v/>
      </c>
      <c r="B88" s="164"/>
      <c r="C88" s="174" t="s">
        <v>168</v>
      </c>
      <c r="D88" s="145"/>
      <c r="E88" s="146"/>
      <c r="F88" s="99" t="str">
        <f t="shared" si="46"/>
        <v/>
      </c>
      <c r="G88" s="99" t="str">
        <f t="shared" si="47"/>
        <v/>
      </c>
      <c r="H88" s="165"/>
    </row>
    <row r="89" spans="1:8" s="103" customFormat="1" ht="18" customHeight="1">
      <c r="A89" s="104">
        <f>IF(D89=0,"",1+MAX(A$9:A88))</f>
        <v>47</v>
      </c>
      <c r="B89" s="164"/>
      <c r="C89" s="142" t="s">
        <v>165</v>
      </c>
      <c r="D89" s="148">
        <v>47.5</v>
      </c>
      <c r="E89" s="176" t="s">
        <v>127</v>
      </c>
      <c r="F89" s="99">
        <f t="shared" si="46"/>
        <v>0</v>
      </c>
      <c r="G89" s="99">
        <f t="shared" si="47"/>
        <v>0</v>
      </c>
      <c r="H89" s="165"/>
    </row>
    <row r="90" spans="1:8" s="103" customFormat="1" ht="18" customHeight="1">
      <c r="A90" s="104">
        <f>IF(D90=0,"",1+MAX(A$9:A89))</f>
        <v>48</v>
      </c>
      <c r="B90" s="164"/>
      <c r="C90" s="142" t="s">
        <v>166</v>
      </c>
      <c r="D90" s="148">
        <v>38</v>
      </c>
      <c r="E90" s="176" t="s">
        <v>135</v>
      </c>
      <c r="F90" s="99">
        <f t="shared" si="46"/>
        <v>0</v>
      </c>
      <c r="G90" s="99">
        <f t="shared" si="47"/>
        <v>0</v>
      </c>
      <c r="H90" s="165"/>
    </row>
    <row r="91" spans="1:8" s="103" customFormat="1" ht="18" customHeight="1">
      <c r="A91" s="104">
        <f>IF(D91=0,"",1+MAX(A$9:A90))</f>
        <v>49</v>
      </c>
      <c r="B91" s="164"/>
      <c r="C91" s="142" t="s">
        <v>167</v>
      </c>
      <c r="D91" s="148">
        <v>102.60000000000001</v>
      </c>
      <c r="E91" s="176" t="s">
        <v>127</v>
      </c>
      <c r="F91" s="99">
        <f t="shared" ref="F91:F94" si="48">IF(D91=0,"",0)</f>
        <v>0</v>
      </c>
      <c r="G91" s="99">
        <f t="shared" ref="G91:G94" si="49">IF(F91="","",D91*F91)</f>
        <v>0</v>
      </c>
      <c r="H91" s="165"/>
    </row>
    <row r="92" spans="1:8" s="103" customFormat="1" ht="18" customHeight="1">
      <c r="A92" s="104">
        <f>IF(D92=0,"",1+MAX(A$9:A91))</f>
        <v>50</v>
      </c>
      <c r="B92" s="164"/>
      <c r="C92" s="142" t="s">
        <v>104</v>
      </c>
      <c r="D92" s="148">
        <v>76</v>
      </c>
      <c r="E92" s="176" t="s">
        <v>135</v>
      </c>
      <c r="F92" s="99">
        <f t="shared" si="48"/>
        <v>0</v>
      </c>
      <c r="G92" s="99">
        <f t="shared" si="49"/>
        <v>0</v>
      </c>
      <c r="H92" s="165"/>
    </row>
    <row r="93" spans="1:8" s="103" customFormat="1" ht="18" customHeight="1">
      <c r="A93" s="104" t="str">
        <f>IF(D93=0,"",1+MAX(A$9:A92))</f>
        <v/>
      </c>
      <c r="B93" s="164"/>
      <c r="C93" s="175" t="s">
        <v>169</v>
      </c>
      <c r="D93" s="145"/>
      <c r="E93" s="146"/>
      <c r="F93" s="99" t="str">
        <f t="shared" si="48"/>
        <v/>
      </c>
      <c r="G93" s="99" t="str">
        <f t="shared" si="49"/>
        <v/>
      </c>
      <c r="H93" s="165"/>
    </row>
    <row r="94" spans="1:8" s="103" customFormat="1" ht="18" customHeight="1">
      <c r="A94" s="104">
        <f>IF(D94=0,"",1+MAX(A$9:A93))</f>
        <v>51</v>
      </c>
      <c r="B94" s="164"/>
      <c r="C94" s="142" t="s">
        <v>165</v>
      </c>
      <c r="D94" s="148">
        <v>35.532000000000004</v>
      </c>
      <c r="E94" s="176" t="s">
        <v>127</v>
      </c>
      <c r="F94" s="99">
        <f t="shared" si="48"/>
        <v>0</v>
      </c>
      <c r="G94" s="99">
        <f t="shared" si="49"/>
        <v>0</v>
      </c>
      <c r="H94" s="165"/>
    </row>
    <row r="95" spans="1:8" s="19" customFormat="1" ht="18" customHeight="1">
      <c r="A95" s="104">
        <f>IF(D95=0,"",1+MAX(A$9:A94))</f>
        <v>52</v>
      </c>
      <c r="B95" s="164"/>
      <c r="C95" s="142" t="s">
        <v>166</v>
      </c>
      <c r="D95" s="148">
        <v>26.32</v>
      </c>
      <c r="E95" s="176" t="s">
        <v>135</v>
      </c>
      <c r="F95" s="14">
        <f t="shared" si="44"/>
        <v>0</v>
      </c>
      <c r="G95" s="14">
        <f t="shared" si="45"/>
        <v>0</v>
      </c>
      <c r="H95" s="165"/>
    </row>
    <row r="96" spans="1:8" s="19" customFormat="1" ht="18" customHeight="1">
      <c r="A96" s="104">
        <f>IF(D96=0,"",1+MAX(A$9:A95))</f>
        <v>53</v>
      </c>
      <c r="B96" s="164"/>
      <c r="C96" s="142" t="s">
        <v>170</v>
      </c>
      <c r="D96" s="148">
        <v>71.064000000000007</v>
      </c>
      <c r="E96" s="176" t="s">
        <v>127</v>
      </c>
      <c r="F96" s="14">
        <f t="shared" si="44"/>
        <v>0</v>
      </c>
      <c r="G96" s="14">
        <f t="shared" si="45"/>
        <v>0</v>
      </c>
      <c r="H96" s="165"/>
    </row>
    <row r="97" spans="1:8" s="19" customFormat="1" ht="18" customHeight="1">
      <c r="A97" s="104">
        <f>IF(D97=0,"",1+MAX(A$9:A96))</f>
        <v>54</v>
      </c>
      <c r="B97" s="164"/>
      <c r="C97" s="142" t="s">
        <v>104</v>
      </c>
      <c r="D97" s="148">
        <v>54</v>
      </c>
      <c r="E97" s="176" t="s">
        <v>135</v>
      </c>
      <c r="F97" s="14">
        <f t="shared" si="44"/>
        <v>0</v>
      </c>
      <c r="G97" s="14">
        <f t="shared" si="45"/>
        <v>0</v>
      </c>
      <c r="H97" s="165"/>
    </row>
    <row r="98" spans="1:8" s="19" customFormat="1" ht="18" customHeight="1">
      <c r="A98" s="104" t="str">
        <f>IF(D98=0,"",1+MAX(A$9:A97))</f>
        <v/>
      </c>
      <c r="B98" s="164"/>
      <c r="C98" s="147" t="s">
        <v>105</v>
      </c>
      <c r="D98" s="90"/>
      <c r="E98" s="102"/>
      <c r="F98" s="14" t="str">
        <f t="shared" si="44"/>
        <v/>
      </c>
      <c r="G98" s="14" t="str">
        <f t="shared" si="45"/>
        <v/>
      </c>
      <c r="H98" s="165"/>
    </row>
    <row r="99" spans="1:8" s="19" customFormat="1" ht="18" customHeight="1">
      <c r="A99" s="104">
        <f>IF(D99=0,"",1+MAX(A$9:A98))</f>
        <v>55</v>
      </c>
      <c r="B99" s="164"/>
      <c r="C99" s="142" t="s">
        <v>171</v>
      </c>
      <c r="D99" s="148">
        <v>19.73</v>
      </c>
      <c r="E99" s="146" t="s">
        <v>127</v>
      </c>
      <c r="F99" s="14">
        <f t="shared" si="44"/>
        <v>0</v>
      </c>
      <c r="G99" s="14">
        <f t="shared" si="45"/>
        <v>0</v>
      </c>
      <c r="H99" s="165"/>
    </row>
    <row r="100" spans="1:8" s="19" customFormat="1" ht="18" customHeight="1">
      <c r="A100" s="104">
        <f>IF(D100=0,"",1+MAX(A$9:A99))</f>
        <v>56</v>
      </c>
      <c r="B100" s="164"/>
      <c r="C100" s="142" t="s">
        <v>172</v>
      </c>
      <c r="D100" s="148">
        <v>37.92</v>
      </c>
      <c r="E100" s="146" t="s">
        <v>127</v>
      </c>
      <c r="F100" s="14">
        <f t="shared" si="44"/>
        <v>0</v>
      </c>
      <c r="G100" s="14">
        <f t="shared" si="45"/>
        <v>0</v>
      </c>
      <c r="H100" s="165"/>
    </row>
    <row r="101" spans="1:8" s="19" customFormat="1" ht="18" customHeight="1">
      <c r="A101" s="104">
        <f>IF(D101=0,"",1+MAX(A$9:A100))</f>
        <v>57</v>
      </c>
      <c r="B101" s="164"/>
      <c r="C101" s="142" t="s">
        <v>173</v>
      </c>
      <c r="D101" s="148">
        <v>15.77</v>
      </c>
      <c r="E101" s="146" t="s">
        <v>127</v>
      </c>
      <c r="F101" s="14">
        <f t="shared" si="44"/>
        <v>0</v>
      </c>
      <c r="G101" s="14">
        <f t="shared" si="45"/>
        <v>0</v>
      </c>
      <c r="H101" s="165"/>
    </row>
    <row r="102" spans="1:8" s="103" customFormat="1" ht="18" customHeight="1">
      <c r="A102" s="104">
        <f>IF(D102=0,"",1+MAX(A$9:A101))</f>
        <v>58</v>
      </c>
      <c r="B102" s="164"/>
      <c r="C102" s="142" t="s">
        <v>174</v>
      </c>
      <c r="D102" s="148">
        <v>26.23</v>
      </c>
      <c r="E102" s="146" t="s">
        <v>127</v>
      </c>
      <c r="F102" s="99">
        <f t="shared" ref="F102:F107" si="50">IF(D102=0,"",0)</f>
        <v>0</v>
      </c>
      <c r="G102" s="99">
        <f t="shared" ref="G102:G107" si="51">IF(F102="","",D102*F102)</f>
        <v>0</v>
      </c>
      <c r="H102" s="165"/>
    </row>
    <row r="103" spans="1:8" s="103" customFormat="1" ht="18" customHeight="1">
      <c r="A103" s="104">
        <f>IF(D103=0,"",1+MAX(A$9:A102))</f>
        <v>59</v>
      </c>
      <c r="B103" s="164"/>
      <c r="C103" s="142" t="s">
        <v>175</v>
      </c>
      <c r="D103" s="148">
        <v>5.08</v>
      </c>
      <c r="E103" s="146" t="s">
        <v>135</v>
      </c>
      <c r="F103" s="99">
        <f t="shared" si="50"/>
        <v>0</v>
      </c>
      <c r="G103" s="99">
        <f t="shared" si="51"/>
        <v>0</v>
      </c>
      <c r="H103" s="165"/>
    </row>
    <row r="104" spans="1:8" s="103" customFormat="1" ht="18" customHeight="1">
      <c r="A104" s="104">
        <f>IF(D104=0,"",1+MAX(A$9:A103))</f>
        <v>60</v>
      </c>
      <c r="B104" s="164"/>
      <c r="C104" s="142" t="s">
        <v>176</v>
      </c>
      <c r="D104" s="148">
        <v>95.09</v>
      </c>
      <c r="E104" s="146" t="s">
        <v>135</v>
      </c>
      <c r="F104" s="99">
        <f t="shared" si="50"/>
        <v>0</v>
      </c>
      <c r="G104" s="99">
        <f t="shared" si="51"/>
        <v>0</v>
      </c>
      <c r="H104" s="165"/>
    </row>
    <row r="105" spans="1:8" s="103" customFormat="1" ht="18" customHeight="1">
      <c r="A105" s="104" t="str">
        <f>IF(D105=0,"",1+MAX(A$9:A104))</f>
        <v/>
      </c>
      <c r="B105" s="164"/>
      <c r="C105" s="147" t="s">
        <v>106</v>
      </c>
      <c r="D105" s="102"/>
      <c r="E105" s="102"/>
      <c r="F105" s="99" t="str">
        <f t="shared" si="50"/>
        <v/>
      </c>
      <c r="G105" s="99" t="str">
        <f t="shared" si="51"/>
        <v/>
      </c>
      <c r="H105" s="165"/>
    </row>
    <row r="106" spans="1:8" s="103" customFormat="1" ht="18" customHeight="1">
      <c r="A106" s="104">
        <f>IF(D106=0,"",1+MAX(A$9:A105))</f>
        <v>61</v>
      </c>
      <c r="B106" s="164"/>
      <c r="C106" s="142" t="s">
        <v>177</v>
      </c>
      <c r="D106" s="148">
        <v>19.05</v>
      </c>
      <c r="E106" s="146" t="s">
        <v>127</v>
      </c>
      <c r="F106" s="99">
        <f t="shared" si="50"/>
        <v>0</v>
      </c>
      <c r="G106" s="99">
        <f t="shared" si="51"/>
        <v>0</v>
      </c>
      <c r="H106" s="165"/>
    </row>
    <row r="107" spans="1:8" s="103" customFormat="1" ht="18" customHeight="1">
      <c r="A107" s="104">
        <f>IF(D107=0,"",1+MAX(A$9:A106))</f>
        <v>62</v>
      </c>
      <c r="B107" s="164"/>
      <c r="C107" s="142" t="s">
        <v>178</v>
      </c>
      <c r="D107" s="148">
        <v>102.57</v>
      </c>
      <c r="E107" s="146" t="s">
        <v>127</v>
      </c>
      <c r="F107" s="99">
        <f t="shared" si="50"/>
        <v>0</v>
      </c>
      <c r="G107" s="99">
        <f t="shared" si="51"/>
        <v>0</v>
      </c>
      <c r="H107" s="165"/>
    </row>
    <row r="108" spans="1:8" s="103" customFormat="1" ht="18" customHeight="1">
      <c r="A108" s="104" t="str">
        <f>IF(D108=0,"",1+MAX(A$9:A107))</f>
        <v/>
      </c>
      <c r="B108" s="164"/>
      <c r="C108" s="147" t="s">
        <v>179</v>
      </c>
      <c r="D108" s="102"/>
      <c r="E108" s="102"/>
      <c r="F108" s="99" t="str">
        <f t="shared" ref="F108:F109" si="52">IF(D108=0,"",0)</f>
        <v/>
      </c>
      <c r="G108" s="99" t="str">
        <f t="shared" ref="G108:G109" si="53">IF(F108="","",D108*F108)</f>
        <v/>
      </c>
      <c r="H108" s="165"/>
    </row>
    <row r="109" spans="1:8" s="103" customFormat="1" ht="18" customHeight="1">
      <c r="A109" s="104">
        <f>IF(D109=0,"",1+MAX(A$9:A108))</f>
        <v>63</v>
      </c>
      <c r="B109" s="164"/>
      <c r="C109" s="143" t="s">
        <v>180</v>
      </c>
      <c r="D109" s="148">
        <v>48</v>
      </c>
      <c r="E109" s="146" t="s">
        <v>135</v>
      </c>
      <c r="F109" s="99">
        <f t="shared" si="52"/>
        <v>0</v>
      </c>
      <c r="G109" s="99">
        <f t="shared" si="53"/>
        <v>0</v>
      </c>
      <c r="H109" s="165"/>
    </row>
    <row r="110" spans="1:8" s="19" customFormat="1" ht="18" customHeight="1">
      <c r="A110" s="104" t="str">
        <f>IF(D110=0,"",1+MAX(A$9:A109))</f>
        <v/>
      </c>
      <c r="B110" s="164"/>
      <c r="C110" s="147" t="s">
        <v>107</v>
      </c>
      <c r="D110" s="90"/>
      <c r="E110" s="102"/>
      <c r="F110" s="14" t="str">
        <f t="shared" si="44"/>
        <v/>
      </c>
      <c r="G110" s="14" t="str">
        <f t="shared" si="45"/>
        <v/>
      </c>
      <c r="H110" s="165"/>
    </row>
    <row r="111" spans="1:8" s="19" customFormat="1" ht="18" customHeight="1">
      <c r="A111" s="104">
        <f>IF(D111=0,"",1+MAX(A$9:A110))</f>
        <v>64</v>
      </c>
      <c r="B111" s="164"/>
      <c r="C111" s="142" t="s">
        <v>181</v>
      </c>
      <c r="D111" s="145">
        <v>39</v>
      </c>
      <c r="E111" s="102" t="s">
        <v>127</v>
      </c>
      <c r="F111" s="14">
        <f t="shared" si="44"/>
        <v>0</v>
      </c>
      <c r="G111" s="14">
        <f t="shared" si="45"/>
        <v>0</v>
      </c>
      <c r="H111" s="165"/>
    </row>
    <row r="112" spans="1:8" s="19" customFormat="1" ht="18" customHeight="1">
      <c r="A112" s="104" t="str">
        <f>IF(D112=0,"",1+MAX(A$9:A111))</f>
        <v/>
      </c>
      <c r="B112" s="164"/>
      <c r="C112" s="147" t="s">
        <v>108</v>
      </c>
      <c r="D112" s="25"/>
      <c r="E112" s="102"/>
      <c r="F112" s="14"/>
      <c r="G112" s="14"/>
      <c r="H112" s="165"/>
    </row>
    <row r="113" spans="1:8" s="19" customFormat="1" ht="18" customHeight="1">
      <c r="A113" s="104">
        <f>IF(D113=0,"",1+MAX(A$9:A112))</f>
        <v>65</v>
      </c>
      <c r="B113" s="164"/>
      <c r="C113" s="142" t="s">
        <v>182</v>
      </c>
      <c r="D113" s="148">
        <v>126.34</v>
      </c>
      <c r="E113" s="146" t="s">
        <v>127</v>
      </c>
      <c r="F113" s="14">
        <f t="shared" ref="F113" si="54">IF(D113=0,"",0)</f>
        <v>0</v>
      </c>
      <c r="G113" s="14">
        <f t="shared" ref="G113" si="55">IF(F113="","",D113*F113)</f>
        <v>0</v>
      </c>
      <c r="H113" s="165"/>
    </row>
    <row r="114" spans="1:8" s="103" customFormat="1" ht="18" customHeight="1">
      <c r="A114" s="104">
        <f>IF(D114=0,"",1+MAX(A$9:A113))</f>
        <v>66</v>
      </c>
      <c r="B114" s="164"/>
      <c r="C114" s="142" t="s">
        <v>183</v>
      </c>
      <c r="D114" s="148">
        <v>4</v>
      </c>
      <c r="E114" s="146" t="s">
        <v>93</v>
      </c>
      <c r="F114" s="99">
        <f t="shared" ref="F114:F115" si="56">IF(D114=0,"",0)</f>
        <v>0</v>
      </c>
      <c r="G114" s="99">
        <f t="shared" ref="G114:G115" si="57">IF(F114="","",D114*F114)</f>
        <v>0</v>
      </c>
      <c r="H114" s="165"/>
    </row>
    <row r="115" spans="1:8" s="103" customFormat="1" ht="18" customHeight="1">
      <c r="A115" s="104">
        <f>IF(D115=0,"",1+MAX(A$9:A114))</f>
        <v>67</v>
      </c>
      <c r="B115" s="164"/>
      <c r="C115" s="142" t="s">
        <v>184</v>
      </c>
      <c r="D115" s="148">
        <v>9.94</v>
      </c>
      <c r="E115" s="146" t="s">
        <v>135</v>
      </c>
      <c r="F115" s="99">
        <f t="shared" si="56"/>
        <v>0</v>
      </c>
      <c r="G115" s="99">
        <f t="shared" si="57"/>
        <v>0</v>
      </c>
      <c r="H115" s="165"/>
    </row>
    <row r="116" spans="1:8" s="103" customFormat="1" ht="18" customHeight="1">
      <c r="A116" s="104">
        <f>IF(D116=0,"",1+MAX(A$9:A115))</f>
        <v>68</v>
      </c>
      <c r="B116" s="164"/>
      <c r="C116" s="142" t="s">
        <v>185</v>
      </c>
      <c r="D116" s="148">
        <v>4.07</v>
      </c>
      <c r="E116" s="146" t="s">
        <v>135</v>
      </c>
      <c r="F116" s="99">
        <f t="shared" ref="F116" si="58">IF(D116=0,"",0)</f>
        <v>0</v>
      </c>
      <c r="G116" s="99">
        <f t="shared" ref="G116" si="59">IF(F116="","",D116*F116)</f>
        <v>0</v>
      </c>
      <c r="H116" s="165"/>
    </row>
    <row r="117" spans="1:8" s="19" customFormat="1" ht="18" customHeight="1">
      <c r="A117" s="104" t="str">
        <f>IF(D117=0,"",1+MAX(A$9:A113))</f>
        <v/>
      </c>
      <c r="B117" s="164"/>
      <c r="C117" s="147" t="s">
        <v>110</v>
      </c>
      <c r="D117" s="25"/>
      <c r="E117" s="102"/>
      <c r="F117" s="14" t="str">
        <f t="shared" ref="F117:F123" si="60">IF(D117=0,"",0)</f>
        <v/>
      </c>
      <c r="G117" s="14" t="str">
        <f t="shared" ref="G117:G123" si="61">IF(F117="","",D117*F117)</f>
        <v/>
      </c>
      <c r="H117" s="165"/>
    </row>
    <row r="118" spans="1:8" s="19" customFormat="1" ht="18" customHeight="1">
      <c r="A118" s="104">
        <f>IF(D118=0,"",1+MAX(A$9:A117))</f>
        <v>69</v>
      </c>
      <c r="B118" s="164"/>
      <c r="C118" s="142" t="s">
        <v>186</v>
      </c>
      <c r="D118" s="148">
        <v>146.79900000000001</v>
      </c>
      <c r="E118" s="102" t="s">
        <v>127</v>
      </c>
      <c r="F118" s="14">
        <f t="shared" si="60"/>
        <v>0</v>
      </c>
      <c r="G118" s="14">
        <f t="shared" si="61"/>
        <v>0</v>
      </c>
      <c r="H118" s="165"/>
    </row>
    <row r="119" spans="1:8" s="19" customFormat="1" ht="18" customHeight="1">
      <c r="A119" s="104">
        <f>IF(D119=0,"",1+MAX(A$9:A118))</f>
        <v>70</v>
      </c>
      <c r="B119" s="164"/>
      <c r="C119" s="142" t="s">
        <v>187</v>
      </c>
      <c r="D119" s="148">
        <v>33.036000000000001</v>
      </c>
      <c r="E119" s="102" t="s">
        <v>127</v>
      </c>
      <c r="F119" s="14">
        <f t="shared" si="60"/>
        <v>0</v>
      </c>
      <c r="G119" s="14">
        <f t="shared" si="61"/>
        <v>0</v>
      </c>
      <c r="H119" s="165"/>
    </row>
    <row r="120" spans="1:8" s="19" customFormat="1" ht="18" customHeight="1">
      <c r="A120" s="104">
        <f>IF(D120=0,"",1+MAX(A$9:A119))</f>
        <v>71</v>
      </c>
      <c r="B120" s="164"/>
      <c r="C120" s="142" t="s">
        <v>188</v>
      </c>
      <c r="D120" s="148">
        <v>170.10000000000002</v>
      </c>
      <c r="E120" s="102" t="s">
        <v>127</v>
      </c>
      <c r="F120" s="14">
        <f t="shared" si="60"/>
        <v>0</v>
      </c>
      <c r="G120" s="14">
        <f t="shared" si="61"/>
        <v>0</v>
      </c>
      <c r="H120" s="165"/>
    </row>
    <row r="121" spans="1:8" s="19" customFormat="1" ht="18" customHeight="1">
      <c r="A121" s="104" t="str">
        <f>IF(D121=0,"",1+MAX(A$9:A120))</f>
        <v/>
      </c>
      <c r="B121" s="164"/>
      <c r="C121" s="147" t="s">
        <v>109</v>
      </c>
      <c r="D121" s="144"/>
      <c r="E121" s="102"/>
      <c r="F121" s="14" t="str">
        <f t="shared" si="60"/>
        <v/>
      </c>
      <c r="G121" s="14" t="str">
        <f t="shared" si="61"/>
        <v/>
      </c>
      <c r="H121" s="165"/>
    </row>
    <row r="122" spans="1:8" s="19" customFormat="1" ht="18" customHeight="1">
      <c r="A122" s="104">
        <f>IF(D122=0,"",1+MAX(A$9:A121))</f>
        <v>72</v>
      </c>
      <c r="B122" s="164"/>
      <c r="C122" s="142" t="s">
        <v>189</v>
      </c>
      <c r="D122" s="148">
        <v>51.13</v>
      </c>
      <c r="E122" s="102" t="s">
        <v>127</v>
      </c>
      <c r="F122" s="14">
        <f t="shared" si="60"/>
        <v>0</v>
      </c>
      <c r="G122" s="14">
        <f t="shared" si="61"/>
        <v>0</v>
      </c>
      <c r="H122" s="165"/>
    </row>
    <row r="123" spans="1:8" s="19" customFormat="1" ht="18" customHeight="1">
      <c r="A123" s="104">
        <f>IF(D123=0,"",1+MAX(A$9:A122))</f>
        <v>73</v>
      </c>
      <c r="B123" s="164"/>
      <c r="C123" s="142" t="s">
        <v>190</v>
      </c>
      <c r="D123" s="148">
        <v>81.17</v>
      </c>
      <c r="E123" s="102" t="s">
        <v>127</v>
      </c>
      <c r="F123" s="14">
        <f t="shared" si="60"/>
        <v>0</v>
      </c>
      <c r="G123" s="14">
        <f t="shared" si="61"/>
        <v>0</v>
      </c>
      <c r="H123" s="165"/>
    </row>
    <row r="124" spans="1:8" s="19" customFormat="1" ht="18" customHeight="1">
      <c r="A124" s="104">
        <f>IF(D124=0,"",1+MAX(A$9:A123))</f>
        <v>74</v>
      </c>
      <c r="B124" s="164"/>
      <c r="C124" s="142" t="s">
        <v>191</v>
      </c>
      <c r="D124" s="148">
        <v>15.74</v>
      </c>
      <c r="E124" s="102" t="s">
        <v>127</v>
      </c>
      <c r="F124" s="14">
        <f t="shared" ref="F124:F127" si="62">IF(D124=0,"",0)</f>
        <v>0</v>
      </c>
      <c r="G124" s="14">
        <f t="shared" ref="G124:G127" si="63">IF(F124="","",D124*F124)</f>
        <v>0</v>
      </c>
      <c r="H124" s="165"/>
    </row>
    <row r="125" spans="1:8" s="19" customFormat="1" ht="18" customHeight="1">
      <c r="A125" s="104" t="str">
        <f>IF(D125=0,"",1+MAX(A$9:A124))</f>
        <v/>
      </c>
      <c r="B125" s="164"/>
      <c r="C125" s="147" t="s">
        <v>111</v>
      </c>
      <c r="D125" s="144"/>
      <c r="E125" s="102"/>
      <c r="F125" s="14" t="str">
        <f t="shared" si="62"/>
        <v/>
      </c>
      <c r="G125" s="14" t="str">
        <f t="shared" si="63"/>
        <v/>
      </c>
      <c r="H125" s="165"/>
    </row>
    <row r="126" spans="1:8" s="19" customFormat="1" ht="18" customHeight="1">
      <c r="A126" s="104">
        <f>IF(D126=0,"",1+MAX(A$9:A125))</f>
        <v>75</v>
      </c>
      <c r="B126" s="164"/>
      <c r="C126" s="141" t="s">
        <v>149</v>
      </c>
      <c r="D126" s="144">
        <v>9</v>
      </c>
      <c r="E126" s="102" t="s">
        <v>93</v>
      </c>
      <c r="F126" s="14">
        <f t="shared" si="62"/>
        <v>0</v>
      </c>
      <c r="G126" s="14">
        <f t="shared" si="63"/>
        <v>0</v>
      </c>
      <c r="H126" s="165"/>
    </row>
    <row r="127" spans="1:8" s="19" customFormat="1" ht="18" customHeight="1">
      <c r="A127" s="104">
        <f>IF(D127=0,"",1+MAX(A$9:A126))</f>
        <v>76</v>
      </c>
      <c r="B127" s="164"/>
      <c r="C127" s="141" t="s">
        <v>192</v>
      </c>
      <c r="D127" s="144">
        <v>2</v>
      </c>
      <c r="E127" s="102" t="s">
        <v>93</v>
      </c>
      <c r="F127" s="14">
        <f t="shared" si="62"/>
        <v>0</v>
      </c>
      <c r="G127" s="14">
        <f t="shared" si="63"/>
        <v>0</v>
      </c>
      <c r="H127" s="165"/>
    </row>
    <row r="128" spans="1:8" s="103" customFormat="1" ht="18" customHeight="1">
      <c r="A128" s="104" t="str">
        <f>IF(D128=0,"",1+MAX(A$9:A127))</f>
        <v/>
      </c>
      <c r="B128" s="153"/>
      <c r="C128" s="147" t="s">
        <v>193</v>
      </c>
      <c r="D128" s="144"/>
      <c r="E128" s="102"/>
      <c r="F128" s="99" t="str">
        <f t="shared" ref="F128:F129" si="64">IF(D128=0,"",0)</f>
        <v/>
      </c>
      <c r="G128" s="99" t="str">
        <f t="shared" ref="G128:G129" si="65">IF(F128="","",D128*F128)</f>
        <v/>
      </c>
      <c r="H128" s="92"/>
    </row>
    <row r="129" spans="1:8" s="103" customFormat="1" ht="18" customHeight="1">
      <c r="A129" s="104">
        <f>IF(D129=0,"",1+MAX(A$9:A128))</f>
        <v>77</v>
      </c>
      <c r="B129" s="153"/>
      <c r="C129" s="141" t="s">
        <v>194</v>
      </c>
      <c r="D129" s="144">
        <v>144</v>
      </c>
      <c r="E129" s="102" t="s">
        <v>135</v>
      </c>
      <c r="F129" s="99">
        <f t="shared" si="64"/>
        <v>0</v>
      </c>
      <c r="G129" s="99">
        <f t="shared" si="65"/>
        <v>0</v>
      </c>
      <c r="H129" s="92"/>
    </row>
    <row r="130" spans="1:8" s="19" customFormat="1" ht="18" customHeight="1">
      <c r="A130" s="22"/>
      <c r="B130" s="96"/>
      <c r="C130" s="111" t="s">
        <v>21</v>
      </c>
      <c r="D130" s="93"/>
      <c r="E130" s="97"/>
      <c r="F130" s="14" t="str">
        <f t="shared" si="42"/>
        <v/>
      </c>
      <c r="G130" s="14" t="str">
        <f t="shared" si="43"/>
        <v/>
      </c>
      <c r="H130" s="138">
        <f>(SUM(G82:G130))</f>
        <v>0</v>
      </c>
    </row>
    <row r="131" spans="1:8" s="19" customFormat="1" ht="18" customHeight="1">
      <c r="A131" s="23"/>
      <c r="B131" s="28"/>
      <c r="C131" s="10"/>
      <c r="D131" s="12"/>
      <c r="E131" s="12"/>
      <c r="F131" s="13"/>
      <c r="G131" s="13"/>
      <c r="H131" s="24"/>
    </row>
    <row r="132" spans="1:8" s="20" customFormat="1" ht="18" customHeight="1">
      <c r="A132" s="163"/>
      <c r="B132" s="160"/>
      <c r="C132" s="110" t="s">
        <v>41</v>
      </c>
      <c r="D132" s="160"/>
      <c r="E132" s="160"/>
      <c r="F132" s="160"/>
      <c r="G132" s="160"/>
      <c r="H132" s="166"/>
    </row>
    <row r="133" spans="1:8" s="19" customFormat="1" ht="18" customHeight="1">
      <c r="A133" s="63">
        <f>IF(D133=0,"",1+MAX(A$8:A132))</f>
        <v>78</v>
      </c>
      <c r="B133" s="158" t="s">
        <v>117</v>
      </c>
      <c r="C133" s="141" t="s">
        <v>112</v>
      </c>
      <c r="D133" s="98">
        <v>3</v>
      </c>
      <c r="E133" s="98" t="s">
        <v>127</v>
      </c>
      <c r="F133" s="14">
        <f t="shared" ref="F133:F135" si="66">IF(D133=0,"",0)</f>
        <v>0</v>
      </c>
      <c r="G133" s="14">
        <f t="shared" ref="G133:G135" si="67">IF(F133="","",D133*F133)</f>
        <v>0</v>
      </c>
      <c r="H133" s="165"/>
    </row>
    <row r="134" spans="1:8" s="19" customFormat="1" ht="18" customHeight="1">
      <c r="A134" s="63">
        <f>IF(D134=0,"",1+MAX(A$8:A133))</f>
        <v>79</v>
      </c>
      <c r="B134" s="158"/>
      <c r="C134" s="152" t="s">
        <v>113</v>
      </c>
      <c r="D134" s="98">
        <v>1</v>
      </c>
      <c r="E134" s="98" t="s">
        <v>127</v>
      </c>
      <c r="F134" s="14">
        <f t="shared" ref="F134" si="68">IF(D134=0,"",0)</f>
        <v>0</v>
      </c>
      <c r="G134" s="14">
        <f t="shared" ref="G134" si="69">IF(F134="","",D134*F134)</f>
        <v>0</v>
      </c>
      <c r="H134" s="165"/>
    </row>
    <row r="135" spans="1:8" s="19" customFormat="1" ht="18" customHeight="1">
      <c r="A135" s="22"/>
      <c r="B135" s="59"/>
      <c r="C135" s="111" t="s">
        <v>42</v>
      </c>
      <c r="D135" s="11"/>
      <c r="E135" s="7"/>
      <c r="F135" s="14" t="str">
        <f t="shared" si="66"/>
        <v/>
      </c>
      <c r="G135" s="14" t="str">
        <f t="shared" si="67"/>
        <v/>
      </c>
      <c r="H135" s="138">
        <f>(SUM(G133:G135))</f>
        <v>0</v>
      </c>
    </row>
    <row r="136" spans="1:8" s="19" customFormat="1" ht="18" customHeight="1">
      <c r="A136" s="23"/>
      <c r="B136" s="28"/>
      <c r="C136" s="10"/>
      <c r="D136" s="12"/>
      <c r="E136" s="12"/>
      <c r="F136" s="13"/>
      <c r="G136" s="13"/>
      <c r="H136" s="24"/>
    </row>
    <row r="137" spans="1:8" s="20" customFormat="1" ht="18" customHeight="1">
      <c r="A137" s="160"/>
      <c r="B137" s="160"/>
      <c r="C137" s="110" t="s">
        <v>34</v>
      </c>
      <c r="D137" s="160"/>
      <c r="E137" s="160"/>
      <c r="F137" s="160"/>
      <c r="G137" s="160"/>
      <c r="H137" s="160"/>
    </row>
    <row r="138" spans="1:8" s="19" customFormat="1" ht="18" customHeight="1">
      <c r="A138" s="63" t="str">
        <f>IF(D138=0,"",1+MAX(A$8:A137))</f>
        <v/>
      </c>
      <c r="B138" s="158" t="s">
        <v>117</v>
      </c>
      <c r="C138" s="151" t="s">
        <v>114</v>
      </c>
      <c r="D138" s="9"/>
      <c r="E138" s="98"/>
      <c r="F138" s="14" t="str">
        <f t="shared" ref="F138:F153" si="70">IF(D138=0,"",0)</f>
        <v/>
      </c>
      <c r="G138" s="14" t="str">
        <f t="shared" ref="G138:G153" si="71">IF(F138="","",D138*F138)</f>
        <v/>
      </c>
      <c r="H138" s="165"/>
    </row>
    <row r="139" spans="1:8" s="19" customFormat="1" ht="18" customHeight="1">
      <c r="A139" s="104">
        <f>IF(D139=0,"",1+MAX(A$9:A138))</f>
        <v>80</v>
      </c>
      <c r="B139" s="158"/>
      <c r="C139" s="141" t="s">
        <v>195</v>
      </c>
      <c r="D139" s="148">
        <v>1</v>
      </c>
      <c r="E139" s="148" t="s">
        <v>93</v>
      </c>
      <c r="F139" s="14">
        <f t="shared" ref="F139:F144" si="72">IF(D139=0,"",0)</f>
        <v>0</v>
      </c>
      <c r="G139" s="14">
        <f t="shared" ref="G139:G144" si="73">IF(F139="","",D139*F139)</f>
        <v>0</v>
      </c>
      <c r="H139" s="165"/>
    </row>
    <row r="140" spans="1:8" s="19" customFormat="1" ht="18" customHeight="1">
      <c r="A140" s="104">
        <f>IF(D140=0,"",1+MAX(A$9:A139))</f>
        <v>81</v>
      </c>
      <c r="B140" s="158"/>
      <c r="C140" s="141" t="s">
        <v>196</v>
      </c>
      <c r="D140" s="148">
        <v>1</v>
      </c>
      <c r="E140" s="148" t="s">
        <v>93</v>
      </c>
      <c r="F140" s="14">
        <f t="shared" si="72"/>
        <v>0</v>
      </c>
      <c r="G140" s="14">
        <f t="shared" si="73"/>
        <v>0</v>
      </c>
      <c r="H140" s="165"/>
    </row>
    <row r="141" spans="1:8" s="19" customFormat="1" ht="18" customHeight="1">
      <c r="A141" s="104">
        <f>IF(D141=0,"",1+MAX(A$9:A140))</f>
        <v>82</v>
      </c>
      <c r="B141" s="158"/>
      <c r="C141" s="141" t="s">
        <v>197</v>
      </c>
      <c r="D141" s="148">
        <v>1</v>
      </c>
      <c r="E141" s="148" t="s">
        <v>93</v>
      </c>
      <c r="F141" s="14">
        <f t="shared" si="72"/>
        <v>0</v>
      </c>
      <c r="G141" s="14">
        <f t="shared" si="73"/>
        <v>0</v>
      </c>
      <c r="H141" s="165"/>
    </row>
    <row r="142" spans="1:8" s="19" customFormat="1" ht="18" customHeight="1">
      <c r="A142" s="104">
        <f>IF(D142=0,"",1+MAX(A$9:A141))</f>
        <v>83</v>
      </c>
      <c r="B142" s="158"/>
      <c r="C142" s="141" t="s">
        <v>198</v>
      </c>
      <c r="D142" s="148">
        <v>1</v>
      </c>
      <c r="E142" s="148" t="s">
        <v>93</v>
      </c>
      <c r="F142" s="14">
        <f t="shared" si="72"/>
        <v>0</v>
      </c>
      <c r="G142" s="14">
        <f t="shared" si="73"/>
        <v>0</v>
      </c>
      <c r="H142" s="165"/>
    </row>
    <row r="143" spans="1:8" s="19" customFormat="1" ht="18" customHeight="1">
      <c r="A143" s="104">
        <f>IF(D143=0,"",1+MAX(A$9:A142))</f>
        <v>84</v>
      </c>
      <c r="B143" s="158"/>
      <c r="C143" s="141" t="s">
        <v>115</v>
      </c>
      <c r="D143" s="148">
        <v>2</v>
      </c>
      <c r="E143" s="148" t="s">
        <v>93</v>
      </c>
      <c r="F143" s="14">
        <f t="shared" si="72"/>
        <v>0</v>
      </c>
      <c r="G143" s="14">
        <f t="shared" si="73"/>
        <v>0</v>
      </c>
      <c r="H143" s="165"/>
    </row>
    <row r="144" spans="1:8" s="19" customFormat="1" ht="18" customHeight="1">
      <c r="A144" s="104">
        <f>IF(D144=0,"",1+MAX(A$9:A143))</f>
        <v>85</v>
      </c>
      <c r="B144" s="158"/>
      <c r="C144" s="141" t="s">
        <v>199</v>
      </c>
      <c r="D144" s="148">
        <v>2</v>
      </c>
      <c r="E144" s="148" t="s">
        <v>93</v>
      </c>
      <c r="F144" s="14">
        <f t="shared" si="72"/>
        <v>0</v>
      </c>
      <c r="G144" s="14">
        <f t="shared" si="73"/>
        <v>0</v>
      </c>
      <c r="H144" s="165"/>
    </row>
    <row r="145" spans="1:8" s="103" customFormat="1" ht="18" customHeight="1">
      <c r="A145" s="104">
        <f>IF(D145=0,"",1+MAX(A$9:A144))</f>
        <v>86</v>
      </c>
      <c r="B145" s="158"/>
      <c r="C145" s="141" t="s">
        <v>200</v>
      </c>
      <c r="D145" s="148">
        <v>1</v>
      </c>
      <c r="E145" s="148" t="s">
        <v>93</v>
      </c>
      <c r="F145" s="99">
        <f t="shared" ref="F145:F148" si="74">IF(D145=0,"",0)</f>
        <v>0</v>
      </c>
      <c r="G145" s="99">
        <f t="shared" ref="G145:G148" si="75">IF(F145="","",D145*F145)</f>
        <v>0</v>
      </c>
      <c r="H145" s="165"/>
    </row>
    <row r="146" spans="1:8" s="103" customFormat="1" ht="18" customHeight="1">
      <c r="A146" s="104">
        <f>IF(D146=0,"",1+MAX(A$9:A145))</f>
        <v>87</v>
      </c>
      <c r="B146" s="158"/>
      <c r="C146" s="141" t="s">
        <v>201</v>
      </c>
      <c r="D146" s="148">
        <v>2</v>
      </c>
      <c r="E146" s="148" t="s">
        <v>93</v>
      </c>
      <c r="F146" s="99">
        <f t="shared" si="74"/>
        <v>0</v>
      </c>
      <c r="G146" s="99">
        <f t="shared" si="75"/>
        <v>0</v>
      </c>
      <c r="H146" s="165"/>
    </row>
    <row r="147" spans="1:8" s="103" customFormat="1" ht="18" customHeight="1">
      <c r="A147" s="104">
        <f>IF(D147=0,"",1+MAX(A$9:A146))</f>
        <v>88</v>
      </c>
      <c r="B147" s="158"/>
      <c r="C147" s="141" t="s">
        <v>116</v>
      </c>
      <c r="D147" s="148">
        <v>1</v>
      </c>
      <c r="E147" s="148" t="s">
        <v>93</v>
      </c>
      <c r="F147" s="99">
        <f t="shared" si="74"/>
        <v>0</v>
      </c>
      <c r="G147" s="99">
        <f t="shared" si="75"/>
        <v>0</v>
      </c>
      <c r="H147" s="165"/>
    </row>
    <row r="148" spans="1:8" s="103" customFormat="1" ht="18" customHeight="1">
      <c r="A148" s="104">
        <f>IF(D148=0,"",1+MAX(A$9:A147))</f>
        <v>89</v>
      </c>
      <c r="B148" s="158"/>
      <c r="C148" s="141" t="s">
        <v>202</v>
      </c>
      <c r="D148" s="148">
        <v>1</v>
      </c>
      <c r="E148" s="148" t="s">
        <v>93</v>
      </c>
      <c r="F148" s="99">
        <f t="shared" si="74"/>
        <v>0</v>
      </c>
      <c r="G148" s="99">
        <f t="shared" si="75"/>
        <v>0</v>
      </c>
      <c r="H148" s="165"/>
    </row>
    <row r="149" spans="1:8" s="103" customFormat="1" ht="18" customHeight="1">
      <c r="A149" s="104">
        <f>IF(D149=0,"",1+MAX(A$9:A148))</f>
        <v>90</v>
      </c>
      <c r="B149" s="158"/>
      <c r="C149" s="141" t="s">
        <v>203</v>
      </c>
      <c r="D149" s="148">
        <v>1</v>
      </c>
      <c r="E149" s="148" t="s">
        <v>93</v>
      </c>
      <c r="F149" s="99">
        <f t="shared" ref="F149:F152" si="76">IF(D149=0,"",0)</f>
        <v>0</v>
      </c>
      <c r="G149" s="99">
        <f t="shared" ref="G149:G152" si="77">IF(F149="","",D149*F149)</f>
        <v>0</v>
      </c>
      <c r="H149" s="165"/>
    </row>
    <row r="150" spans="1:8" s="103" customFormat="1" ht="18" customHeight="1">
      <c r="A150" s="104">
        <f>IF(D150=0,"",1+MAX(A$9:A149))</f>
        <v>91</v>
      </c>
      <c r="B150" s="158"/>
      <c r="C150" s="141" t="s">
        <v>204</v>
      </c>
      <c r="D150" s="148">
        <v>1</v>
      </c>
      <c r="E150" s="148" t="s">
        <v>93</v>
      </c>
      <c r="F150" s="99">
        <f t="shared" si="76"/>
        <v>0</v>
      </c>
      <c r="G150" s="99">
        <f t="shared" si="77"/>
        <v>0</v>
      </c>
      <c r="H150" s="165"/>
    </row>
    <row r="151" spans="1:8" s="103" customFormat="1" ht="18" customHeight="1">
      <c r="A151" s="104">
        <f>IF(D151=0,"",1+MAX(A$9:A150))</f>
        <v>92</v>
      </c>
      <c r="B151" s="158"/>
      <c r="C151" s="141" t="s">
        <v>205</v>
      </c>
      <c r="D151" s="148">
        <v>1</v>
      </c>
      <c r="E151" s="148" t="s">
        <v>93</v>
      </c>
      <c r="F151" s="99">
        <f t="shared" si="76"/>
        <v>0</v>
      </c>
      <c r="G151" s="99">
        <f t="shared" si="77"/>
        <v>0</v>
      </c>
      <c r="H151" s="165"/>
    </row>
    <row r="152" spans="1:8" s="103" customFormat="1" ht="18" customHeight="1">
      <c r="A152" s="104">
        <f>IF(D152=0,"",1+MAX(A$9:A151))</f>
        <v>93</v>
      </c>
      <c r="B152" s="158"/>
      <c r="C152" s="152" t="s">
        <v>206</v>
      </c>
      <c r="D152" s="148">
        <v>1</v>
      </c>
      <c r="E152" s="148" t="s">
        <v>93</v>
      </c>
      <c r="F152" s="99">
        <f t="shared" si="76"/>
        <v>0</v>
      </c>
      <c r="G152" s="99">
        <f t="shared" si="77"/>
        <v>0</v>
      </c>
      <c r="H152" s="165"/>
    </row>
    <row r="153" spans="1:8" s="19" customFormat="1" ht="18" customHeight="1">
      <c r="A153" s="22"/>
      <c r="B153" s="59"/>
      <c r="C153" s="111" t="s">
        <v>35</v>
      </c>
      <c r="D153" s="93"/>
      <c r="E153" s="7"/>
      <c r="F153" s="14" t="str">
        <f t="shared" si="70"/>
        <v/>
      </c>
      <c r="G153" s="14" t="str">
        <f t="shared" si="71"/>
        <v/>
      </c>
      <c r="H153" s="138">
        <f>(SUM(G138:G153))</f>
        <v>0</v>
      </c>
    </row>
    <row r="154" spans="1:8" s="103" customFormat="1" ht="18" customHeight="1" thickBot="1">
      <c r="A154" s="23"/>
      <c r="B154" s="28"/>
      <c r="C154" s="10"/>
      <c r="D154" s="12"/>
      <c r="E154" s="12"/>
      <c r="F154" s="13"/>
      <c r="G154" s="13"/>
      <c r="H154" s="24"/>
    </row>
    <row r="155" spans="1:8" s="19" customFormat="1" ht="18" customHeight="1">
      <c r="A155" s="112"/>
      <c r="B155" s="113" t="s">
        <v>20</v>
      </c>
      <c r="C155" s="114"/>
      <c r="D155" s="115"/>
      <c r="E155" s="115"/>
      <c r="F155" s="114"/>
      <c r="G155" s="114"/>
      <c r="H155" s="116">
        <f>SUM(H9:H154)</f>
        <v>0</v>
      </c>
    </row>
    <row r="156" spans="1:8" s="19" customFormat="1" ht="18" customHeight="1">
      <c r="A156" s="117"/>
      <c r="B156" s="118" t="s">
        <v>91</v>
      </c>
      <c r="C156" s="119"/>
      <c r="D156" s="120">
        <v>0.2</v>
      </c>
      <c r="E156" s="121"/>
      <c r="F156" s="122"/>
      <c r="G156" s="122"/>
      <c r="H156" s="123">
        <f>(H155*D156)</f>
        <v>0</v>
      </c>
    </row>
    <row r="157" spans="1:8" s="19" customFormat="1" ht="18" customHeight="1">
      <c r="A157" s="117"/>
      <c r="B157" s="118" t="s">
        <v>10</v>
      </c>
      <c r="C157" s="119"/>
      <c r="D157" s="120">
        <v>0.03</v>
      </c>
      <c r="E157" s="139"/>
      <c r="F157" s="124"/>
      <c r="G157" s="124"/>
      <c r="H157" s="123">
        <f>(H155*D157)</f>
        <v>0</v>
      </c>
    </row>
    <row r="158" spans="1:8" s="19" customFormat="1" ht="18" customHeight="1">
      <c r="A158" s="117"/>
      <c r="B158" s="118" t="s">
        <v>12</v>
      </c>
      <c r="C158" s="119"/>
      <c r="D158" s="120">
        <v>7.0000000000000007E-2</v>
      </c>
      <c r="E158" s="125"/>
      <c r="F158" s="126"/>
      <c r="G158" s="126"/>
      <c r="H158" s="123">
        <f>(H155*D158)</f>
        <v>0</v>
      </c>
    </row>
    <row r="159" spans="1:8" ht="24" customHeight="1" thickBot="1">
      <c r="A159" s="169" t="s">
        <v>11</v>
      </c>
      <c r="B159" s="170"/>
      <c r="C159" s="127"/>
      <c r="D159" s="128"/>
      <c r="E159" s="128"/>
      <c r="F159" s="127"/>
      <c r="G159" s="127"/>
      <c r="H159" s="129">
        <f>SUM(H155:H158)</f>
        <v>0</v>
      </c>
    </row>
    <row r="160" spans="1:8" s="19" customFormat="1" ht="18" customHeight="1" thickBot="1">
      <c r="A160" s="167" t="s">
        <v>15</v>
      </c>
      <c r="B160" s="168"/>
      <c r="C160" s="46"/>
      <c r="D160" s="47"/>
      <c r="E160" s="47"/>
      <c r="F160" s="46"/>
      <c r="G160" s="46"/>
      <c r="H160" s="48"/>
    </row>
    <row r="161" spans="1:8" s="19" customFormat="1" ht="18" customHeight="1">
      <c r="A161" s="49"/>
      <c r="B161" s="28"/>
      <c r="C161" s="46"/>
      <c r="D161" s="47"/>
      <c r="E161" s="47"/>
      <c r="F161" s="46"/>
      <c r="G161" s="46"/>
      <c r="H161" s="48"/>
    </row>
    <row r="162" spans="1:8" s="19" customFormat="1" ht="18" customHeight="1" thickBot="1">
      <c r="A162" s="50"/>
      <c r="B162" s="51"/>
      <c r="C162" s="52"/>
      <c r="D162" s="53"/>
      <c r="E162" s="53"/>
      <c r="F162" s="52"/>
      <c r="G162" s="52"/>
      <c r="H162" s="54"/>
    </row>
  </sheetData>
  <sortState ref="C249:E375">
    <sortCondition ref="C249"/>
  </sortState>
  <mergeCells count="44">
    <mergeCell ref="D8:H8"/>
    <mergeCell ref="A8:B8"/>
    <mergeCell ref="A20:B20"/>
    <mergeCell ref="D20:H20"/>
    <mergeCell ref="B9:B17"/>
    <mergeCell ref="H9:H17"/>
    <mergeCell ref="A81:B81"/>
    <mergeCell ref="D81:H81"/>
    <mergeCell ref="A54:B54"/>
    <mergeCell ref="D54:H54"/>
    <mergeCell ref="D61:H61"/>
    <mergeCell ref="B55:B58"/>
    <mergeCell ref="B62:B70"/>
    <mergeCell ref="A160:B160"/>
    <mergeCell ref="A159:B159"/>
    <mergeCell ref="A137:B137"/>
    <mergeCell ref="D137:H137"/>
    <mergeCell ref="B138:B152"/>
    <mergeCell ref="B133:B134"/>
    <mergeCell ref="A132:B132"/>
    <mergeCell ref="B82:B127"/>
    <mergeCell ref="H133:H134"/>
    <mergeCell ref="H138:H152"/>
    <mergeCell ref="H21:H23"/>
    <mergeCell ref="H32:H37"/>
    <mergeCell ref="D31:H31"/>
    <mergeCell ref="D132:H132"/>
    <mergeCell ref="D40:H40"/>
    <mergeCell ref="H82:H127"/>
    <mergeCell ref="D26:H26"/>
    <mergeCell ref="H27:H28"/>
    <mergeCell ref="H41:H51"/>
    <mergeCell ref="H55:H58"/>
    <mergeCell ref="H62:H70"/>
    <mergeCell ref="A40:B40"/>
    <mergeCell ref="B21:B23"/>
    <mergeCell ref="A31:B31"/>
    <mergeCell ref="A26:B26"/>
    <mergeCell ref="B27:B28"/>
    <mergeCell ref="B32:B37"/>
    <mergeCell ref="A61:B61"/>
    <mergeCell ref="B45:B46"/>
    <mergeCell ref="B42:B44"/>
    <mergeCell ref="B48:B51"/>
  </mergeCells>
  <printOptions horizontalCentered="1"/>
  <pageMargins left="0" right="0" top="0" bottom="0.17" header="0" footer="0"/>
  <pageSetup paperSize="9" scale="71" fitToHeight="0" orientation="portrait" r:id="rId1"/>
  <headerFooter scaleWithDoc="0"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SUMMARY Details</vt:lpstr>
      <vt:lpstr>TAKEOFF Breakdown</vt:lpstr>
      <vt:lpstr>'TAKEOFF Breakdown'!Print_Area</vt:lpstr>
      <vt:lpstr>'TAKEOFF Breakdown'!Print_Titles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Mfbzone</dc:creator>
  <cp:lastModifiedBy>lenovo</cp:lastModifiedBy>
  <cp:lastPrinted>2018-02-13T09:57:28Z</cp:lastPrinted>
  <dcterms:created xsi:type="dcterms:W3CDTF">2016-03-30T11:57:46Z</dcterms:created>
  <dcterms:modified xsi:type="dcterms:W3CDTF">2020-02-29T09:37:05Z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S9Connected">
    <vt:bool>true</vt:bool>
  </property>
</Properties>
</file>