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t\OneDrive\Desktop\"/>
    </mc:Choice>
  </mc:AlternateContent>
  <xr:revisionPtr revIDLastSave="0" documentId="8_{3BF643FA-B09F-442D-BF13-CBB4BB470A84}" xr6:coauthVersionLast="47" xr6:coauthVersionMax="47" xr10:uidLastSave="{00000000-0000-0000-0000-000000000000}"/>
  <bookViews>
    <workbookView xWindow="-108" yWindow="-108" windowWidth="23256" windowHeight="12456" xr2:uid="{444B778A-59E5-4536-A28F-F03EB90CF85D}"/>
  </bookViews>
  <sheets>
    <sheet name="sumif" sheetId="1" r:id="rId1"/>
    <sheet name="sumifs" sheetId="2" r:id="rId2"/>
    <sheet name="countif" sheetId="3" r:id="rId3"/>
    <sheet name="countifs" sheetId="4" r:id="rId4"/>
  </sheets>
  <calcPr calcId="191029"/>
  <pivotCaches>
    <pivotCache cacheId="5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0" i="2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3" i="3"/>
  <c r="I4" i="3"/>
  <c r="I5" i="3"/>
  <c r="I6" i="3"/>
  <c r="I7" i="3"/>
  <c r="I8" i="3"/>
  <c r="I9" i="3"/>
  <c r="I10" i="3"/>
  <c r="K11" i="4"/>
  <c r="K4" i="4"/>
  <c r="I2" i="3"/>
  <c r="K3" i="3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16" i="2"/>
  <c r="I10" i="2"/>
  <c r="I4" i="2"/>
  <c r="I16" i="1"/>
  <c r="I5" i="1"/>
</calcChain>
</file>

<file path=xl/sharedStrings.xml><?xml version="1.0" encoding="utf-8"?>
<sst xmlns="http://schemas.openxmlformats.org/spreadsheetml/2006/main" count="586" uniqueCount="44">
  <si>
    <t>OrderDate</t>
  </si>
  <si>
    <t>Region</t>
  </si>
  <si>
    <t>Rep</t>
  </si>
  <si>
    <t>Item</t>
  </si>
  <si>
    <t>Units</t>
  </si>
  <si>
    <t>Unit Cost</t>
  </si>
  <si>
    <t>Revenue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</si>
  <si>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</si>
  <si>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</si>
  <si>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</si>
  <si>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</si>
  <si>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</si>
  <si>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</si>
  <si>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</si>
  <si>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</si>
  <si>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</si>
  <si>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</si>
  <si>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</si>
  <si>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</si>
  <si>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</si>
  <si>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</si>
  <si>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</si>
  <si>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</si>
  <si>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</si>
  <si>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</si>
  <si>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</si>
  <si>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Q) Find the total Units that were sold in the East region</t>
  </si>
  <si>
    <t>Q) What was the total revenue generated from Binder</t>
  </si>
  <si>
    <t>East Total Units</t>
  </si>
  <si>
    <t>Total revenue of Binder</t>
  </si>
  <si>
    <t>Q) What is the total revenue generated from the Central region where the item is a Pencil?</t>
  </si>
  <si>
    <t>Sales Rep</t>
  </si>
  <si>
    <t>Q) How many units were sold by sales representative Jones where the cost of each item was greater than 4?</t>
  </si>
  <si>
    <t>Q) How many units did Jones sell excluding Pencil item?</t>
  </si>
  <si>
    <t>Sales &gt;3</t>
  </si>
  <si>
    <t>Q) Find the total number of times Gill has a made a sale</t>
  </si>
  <si>
    <t>Q) Which sales representative made a sale more than 3 times.</t>
  </si>
  <si>
    <t>Q) How many orders were placed from the East region after 10th Feb 2019?</t>
  </si>
  <si>
    <t>Q) How many times did Gill sell pencils?</t>
  </si>
  <si>
    <t>Row Labels</t>
  </si>
  <si>
    <t>Grand Total</t>
  </si>
  <si>
    <t>Sum of Units</t>
  </si>
  <si>
    <t>Sum of Revenue</t>
  </si>
  <si>
    <t>Total Revenue for units&gt;50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</si>
</sst>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m/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3" borderId="0" xfId="1" applyFill="1" applyAlignment="1">
      <alignment horizontal="center" vertical="center"/>
    </xf>
    <xf numFmtId="0" fontId="0" fillId="0" borderId="0" xfId="0"/>
    <xf numFmtId="0" fontId="2" fillId="0" borderId="0" xfId="1" applyFont="1" applyFill="1" applyBorder="1" applyAlignment="1" applyProtection="1">
      <alignment horizontal="left" vertical="center"/>
    </xf>
    <xf numFmtId="165" fontId="2" fillId="0" borderId="0" xfId="1" applyNumberFormat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  <protection locked="0"/>
    </xf>
    <xf numFmtId="164" fontId="2" fillId="0" borderId="0" xfId="2" applyFont="1" applyFill="1" applyBorder="1" applyAlignment="1" applyProtection="1">
      <alignment horizontal="left" vertical="center"/>
    </xf>
    <xf numFmtId="164" fontId="2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" fontId="2" fillId="3" borderId="0" xfId="1" applyNumberFormat="1" applyFont="1" applyFill="1" applyBorder="1" applyAlignment="1" applyProtection="1">
      <alignment horizontal="left" vertical="center"/>
    </xf>
    <xf numFmtId="0" fontId="2" fillId="3" borderId="0" xfId="1" applyFont="1" applyFill="1" applyBorder="1" applyAlignment="1" applyProtection="1">
      <alignment horizontal="left" vertical="center"/>
    </xf>
    <xf numFmtId="0" fontId="2" fillId="3" borderId="0" xfId="1" applyFont="1" applyFill="1" applyBorder="1" applyAlignment="1" applyProtection="1">
      <alignment horizontal="left" vertical="center"/>
      <protection locked="0"/>
    </xf>
    <xf numFmtId="0" fontId="2" fillId="3" borderId="0" xfId="1" applyFont="1" applyFill="1" applyBorder="1" applyAlignment="1" applyProtection="1">
      <alignment horizontal="center" vertical="center"/>
    </xf>
    <xf numFmtId="0" fontId="0" fillId="0" borderId="0" xfId="0" applyFill="1"/>
    <xf numFmtId="0" fontId="5" fillId="0" borderId="0" xfId="0" applyFont="1"/>
    <xf numFmtId="0" fontId="5" fillId="2" borderId="0" xfId="0" applyFont="1" applyFill="1"/>
    <xf numFmtId="0" fontId="0" fillId="4" borderId="0" xfId="0" applyFill="1"/>
    <xf numFmtId="1" fontId="2" fillId="3" borderId="0" xfId="1" applyNumberFormat="1" applyFill="1" applyAlignment="1">
      <alignment horizontal="left" vertical="center"/>
    </xf>
    <xf numFmtId="0" fontId="2" fillId="3" borderId="0" xfId="1" applyFill="1" applyAlignment="1">
      <alignment horizontal="left" vertical="center"/>
    </xf>
    <xf numFmtId="0" fontId="2" fillId="3" borderId="0" xfId="1" applyFill="1" applyAlignment="1" applyProtection="1">
      <alignment horizontal="left" vertical="center"/>
      <protection locked="0"/>
    </xf>
    <xf numFmtId="165" fontId="2" fillId="0" borderId="0" xfId="1" applyNumberFormat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horizontal="left" vertical="center"/>
    </xf>
    <xf numFmtId="0" fontId="2" fillId="0" borderId="0" xfId="1" applyAlignment="1" applyProtection="1">
      <alignment vertical="center"/>
      <protection locked="0"/>
    </xf>
  </cellXfs>
  <cellStyles count="6">
    <cellStyle name="Comma 2" xfId="2" xr:uid="{1C1E5946-642B-4794-8C21-F37970932E90}"/>
    <cellStyle name="Ctx_Hyperlink" xfId="3" xr:uid="{DD5E1373-F10C-4FC6-BA96-49E224D282F9}"/>
    <cellStyle name="Hyperlink 2" xfId="5" xr:uid="{058047F5-A541-4833-946F-5C6EE9286DAA}"/>
    <cellStyle name="Normal" xfId="0" builtinId="0"/>
    <cellStyle name="Normal 2" xfId="1" xr:uid="{52F51AB6-977A-4EA0-A35C-FB3CC660EA51}"/>
    <cellStyle name="Normal 4" xfId="4" xr:uid="{3F66850A-BCA9-489D-A312-646D3BFE18B4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thi mettupalli" refreshedDate="44693.622769097223" createdVersion="7" refreshedVersion="7" minRefreshableVersion="3" recordCount="43" xr:uid="{14EF4400-FA20-409C-AA45-354F844F9D27}">
  <cacheSource type="worksheet">
    <worksheetSource ref="A1:G44" sheet="sumifs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Sales 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Revenue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thi mettupalli" refreshedDate="44693.632231134259" createdVersion="7" refreshedVersion="7" minRefreshableVersion="3" recordCount="43" xr:uid="{58AB278B-84E7-4114-9905-3F1A0099B7AF}">
  <cacheSource type="worksheet">
    <worksheetSource ref="A1:G44" sheet="sumif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Revenue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8FFE2-8BA7-409E-B670-EC429327247F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15:M21" firstHeaderRow="1" firstDataRow="1" firstDataCol="1"/>
  <pivotFields count="7">
    <pivotField numFmtId="165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F8AAC-C231-405F-A75B-C13D6292447A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4:L8" firstHeaderRow="1" firstDataRow="1" firstDataCol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64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BFD60-7CB3-423A-A22E-DACF0421CB7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3:T7" firstHeaderRow="1" firstDataRow="1" firstDataCol="1" rowPageCount="1" colPageCount="1"/>
  <pivotFields count="7">
    <pivotField numFmtId="165" showAll="0"/>
    <pivotField axis="axisRow" showAll="0">
      <items count="4">
        <item sd="0" x="1"/>
        <item sd="0" x="0"/>
        <item sd="0"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4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222D-0FBB-4479-A365-62CD9D195721}">
  <dimension ref="A1:M44"/>
  <sheetViews>
    <sheetView tabSelected="1" workbookViewId="0">
      <selection activeCell="J22" sqref="J22"/>
    </sheetView>
  </sheetViews>
  <sheetFormatPr defaultRowHeight="14.4" x14ac:dyDescent="0.3"/>
  <cols>
    <col min="11" max="12" width="12.5546875" bestFit="1" customWidth="1"/>
    <col min="13" max="13" width="14.88671875" bestFit="1" customWidth="1"/>
  </cols>
  <sheetData>
    <row r="1" spans="1:13" x14ac:dyDescent="0.3">
      <c r="A1" s="16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14" t="s">
        <v>5</v>
      </c>
      <c r="G1" s="14" t="s">
        <v>6</v>
      </c>
    </row>
    <row r="2" spans="1:13" x14ac:dyDescent="0.3">
      <c r="A2" s="4">
        <v>43471</v>
      </c>
      <c r="B2" s="5" t="s">
        <v>7</v>
      </c>
      <c r="C2" s="5" t="s">
        <v>8</v>
      </c>
      <c r="D2" s="3" t="s">
        <v>9</v>
      </c>
      <c r="E2" s="6">
        <v>95</v>
      </c>
      <c r="F2" s="7">
        <v>1.99</v>
      </c>
      <c r="G2" s="8">
        <v>189.05</v>
      </c>
      <c r="I2" s="12" t="s">
        <v>26</v>
      </c>
    </row>
    <row r="3" spans="1:13" x14ac:dyDescent="0.3">
      <c r="A3" s="4">
        <v>43488</v>
      </c>
      <c r="B3" s="5" t="s">
        <v>10</v>
      </c>
      <c r="C3" s="5" t="s">
        <v>11</v>
      </c>
      <c r="D3" s="3" t="s">
        <v>12</v>
      </c>
      <c r="E3" s="6">
        <v>50</v>
      </c>
      <c r="F3" s="7">
        <v>19.989999999999998</v>
      </c>
      <c r="G3" s="8">
        <v>999.49999999999989</v>
      </c>
    </row>
    <row r="4" spans="1:13" x14ac:dyDescent="0.3">
      <c r="A4" s="4">
        <v>43505</v>
      </c>
      <c r="B4" s="5" t="s">
        <v>10</v>
      </c>
      <c r="C4" s="5" t="s">
        <v>13</v>
      </c>
      <c r="D4" s="3" t="s">
        <v>9</v>
      </c>
      <c r="E4" s="6">
        <v>36</v>
      </c>
      <c r="F4" s="7">
        <v>4.99</v>
      </c>
      <c r="G4" s="8">
        <v>179.64000000000001</v>
      </c>
      <c r="I4" t="s">
        <v>28</v>
      </c>
      <c r="K4" s="9" t="s">
        <v>39</v>
      </c>
      <c r="L4" t="s">
        <v>41</v>
      </c>
    </row>
    <row r="5" spans="1:13" x14ac:dyDescent="0.3">
      <c r="A5" s="4">
        <v>43522</v>
      </c>
      <c r="B5" s="5" t="s">
        <v>10</v>
      </c>
      <c r="C5" s="5" t="s">
        <v>14</v>
      </c>
      <c r="D5" s="3" t="s">
        <v>15</v>
      </c>
      <c r="E5" s="6">
        <v>27</v>
      </c>
      <c r="F5" s="7">
        <v>19.989999999999998</v>
      </c>
      <c r="G5" s="8">
        <v>539.7299999999999</v>
      </c>
      <c r="I5">
        <f>SUMIF(B1:B44,"East",E1:E44)</f>
        <v>691</v>
      </c>
      <c r="J5" s="2"/>
      <c r="K5" s="10" t="s">
        <v>10</v>
      </c>
      <c r="L5" s="11">
        <v>1199</v>
      </c>
    </row>
    <row r="6" spans="1:13" x14ac:dyDescent="0.3">
      <c r="A6" s="4">
        <v>43539</v>
      </c>
      <c r="B6" s="5" t="s">
        <v>16</v>
      </c>
      <c r="C6" s="5" t="s">
        <v>17</v>
      </c>
      <c r="D6" s="3" t="s">
        <v>9</v>
      </c>
      <c r="E6" s="6">
        <v>56</v>
      </c>
      <c r="F6" s="7">
        <v>2.99</v>
      </c>
      <c r="G6" s="8">
        <v>167.44</v>
      </c>
      <c r="K6" s="10" t="s">
        <v>7</v>
      </c>
      <c r="L6" s="11">
        <v>691</v>
      </c>
    </row>
    <row r="7" spans="1:13" x14ac:dyDescent="0.3">
      <c r="A7" s="4">
        <v>43556</v>
      </c>
      <c r="B7" s="5" t="s">
        <v>7</v>
      </c>
      <c r="C7" s="5" t="s">
        <v>8</v>
      </c>
      <c r="D7" s="3" t="s">
        <v>12</v>
      </c>
      <c r="E7" s="6">
        <v>60</v>
      </c>
      <c r="F7" s="7">
        <v>4.99</v>
      </c>
      <c r="G7" s="8">
        <v>299.40000000000003</v>
      </c>
      <c r="K7" s="10" t="s">
        <v>16</v>
      </c>
      <c r="L7" s="11">
        <v>231</v>
      </c>
    </row>
    <row r="8" spans="1:13" x14ac:dyDescent="0.3">
      <c r="A8" s="4">
        <v>43573</v>
      </c>
      <c r="B8" s="5" t="s">
        <v>10</v>
      </c>
      <c r="C8" s="5" t="s">
        <v>18</v>
      </c>
      <c r="D8" s="3" t="s">
        <v>9</v>
      </c>
      <c r="E8" s="6">
        <v>75</v>
      </c>
      <c r="F8" s="7">
        <v>1.99</v>
      </c>
      <c r="G8" s="8">
        <v>149.25</v>
      </c>
      <c r="K8" s="10" t="s">
        <v>40</v>
      </c>
      <c r="L8" s="11">
        <v>2121</v>
      </c>
    </row>
    <row r="9" spans="1:13" x14ac:dyDescent="0.3">
      <c r="A9" s="4">
        <v>43590</v>
      </c>
      <c r="B9" s="5" t="s">
        <v>10</v>
      </c>
      <c r="C9" s="5" t="s">
        <v>13</v>
      </c>
      <c r="D9" s="3" t="s">
        <v>9</v>
      </c>
      <c r="E9" s="6">
        <v>90</v>
      </c>
      <c r="F9" s="7">
        <v>4.99</v>
      </c>
      <c r="G9" s="8">
        <v>449.1</v>
      </c>
    </row>
    <row r="10" spans="1:13" x14ac:dyDescent="0.3">
      <c r="A10" s="4">
        <v>43607</v>
      </c>
      <c r="B10" s="5" t="s">
        <v>16</v>
      </c>
      <c r="C10" s="5" t="s">
        <v>19</v>
      </c>
      <c r="D10" s="3" t="s">
        <v>9</v>
      </c>
      <c r="E10" s="6">
        <v>32</v>
      </c>
      <c r="F10" s="7">
        <v>1.99</v>
      </c>
      <c r="G10" s="8">
        <v>63.68</v>
      </c>
    </row>
    <row r="11" spans="1:13" x14ac:dyDescent="0.3">
      <c r="A11" s="4">
        <v>43624</v>
      </c>
      <c r="B11" s="5" t="s">
        <v>7</v>
      </c>
      <c r="C11" s="5" t="s">
        <v>8</v>
      </c>
      <c r="D11" s="3" t="s">
        <v>12</v>
      </c>
      <c r="E11" s="6">
        <v>60</v>
      </c>
      <c r="F11" s="7">
        <v>8.99</v>
      </c>
      <c r="G11" s="8">
        <v>539.4</v>
      </c>
    </row>
    <row r="12" spans="1:13" x14ac:dyDescent="0.3">
      <c r="A12" s="4">
        <v>43641</v>
      </c>
      <c r="B12" s="5" t="s">
        <v>10</v>
      </c>
      <c r="C12" s="5" t="s">
        <v>20</v>
      </c>
      <c r="D12" s="3" t="s">
        <v>9</v>
      </c>
      <c r="E12" s="6">
        <v>90</v>
      </c>
      <c r="F12" s="7">
        <v>4.99</v>
      </c>
      <c r="G12" s="8">
        <v>449.1</v>
      </c>
    </row>
    <row r="13" spans="1:13" x14ac:dyDescent="0.3">
      <c r="A13" s="4">
        <v>43658</v>
      </c>
      <c r="B13" s="5" t="s">
        <v>7</v>
      </c>
      <c r="C13" s="5" t="s">
        <v>21</v>
      </c>
      <c r="D13" s="3" t="s">
        <v>12</v>
      </c>
      <c r="E13" s="6">
        <v>29</v>
      </c>
      <c r="F13" s="7">
        <v>1.99</v>
      </c>
      <c r="G13" s="8">
        <v>57.71</v>
      </c>
      <c r="I13" s="12" t="s">
        <v>27</v>
      </c>
    </row>
    <row r="14" spans="1:13" x14ac:dyDescent="0.3">
      <c r="A14" s="4">
        <v>43675</v>
      </c>
      <c r="B14" s="5" t="s">
        <v>7</v>
      </c>
      <c r="C14" s="5" t="s">
        <v>22</v>
      </c>
      <c r="D14" s="3" t="s">
        <v>12</v>
      </c>
      <c r="E14" s="6">
        <v>81</v>
      </c>
      <c r="F14" s="7">
        <v>19.989999999999998</v>
      </c>
      <c r="G14" s="8">
        <v>1619.1899999999998</v>
      </c>
    </row>
    <row r="15" spans="1:13" x14ac:dyDescent="0.3">
      <c r="A15" s="4">
        <v>43692</v>
      </c>
      <c r="B15" s="5" t="s">
        <v>7</v>
      </c>
      <c r="C15" s="5" t="s">
        <v>8</v>
      </c>
      <c r="D15" s="3" t="s">
        <v>9</v>
      </c>
      <c r="E15" s="6">
        <v>35</v>
      </c>
      <c r="F15" s="7">
        <v>4.99</v>
      </c>
      <c r="G15" s="8">
        <v>174.65</v>
      </c>
      <c r="I15" t="s">
        <v>29</v>
      </c>
      <c r="L15" s="9" t="s">
        <v>39</v>
      </c>
      <c r="M15" t="s">
        <v>42</v>
      </c>
    </row>
    <row r="16" spans="1:13" x14ac:dyDescent="0.3">
      <c r="A16" s="4">
        <v>43709</v>
      </c>
      <c r="B16" s="5" t="s">
        <v>10</v>
      </c>
      <c r="C16" s="5" t="s">
        <v>23</v>
      </c>
      <c r="D16" s="3" t="s">
        <v>24</v>
      </c>
      <c r="E16" s="6">
        <v>2</v>
      </c>
      <c r="F16" s="7">
        <v>125</v>
      </c>
      <c r="G16" s="8">
        <v>250</v>
      </c>
      <c r="I16">
        <f>SUMIF(D1:D44,"Binder", G1:G44)</f>
        <v>9577.65</v>
      </c>
      <c r="L16" s="10" t="s">
        <v>12</v>
      </c>
      <c r="M16" s="11">
        <v>9577.65</v>
      </c>
    </row>
    <row r="17" spans="1:13" x14ac:dyDescent="0.3">
      <c r="A17" s="4">
        <v>43726</v>
      </c>
      <c r="B17" s="5" t="s">
        <v>7</v>
      </c>
      <c r="C17" s="5" t="s">
        <v>8</v>
      </c>
      <c r="D17" s="3" t="s">
        <v>25</v>
      </c>
      <c r="E17" s="6">
        <v>16</v>
      </c>
      <c r="F17" s="7">
        <v>15.99</v>
      </c>
      <c r="G17" s="8">
        <v>255.84</v>
      </c>
      <c r="L17" s="10" t="s">
        <v>24</v>
      </c>
      <c r="M17" s="11">
        <v>1700</v>
      </c>
    </row>
    <row r="18" spans="1:13" x14ac:dyDescent="0.3">
      <c r="A18" s="4">
        <v>43743</v>
      </c>
      <c r="B18" s="5" t="s">
        <v>10</v>
      </c>
      <c r="C18" s="5" t="s">
        <v>20</v>
      </c>
      <c r="D18" s="3" t="s">
        <v>12</v>
      </c>
      <c r="E18" s="6">
        <v>28</v>
      </c>
      <c r="F18" s="7">
        <v>8.99</v>
      </c>
      <c r="G18" s="8">
        <v>251.72</v>
      </c>
      <c r="L18" s="10" t="s">
        <v>15</v>
      </c>
      <c r="M18" s="11">
        <v>2045.2199999999998</v>
      </c>
    </row>
    <row r="19" spans="1:13" x14ac:dyDescent="0.3">
      <c r="A19" s="4">
        <v>43760</v>
      </c>
      <c r="B19" s="5" t="s">
        <v>7</v>
      </c>
      <c r="C19" s="5" t="s">
        <v>8</v>
      </c>
      <c r="D19" s="3" t="s">
        <v>15</v>
      </c>
      <c r="E19" s="6">
        <v>64</v>
      </c>
      <c r="F19" s="7">
        <v>8.99</v>
      </c>
      <c r="G19" s="8">
        <v>575.36</v>
      </c>
      <c r="L19" s="10" t="s">
        <v>25</v>
      </c>
      <c r="M19" s="11">
        <v>4169.87</v>
      </c>
    </row>
    <row r="20" spans="1:13" x14ac:dyDescent="0.3">
      <c r="A20" s="4">
        <v>43777</v>
      </c>
      <c r="B20" s="5" t="s">
        <v>7</v>
      </c>
      <c r="C20" s="5" t="s">
        <v>22</v>
      </c>
      <c r="D20" s="3" t="s">
        <v>15</v>
      </c>
      <c r="E20" s="6">
        <v>15</v>
      </c>
      <c r="F20" s="7">
        <v>19.989999999999998</v>
      </c>
      <c r="G20" s="8">
        <v>299.84999999999997</v>
      </c>
      <c r="L20" s="10" t="s">
        <v>9</v>
      </c>
      <c r="M20" s="11">
        <v>2135.1400000000003</v>
      </c>
    </row>
    <row r="21" spans="1:13" x14ac:dyDescent="0.3">
      <c r="A21" s="4">
        <v>43794</v>
      </c>
      <c r="B21" s="5" t="s">
        <v>10</v>
      </c>
      <c r="C21" s="5" t="s">
        <v>11</v>
      </c>
      <c r="D21" s="3" t="s">
        <v>25</v>
      </c>
      <c r="E21" s="6">
        <v>96</v>
      </c>
      <c r="F21" s="7">
        <v>4.99</v>
      </c>
      <c r="G21" s="8">
        <v>479.04</v>
      </c>
      <c r="L21" s="10" t="s">
        <v>40</v>
      </c>
      <c r="M21" s="11">
        <v>19627.879999999997</v>
      </c>
    </row>
    <row r="22" spans="1:13" x14ac:dyDescent="0.3">
      <c r="A22" s="4">
        <v>43811</v>
      </c>
      <c r="B22" s="5" t="s">
        <v>10</v>
      </c>
      <c r="C22" s="5" t="s">
        <v>23</v>
      </c>
      <c r="D22" s="3" t="s">
        <v>9</v>
      </c>
      <c r="E22" s="6">
        <v>67</v>
      </c>
      <c r="F22" s="7">
        <v>1.29</v>
      </c>
      <c r="G22" s="8">
        <v>86.43</v>
      </c>
    </row>
    <row r="23" spans="1:13" x14ac:dyDescent="0.3">
      <c r="A23" s="4">
        <v>43828</v>
      </c>
      <c r="B23" s="5" t="s">
        <v>7</v>
      </c>
      <c r="C23" s="5" t="s">
        <v>22</v>
      </c>
      <c r="D23" s="3" t="s">
        <v>25</v>
      </c>
      <c r="E23" s="6">
        <v>74</v>
      </c>
      <c r="F23" s="7">
        <v>15.99</v>
      </c>
      <c r="G23" s="8">
        <v>1183.26</v>
      </c>
    </row>
    <row r="24" spans="1:13" x14ac:dyDescent="0.3">
      <c r="A24" s="4">
        <v>43845</v>
      </c>
      <c r="B24" s="5" t="s">
        <v>10</v>
      </c>
      <c r="C24" s="5" t="s">
        <v>14</v>
      </c>
      <c r="D24" s="3" t="s">
        <v>12</v>
      </c>
      <c r="E24" s="6">
        <v>46</v>
      </c>
      <c r="F24" s="7">
        <v>8.99</v>
      </c>
      <c r="G24" s="8">
        <v>413.54</v>
      </c>
    </row>
    <row r="25" spans="1:13" x14ac:dyDescent="0.3">
      <c r="A25" s="4">
        <v>43862</v>
      </c>
      <c r="B25" s="5" t="s">
        <v>10</v>
      </c>
      <c r="C25" s="5" t="s">
        <v>23</v>
      </c>
      <c r="D25" s="3" t="s">
        <v>12</v>
      </c>
      <c r="E25" s="6">
        <v>87</v>
      </c>
      <c r="F25" s="7">
        <v>15</v>
      </c>
      <c r="G25" s="8">
        <v>1305</v>
      </c>
    </row>
    <row r="26" spans="1:13" x14ac:dyDescent="0.3">
      <c r="A26" s="4">
        <v>43879</v>
      </c>
      <c r="B26" s="5" t="s">
        <v>7</v>
      </c>
      <c r="C26" s="5" t="s">
        <v>8</v>
      </c>
      <c r="D26" s="3" t="s">
        <v>12</v>
      </c>
      <c r="E26" s="6">
        <v>4</v>
      </c>
      <c r="F26" s="7">
        <v>4.99</v>
      </c>
      <c r="G26" s="8">
        <v>19.96</v>
      </c>
    </row>
    <row r="27" spans="1:13" x14ac:dyDescent="0.3">
      <c r="A27" s="4">
        <v>43897</v>
      </c>
      <c r="B27" s="5" t="s">
        <v>16</v>
      </c>
      <c r="C27" s="5" t="s">
        <v>17</v>
      </c>
      <c r="D27" s="3" t="s">
        <v>12</v>
      </c>
      <c r="E27" s="6">
        <v>7</v>
      </c>
      <c r="F27" s="7">
        <v>19.989999999999998</v>
      </c>
      <c r="G27" s="8">
        <v>139.92999999999998</v>
      </c>
    </row>
    <row r="28" spans="1:13" x14ac:dyDescent="0.3">
      <c r="A28" s="4">
        <v>43914</v>
      </c>
      <c r="B28" s="5" t="s">
        <v>10</v>
      </c>
      <c r="C28" s="5" t="s">
        <v>13</v>
      </c>
      <c r="D28" s="3" t="s">
        <v>25</v>
      </c>
      <c r="E28" s="6">
        <v>50</v>
      </c>
      <c r="F28" s="7">
        <v>4.99</v>
      </c>
      <c r="G28" s="8">
        <v>249.5</v>
      </c>
    </row>
    <row r="29" spans="1:13" x14ac:dyDescent="0.3">
      <c r="A29" s="4">
        <v>43931</v>
      </c>
      <c r="B29" s="5" t="s">
        <v>10</v>
      </c>
      <c r="C29" s="5" t="s">
        <v>18</v>
      </c>
      <c r="D29" s="3" t="s">
        <v>9</v>
      </c>
      <c r="E29" s="6">
        <v>66</v>
      </c>
      <c r="F29" s="7">
        <v>1.99</v>
      </c>
      <c r="G29" s="8">
        <v>131.34</v>
      </c>
    </row>
    <row r="30" spans="1:13" x14ac:dyDescent="0.3">
      <c r="A30" s="4">
        <v>43948</v>
      </c>
      <c r="B30" s="5" t="s">
        <v>7</v>
      </c>
      <c r="C30" s="5" t="s">
        <v>21</v>
      </c>
      <c r="D30" s="3" t="s">
        <v>15</v>
      </c>
      <c r="E30" s="6">
        <v>96</v>
      </c>
      <c r="F30" s="7">
        <v>4.99</v>
      </c>
      <c r="G30" s="8">
        <v>479.04</v>
      </c>
    </row>
    <row r="31" spans="1:13" x14ac:dyDescent="0.3">
      <c r="A31" s="4">
        <v>43965</v>
      </c>
      <c r="B31" s="5" t="s">
        <v>10</v>
      </c>
      <c r="C31" s="5" t="s">
        <v>14</v>
      </c>
      <c r="D31" s="3" t="s">
        <v>9</v>
      </c>
      <c r="E31" s="6">
        <v>53</v>
      </c>
      <c r="F31" s="7">
        <v>1.29</v>
      </c>
      <c r="G31" s="8">
        <v>68.37</v>
      </c>
    </row>
    <row r="32" spans="1:13" x14ac:dyDescent="0.3">
      <c r="A32" s="4">
        <v>43982</v>
      </c>
      <c r="B32" s="5" t="s">
        <v>10</v>
      </c>
      <c r="C32" s="5" t="s">
        <v>14</v>
      </c>
      <c r="D32" s="3" t="s">
        <v>12</v>
      </c>
      <c r="E32" s="6">
        <v>80</v>
      </c>
      <c r="F32" s="7">
        <v>8.99</v>
      </c>
      <c r="G32" s="8">
        <v>719.2</v>
      </c>
    </row>
    <row r="33" spans="1:7" x14ac:dyDescent="0.3">
      <c r="A33" s="4">
        <v>43999</v>
      </c>
      <c r="B33" s="5" t="s">
        <v>10</v>
      </c>
      <c r="C33" s="5" t="s">
        <v>11</v>
      </c>
      <c r="D33" s="3" t="s">
        <v>24</v>
      </c>
      <c r="E33" s="6">
        <v>5</v>
      </c>
      <c r="F33" s="7">
        <v>125</v>
      </c>
      <c r="G33" s="8">
        <v>625</v>
      </c>
    </row>
    <row r="34" spans="1:7" x14ac:dyDescent="0.3">
      <c r="A34" s="4">
        <v>44016</v>
      </c>
      <c r="B34" s="5" t="s">
        <v>7</v>
      </c>
      <c r="C34" s="5" t="s">
        <v>8</v>
      </c>
      <c r="D34" s="3" t="s">
        <v>25</v>
      </c>
      <c r="E34" s="6">
        <v>62</v>
      </c>
      <c r="F34" s="7">
        <v>4.99</v>
      </c>
      <c r="G34" s="8">
        <v>309.38</v>
      </c>
    </row>
    <row r="35" spans="1:7" x14ac:dyDescent="0.3">
      <c r="A35" s="4">
        <v>44033</v>
      </c>
      <c r="B35" s="5" t="s">
        <v>10</v>
      </c>
      <c r="C35" s="5" t="s">
        <v>20</v>
      </c>
      <c r="D35" s="3" t="s">
        <v>25</v>
      </c>
      <c r="E35" s="6">
        <v>55</v>
      </c>
      <c r="F35" s="7">
        <v>12.49</v>
      </c>
      <c r="G35" s="8">
        <v>686.95</v>
      </c>
    </row>
    <row r="36" spans="1:7" x14ac:dyDescent="0.3">
      <c r="A36" s="4">
        <v>44050</v>
      </c>
      <c r="B36" s="5" t="s">
        <v>10</v>
      </c>
      <c r="C36" s="5" t="s">
        <v>11</v>
      </c>
      <c r="D36" s="3" t="s">
        <v>25</v>
      </c>
      <c r="E36" s="6">
        <v>42</v>
      </c>
      <c r="F36" s="7">
        <v>23.95</v>
      </c>
      <c r="G36" s="8">
        <v>1005.9</v>
      </c>
    </row>
    <row r="37" spans="1:7" x14ac:dyDescent="0.3">
      <c r="A37" s="4">
        <v>44067</v>
      </c>
      <c r="B37" s="5" t="s">
        <v>16</v>
      </c>
      <c r="C37" s="5" t="s">
        <v>17</v>
      </c>
      <c r="D37" s="3" t="s">
        <v>24</v>
      </c>
      <c r="E37" s="6">
        <v>3</v>
      </c>
      <c r="F37" s="7">
        <v>275</v>
      </c>
      <c r="G37" s="8">
        <v>825</v>
      </c>
    </row>
    <row r="38" spans="1:7" x14ac:dyDescent="0.3">
      <c r="A38" s="4">
        <v>44084</v>
      </c>
      <c r="B38" s="5" t="s">
        <v>10</v>
      </c>
      <c r="C38" s="5" t="s">
        <v>14</v>
      </c>
      <c r="D38" s="3" t="s">
        <v>9</v>
      </c>
      <c r="E38" s="6">
        <v>7</v>
      </c>
      <c r="F38" s="7">
        <v>1.29</v>
      </c>
      <c r="G38" s="8">
        <v>9.0300000000000011</v>
      </c>
    </row>
    <row r="39" spans="1:7" x14ac:dyDescent="0.3">
      <c r="A39" s="4">
        <v>44101</v>
      </c>
      <c r="B39" s="5" t="s">
        <v>16</v>
      </c>
      <c r="C39" s="5" t="s">
        <v>17</v>
      </c>
      <c r="D39" s="3" t="s">
        <v>15</v>
      </c>
      <c r="E39" s="6">
        <v>76</v>
      </c>
      <c r="F39" s="7">
        <v>1.99</v>
      </c>
      <c r="G39" s="8">
        <v>151.24</v>
      </c>
    </row>
    <row r="40" spans="1:7" x14ac:dyDescent="0.3">
      <c r="A40" s="4">
        <v>44118</v>
      </c>
      <c r="B40" s="5" t="s">
        <v>16</v>
      </c>
      <c r="C40" s="5" t="s">
        <v>19</v>
      </c>
      <c r="D40" s="3" t="s">
        <v>12</v>
      </c>
      <c r="E40" s="6">
        <v>57</v>
      </c>
      <c r="F40" s="7">
        <v>19.989999999999998</v>
      </c>
      <c r="G40" s="8">
        <v>1139.4299999999998</v>
      </c>
    </row>
    <row r="41" spans="1:7" x14ac:dyDescent="0.3">
      <c r="A41" s="4">
        <v>44135</v>
      </c>
      <c r="B41" s="5" t="s">
        <v>10</v>
      </c>
      <c r="C41" s="5" t="s">
        <v>18</v>
      </c>
      <c r="D41" s="3" t="s">
        <v>9</v>
      </c>
      <c r="E41" s="6">
        <v>14</v>
      </c>
      <c r="F41" s="7">
        <v>1.29</v>
      </c>
      <c r="G41" s="8">
        <v>18.060000000000002</v>
      </c>
    </row>
    <row r="42" spans="1:7" x14ac:dyDescent="0.3">
      <c r="A42" s="4">
        <v>44152</v>
      </c>
      <c r="B42" s="5" t="s">
        <v>10</v>
      </c>
      <c r="C42" s="5" t="s">
        <v>13</v>
      </c>
      <c r="D42" s="3" t="s">
        <v>12</v>
      </c>
      <c r="E42" s="6">
        <v>11</v>
      </c>
      <c r="F42" s="7">
        <v>4.99</v>
      </c>
      <c r="G42" s="8">
        <v>54.89</v>
      </c>
    </row>
    <row r="43" spans="1:7" x14ac:dyDescent="0.3">
      <c r="A43" s="4">
        <v>44169</v>
      </c>
      <c r="B43" s="5" t="s">
        <v>10</v>
      </c>
      <c r="C43" s="5" t="s">
        <v>13</v>
      </c>
      <c r="D43" s="3" t="s">
        <v>12</v>
      </c>
      <c r="E43" s="6">
        <v>94</v>
      </c>
      <c r="F43" s="7">
        <v>19.989999999999998</v>
      </c>
      <c r="G43" s="8">
        <v>1879.06</v>
      </c>
    </row>
    <row r="44" spans="1:7" x14ac:dyDescent="0.3">
      <c r="A44" s="4">
        <v>44186</v>
      </c>
      <c r="B44" s="5" t="s">
        <v>10</v>
      </c>
      <c r="C44" s="5" t="s">
        <v>18</v>
      </c>
      <c r="D44" s="3" t="s">
        <v>12</v>
      </c>
      <c r="E44" s="6">
        <v>28</v>
      </c>
      <c r="F44" s="7">
        <v>4.99</v>
      </c>
      <c r="G44" s="8">
        <v>139.72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CA16-627A-4E3A-919E-3AAE30BBACDE}">
  <dimension ref="A1:T44"/>
  <sheetViews>
    <sheetView workbookViewId="0">
      <selection activeCell="H23" sqref="H23"/>
    </sheetView>
  </sheetViews>
  <sheetFormatPr defaultRowHeight="14.4" x14ac:dyDescent="0.3"/>
  <cols>
    <col min="19" max="19" width="12.5546875" bestFit="1" customWidth="1"/>
    <col min="20" max="21" width="14.88671875" bestFit="1" customWidth="1"/>
  </cols>
  <sheetData>
    <row r="1" spans="1:20" x14ac:dyDescent="0.3">
      <c r="A1" s="1" t="s">
        <v>0</v>
      </c>
      <c r="B1" s="21" t="s">
        <v>1</v>
      </c>
      <c r="C1" s="21" t="s">
        <v>31</v>
      </c>
      <c r="D1" s="22" t="s">
        <v>3</v>
      </c>
      <c r="E1" s="23" t="s">
        <v>4</v>
      </c>
      <c r="F1" s="22" t="s">
        <v>5</v>
      </c>
      <c r="G1" s="22" t="s">
        <v>6</v>
      </c>
      <c r="S1" s="9" t="s">
        <v>3</v>
      </c>
      <c r="T1" s="2" t="s">
        <v>9</v>
      </c>
    </row>
    <row r="2" spans="1:20" x14ac:dyDescent="0.3">
      <c r="A2" s="24">
        <v>43471</v>
      </c>
      <c r="B2" s="25" t="s">
        <v>7</v>
      </c>
      <c r="C2" s="25" t="s">
        <v>8</v>
      </c>
      <c r="D2" s="26" t="s">
        <v>9</v>
      </c>
      <c r="E2" s="27">
        <v>95</v>
      </c>
      <c r="F2" s="7">
        <v>1.99</v>
      </c>
      <c r="G2" s="8">
        <v>189.05</v>
      </c>
      <c r="I2" s="12" t="s">
        <v>30</v>
      </c>
    </row>
    <row r="3" spans="1:20" x14ac:dyDescent="0.3">
      <c r="A3" s="24">
        <v>43488</v>
      </c>
      <c r="B3" s="25" t="s">
        <v>10</v>
      </c>
      <c r="C3" s="25" t="s">
        <v>11</v>
      </c>
      <c r="D3" s="26" t="s">
        <v>12</v>
      </c>
      <c r="E3" s="27">
        <v>50</v>
      </c>
      <c r="F3" s="7">
        <v>19.989999999999998</v>
      </c>
      <c r="G3" s="8">
        <v>999.49999999999989</v>
      </c>
      <c r="S3" s="9" t="s">
        <v>39</v>
      </c>
      <c r="T3" t="s">
        <v>42</v>
      </c>
    </row>
    <row r="4" spans="1:20" x14ac:dyDescent="0.3">
      <c r="A4" s="24">
        <v>43505</v>
      </c>
      <c r="B4" s="25" t="s">
        <v>10</v>
      </c>
      <c r="C4" s="25" t="s">
        <v>13</v>
      </c>
      <c r="D4" s="26" t="s">
        <v>9</v>
      </c>
      <c r="E4" s="27">
        <v>36</v>
      </c>
      <c r="F4" s="7">
        <v>4.99</v>
      </c>
      <c r="G4" s="8">
        <v>179.64000000000001</v>
      </c>
      <c r="I4">
        <f>SUMIFS(G1:G44,B1:B44,"Central",D1:D44,"Pencil")</f>
        <v>1540.32</v>
      </c>
      <c r="S4" s="10" t="s">
        <v>10</v>
      </c>
      <c r="T4" s="11">
        <v>1540.3200000000002</v>
      </c>
    </row>
    <row r="5" spans="1:20" x14ac:dyDescent="0.3">
      <c r="A5" s="24">
        <v>43522</v>
      </c>
      <c r="B5" s="25" t="s">
        <v>10</v>
      </c>
      <c r="C5" s="25" t="s">
        <v>14</v>
      </c>
      <c r="D5" s="26" t="s">
        <v>15</v>
      </c>
      <c r="E5" s="27">
        <v>27</v>
      </c>
      <c r="F5" s="7">
        <v>19.989999999999998</v>
      </c>
      <c r="G5" s="8">
        <v>539.7299999999999</v>
      </c>
      <c r="S5" s="10" t="s">
        <v>7</v>
      </c>
      <c r="T5" s="11">
        <v>363.70000000000005</v>
      </c>
    </row>
    <row r="6" spans="1:20" x14ac:dyDescent="0.3">
      <c r="A6" s="24">
        <v>43539</v>
      </c>
      <c r="B6" s="25" t="s">
        <v>16</v>
      </c>
      <c r="C6" s="25" t="s">
        <v>17</v>
      </c>
      <c r="D6" s="26" t="s">
        <v>9</v>
      </c>
      <c r="E6" s="27">
        <v>56</v>
      </c>
      <c r="F6" s="7">
        <v>2.99</v>
      </c>
      <c r="G6" s="8">
        <v>167.44</v>
      </c>
      <c r="S6" s="10" t="s">
        <v>16</v>
      </c>
      <c r="T6" s="11">
        <v>231.12</v>
      </c>
    </row>
    <row r="7" spans="1:20" x14ac:dyDescent="0.3">
      <c r="A7" s="24">
        <v>43556</v>
      </c>
      <c r="B7" s="25" t="s">
        <v>7</v>
      </c>
      <c r="C7" s="25" t="s">
        <v>8</v>
      </c>
      <c r="D7" s="26" t="s">
        <v>12</v>
      </c>
      <c r="E7" s="27">
        <v>60</v>
      </c>
      <c r="F7" s="7">
        <v>4.99</v>
      </c>
      <c r="G7" s="8">
        <v>299.40000000000003</v>
      </c>
      <c r="S7" s="10" t="s">
        <v>40</v>
      </c>
      <c r="T7" s="11">
        <v>2135.1400000000003</v>
      </c>
    </row>
    <row r="8" spans="1:20" x14ac:dyDescent="0.3">
      <c r="A8" s="24">
        <v>43573</v>
      </c>
      <c r="B8" s="25" t="s">
        <v>10</v>
      </c>
      <c r="C8" s="25" t="s">
        <v>18</v>
      </c>
      <c r="D8" s="26" t="s">
        <v>9</v>
      </c>
      <c r="E8" s="27">
        <v>75</v>
      </c>
      <c r="F8" s="7">
        <v>1.99</v>
      </c>
      <c r="G8" s="8">
        <v>149.25</v>
      </c>
      <c r="I8" s="12" t="s">
        <v>32</v>
      </c>
    </row>
    <row r="9" spans="1:20" x14ac:dyDescent="0.3">
      <c r="A9" s="24">
        <v>43590</v>
      </c>
      <c r="B9" s="25" t="s">
        <v>10</v>
      </c>
      <c r="C9" s="25" t="s">
        <v>13</v>
      </c>
      <c r="D9" s="26" t="s">
        <v>9</v>
      </c>
      <c r="E9" s="27">
        <v>90</v>
      </c>
      <c r="F9" s="7">
        <v>4.99</v>
      </c>
      <c r="G9" s="8">
        <v>449.1</v>
      </c>
    </row>
    <row r="10" spans="1:20" x14ac:dyDescent="0.3">
      <c r="A10" s="24">
        <v>43607</v>
      </c>
      <c r="B10" s="25" t="s">
        <v>16</v>
      </c>
      <c r="C10" s="25" t="s">
        <v>19</v>
      </c>
      <c r="D10" s="26" t="s">
        <v>9</v>
      </c>
      <c r="E10" s="27">
        <v>32</v>
      </c>
      <c r="F10" s="7">
        <v>1.99</v>
      </c>
      <c r="G10" s="8">
        <v>63.68</v>
      </c>
      <c r="I10">
        <f>SUMIFS(E1:E44,C1:C44,"Jones",F1:F44,"&gt;4")</f>
        <v>301</v>
      </c>
    </row>
    <row r="11" spans="1:20" x14ac:dyDescent="0.3">
      <c r="A11" s="24">
        <v>43624</v>
      </c>
      <c r="B11" s="25" t="s">
        <v>7</v>
      </c>
      <c r="C11" s="25" t="s">
        <v>8</v>
      </c>
      <c r="D11" s="26" t="s">
        <v>12</v>
      </c>
      <c r="E11" s="27">
        <v>60</v>
      </c>
      <c r="F11" s="7">
        <v>8.99</v>
      </c>
      <c r="G11" s="8">
        <v>539.4</v>
      </c>
    </row>
    <row r="12" spans="1:20" x14ac:dyDescent="0.3">
      <c r="A12" s="24">
        <v>43641</v>
      </c>
      <c r="B12" s="25" t="s">
        <v>10</v>
      </c>
      <c r="C12" s="25" t="s">
        <v>20</v>
      </c>
      <c r="D12" s="26" t="s">
        <v>9</v>
      </c>
      <c r="E12" s="27">
        <v>90</v>
      </c>
      <c r="F12" s="7">
        <v>4.99</v>
      </c>
      <c r="G12" s="8">
        <v>449.1</v>
      </c>
    </row>
    <row r="13" spans="1:20" x14ac:dyDescent="0.3">
      <c r="A13" s="24">
        <v>43658</v>
      </c>
      <c r="B13" s="25" t="s">
        <v>7</v>
      </c>
      <c r="C13" s="25" t="s">
        <v>21</v>
      </c>
      <c r="D13" s="26" t="s">
        <v>12</v>
      </c>
      <c r="E13" s="27">
        <v>29</v>
      </c>
      <c r="F13" s="7">
        <v>1.99</v>
      </c>
      <c r="G13" s="8">
        <v>57.71</v>
      </c>
    </row>
    <row r="14" spans="1:20" x14ac:dyDescent="0.3">
      <c r="A14" s="24">
        <v>43675</v>
      </c>
      <c r="B14" s="25" t="s">
        <v>7</v>
      </c>
      <c r="C14" s="25" t="s">
        <v>22</v>
      </c>
      <c r="D14" s="26" t="s">
        <v>12</v>
      </c>
      <c r="E14" s="27">
        <v>81</v>
      </c>
      <c r="F14" s="7">
        <v>19.989999999999998</v>
      </c>
      <c r="G14" s="8">
        <v>1619.1899999999998</v>
      </c>
      <c r="I14" s="19" t="s">
        <v>33</v>
      </c>
    </row>
    <row r="15" spans="1:20" x14ac:dyDescent="0.3">
      <c r="A15" s="24">
        <v>43692</v>
      </c>
      <c r="B15" s="25" t="s">
        <v>7</v>
      </c>
      <c r="C15" s="25" t="s">
        <v>8</v>
      </c>
      <c r="D15" s="26" t="s">
        <v>9</v>
      </c>
      <c r="E15" s="27">
        <v>35</v>
      </c>
      <c r="F15" s="7">
        <v>4.99</v>
      </c>
      <c r="G15" s="8">
        <v>174.65</v>
      </c>
    </row>
    <row r="16" spans="1:20" x14ac:dyDescent="0.3">
      <c r="A16" s="24">
        <v>43709</v>
      </c>
      <c r="B16" s="25" t="s">
        <v>10</v>
      </c>
      <c r="C16" s="25" t="s">
        <v>23</v>
      </c>
      <c r="D16" s="26" t="s">
        <v>24</v>
      </c>
      <c r="E16" s="27">
        <v>2</v>
      </c>
      <c r="F16" s="7">
        <v>125</v>
      </c>
      <c r="G16" s="8">
        <v>250</v>
      </c>
      <c r="I16">
        <f>SUMIFS(E1:E44,C1:C44,"jones",D1:D44,"&lt;&gt;Pencil")</f>
        <v>266</v>
      </c>
    </row>
    <row r="17" spans="1:12" x14ac:dyDescent="0.3">
      <c r="A17" s="24">
        <v>43726</v>
      </c>
      <c r="B17" s="25" t="s">
        <v>7</v>
      </c>
      <c r="C17" s="25" t="s">
        <v>8</v>
      </c>
      <c r="D17" s="26" t="s">
        <v>25</v>
      </c>
      <c r="E17" s="27">
        <v>16</v>
      </c>
      <c r="F17" s="7">
        <v>15.99</v>
      </c>
      <c r="G17" s="8">
        <v>255.84</v>
      </c>
    </row>
    <row r="18" spans="1:12" x14ac:dyDescent="0.3">
      <c r="A18" s="24">
        <v>43743</v>
      </c>
      <c r="B18" s="25" t="s">
        <v>10</v>
      </c>
      <c r="C18" s="25" t="s">
        <v>20</v>
      </c>
      <c r="D18" s="26" t="s">
        <v>12</v>
      </c>
      <c r="E18" s="27">
        <v>28</v>
      </c>
      <c r="F18" s="7">
        <v>8.99</v>
      </c>
      <c r="G18" s="8">
        <v>251.72</v>
      </c>
    </row>
    <row r="19" spans="1:12" x14ac:dyDescent="0.3">
      <c r="A19" s="24">
        <v>43760</v>
      </c>
      <c r="B19" s="25" t="s">
        <v>7</v>
      </c>
      <c r="C19" s="25" t="s">
        <v>8</v>
      </c>
      <c r="D19" s="26" t="s">
        <v>15</v>
      </c>
      <c r="E19" s="27">
        <v>64</v>
      </c>
      <c r="F19" s="7">
        <v>8.99</v>
      </c>
      <c r="G19" s="8">
        <v>575.36</v>
      </c>
      <c r="K19" s="20" t="s">
        <v>31</v>
      </c>
      <c r="L19" t="s">
        <v>43</v>
      </c>
    </row>
    <row r="20" spans="1:12" x14ac:dyDescent="0.3">
      <c r="A20" s="24">
        <v>43777</v>
      </c>
      <c r="B20" s="25" t="s">
        <v>7</v>
      </c>
      <c r="C20" s="25" t="s">
        <v>22</v>
      </c>
      <c r="D20" s="26" t="s">
        <v>15</v>
      </c>
      <c r="E20" s="27">
        <v>15</v>
      </c>
      <c r="F20" s="7">
        <v>19.989999999999998</v>
      </c>
      <c r="G20" s="8">
        <v>299.84999999999997</v>
      </c>
      <c r="K20" s="25" t="s">
        <v>8</v>
      </c>
      <c r="L20">
        <f>SUMIFS(G1:G44,C1:C44,K20,E1:E44,"&gt;50")</f>
        <v>1912.5900000000001</v>
      </c>
    </row>
    <row r="21" spans="1:12" x14ac:dyDescent="0.3">
      <c r="A21" s="24">
        <v>43794</v>
      </c>
      <c r="B21" s="25" t="s">
        <v>10</v>
      </c>
      <c r="C21" s="25" t="s">
        <v>11</v>
      </c>
      <c r="D21" s="26" t="s">
        <v>25</v>
      </c>
      <c r="E21" s="27">
        <v>96</v>
      </c>
      <c r="F21" s="7">
        <v>4.99</v>
      </c>
      <c r="G21" s="8">
        <v>479.04</v>
      </c>
      <c r="K21" s="25" t="s">
        <v>11</v>
      </c>
      <c r="L21" s="2">
        <f t="shared" ref="L21:L24" si="0">SUMIFS(G2:G45,C2:C45,K21,E2:E45,"&gt;50")</f>
        <v>479.04</v>
      </c>
    </row>
    <row r="22" spans="1:12" x14ac:dyDescent="0.3">
      <c r="A22" s="24">
        <v>43811</v>
      </c>
      <c r="B22" s="25" t="s">
        <v>10</v>
      </c>
      <c r="C22" s="25" t="s">
        <v>23</v>
      </c>
      <c r="D22" s="26" t="s">
        <v>9</v>
      </c>
      <c r="E22" s="27">
        <v>67</v>
      </c>
      <c r="F22" s="7">
        <v>1.29</v>
      </c>
      <c r="G22" s="8">
        <v>86.43</v>
      </c>
      <c r="K22" s="25" t="s">
        <v>13</v>
      </c>
      <c r="L22" s="2">
        <f t="shared" si="0"/>
        <v>2328.16</v>
      </c>
    </row>
    <row r="23" spans="1:12" x14ac:dyDescent="0.3">
      <c r="A23" s="24">
        <v>43828</v>
      </c>
      <c r="B23" s="25" t="s">
        <v>7</v>
      </c>
      <c r="C23" s="25" t="s">
        <v>22</v>
      </c>
      <c r="D23" s="26" t="s">
        <v>25</v>
      </c>
      <c r="E23" s="27">
        <v>74</v>
      </c>
      <c r="F23" s="7">
        <v>15.99</v>
      </c>
      <c r="G23" s="8">
        <v>1183.26</v>
      </c>
      <c r="K23" s="25" t="s">
        <v>14</v>
      </c>
      <c r="L23" s="2">
        <f t="shared" si="0"/>
        <v>787.57</v>
      </c>
    </row>
    <row r="24" spans="1:12" x14ac:dyDescent="0.3">
      <c r="A24" s="24">
        <v>43845</v>
      </c>
      <c r="B24" s="25" t="s">
        <v>10</v>
      </c>
      <c r="C24" s="25" t="s">
        <v>14</v>
      </c>
      <c r="D24" s="26" t="s">
        <v>12</v>
      </c>
      <c r="E24" s="27">
        <v>46</v>
      </c>
      <c r="F24" s="7">
        <v>8.99</v>
      </c>
      <c r="G24" s="8">
        <v>413.54</v>
      </c>
      <c r="K24" s="25" t="s">
        <v>17</v>
      </c>
      <c r="L24" s="2">
        <f t="shared" si="0"/>
        <v>318.68</v>
      </c>
    </row>
    <row r="25" spans="1:12" x14ac:dyDescent="0.3">
      <c r="A25" s="24">
        <v>43862</v>
      </c>
      <c r="B25" s="25" t="s">
        <v>10</v>
      </c>
      <c r="C25" s="25" t="s">
        <v>23</v>
      </c>
      <c r="D25" s="26" t="s">
        <v>12</v>
      </c>
      <c r="E25" s="27">
        <v>87</v>
      </c>
      <c r="F25" s="7">
        <v>15</v>
      </c>
      <c r="G25" s="8">
        <v>1305</v>
      </c>
    </row>
    <row r="26" spans="1:12" x14ac:dyDescent="0.3">
      <c r="A26" s="24">
        <v>43879</v>
      </c>
      <c r="B26" s="25" t="s">
        <v>7</v>
      </c>
      <c r="C26" s="25" t="s">
        <v>8</v>
      </c>
      <c r="D26" s="26" t="s">
        <v>12</v>
      </c>
      <c r="E26" s="27">
        <v>4</v>
      </c>
      <c r="F26" s="7">
        <v>4.99</v>
      </c>
      <c r="G26" s="8">
        <v>19.96</v>
      </c>
    </row>
    <row r="27" spans="1:12" x14ac:dyDescent="0.3">
      <c r="A27" s="24">
        <v>43897</v>
      </c>
      <c r="B27" s="25" t="s">
        <v>16</v>
      </c>
      <c r="C27" s="25" t="s">
        <v>17</v>
      </c>
      <c r="D27" s="26" t="s">
        <v>12</v>
      </c>
      <c r="E27" s="27">
        <v>7</v>
      </c>
      <c r="F27" s="7">
        <v>19.989999999999998</v>
      </c>
      <c r="G27" s="8">
        <v>139.92999999999998</v>
      </c>
    </row>
    <row r="28" spans="1:12" x14ac:dyDescent="0.3">
      <c r="A28" s="24">
        <v>43914</v>
      </c>
      <c r="B28" s="25" t="s">
        <v>10</v>
      </c>
      <c r="C28" s="25" t="s">
        <v>13</v>
      </c>
      <c r="D28" s="26" t="s">
        <v>25</v>
      </c>
      <c r="E28" s="27">
        <v>50</v>
      </c>
      <c r="F28" s="7">
        <v>4.99</v>
      </c>
      <c r="G28" s="8">
        <v>249.5</v>
      </c>
    </row>
    <row r="29" spans="1:12" x14ac:dyDescent="0.3">
      <c r="A29" s="24">
        <v>43931</v>
      </c>
      <c r="B29" s="25" t="s">
        <v>10</v>
      </c>
      <c r="C29" s="25" t="s">
        <v>18</v>
      </c>
      <c r="D29" s="26" t="s">
        <v>9</v>
      </c>
      <c r="E29" s="27">
        <v>66</v>
      </c>
      <c r="F29" s="7">
        <v>1.99</v>
      </c>
      <c r="G29" s="8">
        <v>131.34</v>
      </c>
    </row>
    <row r="30" spans="1:12" x14ac:dyDescent="0.3">
      <c r="A30" s="24">
        <v>43948</v>
      </c>
      <c r="B30" s="25" t="s">
        <v>7</v>
      </c>
      <c r="C30" s="25" t="s">
        <v>21</v>
      </c>
      <c r="D30" s="26" t="s">
        <v>15</v>
      </c>
      <c r="E30" s="27">
        <v>96</v>
      </c>
      <c r="F30" s="7">
        <v>4.99</v>
      </c>
      <c r="G30" s="8">
        <v>479.04</v>
      </c>
    </row>
    <row r="31" spans="1:12" x14ac:dyDescent="0.3">
      <c r="A31" s="24">
        <v>43965</v>
      </c>
      <c r="B31" s="25" t="s">
        <v>10</v>
      </c>
      <c r="C31" s="25" t="s">
        <v>14</v>
      </c>
      <c r="D31" s="26" t="s">
        <v>9</v>
      </c>
      <c r="E31" s="27">
        <v>53</v>
      </c>
      <c r="F31" s="7">
        <v>1.29</v>
      </c>
      <c r="G31" s="8">
        <v>68.37</v>
      </c>
    </row>
    <row r="32" spans="1:12" x14ac:dyDescent="0.3">
      <c r="A32" s="24">
        <v>43982</v>
      </c>
      <c r="B32" s="25" t="s">
        <v>10</v>
      </c>
      <c r="C32" s="25" t="s">
        <v>14</v>
      </c>
      <c r="D32" s="26" t="s">
        <v>12</v>
      </c>
      <c r="E32" s="27">
        <v>80</v>
      </c>
      <c r="F32" s="7">
        <v>8.99</v>
      </c>
      <c r="G32" s="8">
        <v>719.2</v>
      </c>
    </row>
    <row r="33" spans="1:7" x14ac:dyDescent="0.3">
      <c r="A33" s="24">
        <v>43999</v>
      </c>
      <c r="B33" s="25" t="s">
        <v>10</v>
      </c>
      <c r="C33" s="25" t="s">
        <v>11</v>
      </c>
      <c r="D33" s="26" t="s">
        <v>24</v>
      </c>
      <c r="E33" s="27">
        <v>5</v>
      </c>
      <c r="F33" s="7">
        <v>125</v>
      </c>
      <c r="G33" s="8">
        <v>625</v>
      </c>
    </row>
    <row r="34" spans="1:7" x14ac:dyDescent="0.3">
      <c r="A34" s="24">
        <v>44016</v>
      </c>
      <c r="B34" s="25" t="s">
        <v>7</v>
      </c>
      <c r="C34" s="25" t="s">
        <v>8</v>
      </c>
      <c r="D34" s="26" t="s">
        <v>25</v>
      </c>
      <c r="E34" s="27">
        <v>62</v>
      </c>
      <c r="F34" s="7">
        <v>4.99</v>
      </c>
      <c r="G34" s="8">
        <v>309.38</v>
      </c>
    </row>
    <row r="35" spans="1:7" x14ac:dyDescent="0.3">
      <c r="A35" s="24">
        <v>44033</v>
      </c>
      <c r="B35" s="25" t="s">
        <v>10</v>
      </c>
      <c r="C35" s="25" t="s">
        <v>20</v>
      </c>
      <c r="D35" s="26" t="s">
        <v>25</v>
      </c>
      <c r="E35" s="27">
        <v>55</v>
      </c>
      <c r="F35" s="7">
        <v>12.49</v>
      </c>
      <c r="G35" s="8">
        <v>686.95</v>
      </c>
    </row>
    <row r="36" spans="1:7" x14ac:dyDescent="0.3">
      <c r="A36" s="24">
        <v>44050</v>
      </c>
      <c r="B36" s="25" t="s">
        <v>10</v>
      </c>
      <c r="C36" s="25" t="s">
        <v>11</v>
      </c>
      <c r="D36" s="26" t="s">
        <v>25</v>
      </c>
      <c r="E36" s="27">
        <v>42</v>
      </c>
      <c r="F36" s="7">
        <v>23.95</v>
      </c>
      <c r="G36" s="8">
        <v>1005.9</v>
      </c>
    </row>
    <row r="37" spans="1:7" x14ac:dyDescent="0.3">
      <c r="A37" s="24">
        <v>44067</v>
      </c>
      <c r="B37" s="25" t="s">
        <v>16</v>
      </c>
      <c r="C37" s="25" t="s">
        <v>17</v>
      </c>
      <c r="D37" s="26" t="s">
        <v>24</v>
      </c>
      <c r="E37" s="27">
        <v>3</v>
      </c>
      <c r="F37" s="7">
        <v>275</v>
      </c>
      <c r="G37" s="8">
        <v>825</v>
      </c>
    </row>
    <row r="38" spans="1:7" x14ac:dyDescent="0.3">
      <c r="A38" s="24">
        <v>44084</v>
      </c>
      <c r="B38" s="25" t="s">
        <v>10</v>
      </c>
      <c r="C38" s="25" t="s">
        <v>14</v>
      </c>
      <c r="D38" s="26" t="s">
        <v>9</v>
      </c>
      <c r="E38" s="27">
        <v>7</v>
      </c>
      <c r="F38" s="7">
        <v>1.29</v>
      </c>
      <c r="G38" s="8">
        <v>9.0300000000000011</v>
      </c>
    </row>
    <row r="39" spans="1:7" x14ac:dyDescent="0.3">
      <c r="A39" s="24">
        <v>44101</v>
      </c>
      <c r="B39" s="25" t="s">
        <v>16</v>
      </c>
      <c r="C39" s="25" t="s">
        <v>17</v>
      </c>
      <c r="D39" s="26" t="s">
        <v>15</v>
      </c>
      <c r="E39" s="27">
        <v>76</v>
      </c>
      <c r="F39" s="7">
        <v>1.99</v>
      </c>
      <c r="G39" s="8">
        <v>151.24</v>
      </c>
    </row>
    <row r="40" spans="1:7" x14ac:dyDescent="0.3">
      <c r="A40" s="24">
        <v>44118</v>
      </c>
      <c r="B40" s="25" t="s">
        <v>16</v>
      </c>
      <c r="C40" s="25" t="s">
        <v>19</v>
      </c>
      <c r="D40" s="26" t="s">
        <v>12</v>
      </c>
      <c r="E40" s="27">
        <v>57</v>
      </c>
      <c r="F40" s="7">
        <v>19.989999999999998</v>
      </c>
      <c r="G40" s="8">
        <v>1139.4299999999998</v>
      </c>
    </row>
    <row r="41" spans="1:7" x14ac:dyDescent="0.3">
      <c r="A41" s="24">
        <v>44135</v>
      </c>
      <c r="B41" s="25" t="s">
        <v>10</v>
      </c>
      <c r="C41" s="25" t="s">
        <v>18</v>
      </c>
      <c r="D41" s="26" t="s">
        <v>9</v>
      </c>
      <c r="E41" s="27">
        <v>14</v>
      </c>
      <c r="F41" s="7">
        <v>1.29</v>
      </c>
      <c r="G41" s="8">
        <v>18.060000000000002</v>
      </c>
    </row>
    <row r="42" spans="1:7" x14ac:dyDescent="0.3">
      <c r="A42" s="24">
        <v>44152</v>
      </c>
      <c r="B42" s="25" t="s">
        <v>10</v>
      </c>
      <c r="C42" s="25" t="s">
        <v>13</v>
      </c>
      <c r="D42" s="26" t="s">
        <v>12</v>
      </c>
      <c r="E42" s="27">
        <v>11</v>
      </c>
      <c r="F42" s="7">
        <v>4.99</v>
      </c>
      <c r="G42" s="8">
        <v>54.89</v>
      </c>
    </row>
    <row r="43" spans="1:7" x14ac:dyDescent="0.3">
      <c r="A43" s="24">
        <v>44169</v>
      </c>
      <c r="B43" s="25" t="s">
        <v>10</v>
      </c>
      <c r="C43" s="25" t="s">
        <v>13</v>
      </c>
      <c r="D43" s="26" t="s">
        <v>12</v>
      </c>
      <c r="E43" s="27">
        <v>94</v>
      </c>
      <c r="F43" s="7">
        <v>19.989999999999998</v>
      </c>
      <c r="G43" s="8">
        <v>1879.06</v>
      </c>
    </row>
    <row r="44" spans="1:7" x14ac:dyDescent="0.3">
      <c r="A44" s="24">
        <v>44186</v>
      </c>
      <c r="B44" s="25" t="s">
        <v>10</v>
      </c>
      <c r="C44" s="25" t="s">
        <v>18</v>
      </c>
      <c r="D44" s="26" t="s">
        <v>12</v>
      </c>
      <c r="E44" s="27">
        <v>28</v>
      </c>
      <c r="F44" s="7">
        <v>4.99</v>
      </c>
      <c r="G44" s="8">
        <v>139.72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6A35-0AEB-4D50-9D14-A96B789980E4}">
  <dimension ref="A1:K44"/>
  <sheetViews>
    <sheetView workbookViewId="0">
      <selection activeCell="L17" sqref="L17"/>
    </sheetView>
  </sheetViews>
  <sheetFormatPr defaultRowHeight="14.4" x14ac:dyDescent="0.3"/>
  <sheetData>
    <row r="1" spans="1:11" x14ac:dyDescent="0.3">
      <c r="A1" s="1" t="s">
        <v>0</v>
      </c>
      <c r="B1" s="21" t="s">
        <v>1</v>
      </c>
      <c r="C1" s="21" t="s">
        <v>31</v>
      </c>
      <c r="D1" s="22" t="s">
        <v>3</v>
      </c>
      <c r="E1" s="23" t="s">
        <v>4</v>
      </c>
      <c r="F1" s="22" t="s">
        <v>5</v>
      </c>
      <c r="G1" s="22" t="s">
        <v>6</v>
      </c>
      <c r="H1" s="22" t="s">
        <v>34</v>
      </c>
    </row>
    <row r="2" spans="1:11" x14ac:dyDescent="0.3">
      <c r="A2" s="24">
        <v>43471</v>
      </c>
      <c r="B2" s="25" t="s">
        <v>7</v>
      </c>
      <c r="C2" s="25" t="s">
        <v>8</v>
      </c>
      <c r="D2" s="26" t="s">
        <v>9</v>
      </c>
      <c r="E2" s="27">
        <v>95</v>
      </c>
      <c r="F2" s="7">
        <v>1.99</v>
      </c>
      <c r="G2" s="8">
        <v>189.05</v>
      </c>
      <c r="H2" s="2">
        <f>COUNTIF($C$2:$C$44,C2)</f>
        <v>8</v>
      </c>
      <c r="I2" s="12" t="b">
        <f>COUNTIF(C2:C44,C2)&gt;3</f>
        <v>1</v>
      </c>
      <c r="K2" s="12" t="s">
        <v>35</v>
      </c>
    </row>
    <row r="3" spans="1:11" x14ac:dyDescent="0.3">
      <c r="A3" s="24">
        <v>43488</v>
      </c>
      <c r="B3" s="25" t="s">
        <v>10</v>
      </c>
      <c r="C3" s="25" t="s">
        <v>11</v>
      </c>
      <c r="D3" s="26" t="s">
        <v>12</v>
      </c>
      <c r="E3" s="27">
        <v>50</v>
      </c>
      <c r="F3" s="7">
        <v>19.989999999999998</v>
      </c>
      <c r="G3" s="8">
        <v>999.49999999999989</v>
      </c>
      <c r="H3" s="2">
        <f t="shared" ref="H3:H44" si="0">COUNTIF($C$2:$C$44,C3)</f>
        <v>4</v>
      </c>
      <c r="I3" s="12" t="b">
        <f t="shared" ref="I3:I44" si="1">COUNTIF(C3:C45,C3)&gt;3</f>
        <v>1</v>
      </c>
      <c r="K3">
        <f>COUNTIF(C1:C44,"Gill")</f>
        <v>5</v>
      </c>
    </row>
    <row r="4" spans="1:11" x14ac:dyDescent="0.3">
      <c r="A4" s="24">
        <v>43505</v>
      </c>
      <c r="B4" s="25" t="s">
        <v>10</v>
      </c>
      <c r="C4" s="25" t="s">
        <v>13</v>
      </c>
      <c r="D4" s="26" t="s">
        <v>9</v>
      </c>
      <c r="E4" s="27">
        <v>36</v>
      </c>
      <c r="F4" s="7">
        <v>4.99</v>
      </c>
      <c r="G4" s="8">
        <v>179.64000000000001</v>
      </c>
      <c r="H4" s="2">
        <f t="shared" si="0"/>
        <v>5</v>
      </c>
      <c r="I4" s="12" t="b">
        <f t="shared" si="1"/>
        <v>1</v>
      </c>
    </row>
    <row r="5" spans="1:11" x14ac:dyDescent="0.3">
      <c r="A5" s="24">
        <v>43522</v>
      </c>
      <c r="B5" s="25" t="s">
        <v>10</v>
      </c>
      <c r="C5" s="25" t="s">
        <v>14</v>
      </c>
      <c r="D5" s="26" t="s">
        <v>15</v>
      </c>
      <c r="E5" s="27">
        <v>27</v>
      </c>
      <c r="F5" s="7">
        <v>19.989999999999998</v>
      </c>
      <c r="G5" s="8">
        <v>539.7299999999999</v>
      </c>
      <c r="H5" s="2">
        <f t="shared" si="0"/>
        <v>5</v>
      </c>
      <c r="I5" s="12" t="b">
        <f t="shared" si="1"/>
        <v>1</v>
      </c>
    </row>
    <row r="6" spans="1:11" x14ac:dyDescent="0.3">
      <c r="A6" s="24">
        <v>43539</v>
      </c>
      <c r="B6" s="25" t="s">
        <v>16</v>
      </c>
      <c r="C6" s="25" t="s">
        <v>17</v>
      </c>
      <c r="D6" s="26" t="s">
        <v>9</v>
      </c>
      <c r="E6" s="27">
        <v>56</v>
      </c>
      <c r="F6" s="7">
        <v>2.99</v>
      </c>
      <c r="G6" s="8">
        <v>167.44</v>
      </c>
      <c r="H6" s="2">
        <f t="shared" si="0"/>
        <v>4</v>
      </c>
      <c r="I6" s="12" t="b">
        <f t="shared" si="1"/>
        <v>1</v>
      </c>
      <c r="K6" s="12" t="s">
        <v>36</v>
      </c>
    </row>
    <row r="7" spans="1:11" x14ac:dyDescent="0.3">
      <c r="A7" s="24">
        <v>43556</v>
      </c>
      <c r="B7" s="25" t="s">
        <v>7</v>
      </c>
      <c r="C7" s="25" t="s">
        <v>8</v>
      </c>
      <c r="D7" s="26" t="s">
        <v>12</v>
      </c>
      <c r="E7" s="27">
        <v>60</v>
      </c>
      <c r="F7" s="7">
        <v>4.99</v>
      </c>
      <c r="G7" s="8">
        <v>299.40000000000003</v>
      </c>
      <c r="H7" s="2">
        <f t="shared" si="0"/>
        <v>8</v>
      </c>
      <c r="I7" s="12" t="b">
        <f t="shared" si="1"/>
        <v>1</v>
      </c>
    </row>
    <row r="8" spans="1:11" x14ac:dyDescent="0.3">
      <c r="A8" s="24">
        <v>43573</v>
      </c>
      <c r="B8" s="25" t="s">
        <v>10</v>
      </c>
      <c r="C8" s="25" t="s">
        <v>18</v>
      </c>
      <c r="D8" s="26" t="s">
        <v>9</v>
      </c>
      <c r="E8" s="27">
        <v>75</v>
      </c>
      <c r="F8" s="7">
        <v>1.99</v>
      </c>
      <c r="G8" s="8">
        <v>149.25</v>
      </c>
      <c r="H8" s="2">
        <f t="shared" si="0"/>
        <v>4</v>
      </c>
      <c r="I8" s="12" t="b">
        <f t="shared" si="1"/>
        <v>1</v>
      </c>
    </row>
    <row r="9" spans="1:11" x14ac:dyDescent="0.3">
      <c r="A9" s="24">
        <v>43590</v>
      </c>
      <c r="B9" s="25" t="s">
        <v>10</v>
      </c>
      <c r="C9" s="25" t="s">
        <v>13</v>
      </c>
      <c r="D9" s="26" t="s">
        <v>9</v>
      </c>
      <c r="E9" s="27">
        <v>90</v>
      </c>
      <c r="F9" s="7">
        <v>4.99</v>
      </c>
      <c r="G9" s="8">
        <v>449.1</v>
      </c>
      <c r="H9" s="2">
        <f t="shared" si="0"/>
        <v>5</v>
      </c>
      <c r="I9" s="12" t="b">
        <f t="shared" si="1"/>
        <v>1</v>
      </c>
    </row>
    <row r="10" spans="1:11" x14ac:dyDescent="0.3">
      <c r="A10" s="24">
        <v>43607</v>
      </c>
      <c r="B10" s="25" t="s">
        <v>16</v>
      </c>
      <c r="C10" s="25" t="s">
        <v>19</v>
      </c>
      <c r="D10" s="26" t="s">
        <v>9</v>
      </c>
      <c r="E10" s="27">
        <v>32</v>
      </c>
      <c r="F10" s="7">
        <v>1.99</v>
      </c>
      <c r="G10" s="8">
        <v>63.68</v>
      </c>
      <c r="H10" s="2">
        <f t="shared" si="0"/>
        <v>2</v>
      </c>
      <c r="I10" s="17" t="b">
        <f t="shared" si="1"/>
        <v>0</v>
      </c>
    </row>
    <row r="11" spans="1:11" x14ac:dyDescent="0.3">
      <c r="A11" s="24">
        <v>43624</v>
      </c>
      <c r="B11" s="25" t="s">
        <v>7</v>
      </c>
      <c r="C11" s="25" t="s">
        <v>8</v>
      </c>
      <c r="D11" s="26" t="s">
        <v>12</v>
      </c>
      <c r="E11" s="27">
        <v>60</v>
      </c>
      <c r="F11" s="7">
        <v>8.99</v>
      </c>
      <c r="G11" s="8">
        <v>539.4</v>
      </c>
      <c r="H11" s="2">
        <f t="shared" si="0"/>
        <v>8</v>
      </c>
      <c r="I11" s="17" t="b">
        <f t="shared" si="1"/>
        <v>1</v>
      </c>
    </row>
    <row r="12" spans="1:11" x14ac:dyDescent="0.3">
      <c r="A12" s="24">
        <v>43641</v>
      </c>
      <c r="B12" s="25" t="s">
        <v>10</v>
      </c>
      <c r="C12" s="25" t="s">
        <v>20</v>
      </c>
      <c r="D12" s="26" t="s">
        <v>9</v>
      </c>
      <c r="E12" s="27">
        <v>90</v>
      </c>
      <c r="F12" s="7">
        <v>4.99</v>
      </c>
      <c r="G12" s="8">
        <v>449.1</v>
      </c>
      <c r="H12" s="2">
        <f t="shared" si="0"/>
        <v>3</v>
      </c>
      <c r="I12" s="17" t="b">
        <f t="shared" si="1"/>
        <v>0</v>
      </c>
    </row>
    <row r="13" spans="1:11" x14ac:dyDescent="0.3">
      <c r="A13" s="24">
        <v>43658</v>
      </c>
      <c r="B13" s="25" t="s">
        <v>7</v>
      </c>
      <c r="C13" s="25" t="s">
        <v>21</v>
      </c>
      <c r="D13" s="26" t="s">
        <v>12</v>
      </c>
      <c r="E13" s="27">
        <v>29</v>
      </c>
      <c r="F13" s="7">
        <v>1.99</v>
      </c>
      <c r="G13" s="8">
        <v>57.71</v>
      </c>
      <c r="H13" s="2">
        <f t="shared" si="0"/>
        <v>2</v>
      </c>
      <c r="I13" s="17" t="b">
        <f t="shared" si="1"/>
        <v>0</v>
      </c>
    </row>
    <row r="14" spans="1:11" x14ac:dyDescent="0.3">
      <c r="A14" s="24">
        <v>43675</v>
      </c>
      <c r="B14" s="25" t="s">
        <v>7</v>
      </c>
      <c r="C14" s="25" t="s">
        <v>22</v>
      </c>
      <c r="D14" s="26" t="s">
        <v>12</v>
      </c>
      <c r="E14" s="27">
        <v>81</v>
      </c>
      <c r="F14" s="7">
        <v>19.989999999999998</v>
      </c>
      <c r="G14" s="8">
        <v>1619.1899999999998</v>
      </c>
      <c r="H14" s="2">
        <f t="shared" si="0"/>
        <v>3</v>
      </c>
      <c r="I14" s="17" t="b">
        <f t="shared" si="1"/>
        <v>0</v>
      </c>
    </row>
    <row r="15" spans="1:11" x14ac:dyDescent="0.3">
      <c r="A15" s="24">
        <v>43692</v>
      </c>
      <c r="B15" s="25" t="s">
        <v>7</v>
      </c>
      <c r="C15" s="25" t="s">
        <v>8</v>
      </c>
      <c r="D15" s="26" t="s">
        <v>9</v>
      </c>
      <c r="E15" s="27">
        <v>35</v>
      </c>
      <c r="F15" s="7">
        <v>4.99</v>
      </c>
      <c r="G15" s="8">
        <v>174.65</v>
      </c>
      <c r="H15" s="2">
        <f t="shared" si="0"/>
        <v>8</v>
      </c>
      <c r="I15" s="17" t="b">
        <f t="shared" si="1"/>
        <v>1</v>
      </c>
    </row>
    <row r="16" spans="1:11" x14ac:dyDescent="0.3">
      <c r="A16" s="24">
        <v>43709</v>
      </c>
      <c r="B16" s="25" t="s">
        <v>10</v>
      </c>
      <c r="C16" s="25" t="s">
        <v>23</v>
      </c>
      <c r="D16" s="26" t="s">
        <v>24</v>
      </c>
      <c r="E16" s="27">
        <v>2</v>
      </c>
      <c r="F16" s="7">
        <v>125</v>
      </c>
      <c r="G16" s="8">
        <v>250</v>
      </c>
      <c r="H16" s="2">
        <f t="shared" si="0"/>
        <v>3</v>
      </c>
      <c r="I16" s="17" t="b">
        <f t="shared" si="1"/>
        <v>0</v>
      </c>
    </row>
    <row r="17" spans="1:9" x14ac:dyDescent="0.3">
      <c r="A17" s="24">
        <v>43726</v>
      </c>
      <c r="B17" s="25" t="s">
        <v>7</v>
      </c>
      <c r="C17" s="25" t="s">
        <v>8</v>
      </c>
      <c r="D17" s="26" t="s">
        <v>25</v>
      </c>
      <c r="E17" s="27">
        <v>16</v>
      </c>
      <c r="F17" s="7">
        <v>15.99</v>
      </c>
      <c r="G17" s="8">
        <v>255.84</v>
      </c>
      <c r="H17" s="2">
        <f t="shared" si="0"/>
        <v>8</v>
      </c>
      <c r="I17" s="17" t="b">
        <f t="shared" si="1"/>
        <v>1</v>
      </c>
    </row>
    <row r="18" spans="1:9" x14ac:dyDescent="0.3">
      <c r="A18" s="24">
        <v>43743</v>
      </c>
      <c r="B18" s="25" t="s">
        <v>10</v>
      </c>
      <c r="C18" s="25" t="s">
        <v>20</v>
      </c>
      <c r="D18" s="26" t="s">
        <v>12</v>
      </c>
      <c r="E18" s="27">
        <v>28</v>
      </c>
      <c r="F18" s="7">
        <v>8.99</v>
      </c>
      <c r="G18" s="8">
        <v>251.72</v>
      </c>
      <c r="H18" s="2">
        <f t="shared" si="0"/>
        <v>3</v>
      </c>
      <c r="I18" s="17" t="b">
        <f t="shared" si="1"/>
        <v>0</v>
      </c>
    </row>
    <row r="19" spans="1:9" x14ac:dyDescent="0.3">
      <c r="A19" s="24">
        <v>43760</v>
      </c>
      <c r="B19" s="25" t="s">
        <v>7</v>
      </c>
      <c r="C19" s="25" t="s">
        <v>8</v>
      </c>
      <c r="D19" s="26" t="s">
        <v>15</v>
      </c>
      <c r="E19" s="27">
        <v>64</v>
      </c>
      <c r="F19" s="7">
        <v>8.99</v>
      </c>
      <c r="G19" s="8">
        <v>575.36</v>
      </c>
      <c r="H19" s="2">
        <f t="shared" si="0"/>
        <v>8</v>
      </c>
      <c r="I19" s="17" t="b">
        <f t="shared" si="1"/>
        <v>0</v>
      </c>
    </row>
    <row r="20" spans="1:9" x14ac:dyDescent="0.3">
      <c r="A20" s="24">
        <v>43777</v>
      </c>
      <c r="B20" s="25" t="s">
        <v>7</v>
      </c>
      <c r="C20" s="25" t="s">
        <v>22</v>
      </c>
      <c r="D20" s="26" t="s">
        <v>15</v>
      </c>
      <c r="E20" s="27">
        <v>15</v>
      </c>
      <c r="F20" s="7">
        <v>19.989999999999998</v>
      </c>
      <c r="G20" s="8">
        <v>299.84999999999997</v>
      </c>
      <c r="H20" s="2">
        <f t="shared" si="0"/>
        <v>3</v>
      </c>
      <c r="I20" s="17" t="b">
        <f t="shared" si="1"/>
        <v>0</v>
      </c>
    </row>
    <row r="21" spans="1:9" x14ac:dyDescent="0.3">
      <c r="A21" s="24">
        <v>43794</v>
      </c>
      <c r="B21" s="25" t="s">
        <v>10</v>
      </c>
      <c r="C21" s="25" t="s">
        <v>11</v>
      </c>
      <c r="D21" s="26" t="s">
        <v>25</v>
      </c>
      <c r="E21" s="27">
        <v>96</v>
      </c>
      <c r="F21" s="7">
        <v>4.99</v>
      </c>
      <c r="G21" s="8">
        <v>479.04</v>
      </c>
      <c r="H21" s="2">
        <f t="shared" si="0"/>
        <v>4</v>
      </c>
      <c r="I21" s="17" t="b">
        <f t="shared" si="1"/>
        <v>0</v>
      </c>
    </row>
    <row r="22" spans="1:9" x14ac:dyDescent="0.3">
      <c r="A22" s="24">
        <v>43811</v>
      </c>
      <c r="B22" s="25" t="s">
        <v>10</v>
      </c>
      <c r="C22" s="25" t="s">
        <v>23</v>
      </c>
      <c r="D22" s="26" t="s">
        <v>9</v>
      </c>
      <c r="E22" s="27">
        <v>67</v>
      </c>
      <c r="F22" s="7">
        <v>1.29</v>
      </c>
      <c r="G22" s="8">
        <v>86.43</v>
      </c>
      <c r="H22" s="2">
        <f t="shared" si="0"/>
        <v>3</v>
      </c>
      <c r="I22" s="17" t="b">
        <f t="shared" si="1"/>
        <v>0</v>
      </c>
    </row>
    <row r="23" spans="1:9" x14ac:dyDescent="0.3">
      <c r="A23" s="24">
        <v>43828</v>
      </c>
      <c r="B23" s="25" t="s">
        <v>7</v>
      </c>
      <c r="C23" s="25" t="s">
        <v>22</v>
      </c>
      <c r="D23" s="26" t="s">
        <v>25</v>
      </c>
      <c r="E23" s="27">
        <v>74</v>
      </c>
      <c r="F23" s="7">
        <v>15.99</v>
      </c>
      <c r="G23" s="8">
        <v>1183.26</v>
      </c>
      <c r="H23" s="2">
        <f t="shared" si="0"/>
        <v>3</v>
      </c>
      <c r="I23" s="17" t="b">
        <f t="shared" si="1"/>
        <v>0</v>
      </c>
    </row>
    <row r="24" spans="1:9" x14ac:dyDescent="0.3">
      <c r="A24" s="24">
        <v>43845</v>
      </c>
      <c r="B24" s="25" t="s">
        <v>10</v>
      </c>
      <c r="C24" s="25" t="s">
        <v>14</v>
      </c>
      <c r="D24" s="26" t="s">
        <v>12</v>
      </c>
      <c r="E24" s="27">
        <v>46</v>
      </c>
      <c r="F24" s="7">
        <v>8.99</v>
      </c>
      <c r="G24" s="8">
        <v>413.54</v>
      </c>
      <c r="H24" s="2">
        <f t="shared" si="0"/>
        <v>5</v>
      </c>
      <c r="I24" s="17" t="b">
        <f t="shared" si="1"/>
        <v>1</v>
      </c>
    </row>
    <row r="25" spans="1:9" x14ac:dyDescent="0.3">
      <c r="A25" s="24">
        <v>43862</v>
      </c>
      <c r="B25" s="25" t="s">
        <v>10</v>
      </c>
      <c r="C25" s="25" t="s">
        <v>23</v>
      </c>
      <c r="D25" s="26" t="s">
        <v>12</v>
      </c>
      <c r="E25" s="27">
        <v>87</v>
      </c>
      <c r="F25" s="7">
        <v>15</v>
      </c>
      <c r="G25" s="8">
        <v>1305</v>
      </c>
      <c r="H25" s="2">
        <f t="shared" si="0"/>
        <v>3</v>
      </c>
      <c r="I25" s="17" t="b">
        <f t="shared" si="1"/>
        <v>0</v>
      </c>
    </row>
    <row r="26" spans="1:9" x14ac:dyDescent="0.3">
      <c r="A26" s="24">
        <v>43879</v>
      </c>
      <c r="B26" s="25" t="s">
        <v>7</v>
      </c>
      <c r="C26" s="25" t="s">
        <v>8</v>
      </c>
      <c r="D26" s="26" t="s">
        <v>12</v>
      </c>
      <c r="E26" s="27">
        <v>4</v>
      </c>
      <c r="F26" s="7">
        <v>4.99</v>
      </c>
      <c r="G26" s="8">
        <v>19.96</v>
      </c>
      <c r="H26" s="2">
        <f t="shared" si="0"/>
        <v>8</v>
      </c>
      <c r="I26" s="17" t="b">
        <f t="shared" si="1"/>
        <v>0</v>
      </c>
    </row>
    <row r="27" spans="1:9" x14ac:dyDescent="0.3">
      <c r="A27" s="24">
        <v>43897</v>
      </c>
      <c r="B27" s="25" t="s">
        <v>16</v>
      </c>
      <c r="C27" s="25" t="s">
        <v>17</v>
      </c>
      <c r="D27" s="26" t="s">
        <v>12</v>
      </c>
      <c r="E27" s="27">
        <v>7</v>
      </c>
      <c r="F27" s="7">
        <v>19.989999999999998</v>
      </c>
      <c r="G27" s="8">
        <v>139.92999999999998</v>
      </c>
      <c r="H27" s="2">
        <f t="shared" si="0"/>
        <v>4</v>
      </c>
      <c r="I27" s="17" t="b">
        <f t="shared" si="1"/>
        <v>0</v>
      </c>
    </row>
    <row r="28" spans="1:9" x14ac:dyDescent="0.3">
      <c r="A28" s="24">
        <v>43914</v>
      </c>
      <c r="B28" s="25" t="s">
        <v>10</v>
      </c>
      <c r="C28" s="25" t="s">
        <v>13</v>
      </c>
      <c r="D28" s="26" t="s">
        <v>25</v>
      </c>
      <c r="E28" s="27">
        <v>50</v>
      </c>
      <c r="F28" s="7">
        <v>4.99</v>
      </c>
      <c r="G28" s="8">
        <v>249.5</v>
      </c>
      <c r="H28" s="2">
        <f t="shared" si="0"/>
        <v>5</v>
      </c>
      <c r="I28" s="17" t="b">
        <f t="shared" si="1"/>
        <v>0</v>
      </c>
    </row>
    <row r="29" spans="1:9" x14ac:dyDescent="0.3">
      <c r="A29" s="24">
        <v>43931</v>
      </c>
      <c r="B29" s="25" t="s">
        <v>10</v>
      </c>
      <c r="C29" s="25" t="s">
        <v>18</v>
      </c>
      <c r="D29" s="26" t="s">
        <v>9</v>
      </c>
      <c r="E29" s="27">
        <v>66</v>
      </c>
      <c r="F29" s="7">
        <v>1.99</v>
      </c>
      <c r="G29" s="8">
        <v>131.34</v>
      </c>
      <c r="H29" s="2">
        <f t="shared" si="0"/>
        <v>4</v>
      </c>
      <c r="I29" s="17" t="b">
        <f t="shared" si="1"/>
        <v>0</v>
      </c>
    </row>
    <row r="30" spans="1:9" x14ac:dyDescent="0.3">
      <c r="A30" s="24">
        <v>43948</v>
      </c>
      <c r="B30" s="25" t="s">
        <v>7</v>
      </c>
      <c r="C30" s="25" t="s">
        <v>21</v>
      </c>
      <c r="D30" s="26" t="s">
        <v>15</v>
      </c>
      <c r="E30" s="27">
        <v>96</v>
      </c>
      <c r="F30" s="7">
        <v>4.99</v>
      </c>
      <c r="G30" s="8">
        <v>479.04</v>
      </c>
      <c r="H30" s="2">
        <f t="shared" si="0"/>
        <v>2</v>
      </c>
      <c r="I30" s="17" t="b">
        <f t="shared" si="1"/>
        <v>0</v>
      </c>
    </row>
    <row r="31" spans="1:9" x14ac:dyDescent="0.3">
      <c r="A31" s="24">
        <v>43965</v>
      </c>
      <c r="B31" s="25" t="s">
        <v>10</v>
      </c>
      <c r="C31" s="25" t="s">
        <v>14</v>
      </c>
      <c r="D31" s="26" t="s">
        <v>9</v>
      </c>
      <c r="E31" s="27">
        <v>53</v>
      </c>
      <c r="F31" s="7">
        <v>1.29</v>
      </c>
      <c r="G31" s="8">
        <v>68.37</v>
      </c>
      <c r="H31" s="2">
        <f t="shared" si="0"/>
        <v>5</v>
      </c>
      <c r="I31" s="17" t="b">
        <f t="shared" si="1"/>
        <v>0</v>
      </c>
    </row>
    <row r="32" spans="1:9" x14ac:dyDescent="0.3">
      <c r="A32" s="24">
        <v>43982</v>
      </c>
      <c r="B32" s="25" t="s">
        <v>10</v>
      </c>
      <c r="C32" s="25" t="s">
        <v>14</v>
      </c>
      <c r="D32" s="26" t="s">
        <v>12</v>
      </c>
      <c r="E32" s="27">
        <v>80</v>
      </c>
      <c r="F32" s="7">
        <v>8.99</v>
      </c>
      <c r="G32" s="8">
        <v>719.2</v>
      </c>
      <c r="H32" s="2">
        <f t="shared" si="0"/>
        <v>5</v>
      </c>
      <c r="I32" s="17" t="b">
        <f t="shared" si="1"/>
        <v>0</v>
      </c>
    </row>
    <row r="33" spans="1:9" x14ac:dyDescent="0.3">
      <c r="A33" s="24">
        <v>43999</v>
      </c>
      <c r="B33" s="25" t="s">
        <v>10</v>
      </c>
      <c r="C33" s="25" t="s">
        <v>11</v>
      </c>
      <c r="D33" s="26" t="s">
        <v>24</v>
      </c>
      <c r="E33" s="27">
        <v>5</v>
      </c>
      <c r="F33" s="7">
        <v>125</v>
      </c>
      <c r="G33" s="8">
        <v>625</v>
      </c>
      <c r="H33" s="2">
        <f t="shared" si="0"/>
        <v>4</v>
      </c>
      <c r="I33" s="17" t="b">
        <f t="shared" si="1"/>
        <v>0</v>
      </c>
    </row>
    <row r="34" spans="1:9" x14ac:dyDescent="0.3">
      <c r="A34" s="24">
        <v>44016</v>
      </c>
      <c r="B34" s="25" t="s">
        <v>7</v>
      </c>
      <c r="C34" s="25" t="s">
        <v>8</v>
      </c>
      <c r="D34" s="26" t="s">
        <v>25</v>
      </c>
      <c r="E34" s="27">
        <v>62</v>
      </c>
      <c r="F34" s="7">
        <v>4.99</v>
      </c>
      <c r="G34" s="8">
        <v>309.38</v>
      </c>
      <c r="H34" s="2">
        <f t="shared" si="0"/>
        <v>8</v>
      </c>
      <c r="I34" s="17" t="b">
        <f t="shared" si="1"/>
        <v>0</v>
      </c>
    </row>
    <row r="35" spans="1:9" x14ac:dyDescent="0.3">
      <c r="A35" s="24">
        <v>44033</v>
      </c>
      <c r="B35" s="25" t="s">
        <v>10</v>
      </c>
      <c r="C35" s="25" t="s">
        <v>20</v>
      </c>
      <c r="D35" s="26" t="s">
        <v>25</v>
      </c>
      <c r="E35" s="27">
        <v>55</v>
      </c>
      <c r="F35" s="7">
        <v>12.49</v>
      </c>
      <c r="G35" s="8">
        <v>686.95</v>
      </c>
      <c r="H35" s="2">
        <f t="shared" si="0"/>
        <v>3</v>
      </c>
      <c r="I35" s="17" t="b">
        <f t="shared" si="1"/>
        <v>0</v>
      </c>
    </row>
    <row r="36" spans="1:9" x14ac:dyDescent="0.3">
      <c r="A36" s="24">
        <v>44050</v>
      </c>
      <c r="B36" s="25" t="s">
        <v>10</v>
      </c>
      <c r="C36" s="25" t="s">
        <v>11</v>
      </c>
      <c r="D36" s="26" t="s">
        <v>25</v>
      </c>
      <c r="E36" s="27">
        <v>42</v>
      </c>
      <c r="F36" s="7">
        <v>23.95</v>
      </c>
      <c r="G36" s="8">
        <v>1005.9</v>
      </c>
      <c r="H36" s="2">
        <f t="shared" si="0"/>
        <v>4</v>
      </c>
      <c r="I36" s="17" t="b">
        <f t="shared" si="1"/>
        <v>0</v>
      </c>
    </row>
    <row r="37" spans="1:9" x14ac:dyDescent="0.3">
      <c r="A37" s="24">
        <v>44067</v>
      </c>
      <c r="B37" s="25" t="s">
        <v>16</v>
      </c>
      <c r="C37" s="25" t="s">
        <v>17</v>
      </c>
      <c r="D37" s="26" t="s">
        <v>24</v>
      </c>
      <c r="E37" s="27">
        <v>3</v>
      </c>
      <c r="F37" s="7">
        <v>275</v>
      </c>
      <c r="G37" s="8">
        <v>825</v>
      </c>
      <c r="H37" s="2">
        <f t="shared" si="0"/>
        <v>4</v>
      </c>
      <c r="I37" s="17" t="b">
        <f t="shared" si="1"/>
        <v>0</v>
      </c>
    </row>
    <row r="38" spans="1:9" x14ac:dyDescent="0.3">
      <c r="A38" s="24">
        <v>44084</v>
      </c>
      <c r="B38" s="25" t="s">
        <v>10</v>
      </c>
      <c r="C38" s="25" t="s">
        <v>14</v>
      </c>
      <c r="D38" s="26" t="s">
        <v>9</v>
      </c>
      <c r="E38" s="27">
        <v>7</v>
      </c>
      <c r="F38" s="7">
        <v>1.29</v>
      </c>
      <c r="G38" s="8">
        <v>9.0300000000000011</v>
      </c>
      <c r="H38" s="2">
        <f t="shared" si="0"/>
        <v>5</v>
      </c>
      <c r="I38" s="17" t="b">
        <f t="shared" si="1"/>
        <v>0</v>
      </c>
    </row>
    <row r="39" spans="1:9" x14ac:dyDescent="0.3">
      <c r="A39" s="24">
        <v>44101</v>
      </c>
      <c r="B39" s="25" t="s">
        <v>16</v>
      </c>
      <c r="C39" s="25" t="s">
        <v>17</v>
      </c>
      <c r="D39" s="26" t="s">
        <v>15</v>
      </c>
      <c r="E39" s="27">
        <v>76</v>
      </c>
      <c r="F39" s="7">
        <v>1.99</v>
      </c>
      <c r="G39" s="8">
        <v>151.24</v>
      </c>
      <c r="H39" s="2">
        <f t="shared" si="0"/>
        <v>4</v>
      </c>
      <c r="I39" s="17" t="b">
        <f t="shared" si="1"/>
        <v>0</v>
      </c>
    </row>
    <row r="40" spans="1:9" x14ac:dyDescent="0.3">
      <c r="A40" s="24">
        <v>44118</v>
      </c>
      <c r="B40" s="25" t="s">
        <v>16</v>
      </c>
      <c r="C40" s="25" t="s">
        <v>19</v>
      </c>
      <c r="D40" s="26" t="s">
        <v>12</v>
      </c>
      <c r="E40" s="27">
        <v>57</v>
      </c>
      <c r="F40" s="7">
        <v>19.989999999999998</v>
      </c>
      <c r="G40" s="8">
        <v>1139.4299999999998</v>
      </c>
      <c r="H40" s="2">
        <f t="shared" si="0"/>
        <v>2</v>
      </c>
      <c r="I40" s="17" t="b">
        <f t="shared" si="1"/>
        <v>0</v>
      </c>
    </row>
    <row r="41" spans="1:9" x14ac:dyDescent="0.3">
      <c r="A41" s="24">
        <v>44135</v>
      </c>
      <c r="B41" s="25" t="s">
        <v>10</v>
      </c>
      <c r="C41" s="25" t="s">
        <v>18</v>
      </c>
      <c r="D41" s="26" t="s">
        <v>9</v>
      </c>
      <c r="E41" s="27">
        <v>14</v>
      </c>
      <c r="F41" s="7">
        <v>1.29</v>
      </c>
      <c r="G41" s="8">
        <v>18.060000000000002</v>
      </c>
      <c r="H41" s="2">
        <f t="shared" si="0"/>
        <v>4</v>
      </c>
      <c r="I41" s="17" t="b">
        <f t="shared" si="1"/>
        <v>0</v>
      </c>
    </row>
    <row r="42" spans="1:9" x14ac:dyDescent="0.3">
      <c r="A42" s="24">
        <v>44152</v>
      </c>
      <c r="B42" s="25" t="s">
        <v>10</v>
      </c>
      <c r="C42" s="25" t="s">
        <v>13</v>
      </c>
      <c r="D42" s="26" t="s">
        <v>12</v>
      </c>
      <c r="E42" s="27">
        <v>11</v>
      </c>
      <c r="F42" s="7">
        <v>4.99</v>
      </c>
      <c r="G42" s="8">
        <v>54.89</v>
      </c>
      <c r="H42" s="2">
        <f t="shared" si="0"/>
        <v>5</v>
      </c>
      <c r="I42" s="17" t="b">
        <f t="shared" si="1"/>
        <v>0</v>
      </c>
    </row>
    <row r="43" spans="1:9" x14ac:dyDescent="0.3">
      <c r="A43" s="24">
        <v>44169</v>
      </c>
      <c r="B43" s="25" t="s">
        <v>10</v>
      </c>
      <c r="C43" s="25" t="s">
        <v>13</v>
      </c>
      <c r="D43" s="26" t="s">
        <v>12</v>
      </c>
      <c r="E43" s="27">
        <v>94</v>
      </c>
      <c r="F43" s="7">
        <v>19.989999999999998</v>
      </c>
      <c r="G43" s="8">
        <v>1879.06</v>
      </c>
      <c r="H43" s="2">
        <f t="shared" si="0"/>
        <v>5</v>
      </c>
      <c r="I43" s="17" t="b">
        <f t="shared" si="1"/>
        <v>0</v>
      </c>
    </row>
    <row r="44" spans="1:9" x14ac:dyDescent="0.3">
      <c r="A44" s="24">
        <v>44186</v>
      </c>
      <c r="B44" s="25" t="s">
        <v>10</v>
      </c>
      <c r="C44" s="25" t="s">
        <v>18</v>
      </c>
      <c r="D44" s="26" t="s">
        <v>12</v>
      </c>
      <c r="E44" s="27">
        <v>28</v>
      </c>
      <c r="F44" s="7">
        <v>4.99</v>
      </c>
      <c r="G44" s="8">
        <v>139.72</v>
      </c>
      <c r="H44" s="2">
        <f t="shared" si="0"/>
        <v>4</v>
      </c>
      <c r="I44" s="17" t="b">
        <f t="shared" si="1"/>
        <v>0</v>
      </c>
    </row>
  </sheetData>
  <conditionalFormatting sqref="I2:I44">
    <cfRule type="colorScale" priority="2">
      <colorScale>
        <cfvo type="min"/>
        <cfvo type="max"/>
        <color rgb="FFFCFCFF"/>
        <color rgb="FF63BE7B"/>
      </colorScale>
    </cfRule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4DF9-58F3-43CF-B1AF-D69DD1A00901}">
  <dimension ref="A1:K44"/>
  <sheetViews>
    <sheetView workbookViewId="0">
      <selection activeCell="I23" sqref="I23"/>
    </sheetView>
  </sheetViews>
  <sheetFormatPr defaultRowHeight="14.4" x14ac:dyDescent="0.3"/>
  <sheetData>
    <row r="1" spans="1:11" x14ac:dyDescent="0.3">
      <c r="A1" s="1" t="s">
        <v>0</v>
      </c>
      <c r="B1" s="21" t="s">
        <v>1</v>
      </c>
      <c r="C1" s="21" t="s">
        <v>31</v>
      </c>
      <c r="D1" s="22" t="s">
        <v>3</v>
      </c>
      <c r="E1" s="23" t="s">
        <v>4</v>
      </c>
      <c r="F1" s="22" t="s">
        <v>5</v>
      </c>
      <c r="G1" s="22" t="s">
        <v>6</v>
      </c>
      <c r="H1" s="22" t="s">
        <v>34</v>
      </c>
    </row>
    <row r="2" spans="1:11" x14ac:dyDescent="0.3">
      <c r="A2" s="24">
        <v>43471</v>
      </c>
      <c r="B2" s="25" t="s">
        <v>7</v>
      </c>
      <c r="C2" s="25" t="s">
        <v>8</v>
      </c>
      <c r="D2" s="26" t="s">
        <v>9</v>
      </c>
      <c r="E2" s="27">
        <v>95</v>
      </c>
      <c r="F2" s="7">
        <v>1.99</v>
      </c>
      <c r="G2" s="8">
        <v>189.05</v>
      </c>
      <c r="H2" s="2">
        <f>COUNTIF($C$2:$C$44,C2)</f>
        <v>8</v>
      </c>
      <c r="K2" s="18" t="s">
        <v>37</v>
      </c>
    </row>
    <row r="3" spans="1:11" x14ac:dyDescent="0.3">
      <c r="A3" s="24">
        <v>43488</v>
      </c>
      <c r="B3" s="25" t="s">
        <v>10</v>
      </c>
      <c r="C3" s="25" t="s">
        <v>11</v>
      </c>
      <c r="D3" s="26" t="s">
        <v>12</v>
      </c>
      <c r="E3" s="27">
        <v>50</v>
      </c>
      <c r="F3" s="7">
        <v>19.989999999999998</v>
      </c>
      <c r="G3" s="8">
        <v>999.49999999999989</v>
      </c>
      <c r="H3" s="2">
        <f t="shared" ref="H3:H44" si="0">COUNTIF($C$2:$C$44,C3)</f>
        <v>4</v>
      </c>
    </row>
    <row r="4" spans="1:11" x14ac:dyDescent="0.3">
      <c r="A4" s="24">
        <v>43505</v>
      </c>
      <c r="B4" s="25" t="s">
        <v>10</v>
      </c>
      <c r="C4" s="25" t="s">
        <v>13</v>
      </c>
      <c r="D4" s="26" t="s">
        <v>9</v>
      </c>
      <c r="E4" s="27">
        <v>36</v>
      </c>
      <c r="F4" s="7">
        <v>4.99</v>
      </c>
      <c r="G4" s="8">
        <v>179.64000000000001</v>
      </c>
      <c r="H4" s="2">
        <f t="shared" si="0"/>
        <v>5</v>
      </c>
      <c r="K4">
        <f>COUNTIFS(A1:A44,"&gt;2-10-2019",B1:B44,"East")</f>
        <v>12</v>
      </c>
    </row>
    <row r="5" spans="1:11" x14ac:dyDescent="0.3">
      <c r="A5" s="24">
        <v>43522</v>
      </c>
      <c r="B5" s="25" t="s">
        <v>10</v>
      </c>
      <c r="C5" s="25" t="s">
        <v>14</v>
      </c>
      <c r="D5" s="26" t="s">
        <v>15</v>
      </c>
      <c r="E5" s="27">
        <v>27</v>
      </c>
      <c r="F5" s="7">
        <v>19.989999999999998</v>
      </c>
      <c r="G5" s="8">
        <v>539.7299999999999</v>
      </c>
      <c r="H5" s="2">
        <f t="shared" si="0"/>
        <v>5</v>
      </c>
    </row>
    <row r="6" spans="1:11" x14ac:dyDescent="0.3">
      <c r="A6" s="24">
        <v>43539</v>
      </c>
      <c r="B6" s="25" t="s">
        <v>16</v>
      </c>
      <c r="C6" s="25" t="s">
        <v>17</v>
      </c>
      <c r="D6" s="26" t="s">
        <v>9</v>
      </c>
      <c r="E6" s="27">
        <v>56</v>
      </c>
      <c r="F6" s="7">
        <v>2.99</v>
      </c>
      <c r="G6" s="8">
        <v>167.44</v>
      </c>
      <c r="H6" s="2">
        <f t="shared" si="0"/>
        <v>4</v>
      </c>
    </row>
    <row r="7" spans="1:11" x14ac:dyDescent="0.3">
      <c r="A7" s="24">
        <v>43556</v>
      </c>
      <c r="B7" s="25" t="s">
        <v>7</v>
      </c>
      <c r="C7" s="25" t="s">
        <v>8</v>
      </c>
      <c r="D7" s="26" t="s">
        <v>12</v>
      </c>
      <c r="E7" s="27">
        <v>60</v>
      </c>
      <c r="F7" s="7">
        <v>4.99</v>
      </c>
      <c r="G7" s="8">
        <v>299.40000000000003</v>
      </c>
      <c r="H7" s="2">
        <f t="shared" si="0"/>
        <v>8</v>
      </c>
    </row>
    <row r="8" spans="1:11" x14ac:dyDescent="0.3">
      <c r="A8" s="24">
        <v>43573</v>
      </c>
      <c r="B8" s="25" t="s">
        <v>10</v>
      </c>
      <c r="C8" s="25" t="s">
        <v>18</v>
      </c>
      <c r="D8" s="26" t="s">
        <v>9</v>
      </c>
      <c r="E8" s="27">
        <v>75</v>
      </c>
      <c r="F8" s="7">
        <v>1.99</v>
      </c>
      <c r="G8" s="8">
        <v>149.25</v>
      </c>
      <c r="H8" s="2">
        <f t="shared" si="0"/>
        <v>4</v>
      </c>
    </row>
    <row r="9" spans="1:11" x14ac:dyDescent="0.3">
      <c r="A9" s="24">
        <v>43590</v>
      </c>
      <c r="B9" s="25" t="s">
        <v>10</v>
      </c>
      <c r="C9" s="25" t="s">
        <v>13</v>
      </c>
      <c r="D9" s="26" t="s">
        <v>9</v>
      </c>
      <c r="E9" s="27">
        <v>90</v>
      </c>
      <c r="F9" s="7">
        <v>4.99</v>
      </c>
      <c r="G9" s="8">
        <v>449.1</v>
      </c>
      <c r="H9" s="2">
        <f t="shared" si="0"/>
        <v>5</v>
      </c>
      <c r="K9" s="2" t="s">
        <v>38</v>
      </c>
    </row>
    <row r="10" spans="1:11" x14ac:dyDescent="0.3">
      <c r="A10" s="24">
        <v>43607</v>
      </c>
      <c r="B10" s="25" t="s">
        <v>16</v>
      </c>
      <c r="C10" s="25" t="s">
        <v>19</v>
      </c>
      <c r="D10" s="26" t="s">
        <v>9</v>
      </c>
      <c r="E10" s="27">
        <v>32</v>
      </c>
      <c r="F10" s="7">
        <v>1.99</v>
      </c>
      <c r="G10" s="8">
        <v>63.68</v>
      </c>
      <c r="H10" s="2">
        <f t="shared" si="0"/>
        <v>2</v>
      </c>
    </row>
    <row r="11" spans="1:11" x14ac:dyDescent="0.3">
      <c r="A11" s="24">
        <v>43624</v>
      </c>
      <c r="B11" s="25" t="s">
        <v>7</v>
      </c>
      <c r="C11" s="25" t="s">
        <v>8</v>
      </c>
      <c r="D11" s="26" t="s">
        <v>12</v>
      </c>
      <c r="E11" s="27">
        <v>60</v>
      </c>
      <c r="F11" s="7">
        <v>8.99</v>
      </c>
      <c r="G11" s="8">
        <v>539.4</v>
      </c>
      <c r="H11" s="2">
        <f t="shared" si="0"/>
        <v>8</v>
      </c>
      <c r="K11">
        <f>COUNTIFS(D1:D44,"Pencil",C1:C44,"Gill")</f>
        <v>2</v>
      </c>
    </row>
    <row r="12" spans="1:11" x14ac:dyDescent="0.3">
      <c r="A12" s="24">
        <v>43641</v>
      </c>
      <c r="B12" s="25" t="s">
        <v>10</v>
      </c>
      <c r="C12" s="25" t="s">
        <v>20</v>
      </c>
      <c r="D12" s="26" t="s">
        <v>9</v>
      </c>
      <c r="E12" s="27">
        <v>90</v>
      </c>
      <c r="F12" s="7">
        <v>4.99</v>
      </c>
      <c r="G12" s="8">
        <v>449.1</v>
      </c>
      <c r="H12" s="2">
        <f t="shared" si="0"/>
        <v>3</v>
      </c>
    </row>
    <row r="13" spans="1:11" x14ac:dyDescent="0.3">
      <c r="A13" s="24">
        <v>43658</v>
      </c>
      <c r="B13" s="25" t="s">
        <v>7</v>
      </c>
      <c r="C13" s="25" t="s">
        <v>21</v>
      </c>
      <c r="D13" s="26" t="s">
        <v>12</v>
      </c>
      <c r="E13" s="27">
        <v>29</v>
      </c>
      <c r="F13" s="7">
        <v>1.99</v>
      </c>
      <c r="G13" s="8">
        <v>57.71</v>
      </c>
      <c r="H13" s="2">
        <f t="shared" si="0"/>
        <v>2</v>
      </c>
    </row>
    <row r="14" spans="1:11" x14ac:dyDescent="0.3">
      <c r="A14" s="24">
        <v>43675</v>
      </c>
      <c r="B14" s="25" t="s">
        <v>7</v>
      </c>
      <c r="C14" s="25" t="s">
        <v>22</v>
      </c>
      <c r="D14" s="26" t="s">
        <v>12</v>
      </c>
      <c r="E14" s="27">
        <v>81</v>
      </c>
      <c r="F14" s="7">
        <v>19.989999999999998</v>
      </c>
      <c r="G14" s="8">
        <v>1619.1899999999998</v>
      </c>
      <c r="H14" s="2">
        <f t="shared" si="0"/>
        <v>3</v>
      </c>
    </row>
    <row r="15" spans="1:11" x14ac:dyDescent="0.3">
      <c r="A15" s="24">
        <v>43692</v>
      </c>
      <c r="B15" s="25" t="s">
        <v>7</v>
      </c>
      <c r="C15" s="25" t="s">
        <v>8</v>
      </c>
      <c r="D15" s="26" t="s">
        <v>9</v>
      </c>
      <c r="E15" s="27">
        <v>35</v>
      </c>
      <c r="F15" s="7">
        <v>4.99</v>
      </c>
      <c r="G15" s="8">
        <v>174.65</v>
      </c>
      <c r="H15" s="2">
        <f t="shared" si="0"/>
        <v>8</v>
      </c>
    </row>
    <row r="16" spans="1:11" x14ac:dyDescent="0.3">
      <c r="A16" s="24">
        <v>43709</v>
      </c>
      <c r="B16" s="25" t="s">
        <v>10</v>
      </c>
      <c r="C16" s="25" t="s">
        <v>23</v>
      </c>
      <c r="D16" s="26" t="s">
        <v>24</v>
      </c>
      <c r="E16" s="27">
        <v>2</v>
      </c>
      <c r="F16" s="7">
        <v>125</v>
      </c>
      <c r="G16" s="8">
        <v>250</v>
      </c>
      <c r="H16" s="2">
        <f t="shared" si="0"/>
        <v>3</v>
      </c>
    </row>
    <row r="17" spans="1:8" x14ac:dyDescent="0.3">
      <c r="A17" s="24">
        <v>43726</v>
      </c>
      <c r="B17" s="25" t="s">
        <v>7</v>
      </c>
      <c r="C17" s="25" t="s">
        <v>8</v>
      </c>
      <c r="D17" s="26" t="s">
        <v>25</v>
      </c>
      <c r="E17" s="27">
        <v>16</v>
      </c>
      <c r="F17" s="7">
        <v>15.99</v>
      </c>
      <c r="G17" s="8">
        <v>255.84</v>
      </c>
      <c r="H17" s="2">
        <f t="shared" si="0"/>
        <v>8</v>
      </c>
    </row>
    <row r="18" spans="1:8" x14ac:dyDescent="0.3">
      <c r="A18" s="24">
        <v>43743</v>
      </c>
      <c r="B18" s="25" t="s">
        <v>10</v>
      </c>
      <c r="C18" s="25" t="s">
        <v>20</v>
      </c>
      <c r="D18" s="26" t="s">
        <v>12</v>
      </c>
      <c r="E18" s="27">
        <v>28</v>
      </c>
      <c r="F18" s="7">
        <v>8.99</v>
      </c>
      <c r="G18" s="8">
        <v>251.72</v>
      </c>
      <c r="H18" s="2">
        <f t="shared" si="0"/>
        <v>3</v>
      </c>
    </row>
    <row r="19" spans="1:8" x14ac:dyDescent="0.3">
      <c r="A19" s="24">
        <v>43760</v>
      </c>
      <c r="B19" s="25" t="s">
        <v>7</v>
      </c>
      <c r="C19" s="25" t="s">
        <v>8</v>
      </c>
      <c r="D19" s="26" t="s">
        <v>15</v>
      </c>
      <c r="E19" s="27">
        <v>64</v>
      </c>
      <c r="F19" s="7">
        <v>8.99</v>
      </c>
      <c r="G19" s="8">
        <v>575.36</v>
      </c>
      <c r="H19" s="2">
        <f t="shared" si="0"/>
        <v>8</v>
      </c>
    </row>
    <row r="20" spans="1:8" x14ac:dyDescent="0.3">
      <c r="A20" s="24">
        <v>43777</v>
      </c>
      <c r="B20" s="25" t="s">
        <v>7</v>
      </c>
      <c r="C20" s="25" t="s">
        <v>22</v>
      </c>
      <c r="D20" s="26" t="s">
        <v>15</v>
      </c>
      <c r="E20" s="27">
        <v>15</v>
      </c>
      <c r="F20" s="7">
        <v>19.989999999999998</v>
      </c>
      <c r="G20" s="8">
        <v>299.84999999999997</v>
      </c>
      <c r="H20" s="2">
        <f t="shared" si="0"/>
        <v>3</v>
      </c>
    </row>
    <row r="21" spans="1:8" x14ac:dyDescent="0.3">
      <c r="A21" s="24">
        <v>43794</v>
      </c>
      <c r="B21" s="25" t="s">
        <v>10</v>
      </c>
      <c r="C21" s="25" t="s">
        <v>11</v>
      </c>
      <c r="D21" s="26" t="s">
        <v>25</v>
      </c>
      <c r="E21" s="27">
        <v>96</v>
      </c>
      <c r="F21" s="7">
        <v>4.99</v>
      </c>
      <c r="G21" s="8">
        <v>479.04</v>
      </c>
      <c r="H21" s="2">
        <f t="shared" si="0"/>
        <v>4</v>
      </c>
    </row>
    <row r="22" spans="1:8" x14ac:dyDescent="0.3">
      <c r="A22" s="24">
        <v>43811</v>
      </c>
      <c r="B22" s="25" t="s">
        <v>10</v>
      </c>
      <c r="C22" s="25" t="s">
        <v>23</v>
      </c>
      <c r="D22" s="26" t="s">
        <v>9</v>
      </c>
      <c r="E22" s="27">
        <v>67</v>
      </c>
      <c r="F22" s="7">
        <v>1.29</v>
      </c>
      <c r="G22" s="8">
        <v>86.43</v>
      </c>
      <c r="H22" s="2">
        <f t="shared" si="0"/>
        <v>3</v>
      </c>
    </row>
    <row r="23" spans="1:8" x14ac:dyDescent="0.3">
      <c r="A23" s="24">
        <v>43828</v>
      </c>
      <c r="B23" s="25" t="s">
        <v>7</v>
      </c>
      <c r="C23" s="25" t="s">
        <v>22</v>
      </c>
      <c r="D23" s="26" t="s">
        <v>25</v>
      </c>
      <c r="E23" s="27">
        <v>74</v>
      </c>
      <c r="F23" s="7">
        <v>15.99</v>
      </c>
      <c r="G23" s="8">
        <v>1183.26</v>
      </c>
      <c r="H23" s="2">
        <f t="shared" si="0"/>
        <v>3</v>
      </c>
    </row>
    <row r="24" spans="1:8" x14ac:dyDescent="0.3">
      <c r="A24" s="24">
        <v>43845</v>
      </c>
      <c r="B24" s="25" t="s">
        <v>10</v>
      </c>
      <c r="C24" s="25" t="s">
        <v>14</v>
      </c>
      <c r="D24" s="26" t="s">
        <v>12</v>
      </c>
      <c r="E24" s="27">
        <v>46</v>
      </c>
      <c r="F24" s="7">
        <v>8.99</v>
      </c>
      <c r="G24" s="8">
        <v>413.54</v>
      </c>
      <c r="H24" s="2">
        <f t="shared" si="0"/>
        <v>5</v>
      </c>
    </row>
    <row r="25" spans="1:8" x14ac:dyDescent="0.3">
      <c r="A25" s="24">
        <v>43862</v>
      </c>
      <c r="B25" s="25" t="s">
        <v>10</v>
      </c>
      <c r="C25" s="25" t="s">
        <v>23</v>
      </c>
      <c r="D25" s="26" t="s">
        <v>12</v>
      </c>
      <c r="E25" s="27">
        <v>87</v>
      </c>
      <c r="F25" s="7">
        <v>15</v>
      </c>
      <c r="G25" s="8">
        <v>1305</v>
      </c>
      <c r="H25" s="2">
        <f t="shared" si="0"/>
        <v>3</v>
      </c>
    </row>
    <row r="26" spans="1:8" x14ac:dyDescent="0.3">
      <c r="A26" s="24">
        <v>43879</v>
      </c>
      <c r="B26" s="25" t="s">
        <v>7</v>
      </c>
      <c r="C26" s="25" t="s">
        <v>8</v>
      </c>
      <c r="D26" s="26" t="s">
        <v>12</v>
      </c>
      <c r="E26" s="27">
        <v>4</v>
      </c>
      <c r="F26" s="7">
        <v>4.99</v>
      </c>
      <c r="G26" s="8">
        <v>19.96</v>
      </c>
      <c r="H26" s="2">
        <f t="shared" si="0"/>
        <v>8</v>
      </c>
    </row>
    <row r="27" spans="1:8" x14ac:dyDescent="0.3">
      <c r="A27" s="24">
        <v>43897</v>
      </c>
      <c r="B27" s="25" t="s">
        <v>16</v>
      </c>
      <c r="C27" s="25" t="s">
        <v>17</v>
      </c>
      <c r="D27" s="26" t="s">
        <v>12</v>
      </c>
      <c r="E27" s="27">
        <v>7</v>
      </c>
      <c r="F27" s="7">
        <v>19.989999999999998</v>
      </c>
      <c r="G27" s="8">
        <v>139.92999999999998</v>
      </c>
      <c r="H27" s="2">
        <f t="shared" si="0"/>
        <v>4</v>
      </c>
    </row>
    <row r="28" spans="1:8" x14ac:dyDescent="0.3">
      <c r="A28" s="24">
        <v>43914</v>
      </c>
      <c r="B28" s="25" t="s">
        <v>10</v>
      </c>
      <c r="C28" s="25" t="s">
        <v>13</v>
      </c>
      <c r="D28" s="26" t="s">
        <v>25</v>
      </c>
      <c r="E28" s="27">
        <v>50</v>
      </c>
      <c r="F28" s="7">
        <v>4.99</v>
      </c>
      <c r="G28" s="8">
        <v>249.5</v>
      </c>
      <c r="H28" s="2">
        <f t="shared" si="0"/>
        <v>5</v>
      </c>
    </row>
    <row r="29" spans="1:8" x14ac:dyDescent="0.3">
      <c r="A29" s="24">
        <v>43931</v>
      </c>
      <c r="B29" s="25" t="s">
        <v>10</v>
      </c>
      <c r="C29" s="25" t="s">
        <v>18</v>
      </c>
      <c r="D29" s="26" t="s">
        <v>9</v>
      </c>
      <c r="E29" s="27">
        <v>66</v>
      </c>
      <c r="F29" s="7">
        <v>1.99</v>
      </c>
      <c r="G29" s="8">
        <v>131.34</v>
      </c>
      <c r="H29" s="2">
        <f t="shared" si="0"/>
        <v>4</v>
      </c>
    </row>
    <row r="30" spans="1:8" x14ac:dyDescent="0.3">
      <c r="A30" s="24">
        <v>43948</v>
      </c>
      <c r="B30" s="25" t="s">
        <v>7</v>
      </c>
      <c r="C30" s="25" t="s">
        <v>21</v>
      </c>
      <c r="D30" s="26" t="s">
        <v>15</v>
      </c>
      <c r="E30" s="27">
        <v>96</v>
      </c>
      <c r="F30" s="7">
        <v>4.99</v>
      </c>
      <c r="G30" s="8">
        <v>479.04</v>
      </c>
      <c r="H30" s="2">
        <f t="shared" si="0"/>
        <v>2</v>
      </c>
    </row>
    <row r="31" spans="1:8" x14ac:dyDescent="0.3">
      <c r="A31" s="24">
        <v>43965</v>
      </c>
      <c r="B31" s="25" t="s">
        <v>10</v>
      </c>
      <c r="C31" s="25" t="s">
        <v>14</v>
      </c>
      <c r="D31" s="26" t="s">
        <v>9</v>
      </c>
      <c r="E31" s="27">
        <v>53</v>
      </c>
      <c r="F31" s="7">
        <v>1.29</v>
      </c>
      <c r="G31" s="8">
        <v>68.37</v>
      </c>
      <c r="H31" s="2">
        <f t="shared" si="0"/>
        <v>5</v>
      </c>
    </row>
    <row r="32" spans="1:8" x14ac:dyDescent="0.3">
      <c r="A32" s="24">
        <v>43982</v>
      </c>
      <c r="B32" s="25" t="s">
        <v>10</v>
      </c>
      <c r="C32" s="25" t="s">
        <v>14</v>
      </c>
      <c r="D32" s="26" t="s">
        <v>12</v>
      </c>
      <c r="E32" s="27">
        <v>80</v>
      </c>
      <c r="F32" s="7">
        <v>8.99</v>
      </c>
      <c r="G32" s="8">
        <v>719.2</v>
      </c>
      <c r="H32" s="2">
        <f t="shared" si="0"/>
        <v>5</v>
      </c>
    </row>
    <row r="33" spans="1:8" x14ac:dyDescent="0.3">
      <c r="A33" s="24">
        <v>43999</v>
      </c>
      <c r="B33" s="25" t="s">
        <v>10</v>
      </c>
      <c r="C33" s="25" t="s">
        <v>11</v>
      </c>
      <c r="D33" s="26" t="s">
        <v>24</v>
      </c>
      <c r="E33" s="27">
        <v>5</v>
      </c>
      <c r="F33" s="7">
        <v>125</v>
      </c>
      <c r="G33" s="8">
        <v>625</v>
      </c>
      <c r="H33" s="2">
        <f t="shared" si="0"/>
        <v>4</v>
      </c>
    </row>
    <row r="34" spans="1:8" x14ac:dyDescent="0.3">
      <c r="A34" s="24">
        <v>44016</v>
      </c>
      <c r="B34" s="25" t="s">
        <v>7</v>
      </c>
      <c r="C34" s="25" t="s">
        <v>8</v>
      </c>
      <c r="D34" s="26" t="s">
        <v>25</v>
      </c>
      <c r="E34" s="27">
        <v>62</v>
      </c>
      <c r="F34" s="7">
        <v>4.99</v>
      </c>
      <c r="G34" s="8">
        <v>309.38</v>
      </c>
      <c r="H34" s="2">
        <f t="shared" si="0"/>
        <v>8</v>
      </c>
    </row>
    <row r="35" spans="1:8" x14ac:dyDescent="0.3">
      <c r="A35" s="24">
        <v>44033</v>
      </c>
      <c r="B35" s="25" t="s">
        <v>10</v>
      </c>
      <c r="C35" s="25" t="s">
        <v>20</v>
      </c>
      <c r="D35" s="26" t="s">
        <v>25</v>
      </c>
      <c r="E35" s="27">
        <v>55</v>
      </c>
      <c r="F35" s="7">
        <v>12.49</v>
      </c>
      <c r="G35" s="8">
        <v>686.95</v>
      </c>
      <c r="H35" s="2">
        <f t="shared" si="0"/>
        <v>3</v>
      </c>
    </row>
    <row r="36" spans="1:8" x14ac:dyDescent="0.3">
      <c r="A36" s="24">
        <v>44050</v>
      </c>
      <c r="B36" s="25" t="s">
        <v>10</v>
      </c>
      <c r="C36" s="25" t="s">
        <v>11</v>
      </c>
      <c r="D36" s="26" t="s">
        <v>25</v>
      </c>
      <c r="E36" s="27">
        <v>42</v>
      </c>
      <c r="F36" s="7">
        <v>23.95</v>
      </c>
      <c r="G36" s="8">
        <v>1005.9</v>
      </c>
      <c r="H36" s="2">
        <f t="shared" si="0"/>
        <v>4</v>
      </c>
    </row>
    <row r="37" spans="1:8" x14ac:dyDescent="0.3">
      <c r="A37" s="24">
        <v>44067</v>
      </c>
      <c r="B37" s="25" t="s">
        <v>16</v>
      </c>
      <c r="C37" s="25" t="s">
        <v>17</v>
      </c>
      <c r="D37" s="26" t="s">
        <v>24</v>
      </c>
      <c r="E37" s="27">
        <v>3</v>
      </c>
      <c r="F37" s="7">
        <v>275</v>
      </c>
      <c r="G37" s="8">
        <v>825</v>
      </c>
      <c r="H37" s="2">
        <f t="shared" si="0"/>
        <v>4</v>
      </c>
    </row>
    <row r="38" spans="1:8" x14ac:dyDescent="0.3">
      <c r="A38" s="24">
        <v>44084</v>
      </c>
      <c r="B38" s="25" t="s">
        <v>10</v>
      </c>
      <c r="C38" s="25" t="s">
        <v>14</v>
      </c>
      <c r="D38" s="26" t="s">
        <v>9</v>
      </c>
      <c r="E38" s="27">
        <v>7</v>
      </c>
      <c r="F38" s="7">
        <v>1.29</v>
      </c>
      <c r="G38" s="8">
        <v>9.0300000000000011</v>
      </c>
      <c r="H38" s="2">
        <f t="shared" si="0"/>
        <v>5</v>
      </c>
    </row>
    <row r="39" spans="1:8" x14ac:dyDescent="0.3">
      <c r="A39" s="24">
        <v>44101</v>
      </c>
      <c r="B39" s="25" t="s">
        <v>16</v>
      </c>
      <c r="C39" s="25" t="s">
        <v>17</v>
      </c>
      <c r="D39" s="26" t="s">
        <v>15</v>
      </c>
      <c r="E39" s="27">
        <v>76</v>
      </c>
      <c r="F39" s="7">
        <v>1.99</v>
      </c>
      <c r="G39" s="8">
        <v>151.24</v>
      </c>
      <c r="H39" s="2">
        <f t="shared" si="0"/>
        <v>4</v>
      </c>
    </row>
    <row r="40" spans="1:8" x14ac:dyDescent="0.3">
      <c r="A40" s="24">
        <v>44118</v>
      </c>
      <c r="B40" s="25" t="s">
        <v>16</v>
      </c>
      <c r="C40" s="25" t="s">
        <v>19</v>
      </c>
      <c r="D40" s="26" t="s">
        <v>12</v>
      </c>
      <c r="E40" s="27">
        <v>57</v>
      </c>
      <c r="F40" s="7">
        <v>19.989999999999998</v>
      </c>
      <c r="G40" s="8">
        <v>1139.4299999999998</v>
      </c>
      <c r="H40" s="2">
        <f t="shared" si="0"/>
        <v>2</v>
      </c>
    </row>
    <row r="41" spans="1:8" x14ac:dyDescent="0.3">
      <c r="A41" s="24">
        <v>44135</v>
      </c>
      <c r="B41" s="25" t="s">
        <v>10</v>
      </c>
      <c r="C41" s="25" t="s">
        <v>18</v>
      </c>
      <c r="D41" s="26" t="s">
        <v>9</v>
      </c>
      <c r="E41" s="27">
        <v>14</v>
      </c>
      <c r="F41" s="7">
        <v>1.29</v>
      </c>
      <c r="G41" s="8">
        <v>18.060000000000002</v>
      </c>
      <c r="H41" s="2">
        <f t="shared" si="0"/>
        <v>4</v>
      </c>
    </row>
    <row r="42" spans="1:8" x14ac:dyDescent="0.3">
      <c r="A42" s="24">
        <v>44152</v>
      </c>
      <c r="B42" s="25" t="s">
        <v>10</v>
      </c>
      <c r="C42" s="25" t="s">
        <v>13</v>
      </c>
      <c r="D42" s="26" t="s">
        <v>12</v>
      </c>
      <c r="E42" s="27">
        <v>11</v>
      </c>
      <c r="F42" s="7">
        <v>4.99</v>
      </c>
      <c r="G42" s="8">
        <v>54.89</v>
      </c>
      <c r="H42" s="2">
        <f t="shared" si="0"/>
        <v>5</v>
      </c>
    </row>
    <row r="43" spans="1:8" x14ac:dyDescent="0.3">
      <c r="A43" s="24">
        <v>44169</v>
      </c>
      <c r="B43" s="25" t="s">
        <v>10</v>
      </c>
      <c r="C43" s="25" t="s">
        <v>13</v>
      </c>
      <c r="D43" s="26" t="s">
        <v>12</v>
      </c>
      <c r="E43" s="27">
        <v>94</v>
      </c>
      <c r="F43" s="7">
        <v>19.989999999999998</v>
      </c>
      <c r="G43" s="8">
        <v>1879.06</v>
      </c>
      <c r="H43" s="2">
        <f t="shared" si="0"/>
        <v>5</v>
      </c>
    </row>
    <row r="44" spans="1:8" x14ac:dyDescent="0.3">
      <c r="A44" s="24">
        <v>44186</v>
      </c>
      <c r="B44" s="25" t="s">
        <v>10</v>
      </c>
      <c r="C44" s="25" t="s">
        <v>18</v>
      </c>
      <c r="D44" s="26" t="s">
        <v>12</v>
      </c>
      <c r="E44" s="27">
        <v>28</v>
      </c>
      <c r="F44" s="7">
        <v>4.99</v>
      </c>
      <c r="G44" s="8">
        <v>139.72</v>
      </c>
      <c r="H44" s="2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 mettupalli</dc:creator>
  <cp:lastModifiedBy>sahithi mettupalli</cp:lastModifiedBy>
  <dcterms:created xsi:type="dcterms:W3CDTF">2022-05-12T20:55:47Z</dcterms:created>
  <dcterms:modified xsi:type="dcterms:W3CDTF">2022-05-12T22:12:35Z</dcterms:modified>
</cp:coreProperties>
</file>