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LENOVO\OneDrive\Desktop\DATA.ANALIST.PROJECT\MY DATA  ANALIST  PROJECT   FILE\"/>
    </mc:Choice>
  </mc:AlternateContent>
  <xr:revisionPtr revIDLastSave="0" documentId="8_{F1E471E5-E608-4036-B82A-909DE07B4853}" xr6:coauthVersionLast="47" xr6:coauthVersionMax="47" xr10:uidLastSave="{00000000-0000-0000-0000-000000000000}"/>
  <bookViews>
    <workbookView xWindow="-120" yWindow="-120" windowWidth="20730" windowHeight="11160" activeTab="2" xr2:uid="{3A8F17AF-FF2F-4E67-8127-AB77A9A44F19}"/>
  </bookViews>
  <sheets>
    <sheet name="PIVOT_TABLE" sheetId="2" r:id="rId1"/>
    <sheet name="ROW_DATA" sheetId="1" r:id="rId2"/>
    <sheet name="DASHBORD" sheetId="3" r:id="rId3"/>
  </sheets>
  <definedNames>
    <definedName name="_xlchart.v5.0" hidden="1">PIVOT_TABLE!$N$18</definedName>
    <definedName name="_xlchart.v5.1" hidden="1">PIVOT_TABLE!$N$19:$N$36</definedName>
    <definedName name="_xlchart.v5.2" hidden="1">PIVOT_TABLE!$O$18</definedName>
    <definedName name="_xlchart.v5.3" hidden="1">PIVOT_TABLE!$O$19:$O$36</definedName>
    <definedName name="Slicer_Country">#N/A</definedName>
    <definedName name="Slicer_Product_Category">#N/A</definedName>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8" i="2" l="1" a="1"/>
  <c r="O18" i="2" s="1"/>
  <c r="N18" i="2" a="1"/>
  <c r="N18" i="2" s="1"/>
  <c r="I3" i="2"/>
  <c r="E3" i="2"/>
  <c r="T2708" i="1"/>
  <c r="S2708" i="1"/>
  <c r="R2708" i="1"/>
  <c r="Q2708" i="1"/>
  <c r="N2708" i="1"/>
  <c r="M2708" i="1"/>
  <c r="T2707" i="1"/>
  <c r="S2707" i="1"/>
  <c r="R2707" i="1"/>
  <c r="Q2707" i="1"/>
  <c r="N2707" i="1"/>
  <c r="M2707" i="1"/>
  <c r="O2707" i="1" s="1"/>
  <c r="P2707" i="1" s="1"/>
  <c r="T2706" i="1"/>
  <c r="S2706" i="1"/>
  <c r="R2706" i="1"/>
  <c r="Q2706" i="1"/>
  <c r="N2706" i="1"/>
  <c r="M2706" i="1"/>
  <c r="T2705" i="1"/>
  <c r="S2705" i="1"/>
  <c r="R2705" i="1"/>
  <c r="Q2705" i="1"/>
  <c r="N2705" i="1"/>
  <c r="M2705" i="1"/>
  <c r="T2704" i="1"/>
  <c r="S2704" i="1"/>
  <c r="R2704" i="1"/>
  <c r="Q2704" i="1"/>
  <c r="N2704" i="1"/>
  <c r="M2704" i="1"/>
  <c r="T2703" i="1"/>
  <c r="S2703" i="1"/>
  <c r="R2703" i="1"/>
  <c r="Q2703" i="1"/>
  <c r="N2703" i="1"/>
  <c r="M2703" i="1"/>
  <c r="T2702" i="1"/>
  <c r="S2702" i="1"/>
  <c r="R2702" i="1"/>
  <c r="Q2702" i="1"/>
  <c r="N2702" i="1"/>
  <c r="M2702" i="1"/>
  <c r="T2701" i="1"/>
  <c r="S2701" i="1"/>
  <c r="R2701" i="1"/>
  <c r="Q2701" i="1"/>
  <c r="N2701" i="1"/>
  <c r="M2701" i="1"/>
  <c r="T2700" i="1"/>
  <c r="S2700" i="1"/>
  <c r="R2700" i="1"/>
  <c r="Q2700" i="1"/>
  <c r="N2700" i="1"/>
  <c r="M2700" i="1"/>
  <c r="T2699" i="1"/>
  <c r="S2699" i="1"/>
  <c r="R2699" i="1"/>
  <c r="Q2699" i="1"/>
  <c r="N2699" i="1"/>
  <c r="M2699" i="1"/>
  <c r="T2698" i="1"/>
  <c r="S2698" i="1"/>
  <c r="R2698" i="1"/>
  <c r="Q2698" i="1"/>
  <c r="N2698" i="1"/>
  <c r="M2698" i="1"/>
  <c r="T2697" i="1"/>
  <c r="S2697" i="1"/>
  <c r="R2697" i="1"/>
  <c r="Q2697" i="1"/>
  <c r="N2697" i="1"/>
  <c r="M2697" i="1"/>
  <c r="T2696" i="1"/>
  <c r="S2696" i="1"/>
  <c r="R2696" i="1"/>
  <c r="Q2696" i="1"/>
  <c r="N2696" i="1"/>
  <c r="M2696" i="1"/>
  <c r="T2695" i="1"/>
  <c r="S2695" i="1"/>
  <c r="R2695" i="1"/>
  <c r="Q2695" i="1"/>
  <c r="N2695" i="1"/>
  <c r="M2695" i="1"/>
  <c r="T2694" i="1"/>
  <c r="S2694" i="1"/>
  <c r="R2694" i="1"/>
  <c r="Q2694" i="1"/>
  <c r="N2694" i="1"/>
  <c r="M2694" i="1"/>
  <c r="T2693" i="1"/>
  <c r="S2693" i="1"/>
  <c r="R2693" i="1"/>
  <c r="Q2693" i="1"/>
  <c r="N2693" i="1"/>
  <c r="M2693" i="1"/>
  <c r="T2692" i="1"/>
  <c r="S2692" i="1"/>
  <c r="R2692" i="1"/>
  <c r="Q2692" i="1"/>
  <c r="N2692" i="1"/>
  <c r="M2692" i="1"/>
  <c r="T2691" i="1"/>
  <c r="S2691" i="1"/>
  <c r="R2691" i="1"/>
  <c r="Q2691" i="1"/>
  <c r="N2691" i="1"/>
  <c r="M2691" i="1"/>
  <c r="T2690" i="1"/>
  <c r="S2690" i="1"/>
  <c r="R2690" i="1"/>
  <c r="Q2690" i="1"/>
  <c r="N2690" i="1"/>
  <c r="M2690" i="1"/>
  <c r="O2690" i="1" s="1"/>
  <c r="P2690" i="1" s="1"/>
  <c r="T2689" i="1"/>
  <c r="S2689" i="1"/>
  <c r="R2689" i="1"/>
  <c r="Q2689" i="1"/>
  <c r="N2689" i="1"/>
  <c r="M2689" i="1"/>
  <c r="T2688" i="1"/>
  <c r="S2688" i="1"/>
  <c r="R2688" i="1"/>
  <c r="Q2688" i="1"/>
  <c r="N2688" i="1"/>
  <c r="M2688" i="1"/>
  <c r="T2687" i="1"/>
  <c r="S2687" i="1"/>
  <c r="R2687" i="1"/>
  <c r="Q2687" i="1"/>
  <c r="N2687" i="1"/>
  <c r="M2687" i="1"/>
  <c r="T2686" i="1"/>
  <c r="S2686" i="1"/>
  <c r="R2686" i="1"/>
  <c r="Q2686" i="1"/>
  <c r="N2686" i="1"/>
  <c r="M2686" i="1"/>
  <c r="O2686" i="1" s="1"/>
  <c r="P2686" i="1" s="1"/>
  <c r="T2685" i="1"/>
  <c r="S2685" i="1"/>
  <c r="R2685" i="1"/>
  <c r="Q2685" i="1"/>
  <c r="N2685" i="1"/>
  <c r="M2685" i="1"/>
  <c r="T2684" i="1"/>
  <c r="S2684" i="1"/>
  <c r="R2684" i="1"/>
  <c r="Q2684" i="1"/>
  <c r="N2684" i="1"/>
  <c r="M2684" i="1"/>
  <c r="T2683" i="1"/>
  <c r="S2683" i="1"/>
  <c r="R2683" i="1"/>
  <c r="Q2683" i="1"/>
  <c r="N2683" i="1"/>
  <c r="M2683" i="1"/>
  <c r="T2682" i="1"/>
  <c r="S2682" i="1"/>
  <c r="R2682" i="1"/>
  <c r="Q2682" i="1"/>
  <c r="N2682" i="1"/>
  <c r="M2682" i="1"/>
  <c r="O2682" i="1" s="1"/>
  <c r="P2682" i="1" s="1"/>
  <c r="T2681" i="1"/>
  <c r="S2681" i="1"/>
  <c r="R2681" i="1"/>
  <c r="Q2681" i="1"/>
  <c r="N2681" i="1"/>
  <c r="M2681" i="1"/>
  <c r="T2680" i="1"/>
  <c r="S2680" i="1"/>
  <c r="R2680" i="1"/>
  <c r="Q2680" i="1"/>
  <c r="N2680" i="1"/>
  <c r="M2680" i="1"/>
  <c r="T2679" i="1"/>
  <c r="S2679" i="1"/>
  <c r="R2679" i="1"/>
  <c r="Q2679" i="1"/>
  <c r="N2679" i="1"/>
  <c r="M2679" i="1"/>
  <c r="T2678" i="1"/>
  <c r="S2678" i="1"/>
  <c r="R2678" i="1"/>
  <c r="Q2678" i="1"/>
  <c r="N2678" i="1"/>
  <c r="M2678" i="1"/>
  <c r="O2678" i="1" s="1"/>
  <c r="P2678" i="1" s="1"/>
  <c r="T2677" i="1"/>
  <c r="S2677" i="1"/>
  <c r="R2677" i="1"/>
  <c r="Q2677" i="1"/>
  <c r="N2677" i="1"/>
  <c r="M2677" i="1"/>
  <c r="T2676" i="1"/>
  <c r="S2676" i="1"/>
  <c r="R2676" i="1"/>
  <c r="Q2676" i="1"/>
  <c r="N2676" i="1"/>
  <c r="M2676" i="1"/>
  <c r="T2675" i="1"/>
  <c r="S2675" i="1"/>
  <c r="R2675" i="1"/>
  <c r="Q2675" i="1"/>
  <c r="N2675" i="1"/>
  <c r="M2675" i="1"/>
  <c r="T2674" i="1"/>
  <c r="S2674" i="1"/>
  <c r="R2674" i="1"/>
  <c r="Q2674" i="1"/>
  <c r="N2674" i="1"/>
  <c r="M2674" i="1"/>
  <c r="O2674" i="1" s="1"/>
  <c r="P2674" i="1" s="1"/>
  <c r="T2673" i="1"/>
  <c r="S2673" i="1"/>
  <c r="R2673" i="1"/>
  <c r="Q2673" i="1"/>
  <c r="N2673" i="1"/>
  <c r="M2673" i="1"/>
  <c r="T2672" i="1"/>
  <c r="S2672" i="1"/>
  <c r="R2672" i="1"/>
  <c r="Q2672" i="1"/>
  <c r="N2672" i="1"/>
  <c r="M2672" i="1"/>
  <c r="T2671" i="1"/>
  <c r="S2671" i="1"/>
  <c r="R2671" i="1"/>
  <c r="Q2671" i="1"/>
  <c r="N2671" i="1"/>
  <c r="M2671" i="1"/>
  <c r="T2670" i="1"/>
  <c r="S2670" i="1"/>
  <c r="R2670" i="1"/>
  <c r="Q2670" i="1"/>
  <c r="N2670" i="1"/>
  <c r="M2670" i="1"/>
  <c r="O2670" i="1" s="1"/>
  <c r="P2670" i="1" s="1"/>
  <c r="T2669" i="1"/>
  <c r="S2669" i="1"/>
  <c r="R2669" i="1"/>
  <c r="Q2669" i="1"/>
  <c r="N2669" i="1"/>
  <c r="M2669" i="1"/>
  <c r="T2668" i="1"/>
  <c r="S2668" i="1"/>
  <c r="R2668" i="1"/>
  <c r="Q2668" i="1"/>
  <c r="N2668" i="1"/>
  <c r="M2668" i="1"/>
  <c r="T2667" i="1"/>
  <c r="S2667" i="1"/>
  <c r="R2667" i="1"/>
  <c r="Q2667" i="1"/>
  <c r="N2667" i="1"/>
  <c r="M2667" i="1"/>
  <c r="T2666" i="1"/>
  <c r="S2666" i="1"/>
  <c r="R2666" i="1"/>
  <c r="Q2666" i="1"/>
  <c r="N2666" i="1"/>
  <c r="M2666" i="1"/>
  <c r="O2666" i="1" s="1"/>
  <c r="P2666" i="1" s="1"/>
  <c r="T2665" i="1"/>
  <c r="S2665" i="1"/>
  <c r="R2665" i="1"/>
  <c r="Q2665" i="1"/>
  <c r="N2665" i="1"/>
  <c r="M2665" i="1"/>
  <c r="T2664" i="1"/>
  <c r="S2664" i="1"/>
  <c r="R2664" i="1"/>
  <c r="Q2664" i="1"/>
  <c r="N2664" i="1"/>
  <c r="M2664" i="1"/>
  <c r="T2663" i="1"/>
  <c r="S2663" i="1"/>
  <c r="R2663" i="1"/>
  <c r="Q2663" i="1"/>
  <c r="N2663" i="1"/>
  <c r="M2663" i="1"/>
  <c r="T2662" i="1"/>
  <c r="S2662" i="1"/>
  <c r="R2662" i="1"/>
  <c r="Q2662" i="1"/>
  <c r="N2662" i="1"/>
  <c r="M2662" i="1"/>
  <c r="O2662" i="1" s="1"/>
  <c r="P2662" i="1" s="1"/>
  <c r="T2661" i="1"/>
  <c r="S2661" i="1"/>
  <c r="R2661" i="1"/>
  <c r="Q2661" i="1"/>
  <c r="N2661" i="1"/>
  <c r="M2661" i="1"/>
  <c r="T2660" i="1"/>
  <c r="S2660" i="1"/>
  <c r="R2660" i="1"/>
  <c r="Q2660" i="1"/>
  <c r="N2660" i="1"/>
  <c r="M2660" i="1"/>
  <c r="T2659" i="1"/>
  <c r="S2659" i="1"/>
  <c r="R2659" i="1"/>
  <c r="Q2659" i="1"/>
  <c r="N2659" i="1"/>
  <c r="M2659" i="1"/>
  <c r="T2658" i="1"/>
  <c r="S2658" i="1"/>
  <c r="R2658" i="1"/>
  <c r="Q2658" i="1"/>
  <c r="N2658" i="1"/>
  <c r="M2658" i="1"/>
  <c r="O2658" i="1" s="1"/>
  <c r="P2658" i="1" s="1"/>
  <c r="T2657" i="1"/>
  <c r="S2657" i="1"/>
  <c r="R2657" i="1"/>
  <c r="Q2657" i="1"/>
  <c r="N2657" i="1"/>
  <c r="M2657" i="1"/>
  <c r="T2656" i="1"/>
  <c r="S2656" i="1"/>
  <c r="R2656" i="1"/>
  <c r="Q2656" i="1"/>
  <c r="N2656" i="1"/>
  <c r="M2656" i="1"/>
  <c r="T2655" i="1"/>
  <c r="S2655" i="1"/>
  <c r="R2655" i="1"/>
  <c r="Q2655" i="1"/>
  <c r="N2655" i="1"/>
  <c r="M2655" i="1"/>
  <c r="T2654" i="1"/>
  <c r="S2654" i="1"/>
  <c r="R2654" i="1"/>
  <c r="Q2654" i="1"/>
  <c r="N2654" i="1"/>
  <c r="M2654" i="1"/>
  <c r="O2654" i="1" s="1"/>
  <c r="P2654" i="1" s="1"/>
  <c r="T2653" i="1"/>
  <c r="S2653" i="1"/>
  <c r="R2653" i="1"/>
  <c r="Q2653" i="1"/>
  <c r="N2653" i="1"/>
  <c r="M2653" i="1"/>
  <c r="T2652" i="1"/>
  <c r="S2652" i="1"/>
  <c r="R2652" i="1"/>
  <c r="Q2652" i="1"/>
  <c r="N2652" i="1"/>
  <c r="M2652" i="1"/>
  <c r="T2651" i="1"/>
  <c r="S2651" i="1"/>
  <c r="R2651" i="1"/>
  <c r="Q2651" i="1"/>
  <c r="N2651" i="1"/>
  <c r="M2651" i="1"/>
  <c r="T2650" i="1"/>
  <c r="S2650" i="1"/>
  <c r="R2650" i="1"/>
  <c r="Q2650" i="1"/>
  <c r="N2650" i="1"/>
  <c r="M2650" i="1"/>
  <c r="O2650" i="1" s="1"/>
  <c r="P2650" i="1" s="1"/>
  <c r="T2649" i="1"/>
  <c r="S2649" i="1"/>
  <c r="R2649" i="1"/>
  <c r="Q2649" i="1"/>
  <c r="N2649" i="1"/>
  <c r="M2649" i="1"/>
  <c r="T2648" i="1"/>
  <c r="S2648" i="1"/>
  <c r="R2648" i="1"/>
  <c r="Q2648" i="1"/>
  <c r="N2648" i="1"/>
  <c r="M2648" i="1"/>
  <c r="T2647" i="1"/>
  <c r="S2647" i="1"/>
  <c r="R2647" i="1"/>
  <c r="Q2647" i="1"/>
  <c r="N2647" i="1"/>
  <c r="M2647" i="1"/>
  <c r="T2646" i="1"/>
  <c r="S2646" i="1"/>
  <c r="R2646" i="1"/>
  <c r="Q2646" i="1"/>
  <c r="N2646" i="1"/>
  <c r="M2646" i="1"/>
  <c r="O2646" i="1" s="1"/>
  <c r="P2646" i="1" s="1"/>
  <c r="T2645" i="1"/>
  <c r="S2645" i="1"/>
  <c r="R2645" i="1"/>
  <c r="Q2645" i="1"/>
  <c r="N2645" i="1"/>
  <c r="M2645" i="1"/>
  <c r="T2644" i="1"/>
  <c r="S2644" i="1"/>
  <c r="R2644" i="1"/>
  <c r="Q2644" i="1"/>
  <c r="N2644" i="1"/>
  <c r="M2644" i="1"/>
  <c r="T2643" i="1"/>
  <c r="S2643" i="1"/>
  <c r="R2643" i="1"/>
  <c r="Q2643" i="1"/>
  <c r="N2643" i="1"/>
  <c r="M2643" i="1"/>
  <c r="T2642" i="1"/>
  <c r="S2642" i="1"/>
  <c r="R2642" i="1"/>
  <c r="Q2642" i="1"/>
  <c r="N2642" i="1"/>
  <c r="M2642" i="1"/>
  <c r="O2642" i="1" s="1"/>
  <c r="P2642" i="1" s="1"/>
  <c r="T2641" i="1"/>
  <c r="S2641" i="1"/>
  <c r="R2641" i="1"/>
  <c r="Q2641" i="1"/>
  <c r="N2641" i="1"/>
  <c r="M2641" i="1"/>
  <c r="T2640" i="1"/>
  <c r="S2640" i="1"/>
  <c r="R2640" i="1"/>
  <c r="Q2640" i="1"/>
  <c r="N2640" i="1"/>
  <c r="M2640" i="1"/>
  <c r="T2639" i="1"/>
  <c r="S2639" i="1"/>
  <c r="R2639" i="1"/>
  <c r="Q2639" i="1"/>
  <c r="N2639" i="1"/>
  <c r="M2639" i="1"/>
  <c r="T2638" i="1"/>
  <c r="S2638" i="1"/>
  <c r="R2638" i="1"/>
  <c r="Q2638" i="1"/>
  <c r="N2638" i="1"/>
  <c r="M2638" i="1"/>
  <c r="O2638" i="1" s="1"/>
  <c r="P2638" i="1" s="1"/>
  <c r="T2637" i="1"/>
  <c r="S2637" i="1"/>
  <c r="R2637" i="1"/>
  <c r="Q2637" i="1"/>
  <c r="N2637" i="1"/>
  <c r="M2637" i="1"/>
  <c r="T2636" i="1"/>
  <c r="S2636" i="1"/>
  <c r="R2636" i="1"/>
  <c r="Q2636" i="1"/>
  <c r="N2636" i="1"/>
  <c r="M2636" i="1"/>
  <c r="T2635" i="1"/>
  <c r="S2635" i="1"/>
  <c r="R2635" i="1"/>
  <c r="Q2635" i="1"/>
  <c r="N2635" i="1"/>
  <c r="M2635" i="1"/>
  <c r="T2634" i="1"/>
  <c r="S2634" i="1"/>
  <c r="R2634" i="1"/>
  <c r="Q2634" i="1"/>
  <c r="N2634" i="1"/>
  <c r="M2634" i="1"/>
  <c r="O2634" i="1" s="1"/>
  <c r="P2634" i="1" s="1"/>
  <c r="T2633" i="1"/>
  <c r="S2633" i="1"/>
  <c r="R2633" i="1"/>
  <c r="Q2633" i="1"/>
  <c r="N2633" i="1"/>
  <c r="M2633" i="1"/>
  <c r="T2632" i="1"/>
  <c r="S2632" i="1"/>
  <c r="R2632" i="1"/>
  <c r="Q2632" i="1"/>
  <c r="N2632" i="1"/>
  <c r="M2632" i="1"/>
  <c r="T2631" i="1"/>
  <c r="S2631" i="1"/>
  <c r="R2631" i="1"/>
  <c r="Q2631" i="1"/>
  <c r="N2631" i="1"/>
  <c r="M2631" i="1"/>
  <c r="T2630" i="1"/>
  <c r="S2630" i="1"/>
  <c r="R2630" i="1"/>
  <c r="Q2630" i="1"/>
  <c r="N2630" i="1"/>
  <c r="M2630" i="1"/>
  <c r="O2630" i="1" s="1"/>
  <c r="P2630" i="1" s="1"/>
  <c r="T2629" i="1"/>
  <c r="S2629" i="1"/>
  <c r="R2629" i="1"/>
  <c r="Q2629" i="1"/>
  <c r="N2629" i="1"/>
  <c r="M2629" i="1"/>
  <c r="T2628" i="1"/>
  <c r="S2628" i="1"/>
  <c r="R2628" i="1"/>
  <c r="Q2628" i="1"/>
  <c r="N2628" i="1"/>
  <c r="M2628" i="1"/>
  <c r="T2627" i="1"/>
  <c r="S2627" i="1"/>
  <c r="R2627" i="1"/>
  <c r="Q2627" i="1"/>
  <c r="N2627" i="1"/>
  <c r="M2627" i="1"/>
  <c r="T2626" i="1"/>
  <c r="S2626" i="1"/>
  <c r="R2626" i="1"/>
  <c r="Q2626" i="1"/>
  <c r="N2626" i="1"/>
  <c r="M2626" i="1"/>
  <c r="O2626" i="1" s="1"/>
  <c r="P2626" i="1" s="1"/>
  <c r="T2625" i="1"/>
  <c r="S2625" i="1"/>
  <c r="R2625" i="1"/>
  <c r="Q2625" i="1"/>
  <c r="N2625" i="1"/>
  <c r="M2625" i="1"/>
  <c r="T2624" i="1"/>
  <c r="S2624" i="1"/>
  <c r="R2624" i="1"/>
  <c r="Q2624" i="1"/>
  <c r="N2624" i="1"/>
  <c r="M2624" i="1"/>
  <c r="T2623" i="1"/>
  <c r="S2623" i="1"/>
  <c r="R2623" i="1"/>
  <c r="Q2623" i="1"/>
  <c r="O2623" i="1"/>
  <c r="P2623" i="1" s="1"/>
  <c r="N2623" i="1"/>
  <c r="M2623" i="1"/>
  <c r="T2622" i="1"/>
  <c r="S2622" i="1"/>
  <c r="R2622" i="1"/>
  <c r="Q2622" i="1"/>
  <c r="O2622" i="1"/>
  <c r="P2622" i="1" s="1"/>
  <c r="N2622" i="1"/>
  <c r="M2622" i="1"/>
  <c r="T2621" i="1"/>
  <c r="S2621" i="1"/>
  <c r="R2621" i="1"/>
  <c r="Q2621" i="1"/>
  <c r="O2621" i="1"/>
  <c r="P2621" i="1" s="1"/>
  <c r="N2621" i="1"/>
  <c r="M2621" i="1"/>
  <c r="T2620" i="1"/>
  <c r="S2620" i="1"/>
  <c r="R2620" i="1"/>
  <c r="Q2620" i="1"/>
  <c r="O2620" i="1"/>
  <c r="P2620" i="1" s="1"/>
  <c r="N2620" i="1"/>
  <c r="M2620" i="1"/>
  <c r="T2619" i="1"/>
  <c r="S2619" i="1"/>
  <c r="R2619" i="1"/>
  <c r="Q2619" i="1"/>
  <c r="O2619" i="1"/>
  <c r="P2619" i="1" s="1"/>
  <c r="N2619" i="1"/>
  <c r="M2619" i="1"/>
  <c r="T2618" i="1"/>
  <c r="S2618" i="1"/>
  <c r="R2618" i="1"/>
  <c r="Q2618" i="1"/>
  <c r="O2618" i="1"/>
  <c r="P2618" i="1" s="1"/>
  <c r="N2618" i="1"/>
  <c r="M2618" i="1"/>
  <c r="T2617" i="1"/>
  <c r="S2617" i="1"/>
  <c r="R2617" i="1"/>
  <c r="Q2617" i="1"/>
  <c r="N2617" i="1"/>
  <c r="O2617" i="1" s="1"/>
  <c r="P2617" i="1" s="1"/>
  <c r="M2617" i="1"/>
  <c r="T2616" i="1"/>
  <c r="S2616" i="1"/>
  <c r="R2616" i="1"/>
  <c r="Q2616" i="1"/>
  <c r="N2616" i="1"/>
  <c r="O2616" i="1" s="1"/>
  <c r="P2616" i="1" s="1"/>
  <c r="M2616" i="1"/>
  <c r="T2615" i="1"/>
  <c r="S2615" i="1"/>
  <c r="R2615" i="1"/>
  <c r="Q2615" i="1"/>
  <c r="N2615" i="1"/>
  <c r="O2615" i="1" s="1"/>
  <c r="P2615" i="1" s="1"/>
  <c r="M2615" i="1"/>
  <c r="T2614" i="1"/>
  <c r="S2614" i="1"/>
  <c r="R2614" i="1"/>
  <c r="Q2614" i="1"/>
  <c r="N2614" i="1"/>
  <c r="O2614" i="1" s="1"/>
  <c r="P2614" i="1" s="1"/>
  <c r="M2614" i="1"/>
  <c r="T2613" i="1"/>
  <c r="S2613" i="1"/>
  <c r="R2613" i="1"/>
  <c r="Q2613" i="1"/>
  <c r="N2613" i="1"/>
  <c r="O2613" i="1" s="1"/>
  <c r="P2613" i="1" s="1"/>
  <c r="M2613" i="1"/>
  <c r="T2612" i="1"/>
  <c r="S2612" i="1"/>
  <c r="R2612" i="1"/>
  <c r="Q2612" i="1"/>
  <c r="N2612" i="1"/>
  <c r="O2612" i="1" s="1"/>
  <c r="P2612" i="1" s="1"/>
  <c r="M2612" i="1"/>
  <c r="T2611" i="1"/>
  <c r="S2611" i="1"/>
  <c r="R2611" i="1"/>
  <c r="Q2611" i="1"/>
  <c r="N2611" i="1"/>
  <c r="O2611" i="1" s="1"/>
  <c r="P2611" i="1" s="1"/>
  <c r="M2611" i="1"/>
  <c r="T2610" i="1"/>
  <c r="S2610" i="1"/>
  <c r="R2610" i="1"/>
  <c r="Q2610" i="1"/>
  <c r="N2610" i="1"/>
  <c r="O2610" i="1" s="1"/>
  <c r="P2610" i="1" s="1"/>
  <c r="M2610" i="1"/>
  <c r="T2609" i="1"/>
  <c r="S2609" i="1"/>
  <c r="R2609" i="1"/>
  <c r="Q2609" i="1"/>
  <c r="N2609" i="1"/>
  <c r="O2609" i="1" s="1"/>
  <c r="P2609" i="1" s="1"/>
  <c r="M2609" i="1"/>
  <c r="T2608" i="1"/>
  <c r="S2608" i="1"/>
  <c r="R2608" i="1"/>
  <c r="Q2608" i="1"/>
  <c r="N2608" i="1"/>
  <c r="O2608" i="1" s="1"/>
  <c r="P2608" i="1" s="1"/>
  <c r="M2608" i="1"/>
  <c r="T2607" i="1"/>
  <c r="S2607" i="1"/>
  <c r="R2607" i="1"/>
  <c r="Q2607" i="1"/>
  <c r="N2607" i="1"/>
  <c r="O2607" i="1" s="1"/>
  <c r="P2607" i="1" s="1"/>
  <c r="M2607" i="1"/>
  <c r="T2606" i="1"/>
  <c r="S2606" i="1"/>
  <c r="R2606" i="1"/>
  <c r="Q2606" i="1"/>
  <c r="N2606" i="1"/>
  <c r="O2606" i="1" s="1"/>
  <c r="P2606" i="1" s="1"/>
  <c r="M2606" i="1"/>
  <c r="T2605" i="1"/>
  <c r="S2605" i="1"/>
  <c r="R2605" i="1"/>
  <c r="Q2605" i="1"/>
  <c r="N2605" i="1"/>
  <c r="O2605" i="1" s="1"/>
  <c r="P2605" i="1" s="1"/>
  <c r="M2605" i="1"/>
  <c r="T2604" i="1"/>
  <c r="S2604" i="1"/>
  <c r="R2604" i="1"/>
  <c r="Q2604" i="1"/>
  <c r="N2604" i="1"/>
  <c r="O2604" i="1" s="1"/>
  <c r="P2604" i="1" s="1"/>
  <c r="M2604" i="1"/>
  <c r="T2603" i="1"/>
  <c r="S2603" i="1"/>
  <c r="R2603" i="1"/>
  <c r="Q2603" i="1"/>
  <c r="N2603" i="1"/>
  <c r="O2603" i="1" s="1"/>
  <c r="P2603" i="1" s="1"/>
  <c r="M2603" i="1"/>
  <c r="T2602" i="1"/>
  <c r="S2602" i="1"/>
  <c r="R2602" i="1"/>
  <c r="Q2602" i="1"/>
  <c r="N2602" i="1"/>
  <c r="O2602" i="1" s="1"/>
  <c r="P2602" i="1" s="1"/>
  <c r="M2602" i="1"/>
  <c r="T2601" i="1"/>
  <c r="S2601" i="1"/>
  <c r="R2601" i="1"/>
  <c r="Q2601" i="1"/>
  <c r="N2601" i="1"/>
  <c r="O2601" i="1" s="1"/>
  <c r="P2601" i="1" s="1"/>
  <c r="M2601" i="1"/>
  <c r="T2600" i="1"/>
  <c r="S2600" i="1"/>
  <c r="R2600" i="1"/>
  <c r="Q2600" i="1"/>
  <c r="N2600" i="1"/>
  <c r="O2600" i="1" s="1"/>
  <c r="P2600" i="1" s="1"/>
  <c r="M2600" i="1"/>
  <c r="T2599" i="1"/>
  <c r="S2599" i="1"/>
  <c r="R2599" i="1"/>
  <c r="Q2599" i="1"/>
  <c r="N2599" i="1"/>
  <c r="O2599" i="1" s="1"/>
  <c r="P2599" i="1" s="1"/>
  <c r="M2599" i="1"/>
  <c r="T2598" i="1"/>
  <c r="S2598" i="1"/>
  <c r="R2598" i="1"/>
  <c r="Q2598" i="1"/>
  <c r="N2598" i="1"/>
  <c r="O2598" i="1" s="1"/>
  <c r="P2598" i="1" s="1"/>
  <c r="M2598" i="1"/>
  <c r="T2597" i="1"/>
  <c r="S2597" i="1"/>
  <c r="R2597" i="1"/>
  <c r="Q2597" i="1"/>
  <c r="N2597" i="1"/>
  <c r="O2597" i="1" s="1"/>
  <c r="P2597" i="1" s="1"/>
  <c r="M2597" i="1"/>
  <c r="T2596" i="1"/>
  <c r="S2596" i="1"/>
  <c r="R2596" i="1"/>
  <c r="Q2596" i="1"/>
  <c r="N2596" i="1"/>
  <c r="O2596" i="1" s="1"/>
  <c r="P2596" i="1" s="1"/>
  <c r="M2596" i="1"/>
  <c r="T2595" i="1"/>
  <c r="S2595" i="1"/>
  <c r="R2595" i="1"/>
  <c r="Q2595" i="1"/>
  <c r="P2595" i="1"/>
  <c r="N2595" i="1"/>
  <c r="O2595" i="1" s="1"/>
  <c r="M2595" i="1"/>
  <c r="T2594" i="1"/>
  <c r="S2594" i="1"/>
  <c r="R2594" i="1"/>
  <c r="Q2594" i="1"/>
  <c r="P2594" i="1"/>
  <c r="N2594" i="1"/>
  <c r="O2594" i="1" s="1"/>
  <c r="M2594" i="1"/>
  <c r="T2593" i="1"/>
  <c r="S2593" i="1"/>
  <c r="R2593" i="1"/>
  <c r="Q2593" i="1"/>
  <c r="P2593" i="1"/>
  <c r="N2593" i="1"/>
  <c r="O2593" i="1" s="1"/>
  <c r="M2593" i="1"/>
  <c r="T2592" i="1"/>
  <c r="S2592" i="1"/>
  <c r="R2592" i="1"/>
  <c r="Q2592" i="1"/>
  <c r="N2592" i="1"/>
  <c r="O2592" i="1" s="1"/>
  <c r="P2592" i="1" s="1"/>
  <c r="M2592" i="1"/>
  <c r="T2591" i="1"/>
  <c r="S2591" i="1"/>
  <c r="R2591" i="1"/>
  <c r="Q2591" i="1"/>
  <c r="N2591" i="1"/>
  <c r="O2591" i="1" s="1"/>
  <c r="P2591" i="1" s="1"/>
  <c r="M2591" i="1"/>
  <c r="T2590" i="1"/>
  <c r="S2590" i="1"/>
  <c r="R2590" i="1"/>
  <c r="Q2590" i="1"/>
  <c r="N2590" i="1"/>
  <c r="O2590" i="1" s="1"/>
  <c r="P2590" i="1" s="1"/>
  <c r="M2590" i="1"/>
  <c r="T2589" i="1"/>
  <c r="S2589" i="1"/>
  <c r="R2589" i="1"/>
  <c r="Q2589" i="1"/>
  <c r="P2589" i="1"/>
  <c r="N2589" i="1"/>
  <c r="O2589" i="1" s="1"/>
  <c r="M2589" i="1"/>
  <c r="T2588" i="1"/>
  <c r="S2588" i="1"/>
  <c r="R2588" i="1"/>
  <c r="Q2588" i="1"/>
  <c r="P2588" i="1"/>
  <c r="N2588" i="1"/>
  <c r="O2588" i="1" s="1"/>
  <c r="M2588" i="1"/>
  <c r="T2587" i="1"/>
  <c r="S2587" i="1"/>
  <c r="R2587" i="1"/>
  <c r="Q2587" i="1"/>
  <c r="N2587" i="1"/>
  <c r="O2587" i="1" s="1"/>
  <c r="P2587" i="1" s="1"/>
  <c r="M2587" i="1"/>
  <c r="T2586" i="1"/>
  <c r="S2586" i="1"/>
  <c r="R2586" i="1"/>
  <c r="Q2586" i="1"/>
  <c r="N2586" i="1"/>
  <c r="O2586" i="1" s="1"/>
  <c r="P2586" i="1" s="1"/>
  <c r="M2586" i="1"/>
  <c r="T2585" i="1"/>
  <c r="S2585" i="1"/>
  <c r="R2585" i="1"/>
  <c r="Q2585" i="1"/>
  <c r="P2585" i="1"/>
  <c r="N2585" i="1"/>
  <c r="O2585" i="1" s="1"/>
  <c r="M2585" i="1"/>
  <c r="T2584" i="1"/>
  <c r="S2584" i="1"/>
  <c r="R2584" i="1"/>
  <c r="Q2584" i="1"/>
  <c r="P2584" i="1"/>
  <c r="N2584" i="1"/>
  <c r="O2584" i="1" s="1"/>
  <c r="M2584" i="1"/>
  <c r="T2583" i="1"/>
  <c r="S2583" i="1"/>
  <c r="R2583" i="1"/>
  <c r="Q2583" i="1"/>
  <c r="N2583" i="1"/>
  <c r="O2583" i="1" s="1"/>
  <c r="P2583" i="1" s="1"/>
  <c r="M2583" i="1"/>
  <c r="T2582" i="1"/>
  <c r="S2582" i="1"/>
  <c r="R2582" i="1"/>
  <c r="Q2582" i="1"/>
  <c r="N2582" i="1"/>
  <c r="O2582" i="1" s="1"/>
  <c r="P2582" i="1" s="1"/>
  <c r="M2582" i="1"/>
  <c r="T2581" i="1"/>
  <c r="S2581" i="1"/>
  <c r="R2581" i="1"/>
  <c r="Q2581" i="1"/>
  <c r="P2581" i="1"/>
  <c r="N2581" i="1"/>
  <c r="O2581" i="1" s="1"/>
  <c r="M2581" i="1"/>
  <c r="T2580" i="1"/>
  <c r="S2580" i="1"/>
  <c r="R2580" i="1"/>
  <c r="Q2580" i="1"/>
  <c r="P2580" i="1"/>
  <c r="N2580" i="1"/>
  <c r="O2580" i="1" s="1"/>
  <c r="M2580" i="1"/>
  <c r="T2579" i="1"/>
  <c r="S2579" i="1"/>
  <c r="R2579" i="1"/>
  <c r="Q2579" i="1"/>
  <c r="N2579" i="1"/>
  <c r="O2579" i="1" s="1"/>
  <c r="P2579" i="1" s="1"/>
  <c r="M2579" i="1"/>
  <c r="T2578" i="1"/>
  <c r="S2578" i="1"/>
  <c r="R2578" i="1"/>
  <c r="Q2578" i="1"/>
  <c r="N2578" i="1"/>
  <c r="O2578" i="1" s="1"/>
  <c r="P2578" i="1" s="1"/>
  <c r="M2578" i="1"/>
  <c r="T2577" i="1"/>
  <c r="S2577" i="1"/>
  <c r="R2577" i="1"/>
  <c r="Q2577" i="1"/>
  <c r="P2577" i="1"/>
  <c r="N2577" i="1"/>
  <c r="O2577" i="1" s="1"/>
  <c r="M2577" i="1"/>
  <c r="T2576" i="1"/>
  <c r="S2576" i="1"/>
  <c r="R2576" i="1"/>
  <c r="Q2576" i="1"/>
  <c r="P2576" i="1"/>
  <c r="N2576" i="1"/>
  <c r="O2576" i="1" s="1"/>
  <c r="M2576" i="1"/>
  <c r="T2575" i="1"/>
  <c r="S2575" i="1"/>
  <c r="R2575" i="1"/>
  <c r="Q2575" i="1"/>
  <c r="N2575" i="1"/>
  <c r="O2575" i="1" s="1"/>
  <c r="P2575" i="1" s="1"/>
  <c r="M2575" i="1"/>
  <c r="T2574" i="1"/>
  <c r="S2574" i="1"/>
  <c r="R2574" i="1"/>
  <c r="Q2574" i="1"/>
  <c r="N2574" i="1"/>
  <c r="O2574" i="1" s="1"/>
  <c r="P2574" i="1" s="1"/>
  <c r="M2574" i="1"/>
  <c r="T2573" i="1"/>
  <c r="S2573" i="1"/>
  <c r="R2573" i="1"/>
  <c r="Q2573" i="1"/>
  <c r="N2573" i="1"/>
  <c r="M2573" i="1"/>
  <c r="O2573" i="1" s="1"/>
  <c r="P2573" i="1" s="1"/>
  <c r="T2572" i="1"/>
  <c r="S2572" i="1"/>
  <c r="R2572" i="1"/>
  <c r="Q2572" i="1"/>
  <c r="N2572" i="1"/>
  <c r="M2572" i="1"/>
  <c r="T2571" i="1"/>
  <c r="S2571" i="1"/>
  <c r="R2571" i="1"/>
  <c r="Q2571" i="1"/>
  <c r="N2571" i="1"/>
  <c r="M2571" i="1"/>
  <c r="T2570" i="1"/>
  <c r="S2570" i="1"/>
  <c r="R2570" i="1"/>
  <c r="Q2570" i="1"/>
  <c r="N2570" i="1"/>
  <c r="M2570" i="1"/>
  <c r="O2570" i="1" s="1"/>
  <c r="P2570" i="1" s="1"/>
  <c r="T2569" i="1"/>
  <c r="S2569" i="1"/>
  <c r="R2569" i="1"/>
  <c r="Q2569" i="1"/>
  <c r="N2569" i="1"/>
  <c r="M2569" i="1"/>
  <c r="O2569" i="1" s="1"/>
  <c r="P2569" i="1" s="1"/>
  <c r="T2568" i="1"/>
  <c r="S2568" i="1"/>
  <c r="R2568" i="1"/>
  <c r="Q2568" i="1"/>
  <c r="N2568" i="1"/>
  <c r="M2568" i="1"/>
  <c r="T2567" i="1"/>
  <c r="S2567" i="1"/>
  <c r="R2567" i="1"/>
  <c r="Q2567" i="1"/>
  <c r="N2567" i="1"/>
  <c r="M2567" i="1"/>
  <c r="T2566" i="1"/>
  <c r="S2566" i="1"/>
  <c r="R2566" i="1"/>
  <c r="Q2566" i="1"/>
  <c r="N2566" i="1"/>
  <c r="M2566" i="1"/>
  <c r="O2566" i="1" s="1"/>
  <c r="P2566" i="1" s="1"/>
  <c r="T2565" i="1"/>
  <c r="S2565" i="1"/>
  <c r="R2565" i="1"/>
  <c r="Q2565" i="1"/>
  <c r="N2565" i="1"/>
  <c r="M2565" i="1"/>
  <c r="O2565" i="1" s="1"/>
  <c r="P2565" i="1" s="1"/>
  <c r="T2564" i="1"/>
  <c r="S2564" i="1"/>
  <c r="R2564" i="1"/>
  <c r="Q2564" i="1"/>
  <c r="N2564" i="1"/>
  <c r="M2564" i="1"/>
  <c r="T2563" i="1"/>
  <c r="S2563" i="1"/>
  <c r="R2563" i="1"/>
  <c r="Q2563" i="1"/>
  <c r="N2563" i="1"/>
  <c r="M2563" i="1"/>
  <c r="T2562" i="1"/>
  <c r="S2562" i="1"/>
  <c r="R2562" i="1"/>
  <c r="Q2562" i="1"/>
  <c r="N2562" i="1"/>
  <c r="M2562" i="1"/>
  <c r="O2562" i="1" s="1"/>
  <c r="P2562" i="1" s="1"/>
  <c r="T2561" i="1"/>
  <c r="S2561" i="1"/>
  <c r="R2561" i="1"/>
  <c r="Q2561" i="1"/>
  <c r="N2561" i="1"/>
  <c r="M2561" i="1"/>
  <c r="O2561" i="1" s="1"/>
  <c r="P2561" i="1" s="1"/>
  <c r="T2560" i="1"/>
  <c r="S2560" i="1"/>
  <c r="R2560" i="1"/>
  <c r="Q2560" i="1"/>
  <c r="N2560" i="1"/>
  <c r="M2560" i="1"/>
  <c r="T2559" i="1"/>
  <c r="S2559" i="1"/>
  <c r="R2559" i="1"/>
  <c r="Q2559" i="1"/>
  <c r="N2559" i="1"/>
  <c r="M2559" i="1"/>
  <c r="T2558" i="1"/>
  <c r="S2558" i="1"/>
  <c r="R2558" i="1"/>
  <c r="Q2558" i="1"/>
  <c r="N2558" i="1"/>
  <c r="M2558" i="1"/>
  <c r="O2558" i="1" s="1"/>
  <c r="P2558" i="1" s="1"/>
  <c r="T2557" i="1"/>
  <c r="S2557" i="1"/>
  <c r="R2557" i="1"/>
  <c r="Q2557" i="1"/>
  <c r="N2557" i="1"/>
  <c r="M2557" i="1"/>
  <c r="O2557" i="1" s="1"/>
  <c r="P2557" i="1" s="1"/>
  <c r="T2556" i="1"/>
  <c r="S2556" i="1"/>
  <c r="R2556" i="1"/>
  <c r="Q2556" i="1"/>
  <c r="N2556" i="1"/>
  <c r="M2556" i="1"/>
  <c r="T2555" i="1"/>
  <c r="S2555" i="1"/>
  <c r="R2555" i="1"/>
  <c r="Q2555" i="1"/>
  <c r="N2555" i="1"/>
  <c r="M2555" i="1"/>
  <c r="T2554" i="1"/>
  <c r="S2554" i="1"/>
  <c r="R2554" i="1"/>
  <c r="Q2554" i="1"/>
  <c r="N2554" i="1"/>
  <c r="M2554" i="1"/>
  <c r="O2554" i="1" s="1"/>
  <c r="P2554" i="1" s="1"/>
  <c r="T2553" i="1"/>
  <c r="S2553" i="1"/>
  <c r="R2553" i="1"/>
  <c r="Q2553" i="1"/>
  <c r="N2553" i="1"/>
  <c r="M2553" i="1"/>
  <c r="O2553" i="1" s="1"/>
  <c r="P2553" i="1" s="1"/>
  <c r="T2552" i="1"/>
  <c r="S2552" i="1"/>
  <c r="R2552" i="1"/>
  <c r="Q2552" i="1"/>
  <c r="N2552" i="1"/>
  <c r="M2552" i="1"/>
  <c r="T2551" i="1"/>
  <c r="S2551" i="1"/>
  <c r="R2551" i="1"/>
  <c r="Q2551" i="1"/>
  <c r="N2551" i="1"/>
  <c r="M2551" i="1"/>
  <c r="T2550" i="1"/>
  <c r="S2550" i="1"/>
  <c r="R2550" i="1"/>
  <c r="Q2550" i="1"/>
  <c r="N2550" i="1"/>
  <c r="M2550" i="1"/>
  <c r="O2550" i="1" s="1"/>
  <c r="P2550" i="1" s="1"/>
  <c r="T2549" i="1"/>
  <c r="S2549" i="1"/>
  <c r="R2549" i="1"/>
  <c r="Q2549" i="1"/>
  <c r="N2549" i="1"/>
  <c r="M2549" i="1"/>
  <c r="O2549" i="1" s="1"/>
  <c r="P2549" i="1" s="1"/>
  <c r="T2548" i="1"/>
  <c r="S2548" i="1"/>
  <c r="R2548" i="1"/>
  <c r="Q2548" i="1"/>
  <c r="N2548" i="1"/>
  <c r="M2548" i="1"/>
  <c r="O2548" i="1" s="1"/>
  <c r="P2548" i="1" s="1"/>
  <c r="T2547" i="1"/>
  <c r="S2547" i="1"/>
  <c r="R2547" i="1"/>
  <c r="Q2547" i="1"/>
  <c r="N2547" i="1"/>
  <c r="M2547" i="1"/>
  <c r="O2547" i="1" s="1"/>
  <c r="P2547" i="1" s="1"/>
  <c r="T2546" i="1"/>
  <c r="S2546" i="1"/>
  <c r="R2546" i="1"/>
  <c r="Q2546" i="1"/>
  <c r="N2546" i="1"/>
  <c r="M2546" i="1"/>
  <c r="O2546" i="1" s="1"/>
  <c r="P2546" i="1" s="1"/>
  <c r="T2545" i="1"/>
  <c r="S2545" i="1"/>
  <c r="R2545" i="1"/>
  <c r="Q2545" i="1"/>
  <c r="N2545" i="1"/>
  <c r="M2545" i="1"/>
  <c r="O2545" i="1" s="1"/>
  <c r="P2545" i="1" s="1"/>
  <c r="T2544" i="1"/>
  <c r="S2544" i="1"/>
  <c r="R2544" i="1"/>
  <c r="Q2544" i="1"/>
  <c r="N2544" i="1"/>
  <c r="M2544" i="1"/>
  <c r="O2544" i="1" s="1"/>
  <c r="P2544" i="1" s="1"/>
  <c r="T2543" i="1"/>
  <c r="S2543" i="1"/>
  <c r="R2543" i="1"/>
  <c r="Q2543" i="1"/>
  <c r="N2543" i="1"/>
  <c r="M2543" i="1"/>
  <c r="O2543" i="1" s="1"/>
  <c r="P2543" i="1" s="1"/>
  <c r="T2542" i="1"/>
  <c r="S2542" i="1"/>
  <c r="R2542" i="1"/>
  <c r="Q2542" i="1"/>
  <c r="N2542" i="1"/>
  <c r="M2542" i="1"/>
  <c r="O2542" i="1" s="1"/>
  <c r="P2542" i="1" s="1"/>
  <c r="T2541" i="1"/>
  <c r="S2541" i="1"/>
  <c r="R2541" i="1"/>
  <c r="Q2541" i="1"/>
  <c r="N2541" i="1"/>
  <c r="M2541" i="1"/>
  <c r="O2541" i="1" s="1"/>
  <c r="P2541" i="1" s="1"/>
  <c r="T2540" i="1"/>
  <c r="S2540" i="1"/>
  <c r="R2540" i="1"/>
  <c r="Q2540" i="1"/>
  <c r="N2540" i="1"/>
  <c r="M2540" i="1"/>
  <c r="O2540" i="1" s="1"/>
  <c r="P2540" i="1" s="1"/>
  <c r="T2539" i="1"/>
  <c r="S2539" i="1"/>
  <c r="R2539" i="1"/>
  <c r="Q2539" i="1"/>
  <c r="N2539" i="1"/>
  <c r="M2539" i="1"/>
  <c r="O2539" i="1" s="1"/>
  <c r="P2539" i="1" s="1"/>
  <c r="T2538" i="1"/>
  <c r="S2538" i="1"/>
  <c r="R2538" i="1"/>
  <c r="Q2538" i="1"/>
  <c r="N2538" i="1"/>
  <c r="M2538" i="1"/>
  <c r="O2538" i="1" s="1"/>
  <c r="P2538" i="1" s="1"/>
  <c r="T2537" i="1"/>
  <c r="S2537" i="1"/>
  <c r="R2537" i="1"/>
  <c r="Q2537" i="1"/>
  <c r="N2537" i="1"/>
  <c r="M2537" i="1"/>
  <c r="O2537" i="1" s="1"/>
  <c r="P2537" i="1" s="1"/>
  <c r="T2536" i="1"/>
  <c r="S2536" i="1"/>
  <c r="R2536" i="1"/>
  <c r="Q2536" i="1"/>
  <c r="N2536" i="1"/>
  <c r="M2536" i="1"/>
  <c r="O2536" i="1" s="1"/>
  <c r="P2536" i="1" s="1"/>
  <c r="T2535" i="1"/>
  <c r="S2535" i="1"/>
  <c r="R2535" i="1"/>
  <c r="Q2535" i="1"/>
  <c r="N2535" i="1"/>
  <c r="M2535" i="1"/>
  <c r="O2535" i="1" s="1"/>
  <c r="P2535" i="1" s="1"/>
  <c r="T2534" i="1"/>
  <c r="S2534" i="1"/>
  <c r="R2534" i="1"/>
  <c r="Q2534" i="1"/>
  <c r="N2534" i="1"/>
  <c r="M2534" i="1"/>
  <c r="O2534" i="1" s="1"/>
  <c r="P2534" i="1" s="1"/>
  <c r="T2533" i="1"/>
  <c r="S2533" i="1"/>
  <c r="R2533" i="1"/>
  <c r="Q2533" i="1"/>
  <c r="N2533" i="1"/>
  <c r="M2533" i="1"/>
  <c r="O2533" i="1" s="1"/>
  <c r="P2533" i="1" s="1"/>
  <c r="T2532" i="1"/>
  <c r="S2532" i="1"/>
  <c r="R2532" i="1"/>
  <c r="Q2532" i="1"/>
  <c r="N2532" i="1"/>
  <c r="M2532" i="1"/>
  <c r="O2532" i="1" s="1"/>
  <c r="P2532" i="1" s="1"/>
  <c r="T2531" i="1"/>
  <c r="S2531" i="1"/>
  <c r="R2531" i="1"/>
  <c r="Q2531" i="1"/>
  <c r="P2531" i="1"/>
  <c r="N2531" i="1"/>
  <c r="M2531" i="1"/>
  <c r="O2531" i="1" s="1"/>
  <c r="T2530" i="1"/>
  <c r="S2530" i="1"/>
  <c r="R2530" i="1"/>
  <c r="Q2530" i="1"/>
  <c r="P2530" i="1"/>
  <c r="N2530" i="1"/>
  <c r="M2530" i="1"/>
  <c r="O2530" i="1" s="1"/>
  <c r="T2529" i="1"/>
  <c r="S2529" i="1"/>
  <c r="R2529" i="1"/>
  <c r="Q2529" i="1"/>
  <c r="P2529" i="1"/>
  <c r="N2529" i="1"/>
  <c r="M2529" i="1"/>
  <c r="O2529" i="1" s="1"/>
  <c r="T2528" i="1"/>
  <c r="S2528" i="1"/>
  <c r="R2528" i="1"/>
  <c r="Q2528" i="1"/>
  <c r="P2528" i="1"/>
  <c r="N2528" i="1"/>
  <c r="M2528" i="1"/>
  <c r="O2528" i="1" s="1"/>
  <c r="T2527" i="1"/>
  <c r="S2527" i="1"/>
  <c r="R2527" i="1"/>
  <c r="Q2527" i="1"/>
  <c r="N2527" i="1"/>
  <c r="M2527" i="1"/>
  <c r="O2527" i="1" s="1"/>
  <c r="P2527" i="1" s="1"/>
  <c r="T2526" i="1"/>
  <c r="S2526" i="1"/>
  <c r="R2526" i="1"/>
  <c r="Q2526" i="1"/>
  <c r="P2526" i="1"/>
  <c r="N2526" i="1"/>
  <c r="M2526" i="1"/>
  <c r="O2526" i="1" s="1"/>
  <c r="T2525" i="1"/>
  <c r="S2525" i="1"/>
  <c r="R2525" i="1"/>
  <c r="Q2525" i="1"/>
  <c r="P2525" i="1"/>
  <c r="N2525" i="1"/>
  <c r="M2525" i="1"/>
  <c r="O2525" i="1" s="1"/>
  <c r="T2524" i="1"/>
  <c r="S2524" i="1"/>
  <c r="R2524" i="1"/>
  <c r="Q2524" i="1"/>
  <c r="N2524" i="1"/>
  <c r="M2524" i="1"/>
  <c r="T2523" i="1"/>
  <c r="S2523" i="1"/>
  <c r="R2523" i="1"/>
  <c r="Q2523" i="1"/>
  <c r="N2523" i="1"/>
  <c r="M2523" i="1"/>
  <c r="O2523" i="1" s="1"/>
  <c r="P2523" i="1" s="1"/>
  <c r="T2522" i="1"/>
  <c r="S2522" i="1"/>
  <c r="R2522" i="1"/>
  <c r="Q2522" i="1"/>
  <c r="P2522" i="1"/>
  <c r="N2522" i="1"/>
  <c r="M2522" i="1"/>
  <c r="O2522" i="1" s="1"/>
  <c r="T2521" i="1"/>
  <c r="S2521" i="1"/>
  <c r="R2521" i="1"/>
  <c r="Q2521" i="1"/>
  <c r="N2521" i="1"/>
  <c r="M2521" i="1"/>
  <c r="T2520" i="1"/>
  <c r="S2520" i="1"/>
  <c r="R2520" i="1"/>
  <c r="Q2520" i="1"/>
  <c r="N2520" i="1"/>
  <c r="M2520" i="1"/>
  <c r="T2519" i="1"/>
  <c r="S2519" i="1"/>
  <c r="R2519" i="1"/>
  <c r="Q2519" i="1"/>
  <c r="N2519" i="1"/>
  <c r="M2519" i="1"/>
  <c r="O2519" i="1" s="1"/>
  <c r="P2519" i="1" s="1"/>
  <c r="T2518" i="1"/>
  <c r="S2518" i="1"/>
  <c r="R2518" i="1"/>
  <c r="Q2518" i="1"/>
  <c r="P2518" i="1"/>
  <c r="N2518" i="1"/>
  <c r="M2518" i="1"/>
  <c r="O2518" i="1" s="1"/>
  <c r="T2517" i="1"/>
  <c r="S2517" i="1"/>
  <c r="R2517" i="1"/>
  <c r="Q2517" i="1"/>
  <c r="N2517" i="1"/>
  <c r="M2517" i="1"/>
  <c r="T2516" i="1"/>
  <c r="S2516" i="1"/>
  <c r="R2516" i="1"/>
  <c r="Q2516" i="1"/>
  <c r="N2516" i="1"/>
  <c r="M2516" i="1"/>
  <c r="T2515" i="1"/>
  <c r="S2515" i="1"/>
  <c r="R2515" i="1"/>
  <c r="Q2515" i="1"/>
  <c r="N2515" i="1"/>
  <c r="M2515" i="1"/>
  <c r="O2515" i="1" s="1"/>
  <c r="P2515" i="1" s="1"/>
  <c r="T2514" i="1"/>
  <c r="S2514" i="1"/>
  <c r="R2514" i="1"/>
  <c r="Q2514" i="1"/>
  <c r="P2514" i="1"/>
  <c r="N2514" i="1"/>
  <c r="M2514" i="1"/>
  <c r="O2514" i="1" s="1"/>
  <c r="T2513" i="1"/>
  <c r="S2513" i="1"/>
  <c r="R2513" i="1"/>
  <c r="Q2513" i="1"/>
  <c r="N2513" i="1"/>
  <c r="M2513" i="1"/>
  <c r="T2512" i="1"/>
  <c r="S2512" i="1"/>
  <c r="R2512" i="1"/>
  <c r="Q2512" i="1"/>
  <c r="N2512" i="1"/>
  <c r="M2512" i="1"/>
  <c r="T2511" i="1"/>
  <c r="S2511" i="1"/>
  <c r="R2511" i="1"/>
  <c r="Q2511" i="1"/>
  <c r="N2511" i="1"/>
  <c r="M2511" i="1"/>
  <c r="O2511" i="1" s="1"/>
  <c r="P2511" i="1" s="1"/>
  <c r="T2510" i="1"/>
  <c r="S2510" i="1"/>
  <c r="R2510" i="1"/>
  <c r="Q2510" i="1"/>
  <c r="N2510" i="1"/>
  <c r="M2510" i="1"/>
  <c r="O2510" i="1" s="1"/>
  <c r="P2510" i="1" s="1"/>
  <c r="T2509" i="1"/>
  <c r="S2509" i="1"/>
  <c r="R2509" i="1"/>
  <c r="Q2509" i="1"/>
  <c r="N2509" i="1"/>
  <c r="M2509" i="1"/>
  <c r="T2508" i="1"/>
  <c r="S2508" i="1"/>
  <c r="R2508" i="1"/>
  <c r="Q2508" i="1"/>
  <c r="N2508" i="1"/>
  <c r="M2508" i="1"/>
  <c r="T2507" i="1"/>
  <c r="S2507" i="1"/>
  <c r="R2507" i="1"/>
  <c r="Q2507" i="1"/>
  <c r="N2507" i="1"/>
  <c r="M2507" i="1"/>
  <c r="O2507" i="1" s="1"/>
  <c r="P2507" i="1" s="1"/>
  <c r="T2506" i="1"/>
  <c r="S2506" i="1"/>
  <c r="R2506" i="1"/>
  <c r="Q2506" i="1"/>
  <c r="N2506" i="1"/>
  <c r="M2506" i="1"/>
  <c r="O2506" i="1" s="1"/>
  <c r="P2506" i="1" s="1"/>
  <c r="T2505" i="1"/>
  <c r="S2505" i="1"/>
  <c r="R2505" i="1"/>
  <c r="Q2505" i="1"/>
  <c r="N2505" i="1"/>
  <c r="M2505" i="1"/>
  <c r="T2504" i="1"/>
  <c r="S2504" i="1"/>
  <c r="R2504" i="1"/>
  <c r="Q2504" i="1"/>
  <c r="N2504" i="1"/>
  <c r="M2504" i="1"/>
  <c r="T2503" i="1"/>
  <c r="S2503" i="1"/>
  <c r="R2503" i="1"/>
  <c r="Q2503" i="1"/>
  <c r="N2503" i="1"/>
  <c r="M2503" i="1"/>
  <c r="O2503" i="1" s="1"/>
  <c r="P2503" i="1" s="1"/>
  <c r="T2502" i="1"/>
  <c r="S2502" i="1"/>
  <c r="R2502" i="1"/>
  <c r="Q2502" i="1"/>
  <c r="N2502" i="1"/>
  <c r="M2502" i="1"/>
  <c r="O2502" i="1" s="1"/>
  <c r="P2502" i="1" s="1"/>
  <c r="T2501" i="1"/>
  <c r="S2501" i="1"/>
  <c r="R2501" i="1"/>
  <c r="Q2501" i="1"/>
  <c r="N2501" i="1"/>
  <c r="M2501" i="1"/>
  <c r="T2500" i="1"/>
  <c r="S2500" i="1"/>
  <c r="R2500" i="1"/>
  <c r="Q2500" i="1"/>
  <c r="N2500" i="1"/>
  <c r="M2500" i="1"/>
  <c r="T2499" i="1"/>
  <c r="S2499" i="1"/>
  <c r="R2499" i="1"/>
  <c r="Q2499" i="1"/>
  <c r="N2499" i="1"/>
  <c r="M2499" i="1"/>
  <c r="O2499" i="1" s="1"/>
  <c r="P2499" i="1" s="1"/>
  <c r="T2498" i="1"/>
  <c r="S2498" i="1"/>
  <c r="R2498" i="1"/>
  <c r="Q2498" i="1"/>
  <c r="N2498" i="1"/>
  <c r="M2498" i="1"/>
  <c r="O2498" i="1" s="1"/>
  <c r="P2498" i="1" s="1"/>
  <c r="T2497" i="1"/>
  <c r="S2497" i="1"/>
  <c r="R2497" i="1"/>
  <c r="Q2497" i="1"/>
  <c r="N2497" i="1"/>
  <c r="M2497" i="1"/>
  <c r="O2497" i="1" s="1"/>
  <c r="P2497" i="1" s="1"/>
  <c r="T2496" i="1"/>
  <c r="S2496" i="1"/>
  <c r="R2496" i="1"/>
  <c r="Q2496" i="1"/>
  <c r="P2496" i="1"/>
  <c r="N2496" i="1"/>
  <c r="M2496" i="1"/>
  <c r="O2496" i="1" s="1"/>
  <c r="T2495" i="1"/>
  <c r="S2495" i="1"/>
  <c r="R2495" i="1"/>
  <c r="Q2495" i="1"/>
  <c r="N2495" i="1"/>
  <c r="M2495" i="1"/>
  <c r="T2494" i="1"/>
  <c r="S2494" i="1"/>
  <c r="R2494" i="1"/>
  <c r="Q2494" i="1"/>
  <c r="N2494" i="1"/>
  <c r="M2494" i="1"/>
  <c r="O2494" i="1" s="1"/>
  <c r="P2494" i="1" s="1"/>
  <c r="T2493" i="1"/>
  <c r="S2493" i="1"/>
  <c r="R2493" i="1"/>
  <c r="Q2493" i="1"/>
  <c r="N2493" i="1"/>
  <c r="M2493" i="1"/>
  <c r="O2493" i="1" s="1"/>
  <c r="P2493" i="1" s="1"/>
  <c r="T2492" i="1"/>
  <c r="S2492" i="1"/>
  <c r="R2492" i="1"/>
  <c r="Q2492" i="1"/>
  <c r="P2492" i="1"/>
  <c r="N2492" i="1"/>
  <c r="M2492" i="1"/>
  <c r="O2492" i="1" s="1"/>
  <c r="T2491" i="1"/>
  <c r="S2491" i="1"/>
  <c r="R2491" i="1"/>
  <c r="Q2491" i="1"/>
  <c r="N2491" i="1"/>
  <c r="M2491" i="1"/>
  <c r="T2490" i="1"/>
  <c r="S2490" i="1"/>
  <c r="R2490" i="1"/>
  <c r="Q2490" i="1"/>
  <c r="N2490" i="1"/>
  <c r="M2490" i="1"/>
  <c r="O2490" i="1" s="1"/>
  <c r="P2490" i="1" s="1"/>
  <c r="T2489" i="1"/>
  <c r="S2489" i="1"/>
  <c r="R2489" i="1"/>
  <c r="Q2489" i="1"/>
  <c r="N2489" i="1"/>
  <c r="M2489" i="1"/>
  <c r="O2489" i="1" s="1"/>
  <c r="P2489" i="1" s="1"/>
  <c r="T2488" i="1"/>
  <c r="S2488" i="1"/>
  <c r="R2488" i="1"/>
  <c r="Q2488" i="1"/>
  <c r="P2488" i="1"/>
  <c r="N2488" i="1"/>
  <c r="M2488" i="1"/>
  <c r="O2488" i="1" s="1"/>
  <c r="T2487" i="1"/>
  <c r="S2487" i="1"/>
  <c r="R2487" i="1"/>
  <c r="Q2487" i="1"/>
  <c r="N2487" i="1"/>
  <c r="M2487" i="1"/>
  <c r="T2486" i="1"/>
  <c r="S2486" i="1"/>
  <c r="R2486" i="1"/>
  <c r="Q2486" i="1"/>
  <c r="N2486" i="1"/>
  <c r="M2486" i="1"/>
  <c r="O2486" i="1" s="1"/>
  <c r="P2486" i="1" s="1"/>
  <c r="T2485" i="1"/>
  <c r="S2485" i="1"/>
  <c r="R2485" i="1"/>
  <c r="Q2485" i="1"/>
  <c r="N2485" i="1"/>
  <c r="M2485" i="1"/>
  <c r="O2485" i="1" s="1"/>
  <c r="P2485" i="1" s="1"/>
  <c r="T2484" i="1"/>
  <c r="S2484" i="1"/>
  <c r="R2484" i="1"/>
  <c r="Q2484" i="1"/>
  <c r="P2484" i="1"/>
  <c r="N2484" i="1"/>
  <c r="M2484" i="1"/>
  <c r="O2484" i="1" s="1"/>
  <c r="T2483" i="1"/>
  <c r="S2483" i="1"/>
  <c r="R2483" i="1"/>
  <c r="Q2483" i="1"/>
  <c r="N2483" i="1"/>
  <c r="M2483" i="1"/>
  <c r="T2482" i="1"/>
  <c r="S2482" i="1"/>
  <c r="R2482" i="1"/>
  <c r="Q2482" i="1"/>
  <c r="N2482" i="1"/>
  <c r="M2482" i="1"/>
  <c r="O2482" i="1" s="1"/>
  <c r="P2482" i="1" s="1"/>
  <c r="T2481" i="1"/>
  <c r="S2481" i="1"/>
  <c r="R2481" i="1"/>
  <c r="Q2481" i="1"/>
  <c r="N2481" i="1"/>
  <c r="M2481" i="1"/>
  <c r="O2481" i="1" s="1"/>
  <c r="P2481" i="1" s="1"/>
  <c r="T2480" i="1"/>
  <c r="S2480" i="1"/>
  <c r="R2480" i="1"/>
  <c r="Q2480" i="1"/>
  <c r="N2480" i="1"/>
  <c r="M2480" i="1"/>
  <c r="O2480" i="1" s="1"/>
  <c r="P2480" i="1" s="1"/>
  <c r="T2479" i="1"/>
  <c r="S2479" i="1"/>
  <c r="R2479" i="1"/>
  <c r="Q2479" i="1"/>
  <c r="N2479" i="1"/>
  <c r="M2479" i="1"/>
  <c r="O2479" i="1" s="1"/>
  <c r="P2479" i="1" s="1"/>
  <c r="T2478" i="1"/>
  <c r="S2478" i="1"/>
  <c r="R2478" i="1"/>
  <c r="Q2478" i="1"/>
  <c r="N2478" i="1"/>
  <c r="M2478" i="1"/>
  <c r="O2478" i="1" s="1"/>
  <c r="P2478" i="1" s="1"/>
  <c r="T2477" i="1"/>
  <c r="S2477" i="1"/>
  <c r="R2477" i="1"/>
  <c r="Q2477" i="1"/>
  <c r="N2477" i="1"/>
  <c r="M2477" i="1"/>
  <c r="O2477" i="1" s="1"/>
  <c r="P2477" i="1" s="1"/>
  <c r="T2476" i="1"/>
  <c r="S2476" i="1"/>
  <c r="R2476" i="1"/>
  <c r="Q2476" i="1"/>
  <c r="N2476" i="1"/>
  <c r="M2476" i="1"/>
  <c r="O2476" i="1" s="1"/>
  <c r="P2476" i="1" s="1"/>
  <c r="T2475" i="1"/>
  <c r="S2475" i="1"/>
  <c r="R2475" i="1"/>
  <c r="Q2475" i="1"/>
  <c r="N2475" i="1"/>
  <c r="M2475" i="1"/>
  <c r="O2475" i="1" s="1"/>
  <c r="P2475" i="1" s="1"/>
  <c r="T2474" i="1"/>
  <c r="S2474" i="1"/>
  <c r="R2474" i="1"/>
  <c r="Q2474" i="1"/>
  <c r="N2474" i="1"/>
  <c r="M2474" i="1"/>
  <c r="O2474" i="1" s="1"/>
  <c r="P2474" i="1" s="1"/>
  <c r="T2473" i="1"/>
  <c r="S2473" i="1"/>
  <c r="R2473" i="1"/>
  <c r="Q2473" i="1"/>
  <c r="N2473" i="1"/>
  <c r="M2473" i="1"/>
  <c r="O2473" i="1" s="1"/>
  <c r="P2473" i="1" s="1"/>
  <c r="T2472" i="1"/>
  <c r="S2472" i="1"/>
  <c r="R2472" i="1"/>
  <c r="Q2472" i="1"/>
  <c r="N2472" i="1"/>
  <c r="M2472" i="1"/>
  <c r="O2472" i="1" s="1"/>
  <c r="P2472" i="1" s="1"/>
  <c r="T2471" i="1"/>
  <c r="S2471" i="1"/>
  <c r="R2471" i="1"/>
  <c r="Q2471" i="1"/>
  <c r="N2471" i="1"/>
  <c r="M2471" i="1"/>
  <c r="O2471" i="1" s="1"/>
  <c r="P2471" i="1" s="1"/>
  <c r="T2470" i="1"/>
  <c r="S2470" i="1"/>
  <c r="R2470" i="1"/>
  <c r="Q2470" i="1"/>
  <c r="N2470" i="1"/>
  <c r="M2470" i="1"/>
  <c r="O2470" i="1" s="1"/>
  <c r="P2470" i="1" s="1"/>
  <c r="T2469" i="1"/>
  <c r="S2469" i="1"/>
  <c r="R2469" i="1"/>
  <c r="Q2469" i="1"/>
  <c r="N2469" i="1"/>
  <c r="M2469" i="1"/>
  <c r="O2469" i="1" s="1"/>
  <c r="P2469" i="1" s="1"/>
  <c r="T2468" i="1"/>
  <c r="S2468" i="1"/>
  <c r="R2468" i="1"/>
  <c r="Q2468" i="1"/>
  <c r="N2468" i="1"/>
  <c r="M2468" i="1"/>
  <c r="O2468" i="1" s="1"/>
  <c r="P2468" i="1" s="1"/>
  <c r="T2467" i="1"/>
  <c r="S2467" i="1"/>
  <c r="R2467" i="1"/>
  <c r="Q2467" i="1"/>
  <c r="N2467" i="1"/>
  <c r="M2467" i="1"/>
  <c r="O2467" i="1" s="1"/>
  <c r="P2467" i="1" s="1"/>
  <c r="T2466" i="1"/>
  <c r="S2466" i="1"/>
  <c r="R2466" i="1"/>
  <c r="Q2466" i="1"/>
  <c r="N2466" i="1"/>
  <c r="M2466" i="1"/>
  <c r="O2466" i="1" s="1"/>
  <c r="P2466" i="1" s="1"/>
  <c r="T2465" i="1"/>
  <c r="S2465" i="1"/>
  <c r="R2465" i="1"/>
  <c r="Q2465" i="1"/>
  <c r="N2465" i="1"/>
  <c r="M2465" i="1"/>
  <c r="O2465" i="1" s="1"/>
  <c r="P2465" i="1" s="1"/>
  <c r="T2464" i="1"/>
  <c r="S2464" i="1"/>
  <c r="R2464" i="1"/>
  <c r="Q2464" i="1"/>
  <c r="N2464" i="1"/>
  <c r="M2464" i="1"/>
  <c r="O2464" i="1" s="1"/>
  <c r="P2464" i="1" s="1"/>
  <c r="T2463" i="1"/>
  <c r="S2463" i="1"/>
  <c r="R2463" i="1"/>
  <c r="Q2463" i="1"/>
  <c r="N2463" i="1"/>
  <c r="M2463" i="1"/>
  <c r="O2463" i="1" s="1"/>
  <c r="P2463" i="1" s="1"/>
  <c r="T2462" i="1"/>
  <c r="S2462" i="1"/>
  <c r="R2462" i="1"/>
  <c r="Q2462" i="1"/>
  <c r="N2462" i="1"/>
  <c r="M2462" i="1"/>
  <c r="O2462" i="1" s="1"/>
  <c r="P2462" i="1" s="1"/>
  <c r="T2461" i="1"/>
  <c r="S2461" i="1"/>
  <c r="R2461" i="1"/>
  <c r="Q2461" i="1"/>
  <c r="N2461" i="1"/>
  <c r="M2461" i="1"/>
  <c r="O2461" i="1" s="1"/>
  <c r="P2461" i="1" s="1"/>
  <c r="T2460" i="1"/>
  <c r="S2460" i="1"/>
  <c r="R2460" i="1"/>
  <c r="Q2460" i="1"/>
  <c r="N2460" i="1"/>
  <c r="M2460" i="1"/>
  <c r="O2460" i="1" s="1"/>
  <c r="P2460" i="1" s="1"/>
  <c r="T2459" i="1"/>
  <c r="S2459" i="1"/>
  <c r="R2459" i="1"/>
  <c r="Q2459" i="1"/>
  <c r="N2459" i="1"/>
  <c r="M2459" i="1"/>
  <c r="O2459" i="1" s="1"/>
  <c r="P2459" i="1" s="1"/>
  <c r="T2458" i="1"/>
  <c r="S2458" i="1"/>
  <c r="R2458" i="1"/>
  <c r="Q2458" i="1"/>
  <c r="N2458" i="1"/>
  <c r="M2458" i="1"/>
  <c r="O2458" i="1" s="1"/>
  <c r="P2458" i="1" s="1"/>
  <c r="T2457" i="1"/>
  <c r="S2457" i="1"/>
  <c r="R2457" i="1"/>
  <c r="Q2457" i="1"/>
  <c r="N2457" i="1"/>
  <c r="M2457" i="1"/>
  <c r="O2457" i="1" s="1"/>
  <c r="P2457" i="1" s="1"/>
  <c r="T2456" i="1"/>
  <c r="S2456" i="1"/>
  <c r="R2456" i="1"/>
  <c r="Q2456" i="1"/>
  <c r="N2456" i="1"/>
  <c r="M2456" i="1"/>
  <c r="O2456" i="1" s="1"/>
  <c r="P2456" i="1" s="1"/>
  <c r="T2455" i="1"/>
  <c r="S2455" i="1"/>
  <c r="R2455" i="1"/>
  <c r="Q2455" i="1"/>
  <c r="N2455" i="1"/>
  <c r="M2455" i="1"/>
  <c r="O2455" i="1" s="1"/>
  <c r="P2455" i="1" s="1"/>
  <c r="T2454" i="1"/>
  <c r="S2454" i="1"/>
  <c r="R2454" i="1"/>
  <c r="Q2454" i="1"/>
  <c r="N2454" i="1"/>
  <c r="M2454" i="1"/>
  <c r="O2454" i="1" s="1"/>
  <c r="P2454" i="1" s="1"/>
  <c r="T2453" i="1"/>
  <c r="S2453" i="1"/>
  <c r="R2453" i="1"/>
  <c r="Q2453" i="1"/>
  <c r="N2453" i="1"/>
  <c r="M2453" i="1"/>
  <c r="O2453" i="1" s="1"/>
  <c r="P2453" i="1" s="1"/>
  <c r="T2452" i="1"/>
  <c r="S2452" i="1"/>
  <c r="R2452" i="1"/>
  <c r="Q2452" i="1"/>
  <c r="N2452" i="1"/>
  <c r="M2452" i="1"/>
  <c r="O2452" i="1" s="1"/>
  <c r="P2452" i="1" s="1"/>
  <c r="T2451" i="1"/>
  <c r="S2451" i="1"/>
  <c r="R2451" i="1"/>
  <c r="Q2451" i="1"/>
  <c r="N2451" i="1"/>
  <c r="M2451" i="1"/>
  <c r="O2451" i="1" s="1"/>
  <c r="P2451" i="1" s="1"/>
  <c r="T2450" i="1"/>
  <c r="S2450" i="1"/>
  <c r="R2450" i="1"/>
  <c r="Q2450" i="1"/>
  <c r="N2450" i="1"/>
  <c r="M2450" i="1"/>
  <c r="O2450" i="1" s="1"/>
  <c r="P2450" i="1" s="1"/>
  <c r="T2449" i="1"/>
  <c r="S2449" i="1"/>
  <c r="R2449" i="1"/>
  <c r="Q2449" i="1"/>
  <c r="N2449" i="1"/>
  <c r="M2449" i="1"/>
  <c r="O2449" i="1" s="1"/>
  <c r="P2449" i="1" s="1"/>
  <c r="T2448" i="1"/>
  <c r="S2448" i="1"/>
  <c r="R2448" i="1"/>
  <c r="Q2448" i="1"/>
  <c r="N2448" i="1"/>
  <c r="M2448" i="1"/>
  <c r="O2448" i="1" s="1"/>
  <c r="P2448" i="1" s="1"/>
  <c r="T2447" i="1"/>
  <c r="S2447" i="1"/>
  <c r="R2447" i="1"/>
  <c r="Q2447" i="1"/>
  <c r="N2447" i="1"/>
  <c r="M2447" i="1"/>
  <c r="O2447" i="1" s="1"/>
  <c r="P2447" i="1" s="1"/>
  <c r="T2446" i="1"/>
  <c r="S2446" i="1"/>
  <c r="R2446" i="1"/>
  <c r="Q2446" i="1"/>
  <c r="N2446" i="1"/>
  <c r="M2446" i="1"/>
  <c r="O2446" i="1" s="1"/>
  <c r="P2446" i="1" s="1"/>
  <c r="T2445" i="1"/>
  <c r="S2445" i="1"/>
  <c r="R2445" i="1"/>
  <c r="Q2445" i="1"/>
  <c r="N2445" i="1"/>
  <c r="M2445" i="1"/>
  <c r="O2445" i="1" s="1"/>
  <c r="P2445" i="1" s="1"/>
  <c r="T2444" i="1"/>
  <c r="S2444" i="1"/>
  <c r="R2444" i="1"/>
  <c r="Q2444" i="1"/>
  <c r="N2444" i="1"/>
  <c r="M2444" i="1"/>
  <c r="O2444" i="1" s="1"/>
  <c r="P2444" i="1" s="1"/>
  <c r="T2443" i="1"/>
  <c r="S2443" i="1"/>
  <c r="R2443" i="1"/>
  <c r="Q2443" i="1"/>
  <c r="N2443" i="1"/>
  <c r="M2443" i="1"/>
  <c r="O2443" i="1" s="1"/>
  <c r="P2443" i="1" s="1"/>
  <c r="T2442" i="1"/>
  <c r="S2442" i="1"/>
  <c r="R2442" i="1"/>
  <c r="Q2442" i="1"/>
  <c r="N2442" i="1"/>
  <c r="M2442" i="1"/>
  <c r="O2442" i="1" s="1"/>
  <c r="P2442" i="1" s="1"/>
  <c r="T2441" i="1"/>
  <c r="S2441" i="1"/>
  <c r="R2441" i="1"/>
  <c r="Q2441" i="1"/>
  <c r="N2441" i="1"/>
  <c r="M2441" i="1"/>
  <c r="O2441" i="1" s="1"/>
  <c r="P2441" i="1" s="1"/>
  <c r="T2440" i="1"/>
  <c r="S2440" i="1"/>
  <c r="R2440" i="1"/>
  <c r="Q2440" i="1"/>
  <c r="N2440" i="1"/>
  <c r="M2440" i="1"/>
  <c r="O2440" i="1" s="1"/>
  <c r="P2440" i="1" s="1"/>
  <c r="T2439" i="1"/>
  <c r="S2439" i="1"/>
  <c r="R2439" i="1"/>
  <c r="Q2439" i="1"/>
  <c r="N2439" i="1"/>
  <c r="M2439" i="1"/>
  <c r="O2439" i="1" s="1"/>
  <c r="P2439" i="1" s="1"/>
  <c r="T2438" i="1"/>
  <c r="S2438" i="1"/>
  <c r="R2438" i="1"/>
  <c r="Q2438" i="1"/>
  <c r="N2438" i="1"/>
  <c r="M2438" i="1"/>
  <c r="O2438" i="1" s="1"/>
  <c r="P2438" i="1" s="1"/>
  <c r="T2437" i="1"/>
  <c r="S2437" i="1"/>
  <c r="R2437" i="1"/>
  <c r="Q2437" i="1"/>
  <c r="N2437" i="1"/>
  <c r="M2437" i="1"/>
  <c r="O2437" i="1" s="1"/>
  <c r="P2437" i="1" s="1"/>
  <c r="T2436" i="1"/>
  <c r="S2436" i="1"/>
  <c r="R2436" i="1"/>
  <c r="Q2436" i="1"/>
  <c r="N2436" i="1"/>
  <c r="M2436" i="1"/>
  <c r="O2436" i="1" s="1"/>
  <c r="P2436" i="1" s="1"/>
  <c r="T2435" i="1"/>
  <c r="S2435" i="1"/>
  <c r="R2435" i="1"/>
  <c r="Q2435" i="1"/>
  <c r="N2435" i="1"/>
  <c r="M2435" i="1"/>
  <c r="O2435" i="1" s="1"/>
  <c r="P2435" i="1" s="1"/>
  <c r="T2434" i="1"/>
  <c r="S2434" i="1"/>
  <c r="R2434" i="1"/>
  <c r="Q2434" i="1"/>
  <c r="N2434" i="1"/>
  <c r="M2434" i="1"/>
  <c r="O2434" i="1" s="1"/>
  <c r="P2434" i="1" s="1"/>
  <c r="T2433" i="1"/>
  <c r="S2433" i="1"/>
  <c r="R2433" i="1"/>
  <c r="Q2433" i="1"/>
  <c r="N2433" i="1"/>
  <c r="M2433" i="1"/>
  <c r="O2433" i="1" s="1"/>
  <c r="P2433" i="1" s="1"/>
  <c r="T2432" i="1"/>
  <c r="S2432" i="1"/>
  <c r="R2432" i="1"/>
  <c r="Q2432" i="1"/>
  <c r="P2432" i="1"/>
  <c r="N2432" i="1"/>
  <c r="M2432" i="1"/>
  <c r="O2432" i="1" s="1"/>
  <c r="T2431" i="1"/>
  <c r="S2431" i="1"/>
  <c r="R2431" i="1"/>
  <c r="Q2431" i="1"/>
  <c r="P2431" i="1"/>
  <c r="N2431" i="1"/>
  <c r="M2431" i="1"/>
  <c r="O2431" i="1" s="1"/>
  <c r="T2430" i="1"/>
  <c r="S2430" i="1"/>
  <c r="R2430" i="1"/>
  <c r="Q2430" i="1"/>
  <c r="P2430" i="1"/>
  <c r="N2430" i="1"/>
  <c r="M2430" i="1"/>
  <c r="O2430" i="1" s="1"/>
  <c r="T2429" i="1"/>
  <c r="S2429" i="1"/>
  <c r="R2429" i="1"/>
  <c r="Q2429" i="1"/>
  <c r="N2429" i="1"/>
  <c r="M2429" i="1"/>
  <c r="O2429" i="1" s="1"/>
  <c r="P2429" i="1" s="1"/>
  <c r="T2428" i="1"/>
  <c r="S2428" i="1"/>
  <c r="R2428" i="1"/>
  <c r="Q2428" i="1"/>
  <c r="P2428" i="1"/>
  <c r="N2428" i="1"/>
  <c r="M2428" i="1"/>
  <c r="O2428" i="1" s="1"/>
  <c r="T2427" i="1"/>
  <c r="S2427" i="1"/>
  <c r="R2427" i="1"/>
  <c r="Q2427" i="1"/>
  <c r="P2427" i="1"/>
  <c r="N2427" i="1"/>
  <c r="M2427" i="1"/>
  <c r="O2427" i="1" s="1"/>
  <c r="T2426" i="1"/>
  <c r="S2426" i="1"/>
  <c r="R2426" i="1"/>
  <c r="Q2426" i="1"/>
  <c r="P2426" i="1"/>
  <c r="N2426" i="1"/>
  <c r="M2426" i="1"/>
  <c r="O2426" i="1" s="1"/>
  <c r="T2425" i="1"/>
  <c r="S2425" i="1"/>
  <c r="R2425" i="1"/>
  <c r="Q2425" i="1"/>
  <c r="N2425" i="1"/>
  <c r="M2425" i="1"/>
  <c r="O2425" i="1" s="1"/>
  <c r="P2425" i="1" s="1"/>
  <c r="T2424" i="1"/>
  <c r="S2424" i="1"/>
  <c r="R2424" i="1"/>
  <c r="Q2424" i="1"/>
  <c r="P2424" i="1"/>
  <c r="N2424" i="1"/>
  <c r="M2424" i="1"/>
  <c r="O2424" i="1" s="1"/>
  <c r="T2423" i="1"/>
  <c r="S2423" i="1"/>
  <c r="R2423" i="1"/>
  <c r="Q2423" i="1"/>
  <c r="P2423" i="1"/>
  <c r="N2423" i="1"/>
  <c r="M2423" i="1"/>
  <c r="O2423" i="1" s="1"/>
  <c r="T2422" i="1"/>
  <c r="S2422" i="1"/>
  <c r="R2422" i="1"/>
  <c r="Q2422" i="1"/>
  <c r="P2422" i="1"/>
  <c r="N2422" i="1"/>
  <c r="M2422" i="1"/>
  <c r="O2422" i="1" s="1"/>
  <c r="T2421" i="1"/>
  <c r="S2421" i="1"/>
  <c r="R2421" i="1"/>
  <c r="Q2421" i="1"/>
  <c r="N2421" i="1"/>
  <c r="M2421" i="1"/>
  <c r="O2421" i="1" s="1"/>
  <c r="P2421" i="1" s="1"/>
  <c r="T2420" i="1"/>
  <c r="S2420" i="1"/>
  <c r="R2420" i="1"/>
  <c r="Q2420" i="1"/>
  <c r="P2420" i="1"/>
  <c r="N2420" i="1"/>
  <c r="M2420" i="1"/>
  <c r="O2420" i="1" s="1"/>
  <c r="T2419" i="1"/>
  <c r="S2419" i="1"/>
  <c r="R2419" i="1"/>
  <c r="Q2419" i="1"/>
  <c r="P2419" i="1"/>
  <c r="N2419" i="1"/>
  <c r="M2419" i="1"/>
  <c r="O2419" i="1" s="1"/>
  <c r="T2418" i="1"/>
  <c r="S2418" i="1"/>
  <c r="R2418" i="1"/>
  <c r="Q2418" i="1"/>
  <c r="N2418" i="1"/>
  <c r="M2418" i="1"/>
  <c r="T2417" i="1"/>
  <c r="S2417" i="1"/>
  <c r="R2417" i="1"/>
  <c r="Q2417" i="1"/>
  <c r="N2417" i="1"/>
  <c r="M2417" i="1"/>
  <c r="O2417" i="1" s="1"/>
  <c r="P2417" i="1" s="1"/>
  <c r="T2416" i="1"/>
  <c r="S2416" i="1"/>
  <c r="R2416" i="1"/>
  <c r="Q2416" i="1"/>
  <c r="N2416" i="1"/>
  <c r="M2416" i="1"/>
  <c r="T2415" i="1"/>
  <c r="S2415" i="1"/>
  <c r="R2415" i="1"/>
  <c r="Q2415" i="1"/>
  <c r="P2415" i="1"/>
  <c r="N2415" i="1"/>
  <c r="M2415" i="1"/>
  <c r="O2415" i="1" s="1"/>
  <c r="T2414" i="1"/>
  <c r="S2414" i="1"/>
  <c r="R2414" i="1"/>
  <c r="Q2414" i="1"/>
  <c r="N2414" i="1"/>
  <c r="M2414" i="1"/>
  <c r="T2413" i="1"/>
  <c r="S2413" i="1"/>
  <c r="R2413" i="1"/>
  <c r="Q2413" i="1"/>
  <c r="N2413" i="1"/>
  <c r="M2413" i="1"/>
  <c r="O2413" i="1" s="1"/>
  <c r="P2413" i="1" s="1"/>
  <c r="T2412" i="1"/>
  <c r="S2412" i="1"/>
  <c r="R2412" i="1"/>
  <c r="Q2412" i="1"/>
  <c r="N2412" i="1"/>
  <c r="M2412" i="1"/>
  <c r="T2411" i="1"/>
  <c r="S2411" i="1"/>
  <c r="R2411" i="1"/>
  <c r="Q2411" i="1"/>
  <c r="P2411" i="1"/>
  <c r="N2411" i="1"/>
  <c r="M2411" i="1"/>
  <c r="O2411" i="1" s="1"/>
  <c r="T2410" i="1"/>
  <c r="S2410" i="1"/>
  <c r="R2410" i="1"/>
  <c r="Q2410" i="1"/>
  <c r="N2410" i="1"/>
  <c r="M2410" i="1"/>
  <c r="T2409" i="1"/>
  <c r="S2409" i="1"/>
  <c r="R2409" i="1"/>
  <c r="Q2409" i="1"/>
  <c r="N2409" i="1"/>
  <c r="M2409" i="1"/>
  <c r="O2409" i="1" s="1"/>
  <c r="P2409" i="1" s="1"/>
  <c r="T2408" i="1"/>
  <c r="S2408" i="1"/>
  <c r="R2408" i="1"/>
  <c r="Q2408" i="1"/>
  <c r="N2408" i="1"/>
  <c r="M2408" i="1"/>
  <c r="T2407" i="1"/>
  <c r="S2407" i="1"/>
  <c r="R2407" i="1"/>
  <c r="Q2407" i="1"/>
  <c r="P2407" i="1"/>
  <c r="N2407" i="1"/>
  <c r="M2407" i="1"/>
  <c r="O2407" i="1" s="1"/>
  <c r="T2406" i="1"/>
  <c r="S2406" i="1"/>
  <c r="R2406" i="1"/>
  <c r="Q2406" i="1"/>
  <c r="N2406" i="1"/>
  <c r="M2406" i="1"/>
  <c r="T2405" i="1"/>
  <c r="S2405" i="1"/>
  <c r="R2405" i="1"/>
  <c r="Q2405" i="1"/>
  <c r="N2405" i="1"/>
  <c r="M2405" i="1"/>
  <c r="O2405" i="1" s="1"/>
  <c r="P2405" i="1" s="1"/>
  <c r="T2404" i="1"/>
  <c r="S2404" i="1"/>
  <c r="R2404" i="1"/>
  <c r="Q2404" i="1"/>
  <c r="N2404" i="1"/>
  <c r="M2404" i="1"/>
  <c r="T2403" i="1"/>
  <c r="S2403" i="1"/>
  <c r="R2403" i="1"/>
  <c r="Q2403" i="1"/>
  <c r="P2403" i="1"/>
  <c r="N2403" i="1"/>
  <c r="M2403" i="1"/>
  <c r="O2403" i="1" s="1"/>
  <c r="T2402" i="1"/>
  <c r="S2402" i="1"/>
  <c r="R2402" i="1"/>
  <c r="Q2402" i="1"/>
  <c r="N2402" i="1"/>
  <c r="M2402" i="1"/>
  <c r="T2401" i="1"/>
  <c r="S2401" i="1"/>
  <c r="R2401" i="1"/>
  <c r="Q2401" i="1"/>
  <c r="N2401" i="1"/>
  <c r="M2401" i="1"/>
  <c r="O2401" i="1" s="1"/>
  <c r="P2401" i="1" s="1"/>
  <c r="T2400" i="1"/>
  <c r="S2400" i="1"/>
  <c r="R2400" i="1"/>
  <c r="Q2400" i="1"/>
  <c r="N2400" i="1"/>
  <c r="M2400" i="1"/>
  <c r="T2399" i="1"/>
  <c r="S2399" i="1"/>
  <c r="R2399" i="1"/>
  <c r="Q2399" i="1"/>
  <c r="P2399" i="1"/>
  <c r="N2399" i="1"/>
  <c r="M2399" i="1"/>
  <c r="O2399" i="1" s="1"/>
  <c r="T2398" i="1"/>
  <c r="S2398" i="1"/>
  <c r="R2398" i="1"/>
  <c r="Q2398" i="1"/>
  <c r="N2398" i="1"/>
  <c r="M2398" i="1"/>
  <c r="T2397" i="1"/>
  <c r="S2397" i="1"/>
  <c r="R2397" i="1"/>
  <c r="Q2397" i="1"/>
  <c r="N2397" i="1"/>
  <c r="M2397" i="1"/>
  <c r="O2397" i="1" s="1"/>
  <c r="P2397" i="1" s="1"/>
  <c r="T2396" i="1"/>
  <c r="S2396" i="1"/>
  <c r="R2396" i="1"/>
  <c r="Q2396" i="1"/>
  <c r="N2396" i="1"/>
  <c r="M2396" i="1"/>
  <c r="T2395" i="1"/>
  <c r="S2395" i="1"/>
  <c r="R2395" i="1"/>
  <c r="Q2395" i="1"/>
  <c r="P2395" i="1"/>
  <c r="N2395" i="1"/>
  <c r="M2395" i="1"/>
  <c r="O2395" i="1" s="1"/>
  <c r="T2394" i="1"/>
  <c r="S2394" i="1"/>
  <c r="R2394" i="1"/>
  <c r="Q2394" i="1"/>
  <c r="N2394" i="1"/>
  <c r="M2394" i="1"/>
  <c r="T2393" i="1"/>
  <c r="S2393" i="1"/>
  <c r="R2393" i="1"/>
  <c r="Q2393" i="1"/>
  <c r="N2393" i="1"/>
  <c r="M2393" i="1"/>
  <c r="O2393" i="1" s="1"/>
  <c r="P2393" i="1" s="1"/>
  <c r="T2392" i="1"/>
  <c r="S2392" i="1"/>
  <c r="R2392" i="1"/>
  <c r="Q2392" i="1"/>
  <c r="N2392" i="1"/>
  <c r="M2392" i="1"/>
  <c r="T2391" i="1"/>
  <c r="S2391" i="1"/>
  <c r="R2391" i="1"/>
  <c r="Q2391" i="1"/>
  <c r="P2391" i="1"/>
  <c r="N2391" i="1"/>
  <c r="M2391" i="1"/>
  <c r="O2391" i="1" s="1"/>
  <c r="T2390" i="1"/>
  <c r="S2390" i="1"/>
  <c r="R2390" i="1"/>
  <c r="Q2390" i="1"/>
  <c r="N2390" i="1"/>
  <c r="M2390" i="1"/>
  <c r="T2389" i="1"/>
  <c r="S2389" i="1"/>
  <c r="R2389" i="1"/>
  <c r="Q2389" i="1"/>
  <c r="N2389" i="1"/>
  <c r="M2389" i="1"/>
  <c r="O2389" i="1" s="1"/>
  <c r="P2389" i="1" s="1"/>
  <c r="T2388" i="1"/>
  <c r="S2388" i="1"/>
  <c r="R2388" i="1"/>
  <c r="Q2388" i="1"/>
  <c r="N2388" i="1"/>
  <c r="M2388" i="1"/>
  <c r="T2387" i="1"/>
  <c r="S2387" i="1"/>
  <c r="R2387" i="1"/>
  <c r="Q2387" i="1"/>
  <c r="P2387" i="1"/>
  <c r="N2387" i="1"/>
  <c r="M2387" i="1"/>
  <c r="O2387" i="1" s="1"/>
  <c r="T2386" i="1"/>
  <c r="S2386" i="1"/>
  <c r="R2386" i="1"/>
  <c r="Q2386" i="1"/>
  <c r="N2386" i="1"/>
  <c r="M2386" i="1"/>
  <c r="T2385" i="1"/>
  <c r="S2385" i="1"/>
  <c r="R2385" i="1"/>
  <c r="Q2385" i="1"/>
  <c r="N2385" i="1"/>
  <c r="M2385" i="1"/>
  <c r="O2385" i="1" s="1"/>
  <c r="P2385" i="1" s="1"/>
  <c r="T2384" i="1"/>
  <c r="S2384" i="1"/>
  <c r="R2384" i="1"/>
  <c r="Q2384" i="1"/>
  <c r="N2384" i="1"/>
  <c r="M2384" i="1"/>
  <c r="T2383" i="1"/>
  <c r="S2383" i="1"/>
  <c r="R2383" i="1"/>
  <c r="Q2383" i="1"/>
  <c r="P2383" i="1"/>
  <c r="N2383" i="1"/>
  <c r="M2383" i="1"/>
  <c r="O2383" i="1" s="1"/>
  <c r="T2382" i="1"/>
  <c r="S2382" i="1"/>
  <c r="R2382" i="1"/>
  <c r="Q2382" i="1"/>
  <c r="N2382" i="1"/>
  <c r="M2382" i="1"/>
  <c r="T2381" i="1"/>
  <c r="S2381" i="1"/>
  <c r="R2381" i="1"/>
  <c r="Q2381" i="1"/>
  <c r="N2381" i="1"/>
  <c r="M2381" i="1"/>
  <c r="O2381" i="1" s="1"/>
  <c r="P2381" i="1" s="1"/>
  <c r="T2380" i="1"/>
  <c r="S2380" i="1"/>
  <c r="R2380" i="1"/>
  <c r="Q2380" i="1"/>
  <c r="N2380" i="1"/>
  <c r="M2380" i="1"/>
  <c r="T2379" i="1"/>
  <c r="S2379" i="1"/>
  <c r="R2379" i="1"/>
  <c r="Q2379" i="1"/>
  <c r="P2379" i="1"/>
  <c r="N2379" i="1"/>
  <c r="M2379" i="1"/>
  <c r="O2379" i="1" s="1"/>
  <c r="T2378" i="1"/>
  <c r="S2378" i="1"/>
  <c r="R2378" i="1"/>
  <c r="Q2378" i="1"/>
  <c r="N2378" i="1"/>
  <c r="M2378" i="1"/>
  <c r="T2377" i="1"/>
  <c r="S2377" i="1"/>
  <c r="R2377" i="1"/>
  <c r="Q2377" i="1"/>
  <c r="N2377" i="1"/>
  <c r="M2377" i="1"/>
  <c r="O2377" i="1" s="1"/>
  <c r="P2377" i="1" s="1"/>
  <c r="T2376" i="1"/>
  <c r="S2376" i="1"/>
  <c r="R2376" i="1"/>
  <c r="Q2376" i="1"/>
  <c r="N2376" i="1"/>
  <c r="M2376" i="1"/>
  <c r="T2375" i="1"/>
  <c r="S2375" i="1"/>
  <c r="R2375" i="1"/>
  <c r="Q2375" i="1"/>
  <c r="P2375" i="1"/>
  <c r="N2375" i="1"/>
  <c r="M2375" i="1"/>
  <c r="O2375" i="1" s="1"/>
  <c r="T2374" i="1"/>
  <c r="S2374" i="1"/>
  <c r="R2374" i="1"/>
  <c r="Q2374" i="1"/>
  <c r="N2374" i="1"/>
  <c r="M2374" i="1"/>
  <c r="T2373" i="1"/>
  <c r="S2373" i="1"/>
  <c r="R2373" i="1"/>
  <c r="Q2373" i="1"/>
  <c r="N2373" i="1"/>
  <c r="M2373" i="1"/>
  <c r="O2373" i="1" s="1"/>
  <c r="P2373" i="1" s="1"/>
  <c r="T2372" i="1"/>
  <c r="S2372" i="1"/>
  <c r="R2372" i="1"/>
  <c r="Q2372" i="1"/>
  <c r="N2372" i="1"/>
  <c r="M2372" i="1"/>
  <c r="T2371" i="1"/>
  <c r="S2371" i="1"/>
  <c r="R2371" i="1"/>
  <c r="Q2371" i="1"/>
  <c r="P2371" i="1"/>
  <c r="N2371" i="1"/>
  <c r="M2371" i="1"/>
  <c r="O2371" i="1" s="1"/>
  <c r="T2370" i="1"/>
  <c r="S2370" i="1"/>
  <c r="R2370" i="1"/>
  <c r="Q2370" i="1"/>
  <c r="N2370" i="1"/>
  <c r="M2370" i="1"/>
  <c r="T2369" i="1"/>
  <c r="S2369" i="1"/>
  <c r="R2369" i="1"/>
  <c r="Q2369" i="1"/>
  <c r="N2369" i="1"/>
  <c r="M2369" i="1"/>
  <c r="O2369" i="1" s="1"/>
  <c r="P2369" i="1" s="1"/>
  <c r="T2368" i="1"/>
  <c r="S2368" i="1"/>
  <c r="R2368" i="1"/>
  <c r="Q2368" i="1"/>
  <c r="N2368" i="1"/>
  <c r="M2368" i="1"/>
  <c r="T2367" i="1"/>
  <c r="S2367" i="1"/>
  <c r="R2367" i="1"/>
  <c r="Q2367" i="1"/>
  <c r="P2367" i="1"/>
  <c r="N2367" i="1"/>
  <c r="M2367" i="1"/>
  <c r="O2367" i="1" s="1"/>
  <c r="T2366" i="1"/>
  <c r="S2366" i="1"/>
  <c r="R2366" i="1"/>
  <c r="Q2366" i="1"/>
  <c r="N2366" i="1"/>
  <c r="M2366" i="1"/>
  <c r="T2365" i="1"/>
  <c r="S2365" i="1"/>
  <c r="R2365" i="1"/>
  <c r="Q2365" i="1"/>
  <c r="N2365" i="1"/>
  <c r="M2365" i="1"/>
  <c r="O2365" i="1" s="1"/>
  <c r="P2365" i="1" s="1"/>
  <c r="T2364" i="1"/>
  <c r="S2364" i="1"/>
  <c r="R2364" i="1"/>
  <c r="Q2364" i="1"/>
  <c r="N2364" i="1"/>
  <c r="M2364" i="1"/>
  <c r="T2363" i="1"/>
  <c r="S2363" i="1"/>
  <c r="R2363" i="1"/>
  <c r="Q2363" i="1"/>
  <c r="P2363" i="1"/>
  <c r="N2363" i="1"/>
  <c r="M2363" i="1"/>
  <c r="O2363" i="1" s="1"/>
  <c r="T2362" i="1"/>
  <c r="S2362" i="1"/>
  <c r="R2362" i="1"/>
  <c r="Q2362" i="1"/>
  <c r="N2362" i="1"/>
  <c r="M2362" i="1"/>
  <c r="T2361" i="1"/>
  <c r="S2361" i="1"/>
  <c r="R2361" i="1"/>
  <c r="Q2361" i="1"/>
  <c r="N2361" i="1"/>
  <c r="M2361" i="1"/>
  <c r="O2361" i="1" s="1"/>
  <c r="P2361" i="1" s="1"/>
  <c r="T2360" i="1"/>
  <c r="S2360" i="1"/>
  <c r="R2360" i="1"/>
  <c r="Q2360" i="1"/>
  <c r="N2360" i="1"/>
  <c r="M2360" i="1"/>
  <c r="T2359" i="1"/>
  <c r="S2359" i="1"/>
  <c r="R2359" i="1"/>
  <c r="Q2359" i="1"/>
  <c r="P2359" i="1"/>
  <c r="N2359" i="1"/>
  <c r="M2359" i="1"/>
  <c r="O2359" i="1" s="1"/>
  <c r="T2358" i="1"/>
  <c r="S2358" i="1"/>
  <c r="R2358" i="1"/>
  <c r="Q2358" i="1"/>
  <c r="N2358" i="1"/>
  <c r="M2358" i="1"/>
  <c r="T2357" i="1"/>
  <c r="S2357" i="1"/>
  <c r="R2357" i="1"/>
  <c r="Q2357" i="1"/>
  <c r="N2357" i="1"/>
  <c r="M2357" i="1"/>
  <c r="O2357" i="1" s="1"/>
  <c r="P2357" i="1" s="1"/>
  <c r="T2356" i="1"/>
  <c r="S2356" i="1"/>
  <c r="R2356" i="1"/>
  <c r="Q2356" i="1"/>
  <c r="N2356" i="1"/>
  <c r="M2356" i="1"/>
  <c r="T2355" i="1"/>
  <c r="S2355" i="1"/>
  <c r="R2355" i="1"/>
  <c r="Q2355" i="1"/>
  <c r="P2355" i="1"/>
  <c r="N2355" i="1"/>
  <c r="M2355" i="1"/>
  <c r="O2355" i="1" s="1"/>
  <c r="T2354" i="1"/>
  <c r="S2354" i="1"/>
  <c r="R2354" i="1"/>
  <c r="Q2354" i="1"/>
  <c r="N2354" i="1"/>
  <c r="M2354" i="1"/>
  <c r="T2353" i="1"/>
  <c r="S2353" i="1"/>
  <c r="R2353" i="1"/>
  <c r="Q2353" i="1"/>
  <c r="N2353" i="1"/>
  <c r="M2353" i="1"/>
  <c r="O2353" i="1" s="1"/>
  <c r="P2353" i="1" s="1"/>
  <c r="T2352" i="1"/>
  <c r="S2352" i="1"/>
  <c r="R2352" i="1"/>
  <c r="Q2352" i="1"/>
  <c r="N2352" i="1"/>
  <c r="M2352" i="1"/>
  <c r="T2351" i="1"/>
  <c r="S2351" i="1"/>
  <c r="R2351" i="1"/>
  <c r="Q2351" i="1"/>
  <c r="P2351" i="1"/>
  <c r="N2351" i="1"/>
  <c r="M2351" i="1"/>
  <c r="O2351" i="1" s="1"/>
  <c r="T2350" i="1"/>
  <c r="S2350" i="1"/>
  <c r="R2350" i="1"/>
  <c r="Q2350" i="1"/>
  <c r="N2350" i="1"/>
  <c r="M2350" i="1"/>
  <c r="T2349" i="1"/>
  <c r="S2349" i="1"/>
  <c r="R2349" i="1"/>
  <c r="Q2349" i="1"/>
  <c r="N2349" i="1"/>
  <c r="M2349" i="1"/>
  <c r="O2349" i="1" s="1"/>
  <c r="P2349" i="1" s="1"/>
  <c r="T2348" i="1"/>
  <c r="S2348" i="1"/>
  <c r="R2348" i="1"/>
  <c r="Q2348" i="1"/>
  <c r="N2348" i="1"/>
  <c r="M2348" i="1"/>
  <c r="T2347" i="1"/>
  <c r="S2347" i="1"/>
  <c r="R2347" i="1"/>
  <c r="Q2347" i="1"/>
  <c r="P2347" i="1"/>
  <c r="N2347" i="1"/>
  <c r="M2347" i="1"/>
  <c r="O2347" i="1" s="1"/>
  <c r="T2346" i="1"/>
  <c r="S2346" i="1"/>
  <c r="R2346" i="1"/>
  <c r="Q2346" i="1"/>
  <c r="N2346" i="1"/>
  <c r="M2346" i="1"/>
  <c r="T2345" i="1"/>
  <c r="S2345" i="1"/>
  <c r="R2345" i="1"/>
  <c r="Q2345" i="1"/>
  <c r="N2345" i="1"/>
  <c r="M2345" i="1"/>
  <c r="O2345" i="1" s="1"/>
  <c r="P2345" i="1" s="1"/>
  <c r="T2344" i="1"/>
  <c r="S2344" i="1"/>
  <c r="R2344" i="1"/>
  <c r="Q2344" i="1"/>
  <c r="N2344" i="1"/>
  <c r="M2344" i="1"/>
  <c r="T2343" i="1"/>
  <c r="S2343" i="1"/>
  <c r="R2343" i="1"/>
  <c r="Q2343" i="1"/>
  <c r="P2343" i="1"/>
  <c r="N2343" i="1"/>
  <c r="M2343" i="1"/>
  <c r="O2343" i="1" s="1"/>
  <c r="T2342" i="1"/>
  <c r="S2342" i="1"/>
  <c r="R2342" i="1"/>
  <c r="Q2342" i="1"/>
  <c r="N2342" i="1"/>
  <c r="M2342" i="1"/>
  <c r="T2341" i="1"/>
  <c r="S2341" i="1"/>
  <c r="R2341" i="1"/>
  <c r="Q2341" i="1"/>
  <c r="N2341" i="1"/>
  <c r="M2341" i="1"/>
  <c r="O2341" i="1" s="1"/>
  <c r="P2341" i="1" s="1"/>
  <c r="T2340" i="1"/>
  <c r="S2340" i="1"/>
  <c r="R2340" i="1"/>
  <c r="Q2340" i="1"/>
  <c r="N2340" i="1"/>
  <c r="M2340" i="1"/>
  <c r="T2339" i="1"/>
  <c r="S2339" i="1"/>
  <c r="R2339" i="1"/>
  <c r="Q2339" i="1"/>
  <c r="P2339" i="1"/>
  <c r="N2339" i="1"/>
  <c r="M2339" i="1"/>
  <c r="O2339" i="1" s="1"/>
  <c r="T2338" i="1"/>
  <c r="S2338" i="1"/>
  <c r="R2338" i="1"/>
  <c r="Q2338" i="1"/>
  <c r="N2338" i="1"/>
  <c r="M2338" i="1"/>
  <c r="T2337" i="1"/>
  <c r="S2337" i="1"/>
  <c r="R2337" i="1"/>
  <c r="Q2337" i="1"/>
  <c r="N2337" i="1"/>
  <c r="M2337" i="1"/>
  <c r="O2337" i="1" s="1"/>
  <c r="P2337" i="1" s="1"/>
  <c r="T2336" i="1"/>
  <c r="S2336" i="1"/>
  <c r="R2336" i="1"/>
  <c r="Q2336" i="1"/>
  <c r="N2336" i="1"/>
  <c r="M2336" i="1"/>
  <c r="T2335" i="1"/>
  <c r="S2335" i="1"/>
  <c r="R2335" i="1"/>
  <c r="Q2335" i="1"/>
  <c r="P2335" i="1"/>
  <c r="N2335" i="1"/>
  <c r="M2335" i="1"/>
  <c r="O2335" i="1" s="1"/>
  <c r="T2334" i="1"/>
  <c r="S2334" i="1"/>
  <c r="R2334" i="1"/>
  <c r="Q2334" i="1"/>
  <c r="N2334" i="1"/>
  <c r="M2334" i="1"/>
  <c r="T2333" i="1"/>
  <c r="S2333" i="1"/>
  <c r="R2333" i="1"/>
  <c r="Q2333" i="1"/>
  <c r="N2333" i="1"/>
  <c r="M2333" i="1"/>
  <c r="O2333" i="1" s="1"/>
  <c r="P2333" i="1" s="1"/>
  <c r="T2332" i="1"/>
  <c r="S2332" i="1"/>
  <c r="R2332" i="1"/>
  <c r="Q2332" i="1"/>
  <c r="N2332" i="1"/>
  <c r="M2332" i="1"/>
  <c r="T2331" i="1"/>
  <c r="S2331" i="1"/>
  <c r="R2331" i="1"/>
  <c r="Q2331" i="1"/>
  <c r="P2331" i="1"/>
  <c r="N2331" i="1"/>
  <c r="M2331" i="1"/>
  <c r="O2331" i="1" s="1"/>
  <c r="T2330" i="1"/>
  <c r="S2330" i="1"/>
  <c r="R2330" i="1"/>
  <c r="Q2330" i="1"/>
  <c r="N2330" i="1"/>
  <c r="M2330" i="1"/>
  <c r="T2329" i="1"/>
  <c r="S2329" i="1"/>
  <c r="R2329" i="1"/>
  <c r="Q2329" i="1"/>
  <c r="N2329" i="1"/>
  <c r="M2329" i="1"/>
  <c r="O2329" i="1" s="1"/>
  <c r="P2329" i="1" s="1"/>
  <c r="T2328" i="1"/>
  <c r="S2328" i="1"/>
  <c r="R2328" i="1"/>
  <c r="Q2328" i="1"/>
  <c r="N2328" i="1"/>
  <c r="M2328" i="1"/>
  <c r="T2327" i="1"/>
  <c r="S2327" i="1"/>
  <c r="R2327" i="1"/>
  <c r="Q2327" i="1"/>
  <c r="P2327" i="1"/>
  <c r="N2327" i="1"/>
  <c r="M2327" i="1"/>
  <c r="O2327" i="1" s="1"/>
  <c r="T2326" i="1"/>
  <c r="S2326" i="1"/>
  <c r="R2326" i="1"/>
  <c r="Q2326" i="1"/>
  <c r="O2326" i="1"/>
  <c r="P2326" i="1" s="1"/>
  <c r="N2326" i="1"/>
  <c r="M2326" i="1"/>
  <c r="T2325" i="1"/>
  <c r="S2325" i="1"/>
  <c r="R2325" i="1"/>
  <c r="Q2325" i="1"/>
  <c r="O2325" i="1"/>
  <c r="P2325" i="1" s="1"/>
  <c r="N2325" i="1"/>
  <c r="M2325" i="1"/>
  <c r="T2324" i="1"/>
  <c r="S2324" i="1"/>
  <c r="R2324" i="1"/>
  <c r="Q2324" i="1"/>
  <c r="O2324" i="1"/>
  <c r="P2324" i="1" s="1"/>
  <c r="N2324" i="1"/>
  <c r="M2324" i="1"/>
  <c r="T2323" i="1"/>
  <c r="S2323" i="1"/>
  <c r="R2323" i="1"/>
  <c r="Q2323" i="1"/>
  <c r="O2323" i="1"/>
  <c r="P2323" i="1" s="1"/>
  <c r="N2323" i="1"/>
  <c r="M2323" i="1"/>
  <c r="T2322" i="1"/>
  <c r="S2322" i="1"/>
  <c r="R2322" i="1"/>
  <c r="Q2322" i="1"/>
  <c r="O2322" i="1"/>
  <c r="P2322" i="1" s="1"/>
  <c r="N2322" i="1"/>
  <c r="M2322" i="1"/>
  <c r="T2321" i="1"/>
  <c r="S2321" i="1"/>
  <c r="R2321" i="1"/>
  <c r="Q2321" i="1"/>
  <c r="O2321" i="1"/>
  <c r="P2321" i="1" s="1"/>
  <c r="N2321" i="1"/>
  <c r="M2321" i="1"/>
  <c r="T2320" i="1"/>
  <c r="S2320" i="1"/>
  <c r="R2320" i="1"/>
  <c r="Q2320" i="1"/>
  <c r="O2320" i="1"/>
  <c r="P2320" i="1" s="1"/>
  <c r="N2320" i="1"/>
  <c r="M2320" i="1"/>
  <c r="T2319" i="1"/>
  <c r="S2319" i="1"/>
  <c r="R2319" i="1"/>
  <c r="Q2319" i="1"/>
  <c r="O2319" i="1"/>
  <c r="P2319" i="1" s="1"/>
  <c r="N2319" i="1"/>
  <c r="M2319" i="1"/>
  <c r="T2318" i="1"/>
  <c r="S2318" i="1"/>
  <c r="R2318" i="1"/>
  <c r="Q2318" i="1"/>
  <c r="O2318" i="1"/>
  <c r="P2318" i="1" s="1"/>
  <c r="N2318" i="1"/>
  <c r="M2318" i="1"/>
  <c r="T2317" i="1"/>
  <c r="S2317" i="1"/>
  <c r="R2317" i="1"/>
  <c r="Q2317" i="1"/>
  <c r="O2317" i="1"/>
  <c r="P2317" i="1" s="1"/>
  <c r="N2317" i="1"/>
  <c r="M2317" i="1"/>
  <c r="T2316" i="1"/>
  <c r="S2316" i="1"/>
  <c r="R2316" i="1"/>
  <c r="Q2316" i="1"/>
  <c r="P2316" i="1"/>
  <c r="O2316" i="1"/>
  <c r="N2316" i="1"/>
  <c r="M2316" i="1"/>
  <c r="T2315" i="1"/>
  <c r="S2315" i="1"/>
  <c r="R2315" i="1"/>
  <c r="Q2315" i="1"/>
  <c r="P2315" i="1"/>
  <c r="O2315" i="1"/>
  <c r="N2315" i="1"/>
  <c r="M2315" i="1"/>
  <c r="T2314" i="1"/>
  <c r="S2314" i="1"/>
  <c r="R2314" i="1"/>
  <c r="Q2314" i="1"/>
  <c r="P2314" i="1"/>
  <c r="O2314" i="1"/>
  <c r="N2314" i="1"/>
  <c r="M2314" i="1"/>
  <c r="T2313" i="1"/>
  <c r="S2313" i="1"/>
  <c r="R2313" i="1"/>
  <c r="Q2313" i="1"/>
  <c r="P2313" i="1"/>
  <c r="O2313" i="1"/>
  <c r="N2313" i="1"/>
  <c r="M2313" i="1"/>
  <c r="T2312" i="1"/>
  <c r="S2312" i="1"/>
  <c r="R2312" i="1"/>
  <c r="Q2312" i="1"/>
  <c r="P2312" i="1"/>
  <c r="O2312" i="1"/>
  <c r="N2312" i="1"/>
  <c r="M2312" i="1"/>
  <c r="T2311" i="1"/>
  <c r="S2311" i="1"/>
  <c r="R2311" i="1"/>
  <c r="Q2311" i="1"/>
  <c r="P2311" i="1"/>
  <c r="O2311" i="1"/>
  <c r="N2311" i="1"/>
  <c r="M2311" i="1"/>
  <c r="T2310" i="1"/>
  <c r="S2310" i="1"/>
  <c r="R2310" i="1"/>
  <c r="Q2310" i="1"/>
  <c r="P2310" i="1"/>
  <c r="O2310" i="1"/>
  <c r="N2310" i="1"/>
  <c r="M2310" i="1"/>
  <c r="T2309" i="1"/>
  <c r="S2309" i="1"/>
  <c r="R2309" i="1"/>
  <c r="Q2309" i="1"/>
  <c r="N2309" i="1"/>
  <c r="O2309" i="1" s="1"/>
  <c r="P2309" i="1" s="1"/>
  <c r="M2309" i="1"/>
  <c r="T2308" i="1"/>
  <c r="S2308" i="1"/>
  <c r="R2308" i="1"/>
  <c r="Q2308" i="1"/>
  <c r="N2308" i="1"/>
  <c r="O2308" i="1" s="1"/>
  <c r="P2308" i="1" s="1"/>
  <c r="M2308" i="1"/>
  <c r="T2307" i="1"/>
  <c r="S2307" i="1"/>
  <c r="R2307" i="1"/>
  <c r="Q2307" i="1"/>
  <c r="N2307" i="1"/>
  <c r="O2307" i="1" s="1"/>
  <c r="P2307" i="1" s="1"/>
  <c r="M2307" i="1"/>
  <c r="T2306" i="1"/>
  <c r="S2306" i="1"/>
  <c r="R2306" i="1"/>
  <c r="Q2306" i="1"/>
  <c r="N2306" i="1"/>
  <c r="O2306" i="1" s="1"/>
  <c r="P2306" i="1" s="1"/>
  <c r="M2306" i="1"/>
  <c r="T2305" i="1"/>
  <c r="S2305" i="1"/>
  <c r="R2305" i="1"/>
  <c r="Q2305" i="1"/>
  <c r="N2305" i="1"/>
  <c r="O2305" i="1" s="1"/>
  <c r="P2305" i="1" s="1"/>
  <c r="M2305" i="1"/>
  <c r="T2304" i="1"/>
  <c r="S2304" i="1"/>
  <c r="R2304" i="1"/>
  <c r="Q2304" i="1"/>
  <c r="N2304" i="1"/>
  <c r="O2304" i="1" s="1"/>
  <c r="P2304" i="1" s="1"/>
  <c r="M2304" i="1"/>
  <c r="T2303" i="1"/>
  <c r="S2303" i="1"/>
  <c r="R2303" i="1"/>
  <c r="Q2303" i="1"/>
  <c r="N2303" i="1"/>
  <c r="O2303" i="1" s="1"/>
  <c r="P2303" i="1" s="1"/>
  <c r="M2303" i="1"/>
  <c r="T2302" i="1"/>
  <c r="S2302" i="1"/>
  <c r="R2302" i="1"/>
  <c r="Q2302" i="1"/>
  <c r="N2302" i="1"/>
  <c r="O2302" i="1" s="1"/>
  <c r="P2302" i="1" s="1"/>
  <c r="M2302" i="1"/>
  <c r="T2301" i="1"/>
  <c r="S2301" i="1"/>
  <c r="R2301" i="1"/>
  <c r="Q2301" i="1"/>
  <c r="N2301" i="1"/>
  <c r="O2301" i="1" s="1"/>
  <c r="P2301" i="1" s="1"/>
  <c r="M2301" i="1"/>
  <c r="T2300" i="1"/>
  <c r="S2300" i="1"/>
  <c r="R2300" i="1"/>
  <c r="Q2300" i="1"/>
  <c r="N2300" i="1"/>
  <c r="O2300" i="1" s="1"/>
  <c r="P2300" i="1" s="1"/>
  <c r="M2300" i="1"/>
  <c r="T2299" i="1"/>
  <c r="S2299" i="1"/>
  <c r="R2299" i="1"/>
  <c r="Q2299" i="1"/>
  <c r="N2299" i="1"/>
  <c r="O2299" i="1" s="1"/>
  <c r="P2299" i="1" s="1"/>
  <c r="M2299" i="1"/>
  <c r="T2298" i="1"/>
  <c r="S2298" i="1"/>
  <c r="R2298" i="1"/>
  <c r="Q2298" i="1"/>
  <c r="N2298" i="1"/>
  <c r="O2298" i="1" s="1"/>
  <c r="P2298" i="1" s="1"/>
  <c r="M2298" i="1"/>
  <c r="T2297" i="1"/>
  <c r="S2297" i="1"/>
  <c r="R2297" i="1"/>
  <c r="Q2297" i="1"/>
  <c r="N2297" i="1"/>
  <c r="O2297" i="1" s="1"/>
  <c r="P2297" i="1" s="1"/>
  <c r="M2297" i="1"/>
  <c r="T2296" i="1"/>
  <c r="S2296" i="1"/>
  <c r="R2296" i="1"/>
  <c r="Q2296" i="1"/>
  <c r="N2296" i="1"/>
  <c r="O2296" i="1" s="1"/>
  <c r="P2296" i="1" s="1"/>
  <c r="M2296" i="1"/>
  <c r="T2295" i="1"/>
  <c r="S2295" i="1"/>
  <c r="R2295" i="1"/>
  <c r="Q2295" i="1"/>
  <c r="N2295" i="1"/>
  <c r="O2295" i="1" s="1"/>
  <c r="P2295" i="1" s="1"/>
  <c r="M2295" i="1"/>
  <c r="T2294" i="1"/>
  <c r="S2294" i="1"/>
  <c r="R2294" i="1"/>
  <c r="Q2294" i="1"/>
  <c r="N2294" i="1"/>
  <c r="O2294" i="1" s="1"/>
  <c r="P2294" i="1" s="1"/>
  <c r="M2294" i="1"/>
  <c r="T2293" i="1"/>
  <c r="S2293" i="1"/>
  <c r="R2293" i="1"/>
  <c r="Q2293" i="1"/>
  <c r="N2293" i="1"/>
  <c r="O2293" i="1" s="1"/>
  <c r="P2293" i="1" s="1"/>
  <c r="M2293" i="1"/>
  <c r="T2292" i="1"/>
  <c r="S2292" i="1"/>
  <c r="R2292" i="1"/>
  <c r="Q2292" i="1"/>
  <c r="N2292" i="1"/>
  <c r="O2292" i="1" s="1"/>
  <c r="P2292" i="1" s="1"/>
  <c r="M2292" i="1"/>
  <c r="T2291" i="1"/>
  <c r="S2291" i="1"/>
  <c r="R2291" i="1"/>
  <c r="Q2291" i="1"/>
  <c r="N2291" i="1"/>
  <c r="O2291" i="1" s="1"/>
  <c r="P2291" i="1" s="1"/>
  <c r="M2291" i="1"/>
  <c r="T2290" i="1"/>
  <c r="S2290" i="1"/>
  <c r="R2290" i="1"/>
  <c r="Q2290" i="1"/>
  <c r="N2290" i="1"/>
  <c r="O2290" i="1" s="1"/>
  <c r="P2290" i="1" s="1"/>
  <c r="M2290" i="1"/>
  <c r="T2289" i="1"/>
  <c r="S2289" i="1"/>
  <c r="R2289" i="1"/>
  <c r="Q2289" i="1"/>
  <c r="N2289" i="1"/>
  <c r="O2289" i="1" s="1"/>
  <c r="P2289" i="1" s="1"/>
  <c r="M2289" i="1"/>
  <c r="T2288" i="1"/>
  <c r="S2288" i="1"/>
  <c r="R2288" i="1"/>
  <c r="Q2288" i="1"/>
  <c r="N2288" i="1"/>
  <c r="O2288" i="1" s="1"/>
  <c r="P2288" i="1" s="1"/>
  <c r="M2288" i="1"/>
  <c r="T2287" i="1"/>
  <c r="S2287" i="1"/>
  <c r="R2287" i="1"/>
  <c r="Q2287" i="1"/>
  <c r="N2287" i="1"/>
  <c r="O2287" i="1" s="1"/>
  <c r="P2287" i="1" s="1"/>
  <c r="M2287" i="1"/>
  <c r="T2286" i="1"/>
  <c r="S2286" i="1"/>
  <c r="R2286" i="1"/>
  <c r="Q2286" i="1"/>
  <c r="N2286" i="1"/>
  <c r="O2286" i="1" s="1"/>
  <c r="P2286" i="1" s="1"/>
  <c r="M2286" i="1"/>
  <c r="T2285" i="1"/>
  <c r="S2285" i="1"/>
  <c r="R2285" i="1"/>
  <c r="Q2285" i="1"/>
  <c r="N2285" i="1"/>
  <c r="O2285" i="1" s="1"/>
  <c r="P2285" i="1" s="1"/>
  <c r="M2285" i="1"/>
  <c r="T2284" i="1"/>
  <c r="S2284" i="1"/>
  <c r="R2284" i="1"/>
  <c r="Q2284" i="1"/>
  <c r="N2284" i="1"/>
  <c r="O2284" i="1" s="1"/>
  <c r="P2284" i="1" s="1"/>
  <c r="M2284" i="1"/>
  <c r="T2283" i="1"/>
  <c r="S2283" i="1"/>
  <c r="R2283" i="1"/>
  <c r="Q2283" i="1"/>
  <c r="N2283" i="1"/>
  <c r="O2283" i="1" s="1"/>
  <c r="P2283" i="1" s="1"/>
  <c r="M2283" i="1"/>
  <c r="T2282" i="1"/>
  <c r="S2282" i="1"/>
  <c r="R2282" i="1"/>
  <c r="Q2282" i="1"/>
  <c r="N2282" i="1"/>
  <c r="O2282" i="1" s="1"/>
  <c r="P2282" i="1" s="1"/>
  <c r="M2282" i="1"/>
  <c r="T2281" i="1"/>
  <c r="S2281" i="1"/>
  <c r="R2281" i="1"/>
  <c r="Q2281" i="1"/>
  <c r="N2281" i="1"/>
  <c r="O2281" i="1" s="1"/>
  <c r="P2281" i="1" s="1"/>
  <c r="M2281" i="1"/>
  <c r="T2280" i="1"/>
  <c r="S2280" i="1"/>
  <c r="R2280" i="1"/>
  <c r="Q2280" i="1"/>
  <c r="P2280" i="1"/>
  <c r="N2280" i="1"/>
  <c r="O2280" i="1" s="1"/>
  <c r="M2280" i="1"/>
  <c r="T2279" i="1"/>
  <c r="S2279" i="1"/>
  <c r="R2279" i="1"/>
  <c r="Q2279" i="1"/>
  <c r="P2279" i="1"/>
  <c r="N2279" i="1"/>
  <c r="O2279" i="1" s="1"/>
  <c r="M2279" i="1"/>
  <c r="T2278" i="1"/>
  <c r="S2278" i="1"/>
  <c r="R2278" i="1"/>
  <c r="Q2278" i="1"/>
  <c r="N2278" i="1"/>
  <c r="O2278" i="1" s="1"/>
  <c r="P2278" i="1" s="1"/>
  <c r="M2278" i="1"/>
  <c r="T2277" i="1"/>
  <c r="S2277" i="1"/>
  <c r="R2277" i="1"/>
  <c r="Q2277" i="1"/>
  <c r="N2277" i="1"/>
  <c r="O2277" i="1" s="1"/>
  <c r="P2277" i="1" s="1"/>
  <c r="M2277" i="1"/>
  <c r="T2276" i="1"/>
  <c r="S2276" i="1"/>
  <c r="R2276" i="1"/>
  <c r="Q2276" i="1"/>
  <c r="P2276" i="1"/>
  <c r="N2276" i="1"/>
  <c r="O2276" i="1" s="1"/>
  <c r="M2276" i="1"/>
  <c r="T2275" i="1"/>
  <c r="S2275" i="1"/>
  <c r="R2275" i="1"/>
  <c r="Q2275" i="1"/>
  <c r="P2275" i="1"/>
  <c r="N2275" i="1"/>
  <c r="O2275" i="1" s="1"/>
  <c r="M2275" i="1"/>
  <c r="T2274" i="1"/>
  <c r="S2274" i="1"/>
  <c r="R2274" i="1"/>
  <c r="Q2274" i="1"/>
  <c r="N2274" i="1"/>
  <c r="O2274" i="1" s="1"/>
  <c r="P2274" i="1" s="1"/>
  <c r="M2274" i="1"/>
  <c r="T2273" i="1"/>
  <c r="S2273" i="1"/>
  <c r="R2273" i="1"/>
  <c r="Q2273" i="1"/>
  <c r="N2273" i="1"/>
  <c r="O2273" i="1" s="1"/>
  <c r="P2273" i="1" s="1"/>
  <c r="M2273" i="1"/>
  <c r="T2272" i="1"/>
  <c r="S2272" i="1"/>
  <c r="R2272" i="1"/>
  <c r="Q2272" i="1"/>
  <c r="P2272" i="1"/>
  <c r="N2272" i="1"/>
  <c r="O2272" i="1" s="1"/>
  <c r="M2272" i="1"/>
  <c r="T2271" i="1"/>
  <c r="S2271" i="1"/>
  <c r="R2271" i="1"/>
  <c r="Q2271" i="1"/>
  <c r="P2271" i="1"/>
  <c r="N2271" i="1"/>
  <c r="O2271" i="1" s="1"/>
  <c r="M2271" i="1"/>
  <c r="T2270" i="1"/>
  <c r="S2270" i="1"/>
  <c r="R2270" i="1"/>
  <c r="Q2270" i="1"/>
  <c r="N2270" i="1"/>
  <c r="O2270" i="1" s="1"/>
  <c r="P2270" i="1" s="1"/>
  <c r="M2270" i="1"/>
  <c r="T2269" i="1"/>
  <c r="S2269" i="1"/>
  <c r="R2269" i="1"/>
  <c r="Q2269" i="1"/>
  <c r="N2269" i="1"/>
  <c r="O2269" i="1" s="1"/>
  <c r="P2269" i="1" s="1"/>
  <c r="M2269" i="1"/>
  <c r="T2268" i="1"/>
  <c r="S2268" i="1"/>
  <c r="R2268" i="1"/>
  <c r="Q2268" i="1"/>
  <c r="P2268" i="1"/>
  <c r="N2268" i="1"/>
  <c r="O2268" i="1" s="1"/>
  <c r="M2268" i="1"/>
  <c r="T2267" i="1"/>
  <c r="S2267" i="1"/>
  <c r="R2267" i="1"/>
  <c r="Q2267" i="1"/>
  <c r="P2267" i="1"/>
  <c r="N2267" i="1"/>
  <c r="O2267" i="1" s="1"/>
  <c r="M2267" i="1"/>
  <c r="T2266" i="1"/>
  <c r="S2266" i="1"/>
  <c r="R2266" i="1"/>
  <c r="Q2266" i="1"/>
  <c r="N2266" i="1"/>
  <c r="O2266" i="1" s="1"/>
  <c r="P2266" i="1" s="1"/>
  <c r="M2266" i="1"/>
  <c r="T2265" i="1"/>
  <c r="S2265" i="1"/>
  <c r="R2265" i="1"/>
  <c r="Q2265" i="1"/>
  <c r="N2265" i="1"/>
  <c r="O2265" i="1" s="1"/>
  <c r="P2265" i="1" s="1"/>
  <c r="M2265" i="1"/>
  <c r="T2264" i="1"/>
  <c r="S2264" i="1"/>
  <c r="R2264" i="1"/>
  <c r="Q2264" i="1"/>
  <c r="P2264" i="1"/>
  <c r="N2264" i="1"/>
  <c r="O2264" i="1" s="1"/>
  <c r="M2264" i="1"/>
  <c r="T2263" i="1"/>
  <c r="S2263" i="1"/>
  <c r="R2263" i="1"/>
  <c r="Q2263" i="1"/>
  <c r="P2263" i="1"/>
  <c r="N2263" i="1"/>
  <c r="O2263" i="1" s="1"/>
  <c r="M2263" i="1"/>
  <c r="T2262" i="1"/>
  <c r="S2262" i="1"/>
  <c r="R2262" i="1"/>
  <c r="Q2262" i="1"/>
  <c r="N2262" i="1"/>
  <c r="O2262" i="1" s="1"/>
  <c r="P2262" i="1" s="1"/>
  <c r="M2262" i="1"/>
  <c r="T2261" i="1"/>
  <c r="S2261" i="1"/>
  <c r="R2261" i="1"/>
  <c r="Q2261" i="1"/>
  <c r="N2261" i="1"/>
  <c r="O2261" i="1" s="1"/>
  <c r="P2261" i="1" s="1"/>
  <c r="M2261" i="1"/>
  <c r="T2260" i="1"/>
  <c r="S2260" i="1"/>
  <c r="R2260" i="1"/>
  <c r="Q2260" i="1"/>
  <c r="P2260" i="1"/>
  <c r="N2260" i="1"/>
  <c r="O2260" i="1" s="1"/>
  <c r="M2260" i="1"/>
  <c r="T2259" i="1"/>
  <c r="S2259" i="1"/>
  <c r="R2259" i="1"/>
  <c r="Q2259" i="1"/>
  <c r="P2259" i="1"/>
  <c r="N2259" i="1"/>
  <c r="O2259" i="1" s="1"/>
  <c r="M2259" i="1"/>
  <c r="T2258" i="1"/>
  <c r="S2258" i="1"/>
  <c r="R2258" i="1"/>
  <c r="Q2258" i="1"/>
  <c r="N2258" i="1"/>
  <c r="O2258" i="1" s="1"/>
  <c r="P2258" i="1" s="1"/>
  <c r="M2258" i="1"/>
  <c r="T2257" i="1"/>
  <c r="S2257" i="1"/>
  <c r="R2257" i="1"/>
  <c r="Q2257" i="1"/>
  <c r="N2257" i="1"/>
  <c r="O2257" i="1" s="1"/>
  <c r="P2257" i="1" s="1"/>
  <c r="M2257" i="1"/>
  <c r="T2256" i="1"/>
  <c r="S2256" i="1"/>
  <c r="R2256" i="1"/>
  <c r="Q2256" i="1"/>
  <c r="P2256" i="1"/>
  <c r="N2256" i="1"/>
  <c r="O2256" i="1" s="1"/>
  <c r="M2256" i="1"/>
  <c r="T2255" i="1"/>
  <c r="S2255" i="1"/>
  <c r="R2255" i="1"/>
  <c r="Q2255" i="1"/>
  <c r="P2255" i="1"/>
  <c r="N2255" i="1"/>
  <c r="O2255" i="1" s="1"/>
  <c r="M2255" i="1"/>
  <c r="T2254" i="1"/>
  <c r="S2254" i="1"/>
  <c r="R2254" i="1"/>
  <c r="Q2254" i="1"/>
  <c r="N2254" i="1"/>
  <c r="O2254" i="1" s="1"/>
  <c r="P2254" i="1" s="1"/>
  <c r="M2254" i="1"/>
  <c r="T2253" i="1"/>
  <c r="S2253" i="1"/>
  <c r="R2253" i="1"/>
  <c r="Q2253" i="1"/>
  <c r="N2253" i="1"/>
  <c r="O2253" i="1" s="1"/>
  <c r="P2253" i="1" s="1"/>
  <c r="M2253" i="1"/>
  <c r="T2252" i="1"/>
  <c r="S2252" i="1"/>
  <c r="R2252" i="1"/>
  <c r="Q2252" i="1"/>
  <c r="P2252" i="1"/>
  <c r="N2252" i="1"/>
  <c r="O2252" i="1" s="1"/>
  <c r="M2252" i="1"/>
  <c r="T2251" i="1"/>
  <c r="S2251" i="1"/>
  <c r="R2251" i="1"/>
  <c r="Q2251" i="1"/>
  <c r="P2251" i="1"/>
  <c r="N2251" i="1"/>
  <c r="O2251" i="1" s="1"/>
  <c r="M2251" i="1"/>
  <c r="T2250" i="1"/>
  <c r="S2250" i="1"/>
  <c r="R2250" i="1"/>
  <c r="Q2250" i="1"/>
  <c r="N2250" i="1"/>
  <c r="O2250" i="1" s="1"/>
  <c r="P2250" i="1" s="1"/>
  <c r="M2250" i="1"/>
  <c r="T2249" i="1"/>
  <c r="S2249" i="1"/>
  <c r="R2249" i="1"/>
  <c r="Q2249" i="1"/>
  <c r="N2249" i="1"/>
  <c r="O2249" i="1" s="1"/>
  <c r="P2249" i="1" s="1"/>
  <c r="M2249" i="1"/>
  <c r="T2248" i="1"/>
  <c r="S2248" i="1"/>
  <c r="R2248" i="1"/>
  <c r="Q2248" i="1"/>
  <c r="P2248" i="1"/>
  <c r="N2248" i="1"/>
  <c r="O2248" i="1" s="1"/>
  <c r="M2248" i="1"/>
  <c r="T2247" i="1"/>
  <c r="S2247" i="1"/>
  <c r="R2247" i="1"/>
  <c r="Q2247" i="1"/>
  <c r="P2247" i="1"/>
  <c r="N2247" i="1"/>
  <c r="O2247" i="1" s="1"/>
  <c r="M2247" i="1"/>
  <c r="T2246" i="1"/>
  <c r="S2246" i="1"/>
  <c r="R2246" i="1"/>
  <c r="Q2246" i="1"/>
  <c r="N2246" i="1"/>
  <c r="O2246" i="1" s="1"/>
  <c r="P2246" i="1" s="1"/>
  <c r="M2246" i="1"/>
  <c r="T2245" i="1"/>
  <c r="S2245" i="1"/>
  <c r="R2245" i="1"/>
  <c r="Q2245" i="1"/>
  <c r="N2245" i="1"/>
  <c r="O2245" i="1" s="1"/>
  <c r="P2245" i="1" s="1"/>
  <c r="M2245" i="1"/>
  <c r="T2244" i="1"/>
  <c r="S2244" i="1"/>
  <c r="R2244" i="1"/>
  <c r="Q2244" i="1"/>
  <c r="P2244" i="1"/>
  <c r="N2244" i="1"/>
  <c r="O2244" i="1" s="1"/>
  <c r="M2244" i="1"/>
  <c r="T2243" i="1"/>
  <c r="S2243" i="1"/>
  <c r="R2243" i="1"/>
  <c r="Q2243" i="1"/>
  <c r="P2243" i="1"/>
  <c r="N2243" i="1"/>
  <c r="O2243" i="1" s="1"/>
  <c r="M2243" i="1"/>
  <c r="T2242" i="1"/>
  <c r="S2242" i="1"/>
  <c r="R2242" i="1"/>
  <c r="Q2242" i="1"/>
  <c r="N2242" i="1"/>
  <c r="O2242" i="1" s="1"/>
  <c r="P2242" i="1" s="1"/>
  <c r="M2242" i="1"/>
  <c r="T2241" i="1"/>
  <c r="S2241" i="1"/>
  <c r="R2241" i="1"/>
  <c r="Q2241" i="1"/>
  <c r="N2241" i="1"/>
  <c r="O2241" i="1" s="1"/>
  <c r="P2241" i="1" s="1"/>
  <c r="M2241" i="1"/>
  <c r="T2240" i="1"/>
  <c r="S2240" i="1"/>
  <c r="R2240" i="1"/>
  <c r="Q2240" i="1"/>
  <c r="P2240" i="1"/>
  <c r="N2240" i="1"/>
  <c r="O2240" i="1" s="1"/>
  <c r="M2240" i="1"/>
  <c r="T2239" i="1"/>
  <c r="S2239" i="1"/>
  <c r="R2239" i="1"/>
  <c r="Q2239" i="1"/>
  <c r="P2239" i="1"/>
  <c r="N2239" i="1"/>
  <c r="O2239" i="1" s="1"/>
  <c r="M2239" i="1"/>
  <c r="T2238" i="1"/>
  <c r="S2238" i="1"/>
  <c r="R2238" i="1"/>
  <c r="Q2238" i="1"/>
  <c r="N2238" i="1"/>
  <c r="O2238" i="1" s="1"/>
  <c r="P2238" i="1" s="1"/>
  <c r="M2238" i="1"/>
  <c r="T2237" i="1"/>
  <c r="S2237" i="1"/>
  <c r="R2237" i="1"/>
  <c r="Q2237" i="1"/>
  <c r="N2237" i="1"/>
  <c r="O2237" i="1" s="1"/>
  <c r="P2237" i="1" s="1"/>
  <c r="M2237" i="1"/>
  <c r="T2236" i="1"/>
  <c r="S2236" i="1"/>
  <c r="R2236" i="1"/>
  <c r="Q2236" i="1"/>
  <c r="P2236" i="1"/>
  <c r="N2236" i="1"/>
  <c r="O2236" i="1" s="1"/>
  <c r="M2236" i="1"/>
  <c r="T2235" i="1"/>
  <c r="S2235" i="1"/>
  <c r="R2235" i="1"/>
  <c r="Q2235" i="1"/>
  <c r="P2235" i="1"/>
  <c r="N2235" i="1"/>
  <c r="O2235" i="1" s="1"/>
  <c r="M2235" i="1"/>
  <c r="T2234" i="1"/>
  <c r="S2234" i="1"/>
  <c r="R2234" i="1"/>
  <c r="Q2234" i="1"/>
  <c r="N2234" i="1"/>
  <c r="O2234" i="1" s="1"/>
  <c r="P2234" i="1" s="1"/>
  <c r="M2234" i="1"/>
  <c r="T2233" i="1"/>
  <c r="S2233" i="1"/>
  <c r="R2233" i="1"/>
  <c r="Q2233" i="1"/>
  <c r="N2233" i="1"/>
  <c r="O2233" i="1" s="1"/>
  <c r="P2233" i="1" s="1"/>
  <c r="M2233" i="1"/>
  <c r="T2232" i="1"/>
  <c r="S2232" i="1"/>
  <c r="R2232" i="1"/>
  <c r="Q2232" i="1"/>
  <c r="P2232" i="1"/>
  <c r="N2232" i="1"/>
  <c r="O2232" i="1" s="1"/>
  <c r="M2232" i="1"/>
  <c r="T2231" i="1"/>
  <c r="S2231" i="1"/>
  <c r="R2231" i="1"/>
  <c r="Q2231" i="1"/>
  <c r="P2231" i="1"/>
  <c r="N2231" i="1"/>
  <c r="O2231" i="1" s="1"/>
  <c r="M2231" i="1"/>
  <c r="T2230" i="1"/>
  <c r="S2230" i="1"/>
  <c r="R2230" i="1"/>
  <c r="Q2230" i="1"/>
  <c r="N2230" i="1"/>
  <c r="O2230" i="1" s="1"/>
  <c r="P2230" i="1" s="1"/>
  <c r="M2230" i="1"/>
  <c r="T2229" i="1"/>
  <c r="S2229" i="1"/>
  <c r="R2229" i="1"/>
  <c r="Q2229" i="1"/>
  <c r="N2229" i="1"/>
  <c r="O2229" i="1" s="1"/>
  <c r="P2229" i="1" s="1"/>
  <c r="M2229" i="1"/>
  <c r="T2228" i="1"/>
  <c r="S2228" i="1"/>
  <c r="R2228" i="1"/>
  <c r="Q2228" i="1"/>
  <c r="P2228" i="1"/>
  <c r="N2228" i="1"/>
  <c r="O2228" i="1" s="1"/>
  <c r="M2228" i="1"/>
  <c r="T2227" i="1"/>
  <c r="S2227" i="1"/>
  <c r="R2227" i="1"/>
  <c r="Q2227" i="1"/>
  <c r="P2227" i="1"/>
  <c r="N2227" i="1"/>
  <c r="O2227" i="1" s="1"/>
  <c r="M2227" i="1"/>
  <c r="T2226" i="1"/>
  <c r="S2226" i="1"/>
  <c r="R2226" i="1"/>
  <c r="Q2226" i="1"/>
  <c r="N2226" i="1"/>
  <c r="O2226" i="1" s="1"/>
  <c r="P2226" i="1" s="1"/>
  <c r="M2226" i="1"/>
  <c r="T2225" i="1"/>
  <c r="S2225" i="1"/>
  <c r="R2225" i="1"/>
  <c r="Q2225" i="1"/>
  <c r="N2225" i="1"/>
  <c r="O2225" i="1" s="1"/>
  <c r="P2225" i="1" s="1"/>
  <c r="M2225" i="1"/>
  <c r="T2224" i="1"/>
  <c r="S2224" i="1"/>
  <c r="R2224" i="1"/>
  <c r="Q2224" i="1"/>
  <c r="P2224" i="1"/>
  <c r="N2224" i="1"/>
  <c r="O2224" i="1" s="1"/>
  <c r="M2224" i="1"/>
  <c r="T2223" i="1"/>
  <c r="S2223" i="1"/>
  <c r="R2223" i="1"/>
  <c r="Q2223" i="1"/>
  <c r="P2223" i="1"/>
  <c r="N2223" i="1"/>
  <c r="O2223" i="1" s="1"/>
  <c r="M2223" i="1"/>
  <c r="T2222" i="1"/>
  <c r="S2222" i="1"/>
  <c r="R2222" i="1"/>
  <c r="Q2222" i="1"/>
  <c r="N2222" i="1"/>
  <c r="O2222" i="1" s="1"/>
  <c r="P2222" i="1" s="1"/>
  <c r="M2222" i="1"/>
  <c r="T2221" i="1"/>
  <c r="S2221" i="1"/>
  <c r="R2221" i="1"/>
  <c r="Q2221" i="1"/>
  <c r="N2221" i="1"/>
  <c r="O2221" i="1" s="1"/>
  <c r="P2221" i="1" s="1"/>
  <c r="M2221" i="1"/>
  <c r="T2220" i="1"/>
  <c r="S2220" i="1"/>
  <c r="R2220" i="1"/>
  <c r="Q2220" i="1"/>
  <c r="P2220" i="1"/>
  <c r="N2220" i="1"/>
  <c r="O2220" i="1" s="1"/>
  <c r="M2220" i="1"/>
  <c r="T2219" i="1"/>
  <c r="S2219" i="1"/>
  <c r="R2219" i="1"/>
  <c r="Q2219" i="1"/>
  <c r="P2219" i="1"/>
  <c r="N2219" i="1"/>
  <c r="O2219" i="1" s="1"/>
  <c r="M2219" i="1"/>
  <c r="T2218" i="1"/>
  <c r="S2218" i="1"/>
  <c r="R2218" i="1"/>
  <c r="Q2218" i="1"/>
  <c r="O2218" i="1"/>
  <c r="P2218" i="1" s="1"/>
  <c r="N2218" i="1"/>
  <c r="M2218" i="1"/>
  <c r="T2217" i="1"/>
  <c r="S2217" i="1"/>
  <c r="R2217" i="1"/>
  <c r="Q2217" i="1"/>
  <c r="O2217" i="1"/>
  <c r="P2217" i="1" s="1"/>
  <c r="N2217" i="1"/>
  <c r="M2217" i="1"/>
  <c r="T2216" i="1"/>
  <c r="S2216" i="1"/>
  <c r="R2216" i="1"/>
  <c r="Q2216" i="1"/>
  <c r="O2216" i="1"/>
  <c r="P2216" i="1" s="1"/>
  <c r="N2216" i="1"/>
  <c r="M2216" i="1"/>
  <c r="T2215" i="1"/>
  <c r="S2215" i="1"/>
  <c r="R2215" i="1"/>
  <c r="Q2215" i="1"/>
  <c r="O2215" i="1"/>
  <c r="P2215" i="1" s="1"/>
  <c r="N2215" i="1"/>
  <c r="M2215" i="1"/>
  <c r="T2214" i="1"/>
  <c r="S2214" i="1"/>
  <c r="R2214" i="1"/>
  <c r="Q2214" i="1"/>
  <c r="O2214" i="1"/>
  <c r="P2214" i="1" s="1"/>
  <c r="N2214" i="1"/>
  <c r="M2214" i="1"/>
  <c r="T2213" i="1"/>
  <c r="S2213" i="1"/>
  <c r="R2213" i="1"/>
  <c r="Q2213" i="1"/>
  <c r="O2213" i="1"/>
  <c r="P2213" i="1" s="1"/>
  <c r="N2213" i="1"/>
  <c r="M2213" i="1"/>
  <c r="T2212" i="1"/>
  <c r="S2212" i="1"/>
  <c r="R2212" i="1"/>
  <c r="Q2212" i="1"/>
  <c r="O2212" i="1"/>
  <c r="P2212" i="1" s="1"/>
  <c r="N2212" i="1"/>
  <c r="M2212" i="1"/>
  <c r="T2211" i="1"/>
  <c r="S2211" i="1"/>
  <c r="R2211" i="1"/>
  <c r="Q2211" i="1"/>
  <c r="O2211" i="1"/>
  <c r="P2211" i="1" s="1"/>
  <c r="N2211" i="1"/>
  <c r="M2211" i="1"/>
  <c r="T2210" i="1"/>
  <c r="S2210" i="1"/>
  <c r="R2210" i="1"/>
  <c r="Q2210" i="1"/>
  <c r="O2210" i="1"/>
  <c r="P2210" i="1" s="1"/>
  <c r="N2210" i="1"/>
  <c r="M2210" i="1"/>
  <c r="T2209" i="1"/>
  <c r="S2209" i="1"/>
  <c r="R2209" i="1"/>
  <c r="Q2209" i="1"/>
  <c r="O2209" i="1"/>
  <c r="P2209" i="1" s="1"/>
  <c r="N2209" i="1"/>
  <c r="M2209" i="1"/>
  <c r="T2208" i="1"/>
  <c r="S2208" i="1"/>
  <c r="R2208" i="1"/>
  <c r="Q2208" i="1"/>
  <c r="O2208" i="1"/>
  <c r="P2208" i="1" s="1"/>
  <c r="N2208" i="1"/>
  <c r="M2208" i="1"/>
  <c r="T2207" i="1"/>
  <c r="S2207" i="1"/>
  <c r="R2207" i="1"/>
  <c r="Q2207" i="1"/>
  <c r="O2207" i="1"/>
  <c r="P2207" i="1" s="1"/>
  <c r="N2207" i="1"/>
  <c r="M2207" i="1"/>
  <c r="T2206" i="1"/>
  <c r="S2206" i="1"/>
  <c r="R2206" i="1"/>
  <c r="Q2206" i="1"/>
  <c r="O2206" i="1"/>
  <c r="P2206" i="1" s="1"/>
  <c r="N2206" i="1"/>
  <c r="M2206" i="1"/>
  <c r="T2205" i="1"/>
  <c r="S2205" i="1"/>
  <c r="R2205" i="1"/>
  <c r="Q2205" i="1"/>
  <c r="O2205" i="1"/>
  <c r="P2205" i="1" s="1"/>
  <c r="N2205" i="1"/>
  <c r="M2205" i="1"/>
  <c r="T2204" i="1"/>
  <c r="S2204" i="1"/>
  <c r="R2204" i="1"/>
  <c r="Q2204" i="1"/>
  <c r="O2204" i="1"/>
  <c r="P2204" i="1" s="1"/>
  <c r="N2204" i="1"/>
  <c r="M2204" i="1"/>
  <c r="T2203" i="1"/>
  <c r="S2203" i="1"/>
  <c r="R2203" i="1"/>
  <c r="Q2203" i="1"/>
  <c r="O2203" i="1"/>
  <c r="P2203" i="1" s="1"/>
  <c r="N2203" i="1"/>
  <c r="M2203" i="1"/>
  <c r="T2202" i="1"/>
  <c r="S2202" i="1"/>
  <c r="R2202" i="1"/>
  <c r="Q2202" i="1"/>
  <c r="O2202" i="1"/>
  <c r="P2202" i="1" s="1"/>
  <c r="N2202" i="1"/>
  <c r="M2202" i="1"/>
  <c r="T2201" i="1"/>
  <c r="S2201" i="1"/>
  <c r="R2201" i="1"/>
  <c r="Q2201" i="1"/>
  <c r="O2201" i="1"/>
  <c r="P2201" i="1" s="1"/>
  <c r="N2201" i="1"/>
  <c r="M2201" i="1"/>
  <c r="T2200" i="1"/>
  <c r="S2200" i="1"/>
  <c r="R2200" i="1"/>
  <c r="Q2200" i="1"/>
  <c r="O2200" i="1"/>
  <c r="P2200" i="1" s="1"/>
  <c r="N2200" i="1"/>
  <c r="M2200" i="1"/>
  <c r="T2199" i="1"/>
  <c r="S2199" i="1"/>
  <c r="R2199" i="1"/>
  <c r="Q2199" i="1"/>
  <c r="O2199" i="1"/>
  <c r="P2199" i="1" s="1"/>
  <c r="N2199" i="1"/>
  <c r="M2199" i="1"/>
  <c r="T2198" i="1"/>
  <c r="S2198" i="1"/>
  <c r="R2198" i="1"/>
  <c r="Q2198" i="1"/>
  <c r="O2198" i="1"/>
  <c r="P2198" i="1" s="1"/>
  <c r="N2198" i="1"/>
  <c r="M2198" i="1"/>
  <c r="T2197" i="1"/>
  <c r="S2197" i="1"/>
  <c r="R2197" i="1"/>
  <c r="Q2197" i="1"/>
  <c r="O2197" i="1"/>
  <c r="P2197" i="1" s="1"/>
  <c r="N2197" i="1"/>
  <c r="M2197" i="1"/>
  <c r="T2196" i="1"/>
  <c r="S2196" i="1"/>
  <c r="R2196" i="1"/>
  <c r="Q2196" i="1"/>
  <c r="O2196" i="1"/>
  <c r="P2196" i="1" s="1"/>
  <c r="N2196" i="1"/>
  <c r="M2196" i="1"/>
  <c r="T2195" i="1"/>
  <c r="S2195" i="1"/>
  <c r="R2195" i="1"/>
  <c r="Q2195" i="1"/>
  <c r="O2195" i="1"/>
  <c r="P2195" i="1" s="1"/>
  <c r="N2195" i="1"/>
  <c r="M2195" i="1"/>
  <c r="T2194" i="1"/>
  <c r="S2194" i="1"/>
  <c r="R2194" i="1"/>
  <c r="Q2194" i="1"/>
  <c r="O2194" i="1"/>
  <c r="P2194" i="1" s="1"/>
  <c r="N2194" i="1"/>
  <c r="M2194" i="1"/>
  <c r="T2193" i="1"/>
  <c r="S2193" i="1"/>
  <c r="R2193" i="1"/>
  <c r="Q2193" i="1"/>
  <c r="O2193" i="1"/>
  <c r="P2193" i="1" s="1"/>
  <c r="N2193" i="1"/>
  <c r="M2193" i="1"/>
  <c r="T2192" i="1"/>
  <c r="S2192" i="1"/>
  <c r="R2192" i="1"/>
  <c r="Q2192" i="1"/>
  <c r="O2192" i="1"/>
  <c r="P2192" i="1" s="1"/>
  <c r="N2192" i="1"/>
  <c r="M2192" i="1"/>
  <c r="T2191" i="1"/>
  <c r="S2191" i="1"/>
  <c r="R2191" i="1"/>
  <c r="Q2191" i="1"/>
  <c r="O2191" i="1"/>
  <c r="P2191" i="1" s="1"/>
  <c r="N2191" i="1"/>
  <c r="M2191" i="1"/>
  <c r="T2190" i="1"/>
  <c r="S2190" i="1"/>
  <c r="R2190" i="1"/>
  <c r="Q2190" i="1"/>
  <c r="O2190" i="1"/>
  <c r="P2190" i="1" s="1"/>
  <c r="N2190" i="1"/>
  <c r="M2190" i="1"/>
  <c r="T2189" i="1"/>
  <c r="S2189" i="1"/>
  <c r="R2189" i="1"/>
  <c r="Q2189" i="1"/>
  <c r="O2189" i="1"/>
  <c r="P2189" i="1" s="1"/>
  <c r="N2189" i="1"/>
  <c r="M2189" i="1"/>
  <c r="T2188" i="1"/>
  <c r="S2188" i="1"/>
  <c r="R2188" i="1"/>
  <c r="Q2188" i="1"/>
  <c r="O2188" i="1"/>
  <c r="P2188" i="1" s="1"/>
  <c r="N2188" i="1"/>
  <c r="M2188" i="1"/>
  <c r="T2187" i="1"/>
  <c r="S2187" i="1"/>
  <c r="R2187" i="1"/>
  <c r="Q2187" i="1"/>
  <c r="O2187" i="1"/>
  <c r="P2187" i="1" s="1"/>
  <c r="N2187" i="1"/>
  <c r="M2187" i="1"/>
  <c r="T2186" i="1"/>
  <c r="S2186" i="1"/>
  <c r="R2186" i="1"/>
  <c r="Q2186" i="1"/>
  <c r="O2186" i="1"/>
  <c r="P2186" i="1" s="1"/>
  <c r="N2186" i="1"/>
  <c r="M2186" i="1"/>
  <c r="T2185" i="1"/>
  <c r="S2185" i="1"/>
  <c r="R2185" i="1"/>
  <c r="Q2185" i="1"/>
  <c r="O2185" i="1"/>
  <c r="P2185" i="1" s="1"/>
  <c r="N2185" i="1"/>
  <c r="M2185" i="1"/>
  <c r="T2184" i="1"/>
  <c r="S2184" i="1"/>
  <c r="R2184" i="1"/>
  <c r="Q2184" i="1"/>
  <c r="O2184" i="1"/>
  <c r="P2184" i="1" s="1"/>
  <c r="N2184" i="1"/>
  <c r="M2184" i="1"/>
  <c r="T2183" i="1"/>
  <c r="S2183" i="1"/>
  <c r="R2183" i="1"/>
  <c r="Q2183" i="1"/>
  <c r="O2183" i="1"/>
  <c r="P2183" i="1" s="1"/>
  <c r="N2183" i="1"/>
  <c r="M2183" i="1"/>
  <c r="T2182" i="1"/>
  <c r="S2182" i="1"/>
  <c r="R2182" i="1"/>
  <c r="Q2182" i="1"/>
  <c r="O2182" i="1"/>
  <c r="P2182" i="1" s="1"/>
  <c r="N2182" i="1"/>
  <c r="M2182" i="1"/>
  <c r="T2181" i="1"/>
  <c r="S2181" i="1"/>
  <c r="R2181" i="1"/>
  <c r="Q2181" i="1"/>
  <c r="O2181" i="1"/>
  <c r="P2181" i="1" s="1"/>
  <c r="N2181" i="1"/>
  <c r="M2181" i="1"/>
  <c r="T2180" i="1"/>
  <c r="S2180" i="1"/>
  <c r="R2180" i="1"/>
  <c r="Q2180" i="1"/>
  <c r="O2180" i="1"/>
  <c r="P2180" i="1" s="1"/>
  <c r="N2180" i="1"/>
  <c r="M2180" i="1"/>
  <c r="T2179" i="1"/>
  <c r="S2179" i="1"/>
  <c r="R2179" i="1"/>
  <c r="Q2179" i="1"/>
  <c r="O2179" i="1"/>
  <c r="P2179" i="1" s="1"/>
  <c r="N2179" i="1"/>
  <c r="M2179" i="1"/>
  <c r="T2178" i="1"/>
  <c r="S2178" i="1"/>
  <c r="R2178" i="1"/>
  <c r="Q2178" i="1"/>
  <c r="O2178" i="1"/>
  <c r="P2178" i="1" s="1"/>
  <c r="N2178" i="1"/>
  <c r="M2178" i="1"/>
  <c r="T2177" i="1"/>
  <c r="S2177" i="1"/>
  <c r="R2177" i="1"/>
  <c r="Q2177" i="1"/>
  <c r="O2177" i="1"/>
  <c r="P2177" i="1" s="1"/>
  <c r="N2177" i="1"/>
  <c r="M2177" i="1"/>
  <c r="T2176" i="1"/>
  <c r="S2176" i="1"/>
  <c r="R2176" i="1"/>
  <c r="Q2176" i="1"/>
  <c r="O2176" i="1"/>
  <c r="P2176" i="1" s="1"/>
  <c r="N2176" i="1"/>
  <c r="M2176" i="1"/>
  <c r="T2175" i="1"/>
  <c r="S2175" i="1"/>
  <c r="R2175" i="1"/>
  <c r="Q2175" i="1"/>
  <c r="O2175" i="1"/>
  <c r="P2175" i="1" s="1"/>
  <c r="N2175" i="1"/>
  <c r="M2175" i="1"/>
  <c r="T2174" i="1"/>
  <c r="S2174" i="1"/>
  <c r="R2174" i="1"/>
  <c r="Q2174" i="1"/>
  <c r="O2174" i="1"/>
  <c r="P2174" i="1" s="1"/>
  <c r="N2174" i="1"/>
  <c r="M2174" i="1"/>
  <c r="T2173" i="1"/>
  <c r="S2173" i="1"/>
  <c r="R2173" i="1"/>
  <c r="Q2173" i="1"/>
  <c r="O2173" i="1"/>
  <c r="P2173" i="1" s="1"/>
  <c r="N2173" i="1"/>
  <c r="M2173" i="1"/>
  <c r="T2172" i="1"/>
  <c r="S2172" i="1"/>
  <c r="R2172" i="1"/>
  <c r="Q2172" i="1"/>
  <c r="O2172" i="1"/>
  <c r="P2172" i="1" s="1"/>
  <c r="N2172" i="1"/>
  <c r="M2172" i="1"/>
  <c r="T2171" i="1"/>
  <c r="S2171" i="1"/>
  <c r="R2171" i="1"/>
  <c r="Q2171" i="1"/>
  <c r="O2171" i="1"/>
  <c r="P2171" i="1" s="1"/>
  <c r="N2171" i="1"/>
  <c r="M2171" i="1"/>
  <c r="T2170" i="1"/>
  <c r="S2170" i="1"/>
  <c r="R2170" i="1"/>
  <c r="Q2170" i="1"/>
  <c r="O2170" i="1"/>
  <c r="P2170" i="1" s="1"/>
  <c r="N2170" i="1"/>
  <c r="M2170" i="1"/>
  <c r="T2169" i="1"/>
  <c r="S2169" i="1"/>
  <c r="R2169" i="1"/>
  <c r="Q2169" i="1"/>
  <c r="O2169" i="1"/>
  <c r="P2169" i="1" s="1"/>
  <c r="N2169" i="1"/>
  <c r="M2169" i="1"/>
  <c r="T2168" i="1"/>
  <c r="S2168" i="1"/>
  <c r="R2168" i="1"/>
  <c r="Q2168" i="1"/>
  <c r="O2168" i="1"/>
  <c r="P2168" i="1" s="1"/>
  <c r="N2168" i="1"/>
  <c r="M2168" i="1"/>
  <c r="T2167" i="1"/>
  <c r="S2167" i="1"/>
  <c r="R2167" i="1"/>
  <c r="Q2167" i="1"/>
  <c r="O2167" i="1"/>
  <c r="P2167" i="1" s="1"/>
  <c r="N2167" i="1"/>
  <c r="M2167" i="1"/>
  <c r="T2166" i="1"/>
  <c r="S2166" i="1"/>
  <c r="R2166" i="1"/>
  <c r="Q2166" i="1"/>
  <c r="O2166" i="1"/>
  <c r="P2166" i="1" s="1"/>
  <c r="N2166" i="1"/>
  <c r="M2166" i="1"/>
  <c r="T2165" i="1"/>
  <c r="S2165" i="1"/>
  <c r="R2165" i="1"/>
  <c r="Q2165" i="1"/>
  <c r="O2165" i="1"/>
  <c r="P2165" i="1" s="1"/>
  <c r="N2165" i="1"/>
  <c r="M2165" i="1"/>
  <c r="T2164" i="1"/>
  <c r="S2164" i="1"/>
  <c r="R2164" i="1"/>
  <c r="Q2164" i="1"/>
  <c r="O2164" i="1"/>
  <c r="P2164" i="1" s="1"/>
  <c r="N2164" i="1"/>
  <c r="M2164" i="1"/>
  <c r="T2163" i="1"/>
  <c r="S2163" i="1"/>
  <c r="R2163" i="1"/>
  <c r="Q2163" i="1"/>
  <c r="O2163" i="1"/>
  <c r="P2163" i="1" s="1"/>
  <c r="N2163" i="1"/>
  <c r="M2163" i="1"/>
  <c r="T2162" i="1"/>
  <c r="S2162" i="1"/>
  <c r="R2162" i="1"/>
  <c r="Q2162" i="1"/>
  <c r="O2162" i="1"/>
  <c r="P2162" i="1" s="1"/>
  <c r="N2162" i="1"/>
  <c r="M2162" i="1"/>
  <c r="T2161" i="1"/>
  <c r="S2161" i="1"/>
  <c r="R2161" i="1"/>
  <c r="Q2161" i="1"/>
  <c r="O2161" i="1"/>
  <c r="P2161" i="1" s="1"/>
  <c r="N2161" i="1"/>
  <c r="M2161" i="1"/>
  <c r="T2160" i="1"/>
  <c r="S2160" i="1"/>
  <c r="R2160" i="1"/>
  <c r="Q2160" i="1"/>
  <c r="O2160" i="1"/>
  <c r="P2160" i="1" s="1"/>
  <c r="N2160" i="1"/>
  <c r="M2160" i="1"/>
  <c r="T2159" i="1"/>
  <c r="S2159" i="1"/>
  <c r="R2159" i="1"/>
  <c r="Q2159" i="1"/>
  <c r="O2159" i="1"/>
  <c r="P2159" i="1" s="1"/>
  <c r="N2159" i="1"/>
  <c r="M2159" i="1"/>
  <c r="T2158" i="1"/>
  <c r="S2158" i="1"/>
  <c r="R2158" i="1"/>
  <c r="Q2158" i="1"/>
  <c r="O2158" i="1"/>
  <c r="P2158" i="1" s="1"/>
  <c r="N2158" i="1"/>
  <c r="M2158" i="1"/>
  <c r="T2157" i="1"/>
  <c r="S2157" i="1"/>
  <c r="R2157" i="1"/>
  <c r="Q2157" i="1"/>
  <c r="O2157" i="1"/>
  <c r="P2157" i="1" s="1"/>
  <c r="N2157" i="1"/>
  <c r="M2157" i="1"/>
  <c r="T2156" i="1"/>
  <c r="S2156" i="1"/>
  <c r="R2156" i="1"/>
  <c r="Q2156" i="1"/>
  <c r="O2156" i="1"/>
  <c r="P2156" i="1" s="1"/>
  <c r="N2156" i="1"/>
  <c r="M2156" i="1"/>
  <c r="T2155" i="1"/>
  <c r="S2155" i="1"/>
  <c r="R2155" i="1"/>
  <c r="Q2155" i="1"/>
  <c r="O2155" i="1"/>
  <c r="P2155" i="1" s="1"/>
  <c r="N2155" i="1"/>
  <c r="M2155" i="1"/>
  <c r="T2154" i="1"/>
  <c r="S2154" i="1"/>
  <c r="R2154" i="1"/>
  <c r="Q2154" i="1"/>
  <c r="O2154" i="1"/>
  <c r="P2154" i="1" s="1"/>
  <c r="N2154" i="1"/>
  <c r="M2154" i="1"/>
  <c r="T2153" i="1"/>
  <c r="S2153" i="1"/>
  <c r="R2153" i="1"/>
  <c r="Q2153" i="1"/>
  <c r="O2153" i="1"/>
  <c r="P2153" i="1" s="1"/>
  <c r="N2153" i="1"/>
  <c r="M2153" i="1"/>
  <c r="T2152" i="1"/>
  <c r="S2152" i="1"/>
  <c r="R2152" i="1"/>
  <c r="Q2152" i="1"/>
  <c r="O2152" i="1"/>
  <c r="P2152" i="1" s="1"/>
  <c r="N2152" i="1"/>
  <c r="M2152" i="1"/>
  <c r="T2151" i="1"/>
  <c r="S2151" i="1"/>
  <c r="R2151" i="1"/>
  <c r="Q2151" i="1"/>
  <c r="O2151" i="1"/>
  <c r="P2151" i="1" s="1"/>
  <c r="N2151" i="1"/>
  <c r="M2151" i="1"/>
  <c r="T2150" i="1"/>
  <c r="S2150" i="1"/>
  <c r="R2150" i="1"/>
  <c r="Q2150" i="1"/>
  <c r="O2150" i="1"/>
  <c r="P2150" i="1" s="1"/>
  <c r="N2150" i="1"/>
  <c r="M2150" i="1"/>
  <c r="T2149" i="1"/>
  <c r="S2149" i="1"/>
  <c r="R2149" i="1"/>
  <c r="Q2149" i="1"/>
  <c r="O2149" i="1"/>
  <c r="P2149" i="1" s="1"/>
  <c r="N2149" i="1"/>
  <c r="M2149" i="1"/>
  <c r="T2148" i="1"/>
  <c r="S2148" i="1"/>
  <c r="R2148" i="1"/>
  <c r="Q2148" i="1"/>
  <c r="O2148" i="1"/>
  <c r="P2148" i="1" s="1"/>
  <c r="N2148" i="1"/>
  <c r="M2148" i="1"/>
  <c r="T2147" i="1"/>
  <c r="S2147" i="1"/>
  <c r="R2147" i="1"/>
  <c r="Q2147" i="1"/>
  <c r="O2147" i="1"/>
  <c r="P2147" i="1" s="1"/>
  <c r="N2147" i="1"/>
  <c r="M2147" i="1"/>
  <c r="T2146" i="1"/>
  <c r="S2146" i="1"/>
  <c r="R2146" i="1"/>
  <c r="Q2146" i="1"/>
  <c r="O2146" i="1"/>
  <c r="P2146" i="1" s="1"/>
  <c r="N2146" i="1"/>
  <c r="M2146" i="1"/>
  <c r="T2145" i="1"/>
  <c r="S2145" i="1"/>
  <c r="R2145" i="1"/>
  <c r="Q2145" i="1"/>
  <c r="O2145" i="1"/>
  <c r="P2145" i="1" s="1"/>
  <c r="N2145" i="1"/>
  <c r="M2145" i="1"/>
  <c r="T2144" i="1"/>
  <c r="S2144" i="1"/>
  <c r="R2144" i="1"/>
  <c r="Q2144" i="1"/>
  <c r="P2144" i="1"/>
  <c r="O2144" i="1"/>
  <c r="N2144" i="1"/>
  <c r="M2144" i="1"/>
  <c r="T2143" i="1"/>
  <c r="S2143" i="1"/>
  <c r="R2143" i="1"/>
  <c r="Q2143" i="1"/>
  <c r="P2143" i="1"/>
  <c r="O2143" i="1"/>
  <c r="N2143" i="1"/>
  <c r="M2143" i="1"/>
  <c r="T2142" i="1"/>
  <c r="S2142" i="1"/>
  <c r="R2142" i="1"/>
  <c r="Q2142" i="1"/>
  <c r="P2142" i="1"/>
  <c r="O2142" i="1"/>
  <c r="N2142" i="1"/>
  <c r="M2142" i="1"/>
  <c r="T2141" i="1"/>
  <c r="S2141" i="1"/>
  <c r="R2141" i="1"/>
  <c r="Q2141" i="1"/>
  <c r="P2141" i="1"/>
  <c r="O2141" i="1"/>
  <c r="N2141" i="1"/>
  <c r="M2141" i="1"/>
  <c r="T2140" i="1"/>
  <c r="S2140" i="1"/>
  <c r="R2140" i="1"/>
  <c r="Q2140" i="1"/>
  <c r="P2140" i="1"/>
  <c r="O2140" i="1"/>
  <c r="N2140" i="1"/>
  <c r="M2140" i="1"/>
  <c r="T2139" i="1"/>
  <c r="S2139" i="1"/>
  <c r="R2139" i="1"/>
  <c r="Q2139" i="1"/>
  <c r="P2139" i="1"/>
  <c r="O2139" i="1"/>
  <c r="N2139" i="1"/>
  <c r="M2139" i="1"/>
  <c r="T2138" i="1"/>
  <c r="S2138" i="1"/>
  <c r="R2138" i="1"/>
  <c r="Q2138" i="1"/>
  <c r="P2138" i="1"/>
  <c r="O2138" i="1"/>
  <c r="N2138" i="1"/>
  <c r="M2138" i="1"/>
  <c r="T2137" i="1"/>
  <c r="S2137" i="1"/>
  <c r="R2137" i="1"/>
  <c r="Q2137" i="1"/>
  <c r="P2137" i="1"/>
  <c r="O2137" i="1"/>
  <c r="N2137" i="1"/>
  <c r="M2137" i="1"/>
  <c r="T2136" i="1"/>
  <c r="S2136" i="1"/>
  <c r="R2136" i="1"/>
  <c r="Q2136" i="1"/>
  <c r="P2136" i="1"/>
  <c r="O2136" i="1"/>
  <c r="N2136" i="1"/>
  <c r="M2136" i="1"/>
  <c r="T2135" i="1"/>
  <c r="S2135" i="1"/>
  <c r="R2135" i="1"/>
  <c r="Q2135" i="1"/>
  <c r="P2135" i="1"/>
  <c r="O2135" i="1"/>
  <c r="N2135" i="1"/>
  <c r="M2135" i="1"/>
  <c r="T2134" i="1"/>
  <c r="S2134" i="1"/>
  <c r="R2134" i="1"/>
  <c r="Q2134" i="1"/>
  <c r="P2134" i="1"/>
  <c r="O2134" i="1"/>
  <c r="N2134" i="1"/>
  <c r="M2134" i="1"/>
  <c r="T2133" i="1"/>
  <c r="S2133" i="1"/>
  <c r="R2133" i="1"/>
  <c r="Q2133" i="1"/>
  <c r="P2133" i="1"/>
  <c r="O2133" i="1"/>
  <c r="N2133" i="1"/>
  <c r="M2133" i="1"/>
  <c r="T2132" i="1"/>
  <c r="S2132" i="1"/>
  <c r="R2132" i="1"/>
  <c r="Q2132" i="1"/>
  <c r="P2132" i="1"/>
  <c r="O2132" i="1"/>
  <c r="N2132" i="1"/>
  <c r="M2132" i="1"/>
  <c r="T2131" i="1"/>
  <c r="S2131" i="1"/>
  <c r="R2131" i="1"/>
  <c r="Q2131" i="1"/>
  <c r="P2131" i="1"/>
  <c r="O2131" i="1"/>
  <c r="N2131" i="1"/>
  <c r="M2131" i="1"/>
  <c r="T2130" i="1"/>
  <c r="S2130" i="1"/>
  <c r="R2130" i="1"/>
  <c r="Q2130" i="1"/>
  <c r="P2130" i="1"/>
  <c r="O2130" i="1"/>
  <c r="N2130" i="1"/>
  <c r="M2130" i="1"/>
  <c r="T2129" i="1"/>
  <c r="S2129" i="1"/>
  <c r="R2129" i="1"/>
  <c r="Q2129" i="1"/>
  <c r="P2129" i="1"/>
  <c r="O2129" i="1"/>
  <c r="N2129" i="1"/>
  <c r="M2129" i="1"/>
  <c r="T2128" i="1"/>
  <c r="S2128" i="1"/>
  <c r="R2128" i="1"/>
  <c r="Q2128" i="1"/>
  <c r="P2128" i="1"/>
  <c r="O2128" i="1"/>
  <c r="N2128" i="1"/>
  <c r="M2128" i="1"/>
  <c r="T2127" i="1"/>
  <c r="S2127" i="1"/>
  <c r="R2127" i="1"/>
  <c r="Q2127" i="1"/>
  <c r="P2127" i="1"/>
  <c r="O2127" i="1"/>
  <c r="N2127" i="1"/>
  <c r="M2127" i="1"/>
  <c r="T2126" i="1"/>
  <c r="S2126" i="1"/>
  <c r="R2126" i="1"/>
  <c r="Q2126" i="1"/>
  <c r="P2126" i="1"/>
  <c r="O2126" i="1"/>
  <c r="N2126" i="1"/>
  <c r="M2126" i="1"/>
  <c r="T2125" i="1"/>
  <c r="S2125" i="1"/>
  <c r="R2125" i="1"/>
  <c r="Q2125" i="1"/>
  <c r="P2125" i="1"/>
  <c r="O2125" i="1"/>
  <c r="N2125" i="1"/>
  <c r="M2125" i="1"/>
  <c r="T2124" i="1"/>
  <c r="S2124" i="1"/>
  <c r="R2124" i="1"/>
  <c r="Q2124" i="1"/>
  <c r="P2124" i="1"/>
  <c r="O2124" i="1"/>
  <c r="N2124" i="1"/>
  <c r="M2124" i="1"/>
  <c r="T2123" i="1"/>
  <c r="S2123" i="1"/>
  <c r="R2123" i="1"/>
  <c r="Q2123" i="1"/>
  <c r="P2123" i="1"/>
  <c r="O2123" i="1"/>
  <c r="N2123" i="1"/>
  <c r="M2123" i="1"/>
  <c r="T2122" i="1"/>
  <c r="S2122" i="1"/>
  <c r="R2122" i="1"/>
  <c r="Q2122" i="1"/>
  <c r="P2122" i="1"/>
  <c r="O2122" i="1"/>
  <c r="N2122" i="1"/>
  <c r="M2122" i="1"/>
  <c r="T2121" i="1"/>
  <c r="S2121" i="1"/>
  <c r="R2121" i="1"/>
  <c r="Q2121" i="1"/>
  <c r="P2121" i="1"/>
  <c r="O2121" i="1"/>
  <c r="N2121" i="1"/>
  <c r="M2121" i="1"/>
  <c r="T2120" i="1"/>
  <c r="S2120" i="1"/>
  <c r="R2120" i="1"/>
  <c r="Q2120" i="1"/>
  <c r="P2120" i="1"/>
  <c r="O2120" i="1"/>
  <c r="N2120" i="1"/>
  <c r="M2120" i="1"/>
  <c r="T2119" i="1"/>
  <c r="S2119" i="1"/>
  <c r="R2119" i="1"/>
  <c r="Q2119" i="1"/>
  <c r="P2119" i="1"/>
  <c r="O2119" i="1"/>
  <c r="N2119" i="1"/>
  <c r="M2119" i="1"/>
  <c r="T2118" i="1"/>
  <c r="S2118" i="1"/>
  <c r="R2118" i="1"/>
  <c r="Q2118" i="1"/>
  <c r="P2118" i="1"/>
  <c r="O2118" i="1"/>
  <c r="N2118" i="1"/>
  <c r="M2118" i="1"/>
  <c r="T2117" i="1"/>
  <c r="S2117" i="1"/>
  <c r="R2117" i="1"/>
  <c r="Q2117" i="1"/>
  <c r="P2117" i="1"/>
  <c r="O2117" i="1"/>
  <c r="N2117" i="1"/>
  <c r="M2117" i="1"/>
  <c r="T2116" i="1"/>
  <c r="S2116" i="1"/>
  <c r="R2116" i="1"/>
  <c r="Q2116" i="1"/>
  <c r="P2116" i="1"/>
  <c r="O2116" i="1"/>
  <c r="N2116" i="1"/>
  <c r="M2116" i="1"/>
  <c r="T2115" i="1"/>
  <c r="S2115" i="1"/>
  <c r="R2115" i="1"/>
  <c r="Q2115" i="1"/>
  <c r="P2115" i="1"/>
  <c r="O2115" i="1"/>
  <c r="N2115" i="1"/>
  <c r="M2115" i="1"/>
  <c r="T2114" i="1"/>
  <c r="S2114" i="1"/>
  <c r="R2114" i="1"/>
  <c r="Q2114" i="1"/>
  <c r="P2114" i="1"/>
  <c r="O2114" i="1"/>
  <c r="N2114" i="1"/>
  <c r="M2114" i="1"/>
  <c r="T2113" i="1"/>
  <c r="S2113" i="1"/>
  <c r="R2113" i="1"/>
  <c r="Q2113" i="1"/>
  <c r="P2113" i="1"/>
  <c r="O2113" i="1"/>
  <c r="N2113" i="1"/>
  <c r="M2113" i="1"/>
  <c r="T2112" i="1"/>
  <c r="S2112" i="1"/>
  <c r="R2112" i="1"/>
  <c r="Q2112" i="1"/>
  <c r="P2112" i="1"/>
  <c r="O2112" i="1"/>
  <c r="N2112" i="1"/>
  <c r="M2112" i="1"/>
  <c r="T2111" i="1"/>
  <c r="S2111" i="1"/>
  <c r="R2111" i="1"/>
  <c r="Q2111" i="1"/>
  <c r="P2111" i="1"/>
  <c r="O2111" i="1"/>
  <c r="N2111" i="1"/>
  <c r="M2111" i="1"/>
  <c r="T2110" i="1"/>
  <c r="S2110" i="1"/>
  <c r="R2110" i="1"/>
  <c r="Q2110" i="1"/>
  <c r="P2110" i="1"/>
  <c r="O2110" i="1"/>
  <c r="N2110" i="1"/>
  <c r="M2110" i="1"/>
  <c r="T2109" i="1"/>
  <c r="S2109" i="1"/>
  <c r="R2109" i="1"/>
  <c r="Q2109" i="1"/>
  <c r="P2109" i="1"/>
  <c r="O2109" i="1"/>
  <c r="N2109" i="1"/>
  <c r="M2109" i="1"/>
  <c r="T2108" i="1"/>
  <c r="S2108" i="1"/>
  <c r="R2108" i="1"/>
  <c r="Q2108" i="1"/>
  <c r="P2108" i="1"/>
  <c r="O2108" i="1"/>
  <c r="N2108" i="1"/>
  <c r="M2108" i="1"/>
  <c r="T2107" i="1"/>
  <c r="S2107" i="1"/>
  <c r="R2107" i="1"/>
  <c r="Q2107" i="1"/>
  <c r="P2107" i="1"/>
  <c r="O2107" i="1"/>
  <c r="N2107" i="1"/>
  <c r="M2107" i="1"/>
  <c r="T2106" i="1"/>
  <c r="S2106" i="1"/>
  <c r="R2106" i="1"/>
  <c r="Q2106" i="1"/>
  <c r="P2106" i="1"/>
  <c r="O2106" i="1"/>
  <c r="N2106" i="1"/>
  <c r="M2106" i="1"/>
  <c r="T2105" i="1"/>
  <c r="S2105" i="1"/>
  <c r="R2105" i="1"/>
  <c r="Q2105" i="1"/>
  <c r="P2105" i="1"/>
  <c r="O2105" i="1"/>
  <c r="N2105" i="1"/>
  <c r="M2105" i="1"/>
  <c r="T2104" i="1"/>
  <c r="S2104" i="1"/>
  <c r="R2104" i="1"/>
  <c r="Q2104" i="1"/>
  <c r="P2104" i="1"/>
  <c r="O2104" i="1"/>
  <c r="N2104" i="1"/>
  <c r="M2104" i="1"/>
  <c r="T2103" i="1"/>
  <c r="S2103" i="1"/>
  <c r="R2103" i="1"/>
  <c r="Q2103" i="1"/>
  <c r="P2103" i="1"/>
  <c r="O2103" i="1"/>
  <c r="N2103" i="1"/>
  <c r="M2103" i="1"/>
  <c r="T2102" i="1"/>
  <c r="S2102" i="1"/>
  <c r="R2102" i="1"/>
  <c r="Q2102" i="1"/>
  <c r="P2102" i="1"/>
  <c r="O2102" i="1"/>
  <c r="N2102" i="1"/>
  <c r="M2102" i="1"/>
  <c r="T2101" i="1"/>
  <c r="S2101" i="1"/>
  <c r="R2101" i="1"/>
  <c r="Q2101" i="1"/>
  <c r="P2101" i="1"/>
  <c r="O2101" i="1"/>
  <c r="N2101" i="1"/>
  <c r="M2101" i="1"/>
  <c r="T2100" i="1"/>
  <c r="S2100" i="1"/>
  <c r="R2100" i="1"/>
  <c r="Q2100" i="1"/>
  <c r="P2100" i="1"/>
  <c r="O2100" i="1"/>
  <c r="N2100" i="1"/>
  <c r="M2100" i="1"/>
  <c r="T2099" i="1"/>
  <c r="S2099" i="1"/>
  <c r="R2099" i="1"/>
  <c r="Q2099" i="1"/>
  <c r="P2099" i="1"/>
  <c r="O2099" i="1"/>
  <c r="N2099" i="1"/>
  <c r="M2099" i="1"/>
  <c r="T2098" i="1"/>
  <c r="S2098" i="1"/>
  <c r="R2098" i="1"/>
  <c r="Q2098" i="1"/>
  <c r="P2098" i="1"/>
  <c r="O2098" i="1"/>
  <c r="N2098" i="1"/>
  <c r="M2098" i="1"/>
  <c r="T2097" i="1"/>
  <c r="S2097" i="1"/>
  <c r="R2097" i="1"/>
  <c r="Q2097" i="1"/>
  <c r="P2097" i="1"/>
  <c r="O2097" i="1"/>
  <c r="N2097" i="1"/>
  <c r="M2097" i="1"/>
  <c r="T2096" i="1"/>
  <c r="S2096" i="1"/>
  <c r="R2096" i="1"/>
  <c r="Q2096" i="1"/>
  <c r="P2096" i="1"/>
  <c r="O2096" i="1"/>
  <c r="N2096" i="1"/>
  <c r="M2096" i="1"/>
  <c r="T2095" i="1"/>
  <c r="S2095" i="1"/>
  <c r="R2095" i="1"/>
  <c r="Q2095" i="1"/>
  <c r="P2095" i="1"/>
  <c r="O2095" i="1"/>
  <c r="N2095" i="1"/>
  <c r="M2095" i="1"/>
  <c r="T2094" i="1"/>
  <c r="S2094" i="1"/>
  <c r="R2094" i="1"/>
  <c r="Q2094" i="1"/>
  <c r="P2094" i="1"/>
  <c r="O2094" i="1"/>
  <c r="N2094" i="1"/>
  <c r="M2094" i="1"/>
  <c r="T2093" i="1"/>
  <c r="S2093" i="1"/>
  <c r="R2093" i="1"/>
  <c r="Q2093" i="1"/>
  <c r="P2093" i="1"/>
  <c r="O2093" i="1"/>
  <c r="N2093" i="1"/>
  <c r="M2093" i="1"/>
  <c r="T2092" i="1"/>
  <c r="S2092" i="1"/>
  <c r="R2092" i="1"/>
  <c r="Q2092" i="1"/>
  <c r="P2092" i="1"/>
  <c r="O2092" i="1"/>
  <c r="N2092" i="1"/>
  <c r="M2092" i="1"/>
  <c r="T2091" i="1"/>
  <c r="S2091" i="1"/>
  <c r="R2091" i="1"/>
  <c r="Q2091" i="1"/>
  <c r="P2091" i="1"/>
  <c r="O2091" i="1"/>
  <c r="N2091" i="1"/>
  <c r="M2091" i="1"/>
  <c r="T2090" i="1"/>
  <c r="S2090" i="1"/>
  <c r="R2090" i="1"/>
  <c r="Q2090" i="1"/>
  <c r="P2090" i="1"/>
  <c r="O2090" i="1"/>
  <c r="N2090" i="1"/>
  <c r="M2090" i="1"/>
  <c r="T2089" i="1"/>
  <c r="S2089" i="1"/>
  <c r="R2089" i="1"/>
  <c r="Q2089" i="1"/>
  <c r="P2089" i="1"/>
  <c r="O2089" i="1"/>
  <c r="N2089" i="1"/>
  <c r="M2089" i="1"/>
  <c r="T2088" i="1"/>
  <c r="S2088" i="1"/>
  <c r="R2088" i="1"/>
  <c r="Q2088" i="1"/>
  <c r="P2088" i="1"/>
  <c r="O2088" i="1"/>
  <c r="N2088" i="1"/>
  <c r="M2088" i="1"/>
  <c r="T2087" i="1"/>
  <c r="S2087" i="1"/>
  <c r="R2087" i="1"/>
  <c r="Q2087" i="1"/>
  <c r="P2087" i="1"/>
  <c r="O2087" i="1"/>
  <c r="N2087" i="1"/>
  <c r="M2087" i="1"/>
  <c r="T2086" i="1"/>
  <c r="S2086" i="1"/>
  <c r="R2086" i="1"/>
  <c r="Q2086" i="1"/>
  <c r="P2086" i="1"/>
  <c r="O2086" i="1"/>
  <c r="N2086" i="1"/>
  <c r="M2086" i="1"/>
  <c r="T2085" i="1"/>
  <c r="S2085" i="1"/>
  <c r="R2085" i="1"/>
  <c r="Q2085" i="1"/>
  <c r="P2085" i="1"/>
  <c r="O2085" i="1"/>
  <c r="N2085" i="1"/>
  <c r="M2085" i="1"/>
  <c r="T2084" i="1"/>
  <c r="S2084" i="1"/>
  <c r="R2084" i="1"/>
  <c r="Q2084" i="1"/>
  <c r="P2084" i="1"/>
  <c r="O2084" i="1"/>
  <c r="N2084" i="1"/>
  <c r="M2084" i="1"/>
  <c r="T2083" i="1"/>
  <c r="S2083" i="1"/>
  <c r="R2083" i="1"/>
  <c r="Q2083" i="1"/>
  <c r="P2083" i="1"/>
  <c r="O2083" i="1"/>
  <c r="N2083" i="1"/>
  <c r="M2083" i="1"/>
  <c r="T2082" i="1"/>
  <c r="S2082" i="1"/>
  <c r="R2082" i="1"/>
  <c r="Q2082" i="1"/>
  <c r="P2082" i="1"/>
  <c r="O2082" i="1"/>
  <c r="N2082" i="1"/>
  <c r="M2082" i="1"/>
  <c r="T2081" i="1"/>
  <c r="S2081" i="1"/>
  <c r="R2081" i="1"/>
  <c r="Q2081" i="1"/>
  <c r="P2081" i="1"/>
  <c r="O2081" i="1"/>
  <c r="N2081" i="1"/>
  <c r="M2081" i="1"/>
  <c r="T2080" i="1"/>
  <c r="S2080" i="1"/>
  <c r="R2080" i="1"/>
  <c r="Q2080" i="1"/>
  <c r="P2080" i="1"/>
  <c r="O2080" i="1"/>
  <c r="N2080" i="1"/>
  <c r="M2080" i="1"/>
  <c r="T2079" i="1"/>
  <c r="S2079" i="1"/>
  <c r="R2079" i="1"/>
  <c r="Q2079" i="1"/>
  <c r="P2079" i="1"/>
  <c r="O2079" i="1"/>
  <c r="N2079" i="1"/>
  <c r="M2079" i="1"/>
  <c r="T2078" i="1"/>
  <c r="S2078" i="1"/>
  <c r="R2078" i="1"/>
  <c r="Q2078" i="1"/>
  <c r="P2078" i="1"/>
  <c r="O2078" i="1"/>
  <c r="N2078" i="1"/>
  <c r="M2078" i="1"/>
  <c r="T2077" i="1"/>
  <c r="S2077" i="1"/>
  <c r="R2077" i="1"/>
  <c r="Q2077" i="1"/>
  <c r="P2077" i="1"/>
  <c r="O2077" i="1"/>
  <c r="N2077" i="1"/>
  <c r="M2077" i="1"/>
  <c r="T2076" i="1"/>
  <c r="S2076" i="1"/>
  <c r="R2076" i="1"/>
  <c r="Q2076" i="1"/>
  <c r="P2076" i="1"/>
  <c r="O2076" i="1"/>
  <c r="N2076" i="1"/>
  <c r="M2076" i="1"/>
  <c r="T2075" i="1"/>
  <c r="S2075" i="1"/>
  <c r="R2075" i="1"/>
  <c r="Q2075" i="1"/>
  <c r="P2075" i="1"/>
  <c r="O2075" i="1"/>
  <c r="N2075" i="1"/>
  <c r="M2075" i="1"/>
  <c r="T2074" i="1"/>
  <c r="S2074" i="1"/>
  <c r="R2074" i="1"/>
  <c r="Q2074" i="1"/>
  <c r="P2074" i="1"/>
  <c r="O2074" i="1"/>
  <c r="N2074" i="1"/>
  <c r="M2074" i="1"/>
  <c r="T2073" i="1"/>
  <c r="S2073" i="1"/>
  <c r="R2073" i="1"/>
  <c r="Q2073" i="1"/>
  <c r="P2073" i="1"/>
  <c r="O2073" i="1"/>
  <c r="N2073" i="1"/>
  <c r="M2073" i="1"/>
  <c r="T2072" i="1"/>
  <c r="S2072" i="1"/>
  <c r="R2072" i="1"/>
  <c r="Q2072" i="1"/>
  <c r="P2072" i="1"/>
  <c r="O2072" i="1"/>
  <c r="N2072" i="1"/>
  <c r="M2072" i="1"/>
  <c r="T2071" i="1"/>
  <c r="S2071" i="1"/>
  <c r="R2071" i="1"/>
  <c r="Q2071" i="1"/>
  <c r="P2071" i="1"/>
  <c r="O2071" i="1"/>
  <c r="N2071" i="1"/>
  <c r="M2071" i="1"/>
  <c r="T2070" i="1"/>
  <c r="S2070" i="1"/>
  <c r="R2070" i="1"/>
  <c r="Q2070" i="1"/>
  <c r="P2070" i="1"/>
  <c r="O2070" i="1"/>
  <c r="N2070" i="1"/>
  <c r="M2070" i="1"/>
  <c r="T2069" i="1"/>
  <c r="S2069" i="1"/>
  <c r="R2069" i="1"/>
  <c r="Q2069" i="1"/>
  <c r="N2069" i="1"/>
  <c r="O2069" i="1" s="1"/>
  <c r="P2069" i="1" s="1"/>
  <c r="M2069" i="1"/>
  <c r="T2068" i="1"/>
  <c r="S2068" i="1"/>
  <c r="R2068" i="1"/>
  <c r="Q2068" i="1"/>
  <c r="N2068" i="1"/>
  <c r="O2068" i="1" s="1"/>
  <c r="P2068" i="1" s="1"/>
  <c r="M2068" i="1"/>
  <c r="T2067" i="1"/>
  <c r="S2067" i="1"/>
  <c r="R2067" i="1"/>
  <c r="Q2067" i="1"/>
  <c r="N2067" i="1"/>
  <c r="O2067" i="1" s="1"/>
  <c r="P2067" i="1" s="1"/>
  <c r="M2067" i="1"/>
  <c r="T2066" i="1"/>
  <c r="S2066" i="1"/>
  <c r="R2066" i="1"/>
  <c r="Q2066" i="1"/>
  <c r="N2066" i="1"/>
  <c r="O2066" i="1" s="1"/>
  <c r="P2066" i="1" s="1"/>
  <c r="M2066" i="1"/>
  <c r="T2065" i="1"/>
  <c r="S2065" i="1"/>
  <c r="R2065" i="1"/>
  <c r="Q2065" i="1"/>
  <c r="N2065" i="1"/>
  <c r="O2065" i="1" s="1"/>
  <c r="P2065" i="1" s="1"/>
  <c r="M2065" i="1"/>
  <c r="T2064" i="1"/>
  <c r="S2064" i="1"/>
  <c r="R2064" i="1"/>
  <c r="Q2064" i="1"/>
  <c r="N2064" i="1"/>
  <c r="O2064" i="1" s="1"/>
  <c r="P2064" i="1" s="1"/>
  <c r="M2064" i="1"/>
  <c r="T2063" i="1"/>
  <c r="S2063" i="1"/>
  <c r="R2063" i="1"/>
  <c r="Q2063" i="1"/>
  <c r="N2063" i="1"/>
  <c r="O2063" i="1" s="1"/>
  <c r="P2063" i="1" s="1"/>
  <c r="M2063" i="1"/>
  <c r="T2062" i="1"/>
  <c r="S2062" i="1"/>
  <c r="R2062" i="1"/>
  <c r="Q2062" i="1"/>
  <c r="N2062" i="1"/>
  <c r="O2062" i="1" s="1"/>
  <c r="P2062" i="1" s="1"/>
  <c r="M2062" i="1"/>
  <c r="T2061" i="1"/>
  <c r="S2061" i="1"/>
  <c r="R2061" i="1"/>
  <c r="Q2061" i="1"/>
  <c r="N2061" i="1"/>
  <c r="O2061" i="1" s="1"/>
  <c r="P2061" i="1" s="1"/>
  <c r="M2061" i="1"/>
  <c r="T2060" i="1"/>
  <c r="S2060" i="1"/>
  <c r="R2060" i="1"/>
  <c r="Q2060" i="1"/>
  <c r="N2060" i="1"/>
  <c r="O2060" i="1" s="1"/>
  <c r="P2060" i="1" s="1"/>
  <c r="M2060" i="1"/>
  <c r="T2059" i="1"/>
  <c r="S2059" i="1"/>
  <c r="R2059" i="1"/>
  <c r="Q2059" i="1"/>
  <c r="N2059" i="1"/>
  <c r="O2059" i="1" s="1"/>
  <c r="P2059" i="1" s="1"/>
  <c r="M2059" i="1"/>
  <c r="T2058" i="1"/>
  <c r="S2058" i="1"/>
  <c r="R2058" i="1"/>
  <c r="Q2058" i="1"/>
  <c r="N2058" i="1"/>
  <c r="O2058" i="1" s="1"/>
  <c r="P2058" i="1" s="1"/>
  <c r="M2058" i="1"/>
  <c r="T2057" i="1"/>
  <c r="S2057" i="1"/>
  <c r="R2057" i="1"/>
  <c r="Q2057" i="1"/>
  <c r="N2057" i="1"/>
  <c r="O2057" i="1" s="1"/>
  <c r="P2057" i="1" s="1"/>
  <c r="M2057" i="1"/>
  <c r="T2056" i="1"/>
  <c r="S2056" i="1"/>
  <c r="R2056" i="1"/>
  <c r="Q2056" i="1"/>
  <c r="N2056" i="1"/>
  <c r="O2056" i="1" s="1"/>
  <c r="P2056" i="1" s="1"/>
  <c r="M2056" i="1"/>
  <c r="T2055" i="1"/>
  <c r="S2055" i="1"/>
  <c r="R2055" i="1"/>
  <c r="Q2055" i="1"/>
  <c r="N2055" i="1"/>
  <c r="O2055" i="1" s="1"/>
  <c r="P2055" i="1" s="1"/>
  <c r="M2055" i="1"/>
  <c r="T2054" i="1"/>
  <c r="S2054" i="1"/>
  <c r="R2054" i="1"/>
  <c r="Q2054" i="1"/>
  <c r="N2054" i="1"/>
  <c r="O2054" i="1" s="1"/>
  <c r="P2054" i="1" s="1"/>
  <c r="M2054" i="1"/>
  <c r="T2053" i="1"/>
  <c r="S2053" i="1"/>
  <c r="R2053" i="1"/>
  <c r="Q2053" i="1"/>
  <c r="N2053" i="1"/>
  <c r="O2053" i="1" s="1"/>
  <c r="P2053" i="1" s="1"/>
  <c r="M2053" i="1"/>
  <c r="T2052" i="1"/>
  <c r="S2052" i="1"/>
  <c r="R2052" i="1"/>
  <c r="Q2052" i="1"/>
  <c r="N2052" i="1"/>
  <c r="O2052" i="1" s="1"/>
  <c r="P2052" i="1" s="1"/>
  <c r="M2052" i="1"/>
  <c r="T2051" i="1"/>
  <c r="S2051" i="1"/>
  <c r="R2051" i="1"/>
  <c r="Q2051" i="1"/>
  <c r="N2051" i="1"/>
  <c r="O2051" i="1" s="1"/>
  <c r="P2051" i="1" s="1"/>
  <c r="M2051" i="1"/>
  <c r="T2050" i="1"/>
  <c r="S2050" i="1"/>
  <c r="R2050" i="1"/>
  <c r="Q2050" i="1"/>
  <c r="N2050" i="1"/>
  <c r="O2050" i="1" s="1"/>
  <c r="P2050" i="1" s="1"/>
  <c r="M2050" i="1"/>
  <c r="T2049" i="1"/>
  <c r="S2049" i="1"/>
  <c r="R2049" i="1"/>
  <c r="Q2049" i="1"/>
  <c r="N2049" i="1"/>
  <c r="O2049" i="1" s="1"/>
  <c r="P2049" i="1" s="1"/>
  <c r="M2049" i="1"/>
  <c r="T2048" i="1"/>
  <c r="S2048" i="1"/>
  <c r="R2048" i="1"/>
  <c r="Q2048" i="1"/>
  <c r="N2048" i="1"/>
  <c r="O2048" i="1" s="1"/>
  <c r="P2048" i="1" s="1"/>
  <c r="M2048" i="1"/>
  <c r="T2047" i="1"/>
  <c r="S2047" i="1"/>
  <c r="R2047" i="1"/>
  <c r="Q2047" i="1"/>
  <c r="N2047" i="1"/>
  <c r="O2047" i="1" s="1"/>
  <c r="P2047" i="1" s="1"/>
  <c r="M2047" i="1"/>
  <c r="T2046" i="1"/>
  <c r="S2046" i="1"/>
  <c r="R2046" i="1"/>
  <c r="Q2046" i="1"/>
  <c r="N2046" i="1"/>
  <c r="O2046" i="1" s="1"/>
  <c r="P2046" i="1" s="1"/>
  <c r="M2046" i="1"/>
  <c r="T2045" i="1"/>
  <c r="S2045" i="1"/>
  <c r="R2045" i="1"/>
  <c r="Q2045" i="1"/>
  <c r="N2045" i="1"/>
  <c r="O2045" i="1" s="1"/>
  <c r="P2045" i="1" s="1"/>
  <c r="M2045" i="1"/>
  <c r="T2044" i="1"/>
  <c r="S2044" i="1"/>
  <c r="R2044" i="1"/>
  <c r="Q2044" i="1"/>
  <c r="N2044" i="1"/>
  <c r="O2044" i="1" s="1"/>
  <c r="P2044" i="1" s="1"/>
  <c r="M2044" i="1"/>
  <c r="T2043" i="1"/>
  <c r="S2043" i="1"/>
  <c r="R2043" i="1"/>
  <c r="Q2043" i="1"/>
  <c r="N2043" i="1"/>
  <c r="O2043" i="1" s="1"/>
  <c r="P2043" i="1" s="1"/>
  <c r="M2043" i="1"/>
  <c r="T2042" i="1"/>
  <c r="S2042" i="1"/>
  <c r="R2042" i="1"/>
  <c r="Q2042" i="1"/>
  <c r="N2042" i="1"/>
  <c r="O2042" i="1" s="1"/>
  <c r="P2042" i="1" s="1"/>
  <c r="M2042" i="1"/>
  <c r="T2041" i="1"/>
  <c r="S2041" i="1"/>
  <c r="R2041" i="1"/>
  <c r="Q2041" i="1"/>
  <c r="N2041" i="1"/>
  <c r="O2041" i="1" s="1"/>
  <c r="P2041" i="1" s="1"/>
  <c r="M2041" i="1"/>
  <c r="T2040" i="1"/>
  <c r="S2040" i="1"/>
  <c r="R2040" i="1"/>
  <c r="Q2040" i="1"/>
  <c r="N2040" i="1"/>
  <c r="O2040" i="1" s="1"/>
  <c r="P2040" i="1" s="1"/>
  <c r="M2040" i="1"/>
  <c r="T2039" i="1"/>
  <c r="S2039" i="1"/>
  <c r="R2039" i="1"/>
  <c r="Q2039" i="1"/>
  <c r="N2039" i="1"/>
  <c r="O2039" i="1" s="1"/>
  <c r="P2039" i="1" s="1"/>
  <c r="M2039" i="1"/>
  <c r="T2038" i="1"/>
  <c r="S2038" i="1"/>
  <c r="R2038" i="1"/>
  <c r="Q2038" i="1"/>
  <c r="N2038" i="1"/>
  <c r="O2038" i="1" s="1"/>
  <c r="P2038" i="1" s="1"/>
  <c r="M2038" i="1"/>
  <c r="T2037" i="1"/>
  <c r="S2037" i="1"/>
  <c r="R2037" i="1"/>
  <c r="Q2037" i="1"/>
  <c r="N2037" i="1"/>
  <c r="O2037" i="1" s="1"/>
  <c r="P2037" i="1" s="1"/>
  <c r="M2037" i="1"/>
  <c r="T2036" i="1"/>
  <c r="S2036" i="1"/>
  <c r="R2036" i="1"/>
  <c r="Q2036" i="1"/>
  <c r="N2036" i="1"/>
  <c r="O2036" i="1" s="1"/>
  <c r="P2036" i="1" s="1"/>
  <c r="M2036" i="1"/>
  <c r="T2035" i="1"/>
  <c r="S2035" i="1"/>
  <c r="R2035" i="1"/>
  <c r="Q2035" i="1"/>
  <c r="N2035" i="1"/>
  <c r="O2035" i="1" s="1"/>
  <c r="P2035" i="1" s="1"/>
  <c r="M2035" i="1"/>
  <c r="T2034" i="1"/>
  <c r="S2034" i="1"/>
  <c r="R2034" i="1"/>
  <c r="Q2034" i="1"/>
  <c r="N2034" i="1"/>
  <c r="O2034" i="1" s="1"/>
  <c r="P2034" i="1" s="1"/>
  <c r="M2034" i="1"/>
  <c r="T2033" i="1"/>
  <c r="S2033" i="1"/>
  <c r="R2033" i="1"/>
  <c r="Q2033" i="1"/>
  <c r="N2033" i="1"/>
  <c r="O2033" i="1" s="1"/>
  <c r="P2033" i="1" s="1"/>
  <c r="M2033" i="1"/>
  <c r="T2032" i="1"/>
  <c r="S2032" i="1"/>
  <c r="R2032" i="1"/>
  <c r="Q2032" i="1"/>
  <c r="N2032" i="1"/>
  <c r="O2032" i="1" s="1"/>
  <c r="P2032" i="1" s="1"/>
  <c r="M2032" i="1"/>
  <c r="T2031" i="1"/>
  <c r="S2031" i="1"/>
  <c r="R2031" i="1"/>
  <c r="Q2031" i="1"/>
  <c r="N2031" i="1"/>
  <c r="O2031" i="1" s="1"/>
  <c r="P2031" i="1" s="1"/>
  <c r="M2031" i="1"/>
  <c r="T2030" i="1"/>
  <c r="S2030" i="1"/>
  <c r="R2030" i="1"/>
  <c r="Q2030" i="1"/>
  <c r="N2030" i="1"/>
  <c r="O2030" i="1" s="1"/>
  <c r="P2030" i="1" s="1"/>
  <c r="M2030" i="1"/>
  <c r="T2029" i="1"/>
  <c r="S2029" i="1"/>
  <c r="R2029" i="1"/>
  <c r="Q2029" i="1"/>
  <c r="N2029" i="1"/>
  <c r="O2029" i="1" s="1"/>
  <c r="P2029" i="1" s="1"/>
  <c r="M2029" i="1"/>
  <c r="T2028" i="1"/>
  <c r="S2028" i="1"/>
  <c r="R2028" i="1"/>
  <c r="Q2028" i="1"/>
  <c r="N2028" i="1"/>
  <c r="O2028" i="1" s="1"/>
  <c r="P2028" i="1" s="1"/>
  <c r="M2028" i="1"/>
  <c r="T2027" i="1"/>
  <c r="S2027" i="1"/>
  <c r="R2027" i="1"/>
  <c r="Q2027" i="1"/>
  <c r="N2027" i="1"/>
  <c r="O2027" i="1" s="1"/>
  <c r="P2027" i="1" s="1"/>
  <c r="M2027" i="1"/>
  <c r="T2026" i="1"/>
  <c r="S2026" i="1"/>
  <c r="R2026" i="1"/>
  <c r="Q2026" i="1"/>
  <c r="N2026" i="1"/>
  <c r="O2026" i="1" s="1"/>
  <c r="P2026" i="1" s="1"/>
  <c r="M2026" i="1"/>
  <c r="T2025" i="1"/>
  <c r="S2025" i="1"/>
  <c r="R2025" i="1"/>
  <c r="Q2025" i="1"/>
  <c r="N2025" i="1"/>
  <c r="O2025" i="1" s="1"/>
  <c r="P2025" i="1" s="1"/>
  <c r="M2025" i="1"/>
  <c r="T2024" i="1"/>
  <c r="S2024" i="1"/>
  <c r="R2024" i="1"/>
  <c r="Q2024" i="1"/>
  <c r="N2024" i="1"/>
  <c r="O2024" i="1" s="1"/>
  <c r="P2024" i="1" s="1"/>
  <c r="M2024" i="1"/>
  <c r="T2023" i="1"/>
  <c r="S2023" i="1"/>
  <c r="R2023" i="1"/>
  <c r="Q2023" i="1"/>
  <c r="N2023" i="1"/>
  <c r="O2023" i="1" s="1"/>
  <c r="P2023" i="1" s="1"/>
  <c r="M2023" i="1"/>
  <c r="T2022" i="1"/>
  <c r="S2022" i="1"/>
  <c r="R2022" i="1"/>
  <c r="Q2022" i="1"/>
  <c r="N2022" i="1"/>
  <c r="O2022" i="1" s="1"/>
  <c r="P2022" i="1" s="1"/>
  <c r="M2022" i="1"/>
  <c r="T2021" i="1"/>
  <c r="S2021" i="1"/>
  <c r="R2021" i="1"/>
  <c r="Q2021" i="1"/>
  <c r="P2021" i="1"/>
  <c r="N2021" i="1"/>
  <c r="O2021" i="1" s="1"/>
  <c r="M2021" i="1"/>
  <c r="T2020" i="1"/>
  <c r="S2020" i="1"/>
  <c r="R2020" i="1"/>
  <c r="Q2020" i="1"/>
  <c r="N2020" i="1"/>
  <c r="O2020" i="1" s="1"/>
  <c r="P2020" i="1" s="1"/>
  <c r="M2020" i="1"/>
  <c r="T2019" i="1"/>
  <c r="S2019" i="1"/>
  <c r="R2019" i="1"/>
  <c r="Q2019" i="1"/>
  <c r="P2019" i="1"/>
  <c r="N2019" i="1"/>
  <c r="O2019" i="1" s="1"/>
  <c r="M2019" i="1"/>
  <c r="T2018" i="1"/>
  <c r="S2018" i="1"/>
  <c r="R2018" i="1"/>
  <c r="Q2018" i="1"/>
  <c r="N2018" i="1"/>
  <c r="O2018" i="1" s="1"/>
  <c r="P2018" i="1" s="1"/>
  <c r="M2018" i="1"/>
  <c r="T2017" i="1"/>
  <c r="S2017" i="1"/>
  <c r="R2017" i="1"/>
  <c r="Q2017" i="1"/>
  <c r="P2017" i="1"/>
  <c r="N2017" i="1"/>
  <c r="O2017" i="1" s="1"/>
  <c r="M2017" i="1"/>
  <c r="T2016" i="1"/>
  <c r="S2016" i="1"/>
  <c r="R2016" i="1"/>
  <c r="Q2016" i="1"/>
  <c r="N2016" i="1"/>
  <c r="O2016" i="1" s="1"/>
  <c r="P2016" i="1" s="1"/>
  <c r="M2016" i="1"/>
  <c r="T2015" i="1"/>
  <c r="S2015" i="1"/>
  <c r="R2015" i="1"/>
  <c r="Q2015" i="1"/>
  <c r="P2015" i="1"/>
  <c r="N2015" i="1"/>
  <c r="O2015" i="1" s="1"/>
  <c r="M2015" i="1"/>
  <c r="T2014" i="1"/>
  <c r="S2014" i="1"/>
  <c r="R2014" i="1"/>
  <c r="Q2014" i="1"/>
  <c r="N2014" i="1"/>
  <c r="O2014" i="1" s="1"/>
  <c r="P2014" i="1" s="1"/>
  <c r="M2014" i="1"/>
  <c r="T2013" i="1"/>
  <c r="S2013" i="1"/>
  <c r="R2013" i="1"/>
  <c r="Q2013" i="1"/>
  <c r="P2013" i="1"/>
  <c r="N2013" i="1"/>
  <c r="O2013" i="1" s="1"/>
  <c r="M2013" i="1"/>
  <c r="T2012" i="1"/>
  <c r="S2012" i="1"/>
  <c r="R2012" i="1"/>
  <c r="Q2012" i="1"/>
  <c r="N2012" i="1"/>
  <c r="O2012" i="1" s="1"/>
  <c r="P2012" i="1" s="1"/>
  <c r="M2012" i="1"/>
  <c r="T2011" i="1"/>
  <c r="S2011" i="1"/>
  <c r="R2011" i="1"/>
  <c r="Q2011" i="1"/>
  <c r="P2011" i="1"/>
  <c r="N2011" i="1"/>
  <c r="O2011" i="1" s="1"/>
  <c r="M2011" i="1"/>
  <c r="T2010" i="1"/>
  <c r="S2010" i="1"/>
  <c r="R2010" i="1"/>
  <c r="Q2010" i="1"/>
  <c r="N2010" i="1"/>
  <c r="O2010" i="1" s="1"/>
  <c r="P2010" i="1" s="1"/>
  <c r="M2010" i="1"/>
  <c r="T2009" i="1"/>
  <c r="S2009" i="1"/>
  <c r="R2009" i="1"/>
  <c r="Q2009" i="1"/>
  <c r="P2009" i="1"/>
  <c r="N2009" i="1"/>
  <c r="O2009" i="1" s="1"/>
  <c r="M2009" i="1"/>
  <c r="T2008" i="1"/>
  <c r="S2008" i="1"/>
  <c r="R2008" i="1"/>
  <c r="Q2008" i="1"/>
  <c r="N2008" i="1"/>
  <c r="O2008" i="1" s="1"/>
  <c r="P2008" i="1" s="1"/>
  <c r="M2008" i="1"/>
  <c r="T2007" i="1"/>
  <c r="S2007" i="1"/>
  <c r="R2007" i="1"/>
  <c r="Q2007" i="1"/>
  <c r="P2007" i="1"/>
  <c r="N2007" i="1"/>
  <c r="O2007" i="1" s="1"/>
  <c r="M2007" i="1"/>
  <c r="T2006" i="1"/>
  <c r="S2006" i="1"/>
  <c r="R2006" i="1"/>
  <c r="Q2006" i="1"/>
  <c r="N2006" i="1"/>
  <c r="O2006" i="1" s="1"/>
  <c r="P2006" i="1" s="1"/>
  <c r="M2006" i="1"/>
  <c r="T2005" i="1"/>
  <c r="S2005" i="1"/>
  <c r="R2005" i="1"/>
  <c r="Q2005" i="1"/>
  <c r="P2005" i="1"/>
  <c r="N2005" i="1"/>
  <c r="O2005" i="1" s="1"/>
  <c r="M2005" i="1"/>
  <c r="T2004" i="1"/>
  <c r="S2004" i="1"/>
  <c r="R2004" i="1"/>
  <c r="Q2004" i="1"/>
  <c r="N2004" i="1"/>
  <c r="O2004" i="1" s="1"/>
  <c r="P2004" i="1" s="1"/>
  <c r="M2004" i="1"/>
  <c r="T2003" i="1"/>
  <c r="S2003" i="1"/>
  <c r="R2003" i="1"/>
  <c r="Q2003" i="1"/>
  <c r="P2003" i="1"/>
  <c r="N2003" i="1"/>
  <c r="O2003" i="1" s="1"/>
  <c r="M2003" i="1"/>
  <c r="T2002" i="1"/>
  <c r="S2002" i="1"/>
  <c r="R2002" i="1"/>
  <c r="Q2002" i="1"/>
  <c r="N2002" i="1"/>
  <c r="O2002" i="1" s="1"/>
  <c r="P2002" i="1" s="1"/>
  <c r="M2002" i="1"/>
  <c r="T2001" i="1"/>
  <c r="S2001" i="1"/>
  <c r="R2001" i="1"/>
  <c r="Q2001" i="1"/>
  <c r="P2001" i="1"/>
  <c r="N2001" i="1"/>
  <c r="O2001" i="1" s="1"/>
  <c r="M2001" i="1"/>
  <c r="T2000" i="1"/>
  <c r="S2000" i="1"/>
  <c r="R2000" i="1"/>
  <c r="Q2000" i="1"/>
  <c r="N2000" i="1"/>
  <c r="O2000" i="1" s="1"/>
  <c r="P2000" i="1" s="1"/>
  <c r="M2000" i="1"/>
  <c r="T1999" i="1"/>
  <c r="S1999" i="1"/>
  <c r="R1999" i="1"/>
  <c r="Q1999" i="1"/>
  <c r="P1999" i="1"/>
  <c r="N1999" i="1"/>
  <c r="O1999" i="1" s="1"/>
  <c r="M1999" i="1"/>
  <c r="T1998" i="1"/>
  <c r="S1998" i="1"/>
  <c r="R1998" i="1"/>
  <c r="Q1998" i="1"/>
  <c r="N1998" i="1"/>
  <c r="O1998" i="1" s="1"/>
  <c r="P1998" i="1" s="1"/>
  <c r="M1998" i="1"/>
  <c r="T1997" i="1"/>
  <c r="S1997" i="1"/>
  <c r="R1997" i="1"/>
  <c r="Q1997" i="1"/>
  <c r="P1997" i="1"/>
  <c r="N1997" i="1"/>
  <c r="O1997" i="1" s="1"/>
  <c r="M1997" i="1"/>
  <c r="T1996" i="1"/>
  <c r="S1996" i="1"/>
  <c r="R1996" i="1"/>
  <c r="Q1996" i="1"/>
  <c r="N1996" i="1"/>
  <c r="O1996" i="1" s="1"/>
  <c r="P1996" i="1" s="1"/>
  <c r="M1996" i="1"/>
  <c r="T1995" i="1"/>
  <c r="S1995" i="1"/>
  <c r="R1995" i="1"/>
  <c r="Q1995" i="1"/>
  <c r="P1995" i="1"/>
  <c r="N1995" i="1"/>
  <c r="O1995" i="1" s="1"/>
  <c r="M1995" i="1"/>
  <c r="T1994" i="1"/>
  <c r="S1994" i="1"/>
  <c r="R1994" i="1"/>
  <c r="Q1994" i="1"/>
  <c r="N1994" i="1"/>
  <c r="O1994" i="1" s="1"/>
  <c r="P1994" i="1" s="1"/>
  <c r="M1994" i="1"/>
  <c r="T1993" i="1"/>
  <c r="S1993" i="1"/>
  <c r="R1993" i="1"/>
  <c r="Q1993" i="1"/>
  <c r="P1993" i="1"/>
  <c r="N1993" i="1"/>
  <c r="O1993" i="1" s="1"/>
  <c r="M1993" i="1"/>
  <c r="T1992" i="1"/>
  <c r="S1992" i="1"/>
  <c r="R1992" i="1"/>
  <c r="Q1992" i="1"/>
  <c r="N1992" i="1"/>
  <c r="O1992" i="1" s="1"/>
  <c r="P1992" i="1" s="1"/>
  <c r="M1992" i="1"/>
  <c r="T1991" i="1"/>
  <c r="S1991" i="1"/>
  <c r="R1991" i="1"/>
  <c r="Q1991" i="1"/>
  <c r="P1991" i="1"/>
  <c r="N1991" i="1"/>
  <c r="O1991" i="1" s="1"/>
  <c r="M1991" i="1"/>
  <c r="T1990" i="1"/>
  <c r="S1990" i="1"/>
  <c r="R1990" i="1"/>
  <c r="Q1990" i="1"/>
  <c r="N1990" i="1"/>
  <c r="O1990" i="1" s="1"/>
  <c r="P1990" i="1" s="1"/>
  <c r="M1990" i="1"/>
  <c r="T1989" i="1"/>
  <c r="S1989" i="1"/>
  <c r="R1989" i="1"/>
  <c r="Q1989" i="1"/>
  <c r="P1989" i="1"/>
  <c r="N1989" i="1"/>
  <c r="O1989" i="1" s="1"/>
  <c r="M1989" i="1"/>
  <c r="T1988" i="1"/>
  <c r="S1988" i="1"/>
  <c r="R1988" i="1"/>
  <c r="Q1988" i="1"/>
  <c r="N1988" i="1"/>
  <c r="O1988" i="1" s="1"/>
  <c r="P1988" i="1" s="1"/>
  <c r="M1988" i="1"/>
  <c r="T1987" i="1"/>
  <c r="S1987" i="1"/>
  <c r="R1987" i="1"/>
  <c r="Q1987" i="1"/>
  <c r="P1987" i="1"/>
  <c r="N1987" i="1"/>
  <c r="O1987" i="1" s="1"/>
  <c r="M1987" i="1"/>
  <c r="T1986" i="1"/>
  <c r="S1986" i="1"/>
  <c r="R1986" i="1"/>
  <c r="Q1986" i="1"/>
  <c r="N1986" i="1"/>
  <c r="O1986" i="1" s="1"/>
  <c r="P1986" i="1" s="1"/>
  <c r="M1986" i="1"/>
  <c r="T1985" i="1"/>
  <c r="S1985" i="1"/>
  <c r="R1985" i="1"/>
  <c r="Q1985" i="1"/>
  <c r="P1985" i="1"/>
  <c r="N1985" i="1"/>
  <c r="O1985" i="1" s="1"/>
  <c r="M1985" i="1"/>
  <c r="T1984" i="1"/>
  <c r="S1984" i="1"/>
  <c r="R1984" i="1"/>
  <c r="Q1984" i="1"/>
  <c r="N1984" i="1"/>
  <c r="O1984" i="1" s="1"/>
  <c r="P1984" i="1" s="1"/>
  <c r="M1984" i="1"/>
  <c r="T1983" i="1"/>
  <c r="S1983" i="1"/>
  <c r="R1983" i="1"/>
  <c r="Q1983" i="1"/>
  <c r="P1983" i="1"/>
  <c r="N1983" i="1"/>
  <c r="O1983" i="1" s="1"/>
  <c r="M1983" i="1"/>
  <c r="T1982" i="1"/>
  <c r="S1982" i="1"/>
  <c r="R1982" i="1"/>
  <c r="Q1982" i="1"/>
  <c r="N1982" i="1"/>
  <c r="O1982" i="1" s="1"/>
  <c r="P1982" i="1" s="1"/>
  <c r="M1982" i="1"/>
  <c r="T1981" i="1"/>
  <c r="S1981" i="1"/>
  <c r="R1981" i="1"/>
  <c r="Q1981" i="1"/>
  <c r="P1981" i="1"/>
  <c r="N1981" i="1"/>
  <c r="O1981" i="1" s="1"/>
  <c r="M1981" i="1"/>
  <c r="T1980" i="1"/>
  <c r="S1980" i="1"/>
  <c r="R1980" i="1"/>
  <c r="Q1980" i="1"/>
  <c r="N1980" i="1"/>
  <c r="O1980" i="1" s="1"/>
  <c r="P1980" i="1" s="1"/>
  <c r="M1980" i="1"/>
  <c r="T1979" i="1"/>
  <c r="S1979" i="1"/>
  <c r="R1979" i="1"/>
  <c r="Q1979" i="1"/>
  <c r="P1979" i="1"/>
  <c r="N1979" i="1"/>
  <c r="O1979" i="1" s="1"/>
  <c r="M1979" i="1"/>
  <c r="T1978" i="1"/>
  <c r="S1978" i="1"/>
  <c r="R1978" i="1"/>
  <c r="Q1978" i="1"/>
  <c r="N1978" i="1"/>
  <c r="O1978" i="1" s="1"/>
  <c r="P1978" i="1" s="1"/>
  <c r="M1978" i="1"/>
  <c r="T1977" i="1"/>
  <c r="S1977" i="1"/>
  <c r="R1977" i="1"/>
  <c r="Q1977" i="1"/>
  <c r="P1977" i="1"/>
  <c r="N1977" i="1"/>
  <c r="O1977" i="1" s="1"/>
  <c r="M1977" i="1"/>
  <c r="T1976" i="1"/>
  <c r="S1976" i="1"/>
  <c r="R1976" i="1"/>
  <c r="Q1976" i="1"/>
  <c r="N1976" i="1"/>
  <c r="O1976" i="1" s="1"/>
  <c r="P1976" i="1" s="1"/>
  <c r="M1976" i="1"/>
  <c r="T1975" i="1"/>
  <c r="S1975" i="1"/>
  <c r="R1975" i="1"/>
  <c r="Q1975" i="1"/>
  <c r="P1975" i="1"/>
  <c r="N1975" i="1"/>
  <c r="O1975" i="1" s="1"/>
  <c r="M1975" i="1"/>
  <c r="T1974" i="1"/>
  <c r="S1974" i="1"/>
  <c r="R1974" i="1"/>
  <c r="Q1974" i="1"/>
  <c r="N1974" i="1"/>
  <c r="O1974" i="1" s="1"/>
  <c r="P1974" i="1" s="1"/>
  <c r="M1974" i="1"/>
  <c r="T1973" i="1"/>
  <c r="S1973" i="1"/>
  <c r="R1973" i="1"/>
  <c r="Q1973" i="1"/>
  <c r="P1973" i="1"/>
  <c r="N1973" i="1"/>
  <c r="O1973" i="1" s="1"/>
  <c r="M1973" i="1"/>
  <c r="T1972" i="1"/>
  <c r="S1972" i="1"/>
  <c r="R1972" i="1"/>
  <c r="Q1972" i="1"/>
  <c r="N1972" i="1"/>
  <c r="O1972" i="1" s="1"/>
  <c r="P1972" i="1" s="1"/>
  <c r="M1972" i="1"/>
  <c r="T1971" i="1"/>
  <c r="S1971" i="1"/>
  <c r="R1971" i="1"/>
  <c r="Q1971" i="1"/>
  <c r="P1971" i="1"/>
  <c r="N1971" i="1"/>
  <c r="O1971" i="1" s="1"/>
  <c r="M1971" i="1"/>
  <c r="T1970" i="1"/>
  <c r="S1970" i="1"/>
  <c r="R1970" i="1"/>
  <c r="Q1970" i="1"/>
  <c r="N1970" i="1"/>
  <c r="O1970" i="1" s="1"/>
  <c r="P1970" i="1" s="1"/>
  <c r="M1970" i="1"/>
  <c r="T1969" i="1"/>
  <c r="S1969" i="1"/>
  <c r="R1969" i="1"/>
  <c r="Q1969" i="1"/>
  <c r="P1969" i="1"/>
  <c r="N1969" i="1"/>
  <c r="O1969" i="1" s="1"/>
  <c r="M1969" i="1"/>
  <c r="T1968" i="1"/>
  <c r="S1968" i="1"/>
  <c r="R1968" i="1"/>
  <c r="Q1968" i="1"/>
  <c r="N1968" i="1"/>
  <c r="O1968" i="1" s="1"/>
  <c r="P1968" i="1" s="1"/>
  <c r="M1968" i="1"/>
  <c r="T1967" i="1"/>
  <c r="S1967" i="1"/>
  <c r="R1967" i="1"/>
  <c r="Q1967" i="1"/>
  <c r="P1967" i="1"/>
  <c r="N1967" i="1"/>
  <c r="O1967" i="1" s="1"/>
  <c r="M1967" i="1"/>
  <c r="T1966" i="1"/>
  <c r="S1966" i="1"/>
  <c r="R1966" i="1"/>
  <c r="Q1966" i="1"/>
  <c r="N1966" i="1"/>
  <c r="O1966" i="1" s="1"/>
  <c r="P1966" i="1" s="1"/>
  <c r="M1966" i="1"/>
  <c r="T1965" i="1"/>
  <c r="S1965" i="1"/>
  <c r="R1965" i="1"/>
  <c r="Q1965" i="1"/>
  <c r="P1965" i="1"/>
  <c r="N1965" i="1"/>
  <c r="O1965" i="1" s="1"/>
  <c r="M1965" i="1"/>
  <c r="T1964" i="1"/>
  <c r="S1964" i="1"/>
  <c r="R1964" i="1"/>
  <c r="Q1964" i="1"/>
  <c r="N1964" i="1"/>
  <c r="O1964" i="1" s="1"/>
  <c r="P1964" i="1" s="1"/>
  <c r="M1964" i="1"/>
  <c r="T1963" i="1"/>
  <c r="S1963" i="1"/>
  <c r="R1963" i="1"/>
  <c r="Q1963" i="1"/>
  <c r="P1963" i="1"/>
  <c r="N1963" i="1"/>
  <c r="O1963" i="1" s="1"/>
  <c r="M1963" i="1"/>
  <c r="T1962" i="1"/>
  <c r="S1962" i="1"/>
  <c r="R1962" i="1"/>
  <c r="Q1962" i="1"/>
  <c r="N1962" i="1"/>
  <c r="O1962" i="1" s="1"/>
  <c r="P1962" i="1" s="1"/>
  <c r="M1962" i="1"/>
  <c r="T1961" i="1"/>
  <c r="S1961" i="1"/>
  <c r="R1961" i="1"/>
  <c r="Q1961" i="1"/>
  <c r="P1961" i="1"/>
  <c r="N1961" i="1"/>
  <c r="O1961" i="1" s="1"/>
  <c r="M1961" i="1"/>
  <c r="T1960" i="1"/>
  <c r="S1960" i="1"/>
  <c r="R1960" i="1"/>
  <c r="Q1960" i="1"/>
  <c r="N1960" i="1"/>
  <c r="O1960" i="1" s="1"/>
  <c r="P1960" i="1" s="1"/>
  <c r="M1960" i="1"/>
  <c r="T1959" i="1"/>
  <c r="S1959" i="1"/>
  <c r="R1959" i="1"/>
  <c r="Q1959" i="1"/>
  <c r="P1959" i="1"/>
  <c r="N1959" i="1"/>
  <c r="O1959" i="1" s="1"/>
  <c r="M1959" i="1"/>
  <c r="T1958" i="1"/>
  <c r="S1958" i="1"/>
  <c r="R1958" i="1"/>
  <c r="Q1958" i="1"/>
  <c r="N1958" i="1"/>
  <c r="O1958" i="1" s="1"/>
  <c r="P1958" i="1" s="1"/>
  <c r="M1958" i="1"/>
  <c r="T1957" i="1"/>
  <c r="S1957" i="1"/>
  <c r="R1957" i="1"/>
  <c r="Q1957" i="1"/>
  <c r="P1957" i="1"/>
  <c r="N1957" i="1"/>
  <c r="O1957" i="1" s="1"/>
  <c r="M1957" i="1"/>
  <c r="T1956" i="1"/>
  <c r="S1956" i="1"/>
  <c r="R1956" i="1"/>
  <c r="Q1956" i="1"/>
  <c r="N1956" i="1"/>
  <c r="O1956" i="1" s="1"/>
  <c r="P1956" i="1" s="1"/>
  <c r="M1956" i="1"/>
  <c r="T1955" i="1"/>
  <c r="S1955" i="1"/>
  <c r="R1955" i="1"/>
  <c r="Q1955" i="1"/>
  <c r="P1955" i="1"/>
  <c r="N1955" i="1"/>
  <c r="O1955" i="1" s="1"/>
  <c r="M1955" i="1"/>
  <c r="T1954" i="1"/>
  <c r="S1954" i="1"/>
  <c r="R1954" i="1"/>
  <c r="Q1954" i="1"/>
  <c r="N1954" i="1"/>
  <c r="O1954" i="1" s="1"/>
  <c r="P1954" i="1" s="1"/>
  <c r="M1954" i="1"/>
  <c r="T1953" i="1"/>
  <c r="S1953" i="1"/>
  <c r="R1953" i="1"/>
  <c r="Q1953" i="1"/>
  <c r="P1953" i="1"/>
  <c r="N1953" i="1"/>
  <c r="O1953" i="1" s="1"/>
  <c r="M1953" i="1"/>
  <c r="T1952" i="1"/>
  <c r="S1952" i="1"/>
  <c r="R1952" i="1"/>
  <c r="Q1952" i="1"/>
  <c r="N1952" i="1"/>
  <c r="O1952" i="1" s="1"/>
  <c r="P1952" i="1" s="1"/>
  <c r="M1952" i="1"/>
  <c r="T1951" i="1"/>
  <c r="S1951" i="1"/>
  <c r="R1951" i="1"/>
  <c r="Q1951" i="1"/>
  <c r="P1951" i="1"/>
  <c r="N1951" i="1"/>
  <c r="O1951" i="1" s="1"/>
  <c r="M1951" i="1"/>
  <c r="T1950" i="1"/>
  <c r="S1950" i="1"/>
  <c r="R1950" i="1"/>
  <c r="Q1950" i="1"/>
  <c r="N1950" i="1"/>
  <c r="O1950" i="1" s="1"/>
  <c r="P1950" i="1" s="1"/>
  <c r="M1950" i="1"/>
  <c r="T1949" i="1"/>
  <c r="S1949" i="1"/>
  <c r="R1949" i="1"/>
  <c r="Q1949" i="1"/>
  <c r="P1949" i="1"/>
  <c r="N1949" i="1"/>
  <c r="O1949" i="1" s="1"/>
  <c r="M1949" i="1"/>
  <c r="T1948" i="1"/>
  <c r="S1948" i="1"/>
  <c r="R1948" i="1"/>
  <c r="Q1948" i="1"/>
  <c r="N1948" i="1"/>
  <c r="O1948" i="1" s="1"/>
  <c r="P1948" i="1" s="1"/>
  <c r="M1948" i="1"/>
  <c r="T1947" i="1"/>
  <c r="S1947" i="1"/>
  <c r="R1947" i="1"/>
  <c r="Q1947" i="1"/>
  <c r="P1947" i="1"/>
  <c r="N1947" i="1"/>
  <c r="O1947" i="1" s="1"/>
  <c r="M1947" i="1"/>
  <c r="T1946" i="1"/>
  <c r="S1946" i="1"/>
  <c r="R1946" i="1"/>
  <c r="Q1946" i="1"/>
  <c r="N1946" i="1"/>
  <c r="O1946" i="1" s="1"/>
  <c r="P1946" i="1" s="1"/>
  <c r="M1946" i="1"/>
  <c r="T1945" i="1"/>
  <c r="S1945" i="1"/>
  <c r="R1945" i="1"/>
  <c r="Q1945" i="1"/>
  <c r="P1945" i="1"/>
  <c r="N1945" i="1"/>
  <c r="O1945" i="1" s="1"/>
  <c r="M1945" i="1"/>
  <c r="T1944" i="1"/>
  <c r="S1944" i="1"/>
  <c r="R1944" i="1"/>
  <c r="Q1944" i="1"/>
  <c r="N1944" i="1"/>
  <c r="O1944" i="1" s="1"/>
  <c r="P1944" i="1" s="1"/>
  <c r="M1944" i="1"/>
  <c r="T1943" i="1"/>
  <c r="S1943" i="1"/>
  <c r="R1943" i="1"/>
  <c r="Q1943" i="1"/>
  <c r="P1943" i="1"/>
  <c r="N1943" i="1"/>
  <c r="O1943" i="1" s="1"/>
  <c r="M1943" i="1"/>
  <c r="T1942" i="1"/>
  <c r="S1942" i="1"/>
  <c r="R1942" i="1"/>
  <c r="Q1942" i="1"/>
  <c r="N1942" i="1"/>
  <c r="O1942" i="1" s="1"/>
  <c r="P1942" i="1" s="1"/>
  <c r="M1942" i="1"/>
  <c r="T1941" i="1"/>
  <c r="S1941" i="1"/>
  <c r="R1941" i="1"/>
  <c r="Q1941" i="1"/>
  <c r="P1941" i="1"/>
  <c r="N1941" i="1"/>
  <c r="O1941" i="1" s="1"/>
  <c r="M1941" i="1"/>
  <c r="T1940" i="1"/>
  <c r="S1940" i="1"/>
  <c r="R1940" i="1"/>
  <c r="Q1940" i="1"/>
  <c r="N1940" i="1"/>
  <c r="O1940" i="1" s="1"/>
  <c r="P1940" i="1" s="1"/>
  <c r="M1940" i="1"/>
  <c r="T1939" i="1"/>
  <c r="S1939" i="1"/>
  <c r="R1939" i="1"/>
  <c r="Q1939" i="1"/>
  <c r="P1939" i="1"/>
  <c r="N1939" i="1"/>
  <c r="O1939" i="1" s="1"/>
  <c r="M1939" i="1"/>
  <c r="T1938" i="1"/>
  <c r="S1938" i="1"/>
  <c r="R1938" i="1"/>
  <c r="Q1938" i="1"/>
  <c r="N1938" i="1"/>
  <c r="O1938" i="1" s="1"/>
  <c r="P1938" i="1" s="1"/>
  <c r="M1938" i="1"/>
  <c r="T1937" i="1"/>
  <c r="S1937" i="1"/>
  <c r="R1937" i="1"/>
  <c r="Q1937" i="1"/>
  <c r="P1937" i="1"/>
  <c r="N1937" i="1"/>
  <c r="O1937" i="1" s="1"/>
  <c r="M1937" i="1"/>
  <c r="T1936" i="1"/>
  <c r="S1936" i="1"/>
  <c r="R1936" i="1"/>
  <c r="Q1936" i="1"/>
  <c r="N1936" i="1"/>
  <c r="O1936" i="1" s="1"/>
  <c r="P1936" i="1" s="1"/>
  <c r="M1936" i="1"/>
  <c r="T1935" i="1"/>
  <c r="S1935" i="1"/>
  <c r="R1935" i="1"/>
  <c r="Q1935" i="1"/>
  <c r="P1935" i="1"/>
  <c r="N1935" i="1"/>
  <c r="O1935" i="1" s="1"/>
  <c r="M1935" i="1"/>
  <c r="T1934" i="1"/>
  <c r="S1934" i="1"/>
  <c r="R1934" i="1"/>
  <c r="Q1934" i="1"/>
  <c r="N1934" i="1"/>
  <c r="O1934" i="1" s="1"/>
  <c r="P1934" i="1" s="1"/>
  <c r="M1934" i="1"/>
  <c r="T1933" i="1"/>
  <c r="S1933" i="1"/>
  <c r="R1933" i="1"/>
  <c r="Q1933" i="1"/>
  <c r="P1933" i="1"/>
  <c r="N1933" i="1"/>
  <c r="O1933" i="1" s="1"/>
  <c r="M1933" i="1"/>
  <c r="T1932" i="1"/>
  <c r="S1932" i="1"/>
  <c r="R1932" i="1"/>
  <c r="Q1932" i="1"/>
  <c r="N1932" i="1"/>
  <c r="O1932" i="1" s="1"/>
  <c r="P1932" i="1" s="1"/>
  <c r="M1932" i="1"/>
  <c r="T1931" i="1"/>
  <c r="S1931" i="1"/>
  <c r="R1931" i="1"/>
  <c r="Q1931" i="1"/>
  <c r="P1931" i="1"/>
  <c r="N1931" i="1"/>
  <c r="O1931" i="1" s="1"/>
  <c r="M1931" i="1"/>
  <c r="T1930" i="1"/>
  <c r="S1930" i="1"/>
  <c r="R1930" i="1"/>
  <c r="Q1930" i="1"/>
  <c r="N1930" i="1"/>
  <c r="O1930" i="1" s="1"/>
  <c r="P1930" i="1" s="1"/>
  <c r="M1930" i="1"/>
  <c r="T1929" i="1"/>
  <c r="S1929" i="1"/>
  <c r="R1929" i="1"/>
  <c r="Q1929" i="1"/>
  <c r="P1929" i="1"/>
  <c r="N1929" i="1"/>
  <c r="O1929" i="1" s="1"/>
  <c r="M1929" i="1"/>
  <c r="T1928" i="1"/>
  <c r="S1928" i="1"/>
  <c r="R1928" i="1"/>
  <c r="Q1928" i="1"/>
  <c r="N1928" i="1"/>
  <c r="O1928" i="1" s="1"/>
  <c r="P1928" i="1" s="1"/>
  <c r="M1928" i="1"/>
  <c r="T1927" i="1"/>
  <c r="S1927" i="1"/>
  <c r="R1927" i="1"/>
  <c r="Q1927" i="1"/>
  <c r="P1927" i="1"/>
  <c r="N1927" i="1"/>
  <c r="O1927" i="1" s="1"/>
  <c r="M1927" i="1"/>
  <c r="T1926" i="1"/>
  <c r="S1926" i="1"/>
  <c r="R1926" i="1"/>
  <c r="Q1926" i="1"/>
  <c r="N1926" i="1"/>
  <c r="O1926" i="1" s="1"/>
  <c r="P1926" i="1" s="1"/>
  <c r="M1926" i="1"/>
  <c r="T1925" i="1"/>
  <c r="S1925" i="1"/>
  <c r="R1925" i="1"/>
  <c r="Q1925" i="1"/>
  <c r="P1925" i="1"/>
  <c r="N1925" i="1"/>
  <c r="O1925" i="1" s="1"/>
  <c r="M1925" i="1"/>
  <c r="T1924" i="1"/>
  <c r="S1924" i="1"/>
  <c r="R1924" i="1"/>
  <c r="Q1924" i="1"/>
  <c r="N1924" i="1"/>
  <c r="O1924" i="1" s="1"/>
  <c r="P1924" i="1" s="1"/>
  <c r="M1924" i="1"/>
  <c r="T1923" i="1"/>
  <c r="S1923" i="1"/>
  <c r="R1923" i="1"/>
  <c r="Q1923" i="1"/>
  <c r="P1923" i="1"/>
  <c r="N1923" i="1"/>
  <c r="O1923" i="1" s="1"/>
  <c r="M1923" i="1"/>
  <c r="T1922" i="1"/>
  <c r="S1922" i="1"/>
  <c r="R1922" i="1"/>
  <c r="Q1922" i="1"/>
  <c r="N1922" i="1"/>
  <c r="O1922" i="1" s="1"/>
  <c r="P1922" i="1" s="1"/>
  <c r="M1922" i="1"/>
  <c r="T1921" i="1"/>
  <c r="S1921" i="1"/>
  <c r="R1921" i="1"/>
  <c r="Q1921" i="1"/>
  <c r="P1921" i="1"/>
  <c r="N1921" i="1"/>
  <c r="O1921" i="1" s="1"/>
  <c r="M1921" i="1"/>
  <c r="T1920" i="1"/>
  <c r="S1920" i="1"/>
  <c r="R1920" i="1"/>
  <c r="Q1920" i="1"/>
  <c r="N1920" i="1"/>
  <c r="O1920" i="1" s="1"/>
  <c r="P1920" i="1" s="1"/>
  <c r="M1920" i="1"/>
  <c r="T1919" i="1"/>
  <c r="S1919" i="1"/>
  <c r="R1919" i="1"/>
  <c r="Q1919" i="1"/>
  <c r="P1919" i="1"/>
  <c r="N1919" i="1"/>
  <c r="O1919" i="1" s="1"/>
  <c r="M1919" i="1"/>
  <c r="T1918" i="1"/>
  <c r="S1918" i="1"/>
  <c r="R1918" i="1"/>
  <c r="Q1918" i="1"/>
  <c r="N1918" i="1"/>
  <c r="O1918" i="1" s="1"/>
  <c r="P1918" i="1" s="1"/>
  <c r="M1918" i="1"/>
  <c r="T1917" i="1"/>
  <c r="S1917" i="1"/>
  <c r="R1917" i="1"/>
  <c r="Q1917" i="1"/>
  <c r="P1917" i="1"/>
  <c r="N1917" i="1"/>
  <c r="O1917" i="1" s="1"/>
  <c r="M1917" i="1"/>
  <c r="T1916" i="1"/>
  <c r="S1916" i="1"/>
  <c r="R1916" i="1"/>
  <c r="Q1916" i="1"/>
  <c r="N1916" i="1"/>
  <c r="O1916" i="1" s="1"/>
  <c r="P1916" i="1" s="1"/>
  <c r="M1916" i="1"/>
  <c r="T1915" i="1"/>
  <c r="S1915" i="1"/>
  <c r="R1915" i="1"/>
  <c r="Q1915" i="1"/>
  <c r="P1915" i="1"/>
  <c r="N1915" i="1"/>
  <c r="O1915" i="1" s="1"/>
  <c r="M1915" i="1"/>
  <c r="T1914" i="1"/>
  <c r="S1914" i="1"/>
  <c r="R1914" i="1"/>
  <c r="Q1914" i="1"/>
  <c r="N1914" i="1"/>
  <c r="O1914" i="1" s="1"/>
  <c r="P1914" i="1" s="1"/>
  <c r="M1914" i="1"/>
  <c r="T1913" i="1"/>
  <c r="S1913" i="1"/>
  <c r="R1913" i="1"/>
  <c r="Q1913" i="1"/>
  <c r="P1913" i="1"/>
  <c r="N1913" i="1"/>
  <c r="O1913" i="1" s="1"/>
  <c r="M1913" i="1"/>
  <c r="T1912" i="1"/>
  <c r="S1912" i="1"/>
  <c r="R1912" i="1"/>
  <c r="Q1912" i="1"/>
  <c r="N1912" i="1"/>
  <c r="O1912" i="1" s="1"/>
  <c r="P1912" i="1" s="1"/>
  <c r="M1912" i="1"/>
  <c r="T1911" i="1"/>
  <c r="S1911" i="1"/>
  <c r="R1911" i="1"/>
  <c r="Q1911" i="1"/>
  <c r="P1911" i="1"/>
  <c r="N1911" i="1"/>
  <c r="O1911" i="1" s="1"/>
  <c r="M1911" i="1"/>
  <c r="T1910" i="1"/>
  <c r="S1910" i="1"/>
  <c r="R1910" i="1"/>
  <c r="Q1910" i="1"/>
  <c r="N1910" i="1"/>
  <c r="O1910" i="1" s="1"/>
  <c r="P1910" i="1" s="1"/>
  <c r="M1910" i="1"/>
  <c r="T1909" i="1"/>
  <c r="S1909" i="1"/>
  <c r="R1909" i="1"/>
  <c r="Q1909" i="1"/>
  <c r="P1909" i="1"/>
  <c r="N1909" i="1"/>
  <c r="O1909" i="1" s="1"/>
  <c r="M1909" i="1"/>
  <c r="T1908" i="1"/>
  <c r="S1908" i="1"/>
  <c r="R1908" i="1"/>
  <c r="Q1908" i="1"/>
  <c r="N1908" i="1"/>
  <c r="O1908" i="1" s="1"/>
  <c r="P1908" i="1" s="1"/>
  <c r="M1908" i="1"/>
  <c r="T1907" i="1"/>
  <c r="S1907" i="1"/>
  <c r="R1907" i="1"/>
  <c r="Q1907" i="1"/>
  <c r="P1907" i="1"/>
  <c r="N1907" i="1"/>
  <c r="O1907" i="1" s="1"/>
  <c r="M1907" i="1"/>
  <c r="T1906" i="1"/>
  <c r="S1906" i="1"/>
  <c r="R1906" i="1"/>
  <c r="Q1906" i="1"/>
  <c r="N1906" i="1"/>
  <c r="O1906" i="1" s="1"/>
  <c r="P1906" i="1" s="1"/>
  <c r="M1906" i="1"/>
  <c r="T1905" i="1"/>
  <c r="S1905" i="1"/>
  <c r="R1905" i="1"/>
  <c r="Q1905" i="1"/>
  <c r="P1905" i="1"/>
  <c r="N1905" i="1"/>
  <c r="O1905" i="1" s="1"/>
  <c r="M1905" i="1"/>
  <c r="T1904" i="1"/>
  <c r="S1904" i="1"/>
  <c r="R1904" i="1"/>
  <c r="Q1904" i="1"/>
  <c r="N1904" i="1"/>
  <c r="O1904" i="1" s="1"/>
  <c r="P1904" i="1" s="1"/>
  <c r="M1904" i="1"/>
  <c r="T1903" i="1"/>
  <c r="S1903" i="1"/>
  <c r="R1903" i="1"/>
  <c r="Q1903" i="1"/>
  <c r="P1903" i="1"/>
  <c r="N1903" i="1"/>
  <c r="O1903" i="1" s="1"/>
  <c r="M1903" i="1"/>
  <c r="T1902" i="1"/>
  <c r="S1902" i="1"/>
  <c r="R1902" i="1"/>
  <c r="Q1902" i="1"/>
  <c r="N1902" i="1"/>
  <c r="O1902" i="1" s="1"/>
  <c r="P1902" i="1" s="1"/>
  <c r="M1902" i="1"/>
  <c r="T1901" i="1"/>
  <c r="S1901" i="1"/>
  <c r="R1901" i="1"/>
  <c r="Q1901" i="1"/>
  <c r="P1901" i="1"/>
  <c r="N1901" i="1"/>
  <c r="O1901" i="1" s="1"/>
  <c r="M1901" i="1"/>
  <c r="T1900" i="1"/>
  <c r="S1900" i="1"/>
  <c r="R1900" i="1"/>
  <c r="Q1900" i="1"/>
  <c r="N1900" i="1"/>
  <c r="O1900" i="1" s="1"/>
  <c r="P1900" i="1" s="1"/>
  <c r="M1900" i="1"/>
  <c r="T1899" i="1"/>
  <c r="S1899" i="1"/>
  <c r="R1899" i="1"/>
  <c r="Q1899" i="1"/>
  <c r="P1899" i="1"/>
  <c r="N1899" i="1"/>
  <c r="O1899" i="1" s="1"/>
  <c r="M1899" i="1"/>
  <c r="T1898" i="1"/>
  <c r="S1898" i="1"/>
  <c r="R1898" i="1"/>
  <c r="Q1898" i="1"/>
  <c r="N1898" i="1"/>
  <c r="O1898" i="1" s="1"/>
  <c r="P1898" i="1" s="1"/>
  <c r="M1898" i="1"/>
  <c r="T1897" i="1"/>
  <c r="S1897" i="1"/>
  <c r="R1897" i="1"/>
  <c r="Q1897" i="1"/>
  <c r="P1897" i="1"/>
  <c r="N1897" i="1"/>
  <c r="O1897" i="1" s="1"/>
  <c r="M1897" i="1"/>
  <c r="T1896" i="1"/>
  <c r="S1896" i="1"/>
  <c r="R1896" i="1"/>
  <c r="Q1896" i="1"/>
  <c r="N1896" i="1"/>
  <c r="O1896" i="1" s="1"/>
  <c r="P1896" i="1" s="1"/>
  <c r="M1896" i="1"/>
  <c r="T1895" i="1"/>
  <c r="S1895" i="1"/>
  <c r="R1895" i="1"/>
  <c r="Q1895" i="1"/>
  <c r="P1895" i="1"/>
  <c r="N1895" i="1"/>
  <c r="O1895" i="1" s="1"/>
  <c r="M1895" i="1"/>
  <c r="T1894" i="1"/>
  <c r="S1894" i="1"/>
  <c r="R1894" i="1"/>
  <c r="Q1894" i="1"/>
  <c r="N1894" i="1"/>
  <c r="O1894" i="1" s="1"/>
  <c r="P1894" i="1" s="1"/>
  <c r="M1894" i="1"/>
  <c r="T1893" i="1"/>
  <c r="S1893" i="1"/>
  <c r="R1893" i="1"/>
  <c r="Q1893" i="1"/>
  <c r="P1893" i="1"/>
  <c r="N1893" i="1"/>
  <c r="O1893" i="1" s="1"/>
  <c r="M1893" i="1"/>
  <c r="T1892" i="1"/>
  <c r="S1892" i="1"/>
  <c r="R1892" i="1"/>
  <c r="Q1892" i="1"/>
  <c r="N1892" i="1"/>
  <c r="O1892" i="1" s="1"/>
  <c r="P1892" i="1" s="1"/>
  <c r="M1892" i="1"/>
  <c r="T1891" i="1"/>
  <c r="S1891" i="1"/>
  <c r="R1891" i="1"/>
  <c r="Q1891" i="1"/>
  <c r="P1891" i="1"/>
  <c r="N1891" i="1"/>
  <c r="O1891" i="1" s="1"/>
  <c r="M1891" i="1"/>
  <c r="T1890" i="1"/>
  <c r="S1890" i="1"/>
  <c r="R1890" i="1"/>
  <c r="Q1890" i="1"/>
  <c r="N1890" i="1"/>
  <c r="O1890" i="1" s="1"/>
  <c r="P1890" i="1" s="1"/>
  <c r="M1890" i="1"/>
  <c r="T1889" i="1"/>
  <c r="S1889" i="1"/>
  <c r="R1889" i="1"/>
  <c r="Q1889" i="1"/>
  <c r="P1889" i="1"/>
  <c r="N1889" i="1"/>
  <c r="O1889" i="1" s="1"/>
  <c r="M1889" i="1"/>
  <c r="T1888" i="1"/>
  <c r="S1888" i="1"/>
  <c r="R1888" i="1"/>
  <c r="Q1888" i="1"/>
  <c r="N1888" i="1"/>
  <c r="O1888" i="1" s="1"/>
  <c r="P1888" i="1" s="1"/>
  <c r="M1888" i="1"/>
  <c r="T1887" i="1"/>
  <c r="S1887" i="1"/>
  <c r="R1887" i="1"/>
  <c r="Q1887" i="1"/>
  <c r="P1887" i="1"/>
  <c r="N1887" i="1"/>
  <c r="O1887" i="1" s="1"/>
  <c r="M1887" i="1"/>
  <c r="T1886" i="1"/>
  <c r="S1886" i="1"/>
  <c r="R1886" i="1"/>
  <c r="Q1886" i="1"/>
  <c r="N1886" i="1"/>
  <c r="O1886" i="1" s="1"/>
  <c r="P1886" i="1" s="1"/>
  <c r="M1886" i="1"/>
  <c r="T1885" i="1"/>
  <c r="S1885" i="1"/>
  <c r="R1885" i="1"/>
  <c r="Q1885" i="1"/>
  <c r="P1885" i="1"/>
  <c r="N1885" i="1"/>
  <c r="O1885" i="1" s="1"/>
  <c r="M1885" i="1"/>
  <c r="T1884" i="1"/>
  <c r="S1884" i="1"/>
  <c r="R1884" i="1"/>
  <c r="Q1884" i="1"/>
  <c r="N1884" i="1"/>
  <c r="O1884" i="1" s="1"/>
  <c r="P1884" i="1" s="1"/>
  <c r="M1884" i="1"/>
  <c r="T1883" i="1"/>
  <c r="S1883" i="1"/>
  <c r="R1883" i="1"/>
  <c r="Q1883" i="1"/>
  <c r="P1883" i="1"/>
  <c r="N1883" i="1"/>
  <c r="O1883" i="1" s="1"/>
  <c r="M1883" i="1"/>
  <c r="T1882" i="1"/>
  <c r="S1882" i="1"/>
  <c r="R1882" i="1"/>
  <c r="Q1882" i="1"/>
  <c r="N1882" i="1"/>
  <c r="O1882" i="1" s="1"/>
  <c r="P1882" i="1" s="1"/>
  <c r="M1882" i="1"/>
  <c r="T1881" i="1"/>
  <c r="S1881" i="1"/>
  <c r="R1881" i="1"/>
  <c r="Q1881" i="1"/>
  <c r="P1881" i="1"/>
  <c r="N1881" i="1"/>
  <c r="O1881" i="1" s="1"/>
  <c r="M1881" i="1"/>
  <c r="T1880" i="1"/>
  <c r="S1880" i="1"/>
  <c r="R1880" i="1"/>
  <c r="Q1880" i="1"/>
  <c r="N1880" i="1"/>
  <c r="O1880" i="1" s="1"/>
  <c r="P1880" i="1" s="1"/>
  <c r="M1880" i="1"/>
  <c r="T1879" i="1"/>
  <c r="S1879" i="1"/>
  <c r="R1879" i="1"/>
  <c r="Q1879" i="1"/>
  <c r="P1879" i="1"/>
  <c r="N1879" i="1"/>
  <c r="O1879" i="1" s="1"/>
  <c r="M1879" i="1"/>
  <c r="T1878" i="1"/>
  <c r="S1878" i="1"/>
  <c r="R1878" i="1"/>
  <c r="Q1878" i="1"/>
  <c r="N1878" i="1"/>
  <c r="O1878" i="1" s="1"/>
  <c r="P1878" i="1" s="1"/>
  <c r="M1878" i="1"/>
  <c r="T1877" i="1"/>
  <c r="S1877" i="1"/>
  <c r="R1877" i="1"/>
  <c r="Q1877" i="1"/>
  <c r="P1877" i="1"/>
  <c r="N1877" i="1"/>
  <c r="O1877" i="1" s="1"/>
  <c r="M1877" i="1"/>
  <c r="T1876" i="1"/>
  <c r="S1876" i="1"/>
  <c r="R1876" i="1"/>
  <c r="Q1876" i="1"/>
  <c r="N1876" i="1"/>
  <c r="O1876" i="1" s="1"/>
  <c r="P1876" i="1" s="1"/>
  <c r="M1876" i="1"/>
  <c r="T1875" i="1"/>
  <c r="S1875" i="1"/>
  <c r="R1875" i="1"/>
  <c r="Q1875" i="1"/>
  <c r="P1875" i="1"/>
  <c r="N1875" i="1"/>
  <c r="O1875" i="1" s="1"/>
  <c r="M1875" i="1"/>
  <c r="T1874" i="1"/>
  <c r="S1874" i="1"/>
  <c r="R1874" i="1"/>
  <c r="Q1874" i="1"/>
  <c r="N1874" i="1"/>
  <c r="O1874" i="1" s="1"/>
  <c r="P1874" i="1" s="1"/>
  <c r="M1874" i="1"/>
  <c r="T1873" i="1"/>
  <c r="S1873" i="1"/>
  <c r="R1873" i="1"/>
  <c r="Q1873" i="1"/>
  <c r="P1873" i="1"/>
  <c r="N1873" i="1"/>
  <c r="O1873" i="1" s="1"/>
  <c r="M1873" i="1"/>
  <c r="T1872" i="1"/>
  <c r="S1872" i="1"/>
  <c r="R1872" i="1"/>
  <c r="Q1872" i="1"/>
  <c r="N1872" i="1"/>
  <c r="O1872" i="1" s="1"/>
  <c r="P1872" i="1" s="1"/>
  <c r="M1872" i="1"/>
  <c r="T1871" i="1"/>
  <c r="S1871" i="1"/>
  <c r="R1871" i="1"/>
  <c r="Q1871" i="1"/>
  <c r="P1871" i="1"/>
  <c r="N1871" i="1"/>
  <c r="O1871" i="1" s="1"/>
  <c r="M1871" i="1"/>
  <c r="T1870" i="1"/>
  <c r="S1870" i="1"/>
  <c r="R1870" i="1"/>
  <c r="Q1870" i="1"/>
  <c r="N1870" i="1"/>
  <c r="O1870" i="1" s="1"/>
  <c r="P1870" i="1" s="1"/>
  <c r="M1870" i="1"/>
  <c r="T1869" i="1"/>
  <c r="S1869" i="1"/>
  <c r="R1869" i="1"/>
  <c r="Q1869" i="1"/>
  <c r="P1869" i="1"/>
  <c r="N1869" i="1"/>
  <c r="O1869" i="1" s="1"/>
  <c r="M1869" i="1"/>
  <c r="T1868" i="1"/>
  <c r="S1868" i="1"/>
  <c r="R1868" i="1"/>
  <c r="Q1868" i="1"/>
  <c r="N1868" i="1"/>
  <c r="O1868" i="1" s="1"/>
  <c r="P1868" i="1" s="1"/>
  <c r="M1868" i="1"/>
  <c r="T1867" i="1"/>
  <c r="S1867" i="1"/>
  <c r="R1867" i="1"/>
  <c r="Q1867" i="1"/>
  <c r="P1867" i="1"/>
  <c r="N1867" i="1"/>
  <c r="O1867" i="1" s="1"/>
  <c r="M1867" i="1"/>
  <c r="T1866" i="1"/>
  <c r="S1866" i="1"/>
  <c r="R1866" i="1"/>
  <c r="Q1866" i="1"/>
  <c r="N1866" i="1"/>
  <c r="O1866" i="1" s="1"/>
  <c r="P1866" i="1" s="1"/>
  <c r="M1866" i="1"/>
  <c r="T1865" i="1"/>
  <c r="S1865" i="1"/>
  <c r="R1865" i="1"/>
  <c r="Q1865" i="1"/>
  <c r="P1865" i="1"/>
  <c r="N1865" i="1"/>
  <c r="O1865" i="1" s="1"/>
  <c r="M1865" i="1"/>
  <c r="T1864" i="1"/>
  <c r="S1864" i="1"/>
  <c r="R1864" i="1"/>
  <c r="Q1864" i="1"/>
  <c r="N1864" i="1"/>
  <c r="O1864" i="1" s="1"/>
  <c r="P1864" i="1" s="1"/>
  <c r="M1864" i="1"/>
  <c r="T1863" i="1"/>
  <c r="S1863" i="1"/>
  <c r="R1863" i="1"/>
  <c r="Q1863" i="1"/>
  <c r="P1863" i="1"/>
  <c r="N1863" i="1"/>
  <c r="O1863" i="1" s="1"/>
  <c r="M1863" i="1"/>
  <c r="T1862" i="1"/>
  <c r="S1862" i="1"/>
  <c r="R1862" i="1"/>
  <c r="Q1862" i="1"/>
  <c r="N1862" i="1"/>
  <c r="O1862" i="1" s="1"/>
  <c r="P1862" i="1" s="1"/>
  <c r="M1862" i="1"/>
  <c r="T1861" i="1"/>
  <c r="S1861" i="1"/>
  <c r="R1861" i="1"/>
  <c r="Q1861" i="1"/>
  <c r="P1861" i="1"/>
  <c r="N1861" i="1"/>
  <c r="O1861" i="1" s="1"/>
  <c r="M1861" i="1"/>
  <c r="T1860" i="1"/>
  <c r="S1860" i="1"/>
  <c r="R1860" i="1"/>
  <c r="Q1860" i="1"/>
  <c r="N1860" i="1"/>
  <c r="O1860" i="1" s="1"/>
  <c r="P1860" i="1" s="1"/>
  <c r="M1860" i="1"/>
  <c r="T1859" i="1"/>
  <c r="S1859" i="1"/>
  <c r="R1859" i="1"/>
  <c r="Q1859" i="1"/>
  <c r="P1859" i="1"/>
  <c r="N1859" i="1"/>
  <c r="O1859" i="1" s="1"/>
  <c r="M1859" i="1"/>
  <c r="T1858" i="1"/>
  <c r="S1858" i="1"/>
  <c r="R1858" i="1"/>
  <c r="Q1858" i="1"/>
  <c r="N1858" i="1"/>
  <c r="O1858" i="1" s="1"/>
  <c r="P1858" i="1" s="1"/>
  <c r="M1858" i="1"/>
  <c r="T1857" i="1"/>
  <c r="S1857" i="1"/>
  <c r="R1857" i="1"/>
  <c r="Q1857" i="1"/>
  <c r="P1857" i="1"/>
  <c r="N1857" i="1"/>
  <c r="O1857" i="1" s="1"/>
  <c r="M1857" i="1"/>
  <c r="T1856" i="1"/>
  <c r="S1856" i="1"/>
  <c r="R1856" i="1"/>
  <c r="Q1856" i="1"/>
  <c r="N1856" i="1"/>
  <c r="O1856" i="1" s="1"/>
  <c r="P1856" i="1" s="1"/>
  <c r="M1856" i="1"/>
  <c r="T1855" i="1"/>
  <c r="S1855" i="1"/>
  <c r="R1855" i="1"/>
  <c r="Q1855" i="1"/>
  <c r="P1855" i="1"/>
  <c r="N1855" i="1"/>
  <c r="O1855" i="1" s="1"/>
  <c r="M1855" i="1"/>
  <c r="T1854" i="1"/>
  <c r="S1854" i="1"/>
  <c r="R1854" i="1"/>
  <c r="Q1854" i="1"/>
  <c r="N1854" i="1"/>
  <c r="O1854" i="1" s="1"/>
  <c r="P1854" i="1" s="1"/>
  <c r="M1854" i="1"/>
  <c r="T1853" i="1"/>
  <c r="S1853" i="1"/>
  <c r="R1853" i="1"/>
  <c r="Q1853" i="1"/>
  <c r="P1853" i="1"/>
  <c r="N1853" i="1"/>
  <c r="O1853" i="1" s="1"/>
  <c r="M1853" i="1"/>
  <c r="T1852" i="1"/>
  <c r="S1852" i="1"/>
  <c r="R1852" i="1"/>
  <c r="Q1852" i="1"/>
  <c r="N1852" i="1"/>
  <c r="O1852" i="1" s="1"/>
  <c r="P1852" i="1" s="1"/>
  <c r="M1852" i="1"/>
  <c r="T1851" i="1"/>
  <c r="S1851" i="1"/>
  <c r="R1851" i="1"/>
  <c r="Q1851" i="1"/>
  <c r="P1851" i="1"/>
  <c r="N1851" i="1"/>
  <c r="O1851" i="1" s="1"/>
  <c r="M1851" i="1"/>
  <c r="T1850" i="1"/>
  <c r="S1850" i="1"/>
  <c r="R1850" i="1"/>
  <c r="Q1850" i="1"/>
  <c r="N1850" i="1"/>
  <c r="O1850" i="1" s="1"/>
  <c r="P1850" i="1" s="1"/>
  <c r="M1850" i="1"/>
  <c r="T1849" i="1"/>
  <c r="S1849" i="1"/>
  <c r="R1849" i="1"/>
  <c r="Q1849" i="1"/>
  <c r="P1849" i="1"/>
  <c r="N1849" i="1"/>
  <c r="O1849" i="1" s="1"/>
  <c r="M1849" i="1"/>
  <c r="T1848" i="1"/>
  <c r="S1848" i="1"/>
  <c r="R1848" i="1"/>
  <c r="Q1848" i="1"/>
  <c r="N1848" i="1"/>
  <c r="O1848" i="1" s="1"/>
  <c r="P1848" i="1" s="1"/>
  <c r="M1848" i="1"/>
  <c r="T1847" i="1"/>
  <c r="S1847" i="1"/>
  <c r="R1847" i="1"/>
  <c r="Q1847" i="1"/>
  <c r="P1847" i="1"/>
  <c r="N1847" i="1"/>
  <c r="O1847" i="1" s="1"/>
  <c r="M1847" i="1"/>
  <c r="T1846" i="1"/>
  <c r="S1846" i="1"/>
  <c r="R1846" i="1"/>
  <c r="Q1846" i="1"/>
  <c r="N1846" i="1"/>
  <c r="O1846" i="1" s="1"/>
  <c r="P1846" i="1" s="1"/>
  <c r="M1846" i="1"/>
  <c r="T1845" i="1"/>
  <c r="S1845" i="1"/>
  <c r="R1845" i="1"/>
  <c r="Q1845" i="1"/>
  <c r="P1845" i="1"/>
  <c r="N1845" i="1"/>
  <c r="O1845" i="1" s="1"/>
  <c r="M1845" i="1"/>
  <c r="T1844" i="1"/>
  <c r="S1844" i="1"/>
  <c r="R1844" i="1"/>
  <c r="Q1844" i="1"/>
  <c r="N1844" i="1"/>
  <c r="O1844" i="1" s="1"/>
  <c r="P1844" i="1" s="1"/>
  <c r="M1844" i="1"/>
  <c r="T1843" i="1"/>
  <c r="S1843" i="1"/>
  <c r="R1843" i="1"/>
  <c r="Q1843" i="1"/>
  <c r="P1843" i="1"/>
  <c r="N1843" i="1"/>
  <c r="O1843" i="1" s="1"/>
  <c r="M1843" i="1"/>
  <c r="T1842" i="1"/>
  <c r="S1842" i="1"/>
  <c r="R1842" i="1"/>
  <c r="Q1842" i="1"/>
  <c r="N1842" i="1"/>
  <c r="O1842" i="1" s="1"/>
  <c r="P1842" i="1" s="1"/>
  <c r="M1842" i="1"/>
  <c r="T1841" i="1"/>
  <c r="S1841" i="1"/>
  <c r="R1841" i="1"/>
  <c r="Q1841" i="1"/>
  <c r="P1841" i="1"/>
  <c r="N1841" i="1"/>
  <c r="O1841" i="1" s="1"/>
  <c r="M1841" i="1"/>
  <c r="T1840" i="1"/>
  <c r="S1840" i="1"/>
  <c r="R1840" i="1"/>
  <c r="Q1840" i="1"/>
  <c r="N1840" i="1"/>
  <c r="O1840" i="1" s="1"/>
  <c r="P1840" i="1" s="1"/>
  <c r="M1840" i="1"/>
  <c r="T1839" i="1"/>
  <c r="S1839" i="1"/>
  <c r="R1839" i="1"/>
  <c r="Q1839" i="1"/>
  <c r="P1839" i="1"/>
  <c r="N1839" i="1"/>
  <c r="O1839" i="1" s="1"/>
  <c r="M1839" i="1"/>
  <c r="T1838" i="1"/>
  <c r="S1838" i="1"/>
  <c r="R1838" i="1"/>
  <c r="Q1838" i="1"/>
  <c r="N1838" i="1"/>
  <c r="O1838" i="1" s="1"/>
  <c r="P1838" i="1" s="1"/>
  <c r="M1838" i="1"/>
  <c r="T1837" i="1"/>
  <c r="S1837" i="1"/>
  <c r="R1837" i="1"/>
  <c r="Q1837" i="1"/>
  <c r="P1837" i="1"/>
  <c r="N1837" i="1"/>
  <c r="O1837" i="1" s="1"/>
  <c r="M1837" i="1"/>
  <c r="T1836" i="1"/>
  <c r="S1836" i="1"/>
  <c r="R1836" i="1"/>
  <c r="Q1836" i="1"/>
  <c r="N1836" i="1"/>
  <c r="O1836" i="1" s="1"/>
  <c r="P1836" i="1" s="1"/>
  <c r="M1836" i="1"/>
  <c r="T1835" i="1"/>
  <c r="S1835" i="1"/>
  <c r="R1835" i="1"/>
  <c r="Q1835" i="1"/>
  <c r="P1835" i="1"/>
  <c r="N1835" i="1"/>
  <c r="O1835" i="1" s="1"/>
  <c r="M1835" i="1"/>
  <c r="T1834" i="1"/>
  <c r="S1834" i="1"/>
  <c r="R1834" i="1"/>
  <c r="Q1834" i="1"/>
  <c r="N1834" i="1"/>
  <c r="O1834" i="1" s="1"/>
  <c r="P1834" i="1" s="1"/>
  <c r="M1834" i="1"/>
  <c r="T1833" i="1"/>
  <c r="S1833" i="1"/>
  <c r="R1833" i="1"/>
  <c r="Q1833" i="1"/>
  <c r="P1833" i="1"/>
  <c r="N1833" i="1"/>
  <c r="O1833" i="1" s="1"/>
  <c r="M1833" i="1"/>
  <c r="T1832" i="1"/>
  <c r="S1832" i="1"/>
  <c r="R1832" i="1"/>
  <c r="Q1832" i="1"/>
  <c r="N1832" i="1"/>
  <c r="O1832" i="1" s="1"/>
  <c r="P1832" i="1" s="1"/>
  <c r="M1832" i="1"/>
  <c r="T1831" i="1"/>
  <c r="S1831" i="1"/>
  <c r="R1831" i="1"/>
  <c r="Q1831" i="1"/>
  <c r="P1831" i="1"/>
  <c r="N1831" i="1"/>
  <c r="O1831" i="1" s="1"/>
  <c r="M1831" i="1"/>
  <c r="T1830" i="1"/>
  <c r="S1830" i="1"/>
  <c r="R1830" i="1"/>
  <c r="Q1830" i="1"/>
  <c r="N1830" i="1"/>
  <c r="O1830" i="1" s="1"/>
  <c r="P1830" i="1" s="1"/>
  <c r="M1830" i="1"/>
  <c r="T1829" i="1"/>
  <c r="S1829" i="1"/>
  <c r="R1829" i="1"/>
  <c r="Q1829" i="1"/>
  <c r="P1829" i="1"/>
  <c r="N1829" i="1"/>
  <c r="O1829" i="1" s="1"/>
  <c r="M1829" i="1"/>
  <c r="T1828" i="1"/>
  <c r="S1828" i="1"/>
  <c r="R1828" i="1"/>
  <c r="Q1828" i="1"/>
  <c r="N1828" i="1"/>
  <c r="O1828" i="1" s="1"/>
  <c r="P1828" i="1" s="1"/>
  <c r="M1828" i="1"/>
  <c r="T1827" i="1"/>
  <c r="S1827" i="1"/>
  <c r="R1827" i="1"/>
  <c r="Q1827" i="1"/>
  <c r="P1827" i="1"/>
  <c r="N1827" i="1"/>
  <c r="O1827" i="1" s="1"/>
  <c r="M1827" i="1"/>
  <c r="T1826" i="1"/>
  <c r="S1826" i="1"/>
  <c r="R1826" i="1"/>
  <c r="Q1826" i="1"/>
  <c r="N1826" i="1"/>
  <c r="O1826" i="1" s="1"/>
  <c r="P1826" i="1" s="1"/>
  <c r="M1826" i="1"/>
  <c r="T1825" i="1"/>
  <c r="S1825" i="1"/>
  <c r="R1825" i="1"/>
  <c r="Q1825" i="1"/>
  <c r="P1825" i="1"/>
  <c r="N1825" i="1"/>
  <c r="O1825" i="1" s="1"/>
  <c r="M1825" i="1"/>
  <c r="T1824" i="1"/>
  <c r="S1824" i="1"/>
  <c r="R1824" i="1"/>
  <c r="Q1824" i="1"/>
  <c r="N1824" i="1"/>
  <c r="O1824" i="1" s="1"/>
  <c r="P1824" i="1" s="1"/>
  <c r="M1824" i="1"/>
  <c r="T1823" i="1"/>
  <c r="S1823" i="1"/>
  <c r="R1823" i="1"/>
  <c r="Q1823" i="1"/>
  <c r="P1823" i="1"/>
  <c r="N1823" i="1"/>
  <c r="O1823" i="1" s="1"/>
  <c r="M1823" i="1"/>
  <c r="T1822" i="1"/>
  <c r="S1822" i="1"/>
  <c r="R1822" i="1"/>
  <c r="Q1822" i="1"/>
  <c r="N1822" i="1"/>
  <c r="O1822" i="1" s="1"/>
  <c r="P1822" i="1" s="1"/>
  <c r="M1822" i="1"/>
  <c r="T1821" i="1"/>
  <c r="S1821" i="1"/>
  <c r="R1821" i="1"/>
  <c r="Q1821" i="1"/>
  <c r="P1821" i="1"/>
  <c r="N1821" i="1"/>
  <c r="O1821" i="1" s="1"/>
  <c r="M1821" i="1"/>
  <c r="T1820" i="1"/>
  <c r="S1820" i="1"/>
  <c r="R1820" i="1"/>
  <c r="Q1820" i="1"/>
  <c r="N1820" i="1"/>
  <c r="O1820" i="1" s="1"/>
  <c r="P1820" i="1" s="1"/>
  <c r="M1820" i="1"/>
  <c r="T1819" i="1"/>
  <c r="S1819" i="1"/>
  <c r="R1819" i="1"/>
  <c r="Q1819" i="1"/>
  <c r="P1819" i="1"/>
  <c r="N1819" i="1"/>
  <c r="O1819" i="1" s="1"/>
  <c r="M1819" i="1"/>
  <c r="T1818" i="1"/>
  <c r="S1818" i="1"/>
  <c r="R1818" i="1"/>
  <c r="Q1818" i="1"/>
  <c r="N1818" i="1"/>
  <c r="O1818" i="1" s="1"/>
  <c r="P1818" i="1" s="1"/>
  <c r="M1818" i="1"/>
  <c r="T1817" i="1"/>
  <c r="S1817" i="1"/>
  <c r="R1817" i="1"/>
  <c r="Q1817" i="1"/>
  <c r="P1817" i="1"/>
  <c r="N1817" i="1"/>
  <c r="O1817" i="1" s="1"/>
  <c r="M1817" i="1"/>
  <c r="T1816" i="1"/>
  <c r="S1816" i="1"/>
  <c r="R1816" i="1"/>
  <c r="Q1816" i="1"/>
  <c r="N1816" i="1"/>
  <c r="O1816" i="1" s="1"/>
  <c r="P1816" i="1" s="1"/>
  <c r="M1816" i="1"/>
  <c r="T1815" i="1"/>
  <c r="S1815" i="1"/>
  <c r="R1815" i="1"/>
  <c r="Q1815" i="1"/>
  <c r="P1815" i="1"/>
  <c r="N1815" i="1"/>
  <c r="O1815" i="1" s="1"/>
  <c r="M1815" i="1"/>
  <c r="T1814" i="1"/>
  <c r="S1814" i="1"/>
  <c r="R1814" i="1"/>
  <c r="Q1814" i="1"/>
  <c r="N1814" i="1"/>
  <c r="O1814" i="1" s="1"/>
  <c r="P1814" i="1" s="1"/>
  <c r="M1814" i="1"/>
  <c r="T1813" i="1"/>
  <c r="S1813" i="1"/>
  <c r="R1813" i="1"/>
  <c r="Q1813" i="1"/>
  <c r="P1813" i="1"/>
  <c r="N1813" i="1"/>
  <c r="O1813" i="1" s="1"/>
  <c r="M1813" i="1"/>
  <c r="T1812" i="1"/>
  <c r="S1812" i="1"/>
  <c r="R1812" i="1"/>
  <c r="Q1812" i="1"/>
  <c r="N1812" i="1"/>
  <c r="O1812" i="1" s="1"/>
  <c r="P1812" i="1" s="1"/>
  <c r="M1812" i="1"/>
  <c r="T1811" i="1"/>
  <c r="S1811" i="1"/>
  <c r="R1811" i="1"/>
  <c r="Q1811" i="1"/>
  <c r="P1811" i="1"/>
  <c r="N1811" i="1"/>
  <c r="O1811" i="1" s="1"/>
  <c r="M1811" i="1"/>
  <c r="T1810" i="1"/>
  <c r="S1810" i="1"/>
  <c r="R1810" i="1"/>
  <c r="Q1810" i="1"/>
  <c r="N1810" i="1"/>
  <c r="O1810" i="1" s="1"/>
  <c r="P1810" i="1" s="1"/>
  <c r="M1810" i="1"/>
  <c r="T1809" i="1"/>
  <c r="S1809" i="1"/>
  <c r="R1809" i="1"/>
  <c r="Q1809" i="1"/>
  <c r="P1809" i="1"/>
  <c r="N1809" i="1"/>
  <c r="O1809" i="1" s="1"/>
  <c r="M1809" i="1"/>
  <c r="T1808" i="1"/>
  <c r="S1808" i="1"/>
  <c r="R1808" i="1"/>
  <c r="Q1808" i="1"/>
  <c r="N1808" i="1"/>
  <c r="O1808" i="1" s="1"/>
  <c r="P1808" i="1" s="1"/>
  <c r="M1808" i="1"/>
  <c r="T1807" i="1"/>
  <c r="S1807" i="1"/>
  <c r="R1807" i="1"/>
  <c r="Q1807" i="1"/>
  <c r="P1807" i="1"/>
  <c r="N1807" i="1"/>
  <c r="O1807" i="1" s="1"/>
  <c r="M1807" i="1"/>
  <c r="T1806" i="1"/>
  <c r="S1806" i="1"/>
  <c r="R1806" i="1"/>
  <c r="Q1806" i="1"/>
  <c r="N1806" i="1"/>
  <c r="O1806" i="1" s="1"/>
  <c r="P1806" i="1" s="1"/>
  <c r="M1806" i="1"/>
  <c r="T1805" i="1"/>
  <c r="S1805" i="1"/>
  <c r="R1805" i="1"/>
  <c r="Q1805" i="1"/>
  <c r="P1805" i="1"/>
  <c r="N1805" i="1"/>
  <c r="O1805" i="1" s="1"/>
  <c r="M1805" i="1"/>
  <c r="T1804" i="1"/>
  <c r="S1804" i="1"/>
  <c r="R1804" i="1"/>
  <c r="Q1804" i="1"/>
  <c r="N1804" i="1"/>
  <c r="O1804" i="1" s="1"/>
  <c r="P1804" i="1" s="1"/>
  <c r="M1804" i="1"/>
  <c r="T1803" i="1"/>
  <c r="S1803" i="1"/>
  <c r="R1803" i="1"/>
  <c r="Q1803" i="1"/>
  <c r="P1803" i="1"/>
  <c r="N1803" i="1"/>
  <c r="O1803" i="1" s="1"/>
  <c r="M1803" i="1"/>
  <c r="T1802" i="1"/>
  <c r="S1802" i="1"/>
  <c r="R1802" i="1"/>
  <c r="Q1802" i="1"/>
  <c r="N1802" i="1"/>
  <c r="O1802" i="1" s="1"/>
  <c r="P1802" i="1" s="1"/>
  <c r="M1802" i="1"/>
  <c r="T1801" i="1"/>
  <c r="S1801" i="1"/>
  <c r="R1801" i="1"/>
  <c r="Q1801" i="1"/>
  <c r="P1801" i="1"/>
  <c r="N1801" i="1"/>
  <c r="O1801" i="1" s="1"/>
  <c r="M1801" i="1"/>
  <c r="T1800" i="1"/>
  <c r="S1800" i="1"/>
  <c r="R1800" i="1"/>
  <c r="Q1800" i="1"/>
  <c r="N1800" i="1"/>
  <c r="O1800" i="1" s="1"/>
  <c r="P1800" i="1" s="1"/>
  <c r="M1800" i="1"/>
  <c r="T1799" i="1"/>
  <c r="S1799" i="1"/>
  <c r="R1799" i="1"/>
  <c r="Q1799" i="1"/>
  <c r="P1799" i="1"/>
  <c r="N1799" i="1"/>
  <c r="O1799" i="1" s="1"/>
  <c r="M1799" i="1"/>
  <c r="T1798" i="1"/>
  <c r="S1798" i="1"/>
  <c r="R1798" i="1"/>
  <c r="Q1798" i="1"/>
  <c r="N1798" i="1"/>
  <c r="O1798" i="1" s="1"/>
  <c r="P1798" i="1" s="1"/>
  <c r="M1798" i="1"/>
  <c r="T1797" i="1"/>
  <c r="S1797" i="1"/>
  <c r="R1797" i="1"/>
  <c r="Q1797" i="1"/>
  <c r="P1797" i="1"/>
  <c r="N1797" i="1"/>
  <c r="O1797" i="1" s="1"/>
  <c r="M1797" i="1"/>
  <c r="T1796" i="1"/>
  <c r="S1796" i="1"/>
  <c r="R1796" i="1"/>
  <c r="Q1796" i="1"/>
  <c r="N1796" i="1"/>
  <c r="O1796" i="1" s="1"/>
  <c r="P1796" i="1" s="1"/>
  <c r="M1796" i="1"/>
  <c r="T1795" i="1"/>
  <c r="S1795" i="1"/>
  <c r="R1795" i="1"/>
  <c r="Q1795" i="1"/>
  <c r="P1795" i="1"/>
  <c r="N1795" i="1"/>
  <c r="O1795" i="1" s="1"/>
  <c r="M1795" i="1"/>
  <c r="T1794" i="1"/>
  <c r="S1794" i="1"/>
  <c r="R1794" i="1"/>
  <c r="Q1794" i="1"/>
  <c r="N1794" i="1"/>
  <c r="O1794" i="1" s="1"/>
  <c r="P1794" i="1" s="1"/>
  <c r="M1794" i="1"/>
  <c r="T1793" i="1"/>
  <c r="S1793" i="1"/>
  <c r="R1793" i="1"/>
  <c r="Q1793" i="1"/>
  <c r="P1793" i="1"/>
  <c r="N1793" i="1"/>
  <c r="O1793" i="1" s="1"/>
  <c r="M1793" i="1"/>
  <c r="T1792" i="1"/>
  <c r="S1792" i="1"/>
  <c r="R1792" i="1"/>
  <c r="Q1792" i="1"/>
  <c r="N1792" i="1"/>
  <c r="O1792" i="1" s="1"/>
  <c r="P1792" i="1" s="1"/>
  <c r="M1792" i="1"/>
  <c r="T1791" i="1"/>
  <c r="S1791" i="1"/>
  <c r="R1791" i="1"/>
  <c r="Q1791" i="1"/>
  <c r="P1791" i="1"/>
  <c r="N1791" i="1"/>
  <c r="O1791" i="1" s="1"/>
  <c r="M1791" i="1"/>
  <c r="T1790" i="1"/>
  <c r="S1790" i="1"/>
  <c r="R1790" i="1"/>
  <c r="Q1790" i="1"/>
  <c r="N1790" i="1"/>
  <c r="O1790" i="1" s="1"/>
  <c r="P1790" i="1" s="1"/>
  <c r="M1790" i="1"/>
  <c r="T1789" i="1"/>
  <c r="S1789" i="1"/>
  <c r="R1789" i="1"/>
  <c r="Q1789" i="1"/>
  <c r="P1789" i="1"/>
  <c r="N1789" i="1"/>
  <c r="O1789" i="1" s="1"/>
  <c r="M1789" i="1"/>
  <c r="T1788" i="1"/>
  <c r="S1788" i="1"/>
  <c r="R1788" i="1"/>
  <c r="Q1788" i="1"/>
  <c r="N1788" i="1"/>
  <c r="O1788" i="1" s="1"/>
  <c r="P1788" i="1" s="1"/>
  <c r="M1788" i="1"/>
  <c r="T1787" i="1"/>
  <c r="S1787" i="1"/>
  <c r="R1787" i="1"/>
  <c r="Q1787" i="1"/>
  <c r="P1787" i="1"/>
  <c r="N1787" i="1"/>
  <c r="O1787" i="1" s="1"/>
  <c r="M1787" i="1"/>
  <c r="T1786" i="1"/>
  <c r="S1786" i="1"/>
  <c r="R1786" i="1"/>
  <c r="Q1786" i="1"/>
  <c r="N1786" i="1"/>
  <c r="O1786" i="1" s="1"/>
  <c r="P1786" i="1" s="1"/>
  <c r="M1786" i="1"/>
  <c r="T1785" i="1"/>
  <c r="S1785" i="1"/>
  <c r="R1785" i="1"/>
  <c r="Q1785" i="1"/>
  <c r="P1785" i="1"/>
  <c r="N1785" i="1"/>
  <c r="O1785" i="1" s="1"/>
  <c r="M1785" i="1"/>
  <c r="T1784" i="1"/>
  <c r="S1784" i="1"/>
  <c r="R1784" i="1"/>
  <c r="Q1784" i="1"/>
  <c r="N1784" i="1"/>
  <c r="O1784" i="1" s="1"/>
  <c r="P1784" i="1" s="1"/>
  <c r="M1784" i="1"/>
  <c r="T1783" i="1"/>
  <c r="S1783" i="1"/>
  <c r="R1783" i="1"/>
  <c r="Q1783" i="1"/>
  <c r="P1783" i="1"/>
  <c r="N1783" i="1"/>
  <c r="O1783" i="1" s="1"/>
  <c r="M1783" i="1"/>
  <c r="T1782" i="1"/>
  <c r="S1782" i="1"/>
  <c r="R1782" i="1"/>
  <c r="Q1782" i="1"/>
  <c r="N1782" i="1"/>
  <c r="O1782" i="1" s="1"/>
  <c r="P1782" i="1" s="1"/>
  <c r="M1782" i="1"/>
  <c r="T1781" i="1"/>
  <c r="S1781" i="1"/>
  <c r="R1781" i="1"/>
  <c r="Q1781" i="1"/>
  <c r="P1781" i="1"/>
  <c r="N1781" i="1"/>
  <c r="O1781" i="1" s="1"/>
  <c r="M1781" i="1"/>
  <c r="T1780" i="1"/>
  <c r="S1780" i="1"/>
  <c r="R1780" i="1"/>
  <c r="Q1780" i="1"/>
  <c r="N1780" i="1"/>
  <c r="O1780" i="1" s="1"/>
  <c r="P1780" i="1" s="1"/>
  <c r="M1780" i="1"/>
  <c r="T1779" i="1"/>
  <c r="S1779" i="1"/>
  <c r="R1779" i="1"/>
  <c r="Q1779" i="1"/>
  <c r="P1779" i="1"/>
  <c r="N1779" i="1"/>
  <c r="O1779" i="1" s="1"/>
  <c r="M1779" i="1"/>
  <c r="T1778" i="1"/>
  <c r="S1778" i="1"/>
  <c r="R1778" i="1"/>
  <c r="Q1778" i="1"/>
  <c r="N1778" i="1"/>
  <c r="O1778" i="1" s="1"/>
  <c r="P1778" i="1" s="1"/>
  <c r="M1778" i="1"/>
  <c r="T1777" i="1"/>
  <c r="S1777" i="1"/>
  <c r="R1777" i="1"/>
  <c r="Q1777" i="1"/>
  <c r="P1777" i="1"/>
  <c r="N1777" i="1"/>
  <c r="O1777" i="1" s="1"/>
  <c r="M1777" i="1"/>
  <c r="T1776" i="1"/>
  <c r="S1776" i="1"/>
  <c r="R1776" i="1"/>
  <c r="Q1776" i="1"/>
  <c r="N1776" i="1"/>
  <c r="O1776" i="1" s="1"/>
  <c r="P1776" i="1" s="1"/>
  <c r="M1776" i="1"/>
  <c r="T1775" i="1"/>
  <c r="S1775" i="1"/>
  <c r="R1775" i="1"/>
  <c r="Q1775" i="1"/>
  <c r="P1775" i="1"/>
  <c r="N1775" i="1"/>
  <c r="O1775" i="1" s="1"/>
  <c r="M1775" i="1"/>
  <c r="T1774" i="1"/>
  <c r="S1774" i="1"/>
  <c r="R1774" i="1"/>
  <c r="Q1774" i="1"/>
  <c r="N1774" i="1"/>
  <c r="O1774" i="1" s="1"/>
  <c r="P1774" i="1" s="1"/>
  <c r="M1774" i="1"/>
  <c r="T1773" i="1"/>
  <c r="S1773" i="1"/>
  <c r="R1773" i="1"/>
  <c r="Q1773" i="1"/>
  <c r="P1773" i="1"/>
  <c r="N1773" i="1"/>
  <c r="O1773" i="1" s="1"/>
  <c r="M1773" i="1"/>
  <c r="T1772" i="1"/>
  <c r="S1772" i="1"/>
  <c r="R1772" i="1"/>
  <c r="Q1772" i="1"/>
  <c r="N1772" i="1"/>
  <c r="O1772" i="1" s="1"/>
  <c r="P1772" i="1" s="1"/>
  <c r="M1772" i="1"/>
  <c r="T1771" i="1"/>
  <c r="S1771" i="1"/>
  <c r="R1771" i="1"/>
  <c r="Q1771" i="1"/>
  <c r="P1771" i="1"/>
  <c r="N1771" i="1"/>
  <c r="O1771" i="1" s="1"/>
  <c r="M1771" i="1"/>
  <c r="T1770" i="1"/>
  <c r="S1770" i="1"/>
  <c r="R1770" i="1"/>
  <c r="Q1770" i="1"/>
  <c r="N1770" i="1"/>
  <c r="O1770" i="1" s="1"/>
  <c r="P1770" i="1" s="1"/>
  <c r="M1770" i="1"/>
  <c r="T1769" i="1"/>
  <c r="S1769" i="1"/>
  <c r="R1769" i="1"/>
  <c r="Q1769" i="1"/>
  <c r="P1769" i="1"/>
  <c r="N1769" i="1"/>
  <c r="O1769" i="1" s="1"/>
  <c r="M1769" i="1"/>
  <c r="T1768" i="1"/>
  <c r="S1768" i="1"/>
  <c r="R1768" i="1"/>
  <c r="Q1768" i="1"/>
  <c r="N1768" i="1"/>
  <c r="O1768" i="1" s="1"/>
  <c r="P1768" i="1" s="1"/>
  <c r="M1768" i="1"/>
  <c r="T1767" i="1"/>
  <c r="S1767" i="1"/>
  <c r="R1767" i="1"/>
  <c r="Q1767" i="1"/>
  <c r="P1767" i="1"/>
  <c r="N1767" i="1"/>
  <c r="O1767" i="1" s="1"/>
  <c r="M1767" i="1"/>
  <c r="T1766" i="1"/>
  <c r="S1766" i="1"/>
  <c r="R1766" i="1"/>
  <c r="Q1766" i="1"/>
  <c r="N1766" i="1"/>
  <c r="O1766" i="1" s="1"/>
  <c r="P1766" i="1" s="1"/>
  <c r="M1766" i="1"/>
  <c r="T1765" i="1"/>
  <c r="S1765" i="1"/>
  <c r="R1765" i="1"/>
  <c r="Q1765" i="1"/>
  <c r="P1765" i="1"/>
  <c r="N1765" i="1"/>
  <c r="O1765" i="1" s="1"/>
  <c r="M1765" i="1"/>
  <c r="T1764" i="1"/>
  <c r="S1764" i="1"/>
  <c r="R1764" i="1"/>
  <c r="Q1764" i="1"/>
  <c r="N1764" i="1"/>
  <c r="O1764" i="1" s="1"/>
  <c r="P1764" i="1" s="1"/>
  <c r="M1764" i="1"/>
  <c r="T1763" i="1"/>
  <c r="S1763" i="1"/>
  <c r="R1763" i="1"/>
  <c r="Q1763" i="1"/>
  <c r="P1763" i="1"/>
  <c r="N1763" i="1"/>
  <c r="O1763" i="1" s="1"/>
  <c r="M1763" i="1"/>
  <c r="T1762" i="1"/>
  <c r="S1762" i="1"/>
  <c r="R1762" i="1"/>
  <c r="Q1762" i="1"/>
  <c r="N1762" i="1"/>
  <c r="O1762" i="1" s="1"/>
  <c r="P1762" i="1" s="1"/>
  <c r="M1762" i="1"/>
  <c r="T1761" i="1"/>
  <c r="S1761" i="1"/>
  <c r="R1761" i="1"/>
  <c r="Q1761" i="1"/>
  <c r="P1761" i="1"/>
  <c r="N1761" i="1"/>
  <c r="O1761" i="1" s="1"/>
  <c r="M1761" i="1"/>
  <c r="T1760" i="1"/>
  <c r="S1760" i="1"/>
  <c r="R1760" i="1"/>
  <c r="Q1760" i="1"/>
  <c r="N1760" i="1"/>
  <c r="O1760" i="1" s="1"/>
  <c r="P1760" i="1" s="1"/>
  <c r="M1760" i="1"/>
  <c r="T1759" i="1"/>
  <c r="S1759" i="1"/>
  <c r="R1759" i="1"/>
  <c r="Q1759" i="1"/>
  <c r="P1759" i="1"/>
  <c r="N1759" i="1"/>
  <c r="O1759" i="1" s="1"/>
  <c r="M1759" i="1"/>
  <c r="T1758" i="1"/>
  <c r="S1758" i="1"/>
  <c r="R1758" i="1"/>
  <c r="Q1758" i="1"/>
  <c r="N1758" i="1"/>
  <c r="O1758" i="1" s="1"/>
  <c r="P1758" i="1" s="1"/>
  <c r="M1758" i="1"/>
  <c r="T1757" i="1"/>
  <c r="S1757" i="1"/>
  <c r="R1757" i="1"/>
  <c r="Q1757" i="1"/>
  <c r="P1757" i="1"/>
  <c r="N1757" i="1"/>
  <c r="O1757" i="1" s="1"/>
  <c r="M1757" i="1"/>
  <c r="T1756" i="1"/>
  <c r="S1756" i="1"/>
  <c r="R1756" i="1"/>
  <c r="Q1756" i="1"/>
  <c r="N1756" i="1"/>
  <c r="O1756" i="1" s="1"/>
  <c r="P1756" i="1" s="1"/>
  <c r="M1756" i="1"/>
  <c r="T1755" i="1"/>
  <c r="S1755" i="1"/>
  <c r="R1755" i="1"/>
  <c r="Q1755" i="1"/>
  <c r="P1755" i="1"/>
  <c r="N1755" i="1"/>
  <c r="O1755" i="1" s="1"/>
  <c r="M1755" i="1"/>
  <c r="T1754" i="1"/>
  <c r="S1754" i="1"/>
  <c r="R1754" i="1"/>
  <c r="Q1754" i="1"/>
  <c r="N1754" i="1"/>
  <c r="O1754" i="1" s="1"/>
  <c r="P1754" i="1" s="1"/>
  <c r="M1754" i="1"/>
  <c r="T1753" i="1"/>
  <c r="S1753" i="1"/>
  <c r="R1753" i="1"/>
  <c r="Q1753" i="1"/>
  <c r="P1753" i="1"/>
  <c r="N1753" i="1"/>
  <c r="O1753" i="1" s="1"/>
  <c r="M1753" i="1"/>
  <c r="T1752" i="1"/>
  <c r="S1752" i="1"/>
  <c r="R1752" i="1"/>
  <c r="Q1752" i="1"/>
  <c r="N1752" i="1"/>
  <c r="O1752" i="1" s="1"/>
  <c r="P1752" i="1" s="1"/>
  <c r="M1752" i="1"/>
  <c r="T1751" i="1"/>
  <c r="S1751" i="1"/>
  <c r="R1751" i="1"/>
  <c r="Q1751" i="1"/>
  <c r="P1751" i="1"/>
  <c r="N1751" i="1"/>
  <c r="O1751" i="1" s="1"/>
  <c r="M1751" i="1"/>
  <c r="T1750" i="1"/>
  <c r="S1750" i="1"/>
  <c r="R1750" i="1"/>
  <c r="Q1750" i="1"/>
  <c r="N1750" i="1"/>
  <c r="O1750" i="1" s="1"/>
  <c r="P1750" i="1" s="1"/>
  <c r="M1750" i="1"/>
  <c r="T1749" i="1"/>
  <c r="S1749" i="1"/>
  <c r="R1749" i="1"/>
  <c r="Q1749" i="1"/>
  <c r="P1749" i="1"/>
  <c r="N1749" i="1"/>
  <c r="O1749" i="1" s="1"/>
  <c r="M1749" i="1"/>
  <c r="T1748" i="1"/>
  <c r="S1748" i="1"/>
  <c r="R1748" i="1"/>
  <c r="Q1748" i="1"/>
  <c r="N1748" i="1"/>
  <c r="O1748" i="1" s="1"/>
  <c r="P1748" i="1" s="1"/>
  <c r="M1748" i="1"/>
  <c r="T1747" i="1"/>
  <c r="S1747" i="1"/>
  <c r="R1747" i="1"/>
  <c r="Q1747" i="1"/>
  <c r="P1747" i="1"/>
  <c r="N1747" i="1"/>
  <c r="O1747" i="1" s="1"/>
  <c r="M1747" i="1"/>
  <c r="T1746" i="1"/>
  <c r="S1746" i="1"/>
  <c r="R1746" i="1"/>
  <c r="Q1746" i="1"/>
  <c r="N1746" i="1"/>
  <c r="O1746" i="1" s="1"/>
  <c r="P1746" i="1" s="1"/>
  <c r="M1746" i="1"/>
  <c r="T1745" i="1"/>
  <c r="S1745" i="1"/>
  <c r="R1745" i="1"/>
  <c r="Q1745" i="1"/>
  <c r="P1745" i="1"/>
  <c r="N1745" i="1"/>
  <c r="O1745" i="1" s="1"/>
  <c r="M1745" i="1"/>
  <c r="T1744" i="1"/>
  <c r="S1744" i="1"/>
  <c r="R1744" i="1"/>
  <c r="Q1744" i="1"/>
  <c r="N1744" i="1"/>
  <c r="O1744" i="1" s="1"/>
  <c r="P1744" i="1" s="1"/>
  <c r="M1744" i="1"/>
  <c r="T1743" i="1"/>
  <c r="S1743" i="1"/>
  <c r="R1743" i="1"/>
  <c r="Q1743" i="1"/>
  <c r="P1743" i="1"/>
  <c r="N1743" i="1"/>
  <c r="O1743" i="1" s="1"/>
  <c r="M1743" i="1"/>
  <c r="T1742" i="1"/>
  <c r="S1742" i="1"/>
  <c r="R1742" i="1"/>
  <c r="Q1742" i="1"/>
  <c r="N1742" i="1"/>
  <c r="O1742" i="1" s="1"/>
  <c r="P1742" i="1" s="1"/>
  <c r="M1742" i="1"/>
  <c r="T1741" i="1"/>
  <c r="S1741" i="1"/>
  <c r="R1741" i="1"/>
  <c r="Q1741" i="1"/>
  <c r="P1741" i="1"/>
  <c r="N1741" i="1"/>
  <c r="O1741" i="1" s="1"/>
  <c r="M1741" i="1"/>
  <c r="T1740" i="1"/>
  <c r="S1740" i="1"/>
  <c r="R1740" i="1"/>
  <c r="Q1740" i="1"/>
  <c r="N1740" i="1"/>
  <c r="O1740" i="1" s="1"/>
  <c r="P1740" i="1" s="1"/>
  <c r="M1740" i="1"/>
  <c r="T1739" i="1"/>
  <c r="S1739" i="1"/>
  <c r="R1739" i="1"/>
  <c r="Q1739" i="1"/>
  <c r="P1739" i="1"/>
  <c r="N1739" i="1"/>
  <c r="O1739" i="1" s="1"/>
  <c r="M1739" i="1"/>
  <c r="T1738" i="1"/>
  <c r="S1738" i="1"/>
  <c r="R1738" i="1"/>
  <c r="Q1738" i="1"/>
  <c r="N1738" i="1"/>
  <c r="O1738" i="1" s="1"/>
  <c r="P1738" i="1" s="1"/>
  <c r="M1738" i="1"/>
  <c r="T1737" i="1"/>
  <c r="S1737" i="1"/>
  <c r="R1737" i="1"/>
  <c r="Q1737" i="1"/>
  <c r="P1737" i="1"/>
  <c r="N1737" i="1"/>
  <c r="O1737" i="1" s="1"/>
  <c r="M1737" i="1"/>
  <c r="T1736" i="1"/>
  <c r="S1736" i="1"/>
  <c r="R1736" i="1"/>
  <c r="Q1736" i="1"/>
  <c r="N1736" i="1"/>
  <c r="O1736" i="1" s="1"/>
  <c r="P1736" i="1" s="1"/>
  <c r="M1736" i="1"/>
  <c r="T1735" i="1"/>
  <c r="S1735" i="1"/>
  <c r="R1735" i="1"/>
  <c r="Q1735" i="1"/>
  <c r="P1735" i="1"/>
  <c r="N1735" i="1"/>
  <c r="O1735" i="1" s="1"/>
  <c r="M1735" i="1"/>
  <c r="T1734" i="1"/>
  <c r="S1734" i="1"/>
  <c r="R1734" i="1"/>
  <c r="Q1734" i="1"/>
  <c r="N1734" i="1"/>
  <c r="O1734" i="1" s="1"/>
  <c r="P1734" i="1" s="1"/>
  <c r="M1734" i="1"/>
  <c r="T1733" i="1"/>
  <c r="S1733" i="1"/>
  <c r="R1733" i="1"/>
  <c r="Q1733" i="1"/>
  <c r="P1733" i="1"/>
  <c r="N1733" i="1"/>
  <c r="O1733" i="1" s="1"/>
  <c r="M1733" i="1"/>
  <c r="T1732" i="1"/>
  <c r="S1732" i="1"/>
  <c r="R1732" i="1"/>
  <c r="Q1732" i="1"/>
  <c r="N1732" i="1"/>
  <c r="O1732" i="1" s="1"/>
  <c r="P1732" i="1" s="1"/>
  <c r="M1732" i="1"/>
  <c r="T1731" i="1"/>
  <c r="S1731" i="1"/>
  <c r="R1731" i="1"/>
  <c r="Q1731" i="1"/>
  <c r="P1731" i="1"/>
  <c r="N1731" i="1"/>
  <c r="O1731" i="1" s="1"/>
  <c r="M1731" i="1"/>
  <c r="T1730" i="1"/>
  <c r="S1730" i="1"/>
  <c r="R1730" i="1"/>
  <c r="Q1730" i="1"/>
  <c r="N1730" i="1"/>
  <c r="O1730" i="1" s="1"/>
  <c r="P1730" i="1" s="1"/>
  <c r="M1730" i="1"/>
  <c r="T1729" i="1"/>
  <c r="S1729" i="1"/>
  <c r="R1729" i="1"/>
  <c r="Q1729" i="1"/>
  <c r="P1729" i="1"/>
  <c r="N1729" i="1"/>
  <c r="O1729" i="1" s="1"/>
  <c r="M1729" i="1"/>
  <c r="T1728" i="1"/>
  <c r="S1728" i="1"/>
  <c r="R1728" i="1"/>
  <c r="Q1728" i="1"/>
  <c r="O1728" i="1"/>
  <c r="P1728" i="1" s="1"/>
  <c r="N1728" i="1"/>
  <c r="M1728" i="1"/>
  <c r="T1727" i="1"/>
  <c r="S1727" i="1"/>
  <c r="R1727" i="1"/>
  <c r="Q1727" i="1"/>
  <c r="O1727" i="1"/>
  <c r="P1727" i="1" s="1"/>
  <c r="N1727" i="1"/>
  <c r="M1727" i="1"/>
  <c r="T1726" i="1"/>
  <c r="S1726" i="1"/>
  <c r="R1726" i="1"/>
  <c r="Q1726" i="1"/>
  <c r="O1726" i="1"/>
  <c r="P1726" i="1" s="1"/>
  <c r="N1726" i="1"/>
  <c r="M1726" i="1"/>
  <c r="T1725" i="1"/>
  <c r="S1725" i="1"/>
  <c r="R1725" i="1"/>
  <c r="Q1725" i="1"/>
  <c r="O1725" i="1"/>
  <c r="P1725" i="1" s="1"/>
  <c r="N1725" i="1"/>
  <c r="M1725" i="1"/>
  <c r="T1724" i="1"/>
  <c r="S1724" i="1"/>
  <c r="R1724" i="1"/>
  <c r="Q1724" i="1"/>
  <c r="O1724" i="1"/>
  <c r="P1724" i="1" s="1"/>
  <c r="N1724" i="1"/>
  <c r="M1724" i="1"/>
  <c r="T1723" i="1"/>
  <c r="S1723" i="1"/>
  <c r="R1723" i="1"/>
  <c r="Q1723" i="1"/>
  <c r="O1723" i="1"/>
  <c r="P1723" i="1" s="1"/>
  <c r="N1723" i="1"/>
  <c r="M1723" i="1"/>
  <c r="T1722" i="1"/>
  <c r="S1722" i="1"/>
  <c r="R1722" i="1"/>
  <c r="Q1722" i="1"/>
  <c r="O1722" i="1"/>
  <c r="P1722" i="1" s="1"/>
  <c r="N1722" i="1"/>
  <c r="M1722" i="1"/>
  <c r="T1721" i="1"/>
  <c r="S1721" i="1"/>
  <c r="R1721" i="1"/>
  <c r="Q1721" i="1"/>
  <c r="O1721" i="1"/>
  <c r="P1721" i="1" s="1"/>
  <c r="N1721" i="1"/>
  <c r="M1721" i="1"/>
  <c r="T1720" i="1"/>
  <c r="S1720" i="1"/>
  <c r="R1720" i="1"/>
  <c r="Q1720" i="1"/>
  <c r="O1720" i="1"/>
  <c r="P1720" i="1" s="1"/>
  <c r="N1720" i="1"/>
  <c r="M1720" i="1"/>
  <c r="T1719" i="1"/>
  <c r="S1719" i="1"/>
  <c r="R1719" i="1"/>
  <c r="Q1719" i="1"/>
  <c r="O1719" i="1"/>
  <c r="P1719" i="1" s="1"/>
  <c r="N1719" i="1"/>
  <c r="M1719" i="1"/>
  <c r="T1718" i="1"/>
  <c r="S1718" i="1"/>
  <c r="R1718" i="1"/>
  <c r="Q1718" i="1"/>
  <c r="P1718" i="1"/>
  <c r="O1718" i="1"/>
  <c r="N1718" i="1"/>
  <c r="M1718" i="1"/>
  <c r="T1717" i="1"/>
  <c r="S1717" i="1"/>
  <c r="R1717" i="1"/>
  <c r="Q1717" i="1"/>
  <c r="P1717" i="1"/>
  <c r="O1717" i="1"/>
  <c r="N1717" i="1"/>
  <c r="M1717" i="1"/>
  <c r="T1716" i="1"/>
  <c r="S1716" i="1"/>
  <c r="R1716" i="1"/>
  <c r="Q1716" i="1"/>
  <c r="P1716" i="1"/>
  <c r="O1716" i="1"/>
  <c r="N1716" i="1"/>
  <c r="M1716" i="1"/>
  <c r="T1715" i="1"/>
  <c r="S1715" i="1"/>
  <c r="R1715" i="1"/>
  <c r="Q1715" i="1"/>
  <c r="P1715" i="1"/>
  <c r="O1715" i="1"/>
  <c r="N1715" i="1"/>
  <c r="M1715" i="1"/>
  <c r="T1714" i="1"/>
  <c r="S1714" i="1"/>
  <c r="R1714" i="1"/>
  <c r="Q1714" i="1"/>
  <c r="P1714" i="1"/>
  <c r="O1714" i="1"/>
  <c r="N1714" i="1"/>
  <c r="M1714" i="1"/>
  <c r="T1713" i="1"/>
  <c r="S1713" i="1"/>
  <c r="R1713" i="1"/>
  <c r="Q1713" i="1"/>
  <c r="P1713" i="1"/>
  <c r="O1713" i="1"/>
  <c r="N1713" i="1"/>
  <c r="M1713" i="1"/>
  <c r="T1712" i="1"/>
  <c r="S1712" i="1"/>
  <c r="R1712" i="1"/>
  <c r="Q1712" i="1"/>
  <c r="P1712" i="1"/>
  <c r="O1712" i="1"/>
  <c r="N1712" i="1"/>
  <c r="M1712" i="1"/>
  <c r="T1711" i="1"/>
  <c r="S1711" i="1"/>
  <c r="R1711" i="1"/>
  <c r="Q1711" i="1"/>
  <c r="P1711" i="1"/>
  <c r="O1711" i="1"/>
  <c r="N1711" i="1"/>
  <c r="M1711" i="1"/>
  <c r="T1710" i="1"/>
  <c r="S1710" i="1"/>
  <c r="R1710" i="1"/>
  <c r="Q1710" i="1"/>
  <c r="P1710" i="1"/>
  <c r="O1710" i="1"/>
  <c r="N1710" i="1"/>
  <c r="M1710" i="1"/>
  <c r="T1709" i="1"/>
  <c r="S1709" i="1"/>
  <c r="R1709" i="1"/>
  <c r="Q1709" i="1"/>
  <c r="P1709" i="1"/>
  <c r="O1709" i="1"/>
  <c r="N1709" i="1"/>
  <c r="M1709" i="1"/>
  <c r="T1708" i="1"/>
  <c r="S1708" i="1"/>
  <c r="R1708" i="1"/>
  <c r="Q1708" i="1"/>
  <c r="P1708" i="1"/>
  <c r="O1708" i="1"/>
  <c r="N1708" i="1"/>
  <c r="M1708" i="1"/>
  <c r="T1707" i="1"/>
  <c r="S1707" i="1"/>
  <c r="R1707" i="1"/>
  <c r="Q1707" i="1"/>
  <c r="N1707" i="1"/>
  <c r="O1707" i="1" s="1"/>
  <c r="P1707" i="1" s="1"/>
  <c r="M1707" i="1"/>
  <c r="T1706" i="1"/>
  <c r="S1706" i="1"/>
  <c r="R1706" i="1"/>
  <c r="Q1706" i="1"/>
  <c r="N1706" i="1"/>
  <c r="O1706" i="1" s="1"/>
  <c r="P1706" i="1" s="1"/>
  <c r="M1706" i="1"/>
  <c r="T1705" i="1"/>
  <c r="S1705" i="1"/>
  <c r="R1705" i="1"/>
  <c r="Q1705" i="1"/>
  <c r="N1705" i="1"/>
  <c r="O1705" i="1" s="1"/>
  <c r="P1705" i="1" s="1"/>
  <c r="M1705" i="1"/>
  <c r="T1704" i="1"/>
  <c r="S1704" i="1"/>
  <c r="R1704" i="1"/>
  <c r="Q1704" i="1"/>
  <c r="N1704" i="1"/>
  <c r="O1704" i="1" s="1"/>
  <c r="P1704" i="1" s="1"/>
  <c r="M1704" i="1"/>
  <c r="T1703" i="1"/>
  <c r="S1703" i="1"/>
  <c r="R1703" i="1"/>
  <c r="Q1703" i="1"/>
  <c r="N1703" i="1"/>
  <c r="O1703" i="1" s="1"/>
  <c r="P1703" i="1" s="1"/>
  <c r="M1703" i="1"/>
  <c r="T1702" i="1"/>
  <c r="S1702" i="1"/>
  <c r="R1702" i="1"/>
  <c r="Q1702" i="1"/>
  <c r="N1702" i="1"/>
  <c r="O1702" i="1" s="1"/>
  <c r="P1702" i="1" s="1"/>
  <c r="M1702" i="1"/>
  <c r="T1701" i="1"/>
  <c r="S1701" i="1"/>
  <c r="R1701" i="1"/>
  <c r="Q1701" i="1"/>
  <c r="N1701" i="1"/>
  <c r="O1701" i="1" s="1"/>
  <c r="P1701" i="1" s="1"/>
  <c r="M1701" i="1"/>
  <c r="T1700" i="1"/>
  <c r="S1700" i="1"/>
  <c r="R1700" i="1"/>
  <c r="Q1700" i="1"/>
  <c r="N1700" i="1"/>
  <c r="O1700" i="1" s="1"/>
  <c r="P1700" i="1" s="1"/>
  <c r="M1700" i="1"/>
  <c r="T1699" i="1"/>
  <c r="S1699" i="1"/>
  <c r="R1699" i="1"/>
  <c r="Q1699" i="1"/>
  <c r="N1699" i="1"/>
  <c r="O1699" i="1" s="1"/>
  <c r="P1699" i="1" s="1"/>
  <c r="M1699" i="1"/>
  <c r="T1698" i="1"/>
  <c r="S1698" i="1"/>
  <c r="R1698" i="1"/>
  <c r="Q1698" i="1"/>
  <c r="N1698" i="1"/>
  <c r="O1698" i="1" s="1"/>
  <c r="P1698" i="1" s="1"/>
  <c r="M1698" i="1"/>
  <c r="T1697" i="1"/>
  <c r="S1697" i="1"/>
  <c r="R1697" i="1"/>
  <c r="Q1697" i="1"/>
  <c r="N1697" i="1"/>
  <c r="O1697" i="1" s="1"/>
  <c r="P1697" i="1" s="1"/>
  <c r="M1697" i="1"/>
  <c r="T1696" i="1"/>
  <c r="S1696" i="1"/>
  <c r="R1696" i="1"/>
  <c r="Q1696" i="1"/>
  <c r="N1696" i="1"/>
  <c r="O1696" i="1" s="1"/>
  <c r="P1696" i="1" s="1"/>
  <c r="M1696" i="1"/>
  <c r="T1695" i="1"/>
  <c r="S1695" i="1"/>
  <c r="R1695" i="1"/>
  <c r="Q1695" i="1"/>
  <c r="N1695" i="1"/>
  <c r="O1695" i="1" s="1"/>
  <c r="P1695" i="1" s="1"/>
  <c r="M1695" i="1"/>
  <c r="T1694" i="1"/>
  <c r="S1694" i="1"/>
  <c r="R1694" i="1"/>
  <c r="Q1694" i="1"/>
  <c r="N1694" i="1"/>
  <c r="O1694" i="1" s="1"/>
  <c r="P1694" i="1" s="1"/>
  <c r="M1694" i="1"/>
  <c r="T1693" i="1"/>
  <c r="S1693" i="1"/>
  <c r="R1693" i="1"/>
  <c r="Q1693" i="1"/>
  <c r="N1693" i="1"/>
  <c r="O1693" i="1" s="1"/>
  <c r="P1693" i="1" s="1"/>
  <c r="M1693" i="1"/>
  <c r="T1692" i="1"/>
  <c r="S1692" i="1"/>
  <c r="R1692" i="1"/>
  <c r="Q1692" i="1"/>
  <c r="N1692" i="1"/>
  <c r="O1692" i="1" s="1"/>
  <c r="P1692" i="1" s="1"/>
  <c r="M1692" i="1"/>
  <c r="T1691" i="1"/>
  <c r="S1691" i="1"/>
  <c r="R1691" i="1"/>
  <c r="Q1691" i="1"/>
  <c r="N1691" i="1"/>
  <c r="O1691" i="1" s="1"/>
  <c r="P1691" i="1" s="1"/>
  <c r="M1691" i="1"/>
  <c r="T1690" i="1"/>
  <c r="S1690" i="1"/>
  <c r="R1690" i="1"/>
  <c r="Q1690" i="1"/>
  <c r="N1690" i="1"/>
  <c r="O1690" i="1" s="1"/>
  <c r="P1690" i="1" s="1"/>
  <c r="M1690" i="1"/>
  <c r="T1689" i="1"/>
  <c r="S1689" i="1"/>
  <c r="R1689" i="1"/>
  <c r="Q1689" i="1"/>
  <c r="N1689" i="1"/>
  <c r="O1689" i="1" s="1"/>
  <c r="P1689" i="1" s="1"/>
  <c r="M1689" i="1"/>
  <c r="T1688" i="1"/>
  <c r="S1688" i="1"/>
  <c r="R1688" i="1"/>
  <c r="Q1688" i="1"/>
  <c r="N1688" i="1"/>
  <c r="O1688" i="1" s="1"/>
  <c r="P1688" i="1" s="1"/>
  <c r="M1688" i="1"/>
  <c r="T1687" i="1"/>
  <c r="S1687" i="1"/>
  <c r="R1687" i="1"/>
  <c r="Q1687" i="1"/>
  <c r="N1687" i="1"/>
  <c r="O1687" i="1" s="1"/>
  <c r="P1687" i="1" s="1"/>
  <c r="M1687" i="1"/>
  <c r="T1686" i="1"/>
  <c r="S1686" i="1"/>
  <c r="R1686" i="1"/>
  <c r="Q1686" i="1"/>
  <c r="N1686" i="1"/>
  <c r="O1686" i="1" s="1"/>
  <c r="P1686" i="1" s="1"/>
  <c r="M1686" i="1"/>
  <c r="T1685" i="1"/>
  <c r="S1685" i="1"/>
  <c r="R1685" i="1"/>
  <c r="Q1685" i="1"/>
  <c r="N1685" i="1"/>
  <c r="O1685" i="1" s="1"/>
  <c r="P1685" i="1" s="1"/>
  <c r="M1685" i="1"/>
  <c r="T1684" i="1"/>
  <c r="S1684" i="1"/>
  <c r="R1684" i="1"/>
  <c r="Q1684" i="1"/>
  <c r="N1684" i="1"/>
  <c r="O1684" i="1" s="1"/>
  <c r="P1684" i="1" s="1"/>
  <c r="M1684" i="1"/>
  <c r="T1683" i="1"/>
  <c r="S1683" i="1"/>
  <c r="R1683" i="1"/>
  <c r="Q1683" i="1"/>
  <c r="N1683" i="1"/>
  <c r="O1683" i="1" s="1"/>
  <c r="P1683" i="1" s="1"/>
  <c r="M1683" i="1"/>
  <c r="T1682" i="1"/>
  <c r="S1682" i="1"/>
  <c r="R1682" i="1"/>
  <c r="Q1682" i="1"/>
  <c r="N1682" i="1"/>
  <c r="O1682" i="1" s="1"/>
  <c r="P1682" i="1" s="1"/>
  <c r="M1682" i="1"/>
  <c r="T1681" i="1"/>
  <c r="S1681" i="1"/>
  <c r="R1681" i="1"/>
  <c r="Q1681" i="1"/>
  <c r="N1681" i="1"/>
  <c r="O1681" i="1" s="1"/>
  <c r="P1681" i="1" s="1"/>
  <c r="M1681" i="1"/>
  <c r="T1680" i="1"/>
  <c r="S1680" i="1"/>
  <c r="R1680" i="1"/>
  <c r="Q1680" i="1"/>
  <c r="N1680" i="1"/>
  <c r="O1680" i="1" s="1"/>
  <c r="P1680" i="1" s="1"/>
  <c r="M1680" i="1"/>
  <c r="T1679" i="1"/>
  <c r="S1679" i="1"/>
  <c r="R1679" i="1"/>
  <c r="Q1679" i="1"/>
  <c r="N1679" i="1"/>
  <c r="O1679" i="1" s="1"/>
  <c r="P1679" i="1" s="1"/>
  <c r="M1679" i="1"/>
  <c r="T1678" i="1"/>
  <c r="S1678" i="1"/>
  <c r="R1678" i="1"/>
  <c r="Q1678" i="1"/>
  <c r="N1678" i="1"/>
  <c r="O1678" i="1" s="1"/>
  <c r="P1678" i="1" s="1"/>
  <c r="M1678" i="1"/>
  <c r="T1677" i="1"/>
  <c r="S1677" i="1"/>
  <c r="R1677" i="1"/>
  <c r="Q1677" i="1"/>
  <c r="N1677" i="1"/>
  <c r="O1677" i="1" s="1"/>
  <c r="P1677" i="1" s="1"/>
  <c r="M1677" i="1"/>
  <c r="T1676" i="1"/>
  <c r="S1676" i="1"/>
  <c r="R1676" i="1"/>
  <c r="Q1676" i="1"/>
  <c r="N1676" i="1"/>
  <c r="O1676" i="1" s="1"/>
  <c r="P1676" i="1" s="1"/>
  <c r="M1676" i="1"/>
  <c r="T1675" i="1"/>
  <c r="S1675" i="1"/>
  <c r="R1675" i="1"/>
  <c r="Q1675" i="1"/>
  <c r="N1675" i="1"/>
  <c r="O1675" i="1" s="1"/>
  <c r="P1675" i="1" s="1"/>
  <c r="M1675" i="1"/>
  <c r="T1674" i="1"/>
  <c r="S1674" i="1"/>
  <c r="R1674" i="1"/>
  <c r="Q1674" i="1"/>
  <c r="N1674" i="1"/>
  <c r="O1674" i="1" s="1"/>
  <c r="P1674" i="1" s="1"/>
  <c r="M1674" i="1"/>
  <c r="T1673" i="1"/>
  <c r="S1673" i="1"/>
  <c r="R1673" i="1"/>
  <c r="Q1673" i="1"/>
  <c r="N1673" i="1"/>
  <c r="O1673" i="1" s="1"/>
  <c r="P1673" i="1" s="1"/>
  <c r="M1673" i="1"/>
  <c r="T1672" i="1"/>
  <c r="S1672" i="1"/>
  <c r="R1672" i="1"/>
  <c r="Q1672" i="1"/>
  <c r="N1672" i="1"/>
  <c r="O1672" i="1" s="1"/>
  <c r="P1672" i="1" s="1"/>
  <c r="M1672" i="1"/>
  <c r="T1671" i="1"/>
  <c r="S1671" i="1"/>
  <c r="R1671" i="1"/>
  <c r="Q1671" i="1"/>
  <c r="N1671" i="1"/>
  <c r="O1671" i="1" s="1"/>
  <c r="P1671" i="1" s="1"/>
  <c r="M1671" i="1"/>
  <c r="T1670" i="1"/>
  <c r="S1670" i="1"/>
  <c r="R1670" i="1"/>
  <c r="Q1670" i="1"/>
  <c r="N1670" i="1"/>
  <c r="O1670" i="1" s="1"/>
  <c r="P1670" i="1" s="1"/>
  <c r="M1670" i="1"/>
  <c r="T1669" i="1"/>
  <c r="S1669" i="1"/>
  <c r="R1669" i="1"/>
  <c r="Q1669" i="1"/>
  <c r="N1669" i="1"/>
  <c r="O1669" i="1" s="1"/>
  <c r="P1669" i="1" s="1"/>
  <c r="M1669" i="1"/>
  <c r="T1668" i="1"/>
  <c r="S1668" i="1"/>
  <c r="R1668" i="1"/>
  <c r="Q1668" i="1"/>
  <c r="N1668" i="1"/>
  <c r="O1668" i="1" s="1"/>
  <c r="P1668" i="1" s="1"/>
  <c r="M1668" i="1"/>
  <c r="T1667" i="1"/>
  <c r="S1667" i="1"/>
  <c r="R1667" i="1"/>
  <c r="Q1667" i="1"/>
  <c r="N1667" i="1"/>
  <c r="O1667" i="1" s="1"/>
  <c r="P1667" i="1" s="1"/>
  <c r="M1667" i="1"/>
  <c r="T1666" i="1"/>
  <c r="S1666" i="1"/>
  <c r="R1666" i="1"/>
  <c r="Q1666" i="1"/>
  <c r="N1666" i="1"/>
  <c r="O1666" i="1" s="1"/>
  <c r="P1666" i="1" s="1"/>
  <c r="M1666" i="1"/>
  <c r="T1665" i="1"/>
  <c r="S1665" i="1"/>
  <c r="R1665" i="1"/>
  <c r="Q1665" i="1"/>
  <c r="N1665" i="1"/>
  <c r="O1665" i="1" s="1"/>
  <c r="P1665" i="1" s="1"/>
  <c r="M1665" i="1"/>
  <c r="T1664" i="1"/>
  <c r="S1664" i="1"/>
  <c r="R1664" i="1"/>
  <c r="Q1664" i="1"/>
  <c r="N1664" i="1"/>
  <c r="O1664" i="1" s="1"/>
  <c r="P1664" i="1" s="1"/>
  <c r="M1664" i="1"/>
  <c r="T1663" i="1"/>
  <c r="S1663" i="1"/>
  <c r="R1663" i="1"/>
  <c r="Q1663" i="1"/>
  <c r="P1663" i="1"/>
  <c r="N1663" i="1"/>
  <c r="O1663" i="1" s="1"/>
  <c r="M1663" i="1"/>
  <c r="T1662" i="1"/>
  <c r="S1662" i="1"/>
  <c r="R1662" i="1"/>
  <c r="Q1662" i="1"/>
  <c r="N1662" i="1"/>
  <c r="O1662" i="1" s="1"/>
  <c r="P1662" i="1" s="1"/>
  <c r="M1662" i="1"/>
  <c r="T1661" i="1"/>
  <c r="S1661" i="1"/>
  <c r="R1661" i="1"/>
  <c r="Q1661" i="1"/>
  <c r="N1661" i="1"/>
  <c r="O1661" i="1" s="1"/>
  <c r="P1661" i="1" s="1"/>
  <c r="M1661" i="1"/>
  <c r="T1660" i="1"/>
  <c r="S1660" i="1"/>
  <c r="R1660" i="1"/>
  <c r="Q1660" i="1"/>
  <c r="N1660" i="1"/>
  <c r="O1660" i="1" s="1"/>
  <c r="P1660" i="1" s="1"/>
  <c r="M1660" i="1"/>
  <c r="T1659" i="1"/>
  <c r="S1659" i="1"/>
  <c r="R1659" i="1"/>
  <c r="Q1659" i="1"/>
  <c r="P1659" i="1"/>
  <c r="N1659" i="1"/>
  <c r="O1659" i="1" s="1"/>
  <c r="M1659" i="1"/>
  <c r="T1658" i="1"/>
  <c r="S1658" i="1"/>
  <c r="R1658" i="1"/>
  <c r="Q1658" i="1"/>
  <c r="N1658" i="1"/>
  <c r="O1658" i="1" s="1"/>
  <c r="P1658" i="1" s="1"/>
  <c r="M1658" i="1"/>
  <c r="T1657" i="1"/>
  <c r="S1657" i="1"/>
  <c r="R1657" i="1"/>
  <c r="Q1657" i="1"/>
  <c r="N1657" i="1"/>
  <c r="O1657" i="1" s="1"/>
  <c r="P1657" i="1" s="1"/>
  <c r="M1657" i="1"/>
  <c r="T1656" i="1"/>
  <c r="S1656" i="1"/>
  <c r="R1656" i="1"/>
  <c r="Q1656" i="1"/>
  <c r="N1656" i="1"/>
  <c r="O1656" i="1" s="1"/>
  <c r="P1656" i="1" s="1"/>
  <c r="M1656" i="1"/>
  <c r="T1655" i="1"/>
  <c r="S1655" i="1"/>
  <c r="R1655" i="1"/>
  <c r="Q1655" i="1"/>
  <c r="P1655" i="1"/>
  <c r="N1655" i="1"/>
  <c r="O1655" i="1" s="1"/>
  <c r="M1655" i="1"/>
  <c r="T1654" i="1"/>
  <c r="S1654" i="1"/>
  <c r="R1654" i="1"/>
  <c r="Q1654" i="1"/>
  <c r="N1654" i="1"/>
  <c r="O1654" i="1" s="1"/>
  <c r="P1654" i="1" s="1"/>
  <c r="M1654" i="1"/>
  <c r="T1653" i="1"/>
  <c r="S1653" i="1"/>
  <c r="R1653" i="1"/>
  <c r="Q1653" i="1"/>
  <c r="N1653" i="1"/>
  <c r="O1653" i="1" s="1"/>
  <c r="P1653" i="1" s="1"/>
  <c r="M1653" i="1"/>
  <c r="T1652" i="1"/>
  <c r="S1652" i="1"/>
  <c r="R1652" i="1"/>
  <c r="Q1652" i="1"/>
  <c r="N1652" i="1"/>
  <c r="O1652" i="1" s="1"/>
  <c r="P1652" i="1" s="1"/>
  <c r="M1652" i="1"/>
  <c r="T1651" i="1"/>
  <c r="S1651" i="1"/>
  <c r="R1651" i="1"/>
  <c r="Q1651" i="1"/>
  <c r="P1651" i="1"/>
  <c r="N1651" i="1"/>
  <c r="O1651" i="1" s="1"/>
  <c r="M1651" i="1"/>
  <c r="T1650" i="1"/>
  <c r="S1650" i="1"/>
  <c r="R1650" i="1"/>
  <c r="Q1650" i="1"/>
  <c r="N1650" i="1"/>
  <c r="O1650" i="1" s="1"/>
  <c r="P1650" i="1" s="1"/>
  <c r="M1650" i="1"/>
  <c r="T1649" i="1"/>
  <c r="S1649" i="1"/>
  <c r="R1649" i="1"/>
  <c r="Q1649" i="1"/>
  <c r="N1649" i="1"/>
  <c r="O1649" i="1" s="1"/>
  <c r="P1649" i="1" s="1"/>
  <c r="M1649" i="1"/>
  <c r="T1648" i="1"/>
  <c r="S1648" i="1"/>
  <c r="R1648" i="1"/>
  <c r="Q1648" i="1"/>
  <c r="N1648" i="1"/>
  <c r="O1648" i="1" s="1"/>
  <c r="P1648" i="1" s="1"/>
  <c r="M1648" i="1"/>
  <c r="T1647" i="1"/>
  <c r="S1647" i="1"/>
  <c r="R1647" i="1"/>
  <c r="Q1647" i="1"/>
  <c r="P1647" i="1"/>
  <c r="N1647" i="1"/>
  <c r="O1647" i="1" s="1"/>
  <c r="M1647" i="1"/>
  <c r="T1646" i="1"/>
  <c r="S1646" i="1"/>
  <c r="R1646" i="1"/>
  <c r="Q1646" i="1"/>
  <c r="N1646" i="1"/>
  <c r="O1646" i="1" s="1"/>
  <c r="P1646" i="1" s="1"/>
  <c r="M1646" i="1"/>
  <c r="T1645" i="1"/>
  <c r="S1645" i="1"/>
  <c r="R1645" i="1"/>
  <c r="Q1645" i="1"/>
  <c r="N1645" i="1"/>
  <c r="O1645" i="1" s="1"/>
  <c r="P1645" i="1" s="1"/>
  <c r="M1645" i="1"/>
  <c r="T1644" i="1"/>
  <c r="S1644" i="1"/>
  <c r="R1644" i="1"/>
  <c r="Q1644" i="1"/>
  <c r="N1644" i="1"/>
  <c r="O1644" i="1" s="1"/>
  <c r="P1644" i="1" s="1"/>
  <c r="M1644" i="1"/>
  <c r="T1643" i="1"/>
  <c r="S1643" i="1"/>
  <c r="R1643" i="1"/>
  <c r="Q1643" i="1"/>
  <c r="P1643" i="1"/>
  <c r="N1643" i="1"/>
  <c r="O1643" i="1" s="1"/>
  <c r="M1643" i="1"/>
  <c r="T1642" i="1"/>
  <c r="S1642" i="1"/>
  <c r="R1642" i="1"/>
  <c r="Q1642" i="1"/>
  <c r="N1642" i="1"/>
  <c r="O1642" i="1" s="1"/>
  <c r="P1642" i="1" s="1"/>
  <c r="M1642" i="1"/>
  <c r="T1641" i="1"/>
  <c r="S1641" i="1"/>
  <c r="R1641" i="1"/>
  <c r="Q1641" i="1"/>
  <c r="N1641" i="1"/>
  <c r="O1641" i="1" s="1"/>
  <c r="P1641" i="1" s="1"/>
  <c r="M1641" i="1"/>
  <c r="T1640" i="1"/>
  <c r="S1640" i="1"/>
  <c r="R1640" i="1"/>
  <c r="Q1640" i="1"/>
  <c r="N1640" i="1"/>
  <c r="O1640" i="1" s="1"/>
  <c r="P1640" i="1" s="1"/>
  <c r="M1640" i="1"/>
  <c r="T1639" i="1"/>
  <c r="S1639" i="1"/>
  <c r="R1639" i="1"/>
  <c r="Q1639" i="1"/>
  <c r="P1639" i="1"/>
  <c r="N1639" i="1"/>
  <c r="O1639" i="1" s="1"/>
  <c r="M1639" i="1"/>
  <c r="T1638" i="1"/>
  <c r="S1638" i="1"/>
  <c r="R1638" i="1"/>
  <c r="Q1638" i="1"/>
  <c r="N1638" i="1"/>
  <c r="O1638" i="1" s="1"/>
  <c r="P1638" i="1" s="1"/>
  <c r="M1638" i="1"/>
  <c r="T1637" i="1"/>
  <c r="S1637" i="1"/>
  <c r="R1637" i="1"/>
  <c r="Q1637" i="1"/>
  <c r="N1637" i="1"/>
  <c r="O1637" i="1" s="1"/>
  <c r="P1637" i="1" s="1"/>
  <c r="M1637" i="1"/>
  <c r="T1636" i="1"/>
  <c r="S1636" i="1"/>
  <c r="R1636" i="1"/>
  <c r="Q1636" i="1"/>
  <c r="N1636" i="1"/>
  <c r="O1636" i="1" s="1"/>
  <c r="P1636" i="1" s="1"/>
  <c r="M1636" i="1"/>
  <c r="T1635" i="1"/>
  <c r="S1635" i="1"/>
  <c r="R1635" i="1"/>
  <c r="Q1635" i="1"/>
  <c r="P1635" i="1"/>
  <c r="N1635" i="1"/>
  <c r="O1635" i="1" s="1"/>
  <c r="M1635" i="1"/>
  <c r="T1634" i="1"/>
  <c r="S1634" i="1"/>
  <c r="R1634" i="1"/>
  <c r="Q1634" i="1"/>
  <c r="N1634" i="1"/>
  <c r="O1634" i="1" s="1"/>
  <c r="P1634" i="1" s="1"/>
  <c r="M1634" i="1"/>
  <c r="T1633" i="1"/>
  <c r="S1633" i="1"/>
  <c r="R1633" i="1"/>
  <c r="Q1633" i="1"/>
  <c r="N1633" i="1"/>
  <c r="O1633" i="1" s="1"/>
  <c r="P1633" i="1" s="1"/>
  <c r="M1633" i="1"/>
  <c r="T1632" i="1"/>
  <c r="S1632" i="1"/>
  <c r="R1632" i="1"/>
  <c r="Q1632" i="1"/>
  <c r="N1632" i="1"/>
  <c r="O1632" i="1" s="1"/>
  <c r="P1632" i="1" s="1"/>
  <c r="M1632" i="1"/>
  <c r="T1631" i="1"/>
  <c r="S1631" i="1"/>
  <c r="R1631" i="1"/>
  <c r="Q1631" i="1"/>
  <c r="P1631" i="1"/>
  <c r="N1631" i="1"/>
  <c r="O1631" i="1" s="1"/>
  <c r="M1631" i="1"/>
  <c r="T1630" i="1"/>
  <c r="S1630" i="1"/>
  <c r="R1630" i="1"/>
  <c r="Q1630" i="1"/>
  <c r="N1630" i="1"/>
  <c r="O1630" i="1" s="1"/>
  <c r="P1630" i="1" s="1"/>
  <c r="M1630" i="1"/>
  <c r="T1629" i="1"/>
  <c r="S1629" i="1"/>
  <c r="R1629" i="1"/>
  <c r="Q1629" i="1"/>
  <c r="N1629" i="1"/>
  <c r="O1629" i="1" s="1"/>
  <c r="P1629" i="1" s="1"/>
  <c r="M1629" i="1"/>
  <c r="T1628" i="1"/>
  <c r="S1628" i="1"/>
  <c r="R1628" i="1"/>
  <c r="Q1628" i="1"/>
  <c r="N1628" i="1"/>
  <c r="O1628" i="1" s="1"/>
  <c r="P1628" i="1" s="1"/>
  <c r="M1628" i="1"/>
  <c r="T1627" i="1"/>
  <c r="S1627" i="1"/>
  <c r="R1627" i="1"/>
  <c r="Q1627" i="1"/>
  <c r="P1627" i="1"/>
  <c r="N1627" i="1"/>
  <c r="O1627" i="1" s="1"/>
  <c r="M1627" i="1"/>
  <c r="T1626" i="1"/>
  <c r="S1626" i="1"/>
  <c r="R1626" i="1"/>
  <c r="Q1626" i="1"/>
  <c r="N1626" i="1"/>
  <c r="O1626" i="1" s="1"/>
  <c r="P1626" i="1" s="1"/>
  <c r="M1626" i="1"/>
  <c r="T1625" i="1"/>
  <c r="S1625" i="1"/>
  <c r="R1625" i="1"/>
  <c r="Q1625" i="1"/>
  <c r="N1625" i="1"/>
  <c r="O1625" i="1" s="1"/>
  <c r="P1625" i="1" s="1"/>
  <c r="M1625" i="1"/>
  <c r="T1624" i="1"/>
  <c r="S1624" i="1"/>
  <c r="R1624" i="1"/>
  <c r="Q1624" i="1"/>
  <c r="N1624" i="1"/>
  <c r="O1624" i="1" s="1"/>
  <c r="P1624" i="1" s="1"/>
  <c r="M1624" i="1"/>
  <c r="T1623" i="1"/>
  <c r="S1623" i="1"/>
  <c r="R1623" i="1"/>
  <c r="Q1623" i="1"/>
  <c r="P1623" i="1"/>
  <c r="N1623" i="1"/>
  <c r="O1623" i="1" s="1"/>
  <c r="M1623" i="1"/>
  <c r="T1622" i="1"/>
  <c r="S1622" i="1"/>
  <c r="R1622" i="1"/>
  <c r="Q1622" i="1"/>
  <c r="N1622" i="1"/>
  <c r="O1622" i="1" s="1"/>
  <c r="P1622" i="1" s="1"/>
  <c r="M1622" i="1"/>
  <c r="T1621" i="1"/>
  <c r="S1621" i="1"/>
  <c r="R1621" i="1"/>
  <c r="Q1621" i="1"/>
  <c r="N1621" i="1"/>
  <c r="O1621" i="1" s="1"/>
  <c r="P1621" i="1" s="1"/>
  <c r="M1621" i="1"/>
  <c r="T1620" i="1"/>
  <c r="S1620" i="1"/>
  <c r="R1620" i="1"/>
  <c r="Q1620" i="1"/>
  <c r="N1620" i="1"/>
  <c r="O1620" i="1" s="1"/>
  <c r="P1620" i="1" s="1"/>
  <c r="M1620" i="1"/>
  <c r="T1619" i="1"/>
  <c r="S1619" i="1"/>
  <c r="R1619" i="1"/>
  <c r="Q1619" i="1"/>
  <c r="P1619" i="1"/>
  <c r="N1619" i="1"/>
  <c r="O1619" i="1" s="1"/>
  <c r="M1619" i="1"/>
  <c r="T1618" i="1"/>
  <c r="S1618" i="1"/>
  <c r="R1618" i="1"/>
  <c r="Q1618" i="1"/>
  <c r="N1618" i="1"/>
  <c r="O1618" i="1" s="1"/>
  <c r="P1618" i="1" s="1"/>
  <c r="M1618" i="1"/>
  <c r="T1617" i="1"/>
  <c r="S1617" i="1"/>
  <c r="R1617" i="1"/>
  <c r="Q1617" i="1"/>
  <c r="N1617" i="1"/>
  <c r="O1617" i="1" s="1"/>
  <c r="P1617" i="1" s="1"/>
  <c r="M1617" i="1"/>
  <c r="T1616" i="1"/>
  <c r="S1616" i="1"/>
  <c r="R1616" i="1"/>
  <c r="Q1616" i="1"/>
  <c r="N1616" i="1"/>
  <c r="O1616" i="1" s="1"/>
  <c r="P1616" i="1" s="1"/>
  <c r="M1616" i="1"/>
  <c r="T1615" i="1"/>
  <c r="S1615" i="1"/>
  <c r="R1615" i="1"/>
  <c r="Q1615" i="1"/>
  <c r="P1615" i="1"/>
  <c r="N1615" i="1"/>
  <c r="O1615" i="1" s="1"/>
  <c r="M1615" i="1"/>
  <c r="T1614" i="1"/>
  <c r="S1614" i="1"/>
  <c r="R1614" i="1"/>
  <c r="Q1614" i="1"/>
  <c r="N1614" i="1"/>
  <c r="O1614" i="1" s="1"/>
  <c r="P1614" i="1" s="1"/>
  <c r="M1614" i="1"/>
  <c r="T1613" i="1"/>
  <c r="S1613" i="1"/>
  <c r="R1613" i="1"/>
  <c r="Q1613" i="1"/>
  <c r="N1613" i="1"/>
  <c r="O1613" i="1" s="1"/>
  <c r="P1613" i="1" s="1"/>
  <c r="M1613" i="1"/>
  <c r="T1612" i="1"/>
  <c r="S1612" i="1"/>
  <c r="R1612" i="1"/>
  <c r="Q1612" i="1"/>
  <c r="N1612" i="1"/>
  <c r="O1612" i="1" s="1"/>
  <c r="P1612" i="1" s="1"/>
  <c r="M1612" i="1"/>
  <c r="T1611" i="1"/>
  <c r="S1611" i="1"/>
  <c r="R1611" i="1"/>
  <c r="Q1611" i="1"/>
  <c r="P1611" i="1"/>
  <c r="N1611" i="1"/>
  <c r="O1611" i="1" s="1"/>
  <c r="M1611" i="1"/>
  <c r="T1610" i="1"/>
  <c r="S1610" i="1"/>
  <c r="R1610" i="1"/>
  <c r="Q1610" i="1"/>
  <c r="N1610" i="1"/>
  <c r="O1610" i="1" s="1"/>
  <c r="P1610" i="1" s="1"/>
  <c r="M1610" i="1"/>
  <c r="T1609" i="1"/>
  <c r="S1609" i="1"/>
  <c r="R1609" i="1"/>
  <c r="Q1609" i="1"/>
  <c r="N1609" i="1"/>
  <c r="O1609" i="1" s="1"/>
  <c r="P1609" i="1" s="1"/>
  <c r="M1609" i="1"/>
  <c r="T1608" i="1"/>
  <c r="S1608" i="1"/>
  <c r="R1608" i="1"/>
  <c r="Q1608" i="1"/>
  <c r="N1608" i="1"/>
  <c r="O1608" i="1" s="1"/>
  <c r="P1608" i="1" s="1"/>
  <c r="M1608" i="1"/>
  <c r="T1607" i="1"/>
  <c r="S1607" i="1"/>
  <c r="R1607" i="1"/>
  <c r="Q1607" i="1"/>
  <c r="P1607" i="1"/>
  <c r="N1607" i="1"/>
  <c r="O1607" i="1" s="1"/>
  <c r="M1607" i="1"/>
  <c r="T1606" i="1"/>
  <c r="S1606" i="1"/>
  <c r="R1606" i="1"/>
  <c r="Q1606" i="1"/>
  <c r="N1606" i="1"/>
  <c r="O1606" i="1" s="1"/>
  <c r="P1606" i="1" s="1"/>
  <c r="M1606" i="1"/>
  <c r="T1605" i="1"/>
  <c r="S1605" i="1"/>
  <c r="R1605" i="1"/>
  <c r="Q1605" i="1"/>
  <c r="N1605" i="1"/>
  <c r="O1605" i="1" s="1"/>
  <c r="P1605" i="1" s="1"/>
  <c r="M1605" i="1"/>
  <c r="T1604" i="1"/>
  <c r="S1604" i="1"/>
  <c r="R1604" i="1"/>
  <c r="Q1604" i="1"/>
  <c r="N1604" i="1"/>
  <c r="O1604" i="1" s="1"/>
  <c r="P1604" i="1" s="1"/>
  <c r="M1604" i="1"/>
  <c r="T1603" i="1"/>
  <c r="S1603" i="1"/>
  <c r="R1603" i="1"/>
  <c r="Q1603" i="1"/>
  <c r="P1603" i="1"/>
  <c r="N1603" i="1"/>
  <c r="O1603" i="1" s="1"/>
  <c r="M1603" i="1"/>
  <c r="T1602" i="1"/>
  <c r="S1602" i="1"/>
  <c r="R1602" i="1"/>
  <c r="Q1602" i="1"/>
  <c r="N1602" i="1"/>
  <c r="O1602" i="1" s="1"/>
  <c r="P1602" i="1" s="1"/>
  <c r="M1602" i="1"/>
  <c r="T1601" i="1"/>
  <c r="S1601" i="1"/>
  <c r="R1601" i="1"/>
  <c r="Q1601" i="1"/>
  <c r="N1601" i="1"/>
  <c r="O1601" i="1" s="1"/>
  <c r="P1601" i="1" s="1"/>
  <c r="M1601" i="1"/>
  <c r="T1600" i="1"/>
  <c r="S1600" i="1"/>
  <c r="R1600" i="1"/>
  <c r="Q1600" i="1"/>
  <c r="N1600" i="1"/>
  <c r="O1600" i="1" s="1"/>
  <c r="P1600" i="1" s="1"/>
  <c r="M1600" i="1"/>
  <c r="T1599" i="1"/>
  <c r="S1599" i="1"/>
  <c r="R1599" i="1"/>
  <c r="Q1599" i="1"/>
  <c r="P1599" i="1"/>
  <c r="N1599" i="1"/>
  <c r="O1599" i="1" s="1"/>
  <c r="M1599" i="1"/>
  <c r="T1598" i="1"/>
  <c r="S1598" i="1"/>
  <c r="R1598" i="1"/>
  <c r="Q1598" i="1"/>
  <c r="N1598" i="1"/>
  <c r="O1598" i="1" s="1"/>
  <c r="P1598" i="1" s="1"/>
  <c r="M1598" i="1"/>
  <c r="T1597" i="1"/>
  <c r="S1597" i="1"/>
  <c r="R1597" i="1"/>
  <c r="Q1597" i="1"/>
  <c r="N1597" i="1"/>
  <c r="O1597" i="1" s="1"/>
  <c r="P1597" i="1" s="1"/>
  <c r="M1597" i="1"/>
  <c r="T1596" i="1"/>
  <c r="S1596" i="1"/>
  <c r="R1596" i="1"/>
  <c r="Q1596" i="1"/>
  <c r="N1596" i="1"/>
  <c r="O1596" i="1" s="1"/>
  <c r="P1596" i="1" s="1"/>
  <c r="M1596" i="1"/>
  <c r="T1595" i="1"/>
  <c r="S1595" i="1"/>
  <c r="R1595" i="1"/>
  <c r="Q1595" i="1"/>
  <c r="P1595" i="1"/>
  <c r="N1595" i="1"/>
  <c r="O1595" i="1" s="1"/>
  <c r="M1595" i="1"/>
  <c r="T1594" i="1"/>
  <c r="S1594" i="1"/>
  <c r="R1594" i="1"/>
  <c r="Q1594" i="1"/>
  <c r="N1594" i="1"/>
  <c r="O1594" i="1" s="1"/>
  <c r="P1594" i="1" s="1"/>
  <c r="M1594" i="1"/>
  <c r="T1593" i="1"/>
  <c r="S1593" i="1"/>
  <c r="R1593" i="1"/>
  <c r="Q1593" i="1"/>
  <c r="N1593" i="1"/>
  <c r="O1593" i="1" s="1"/>
  <c r="P1593" i="1" s="1"/>
  <c r="M1593" i="1"/>
  <c r="T1592" i="1"/>
  <c r="S1592" i="1"/>
  <c r="R1592" i="1"/>
  <c r="Q1592" i="1"/>
  <c r="N1592" i="1"/>
  <c r="O1592" i="1" s="1"/>
  <c r="P1592" i="1" s="1"/>
  <c r="M1592" i="1"/>
  <c r="T1591" i="1"/>
  <c r="S1591" i="1"/>
  <c r="R1591" i="1"/>
  <c r="Q1591" i="1"/>
  <c r="P1591" i="1"/>
  <c r="N1591" i="1"/>
  <c r="O1591" i="1" s="1"/>
  <c r="M1591" i="1"/>
  <c r="T1590" i="1"/>
  <c r="S1590" i="1"/>
  <c r="R1590" i="1"/>
  <c r="Q1590" i="1"/>
  <c r="N1590" i="1"/>
  <c r="O1590" i="1" s="1"/>
  <c r="P1590" i="1" s="1"/>
  <c r="M1590" i="1"/>
  <c r="T1589" i="1"/>
  <c r="S1589" i="1"/>
  <c r="R1589" i="1"/>
  <c r="Q1589" i="1"/>
  <c r="N1589" i="1"/>
  <c r="O1589" i="1" s="1"/>
  <c r="P1589" i="1" s="1"/>
  <c r="M1589" i="1"/>
  <c r="T1588" i="1"/>
  <c r="S1588" i="1"/>
  <c r="R1588" i="1"/>
  <c r="Q1588" i="1"/>
  <c r="N1588" i="1"/>
  <c r="O1588" i="1" s="1"/>
  <c r="P1588" i="1" s="1"/>
  <c r="M1588" i="1"/>
  <c r="T1587" i="1"/>
  <c r="S1587" i="1"/>
  <c r="R1587" i="1"/>
  <c r="Q1587" i="1"/>
  <c r="P1587" i="1"/>
  <c r="N1587" i="1"/>
  <c r="O1587" i="1" s="1"/>
  <c r="M1587" i="1"/>
  <c r="T1586" i="1"/>
  <c r="S1586" i="1"/>
  <c r="R1586" i="1"/>
  <c r="Q1586" i="1"/>
  <c r="N1586" i="1"/>
  <c r="O1586" i="1" s="1"/>
  <c r="P1586" i="1" s="1"/>
  <c r="M1586" i="1"/>
  <c r="T1585" i="1"/>
  <c r="S1585" i="1"/>
  <c r="R1585" i="1"/>
  <c r="Q1585" i="1"/>
  <c r="N1585" i="1"/>
  <c r="O1585" i="1" s="1"/>
  <c r="P1585" i="1" s="1"/>
  <c r="M1585" i="1"/>
  <c r="T1584" i="1"/>
  <c r="S1584" i="1"/>
  <c r="R1584" i="1"/>
  <c r="Q1584" i="1"/>
  <c r="N1584" i="1"/>
  <c r="O1584" i="1" s="1"/>
  <c r="P1584" i="1" s="1"/>
  <c r="M1584" i="1"/>
  <c r="T1583" i="1"/>
  <c r="S1583" i="1"/>
  <c r="R1583" i="1"/>
  <c r="Q1583" i="1"/>
  <c r="P1583" i="1"/>
  <c r="N1583" i="1"/>
  <c r="O1583" i="1" s="1"/>
  <c r="M1583" i="1"/>
  <c r="T1582" i="1"/>
  <c r="S1582" i="1"/>
  <c r="R1582" i="1"/>
  <c r="Q1582" i="1"/>
  <c r="N1582" i="1"/>
  <c r="O1582" i="1" s="1"/>
  <c r="P1582" i="1" s="1"/>
  <c r="M1582" i="1"/>
  <c r="T1581" i="1"/>
  <c r="S1581" i="1"/>
  <c r="R1581" i="1"/>
  <c r="Q1581" i="1"/>
  <c r="N1581" i="1"/>
  <c r="O1581" i="1" s="1"/>
  <c r="P1581" i="1" s="1"/>
  <c r="M1581" i="1"/>
  <c r="T1580" i="1"/>
  <c r="S1580" i="1"/>
  <c r="R1580" i="1"/>
  <c r="Q1580" i="1"/>
  <c r="N1580" i="1"/>
  <c r="O1580" i="1" s="1"/>
  <c r="P1580" i="1" s="1"/>
  <c r="M1580" i="1"/>
  <c r="T1579" i="1"/>
  <c r="S1579" i="1"/>
  <c r="R1579" i="1"/>
  <c r="Q1579" i="1"/>
  <c r="P1579" i="1"/>
  <c r="N1579" i="1"/>
  <c r="O1579" i="1" s="1"/>
  <c r="M1579" i="1"/>
  <c r="T1578" i="1"/>
  <c r="S1578" i="1"/>
  <c r="R1578" i="1"/>
  <c r="Q1578" i="1"/>
  <c r="N1578" i="1"/>
  <c r="O1578" i="1" s="1"/>
  <c r="P1578" i="1" s="1"/>
  <c r="M1578" i="1"/>
  <c r="T1577" i="1"/>
  <c r="S1577" i="1"/>
  <c r="R1577" i="1"/>
  <c r="Q1577" i="1"/>
  <c r="N1577" i="1"/>
  <c r="O1577" i="1" s="1"/>
  <c r="P1577" i="1" s="1"/>
  <c r="M1577" i="1"/>
  <c r="T1576" i="1"/>
  <c r="S1576" i="1"/>
  <c r="R1576" i="1"/>
  <c r="Q1576" i="1"/>
  <c r="N1576" i="1"/>
  <c r="O1576" i="1" s="1"/>
  <c r="P1576" i="1" s="1"/>
  <c r="M1576" i="1"/>
  <c r="T1575" i="1"/>
  <c r="S1575" i="1"/>
  <c r="R1575" i="1"/>
  <c r="Q1575" i="1"/>
  <c r="P1575" i="1"/>
  <c r="N1575" i="1"/>
  <c r="O1575" i="1" s="1"/>
  <c r="M1575" i="1"/>
  <c r="T1574" i="1"/>
  <c r="S1574" i="1"/>
  <c r="R1574" i="1"/>
  <c r="Q1574" i="1"/>
  <c r="N1574" i="1"/>
  <c r="O1574" i="1" s="1"/>
  <c r="P1574" i="1" s="1"/>
  <c r="M1574" i="1"/>
  <c r="T1573" i="1"/>
  <c r="S1573" i="1"/>
  <c r="R1573" i="1"/>
  <c r="Q1573" i="1"/>
  <c r="N1573" i="1"/>
  <c r="O1573" i="1" s="1"/>
  <c r="P1573" i="1" s="1"/>
  <c r="M1573" i="1"/>
  <c r="T1572" i="1"/>
  <c r="S1572" i="1"/>
  <c r="R1572" i="1"/>
  <c r="Q1572" i="1"/>
  <c r="N1572" i="1"/>
  <c r="O1572" i="1" s="1"/>
  <c r="P1572" i="1" s="1"/>
  <c r="M1572" i="1"/>
  <c r="T1571" i="1"/>
  <c r="S1571" i="1"/>
  <c r="R1571" i="1"/>
  <c r="Q1571" i="1"/>
  <c r="P1571" i="1"/>
  <c r="N1571" i="1"/>
  <c r="O1571" i="1" s="1"/>
  <c r="M1571" i="1"/>
  <c r="T1570" i="1"/>
  <c r="S1570" i="1"/>
  <c r="R1570" i="1"/>
  <c r="Q1570" i="1"/>
  <c r="N1570" i="1"/>
  <c r="O1570" i="1" s="1"/>
  <c r="P1570" i="1" s="1"/>
  <c r="M1570" i="1"/>
  <c r="T1569" i="1"/>
  <c r="S1569" i="1"/>
  <c r="R1569" i="1"/>
  <c r="Q1569" i="1"/>
  <c r="N1569" i="1"/>
  <c r="O1569" i="1" s="1"/>
  <c r="P1569" i="1" s="1"/>
  <c r="M1569" i="1"/>
  <c r="T1568" i="1"/>
  <c r="S1568" i="1"/>
  <c r="R1568" i="1"/>
  <c r="Q1568" i="1"/>
  <c r="N1568" i="1"/>
  <c r="O1568" i="1" s="1"/>
  <c r="P1568" i="1" s="1"/>
  <c r="M1568" i="1"/>
  <c r="T1567" i="1"/>
  <c r="S1567" i="1"/>
  <c r="R1567" i="1"/>
  <c r="Q1567" i="1"/>
  <c r="P1567" i="1"/>
  <c r="N1567" i="1"/>
  <c r="O1567" i="1" s="1"/>
  <c r="M1567" i="1"/>
  <c r="T1566" i="1"/>
  <c r="S1566" i="1"/>
  <c r="R1566" i="1"/>
  <c r="Q1566" i="1"/>
  <c r="N1566" i="1"/>
  <c r="O1566" i="1" s="1"/>
  <c r="P1566" i="1" s="1"/>
  <c r="M1566" i="1"/>
  <c r="T1565" i="1"/>
  <c r="S1565" i="1"/>
  <c r="R1565" i="1"/>
  <c r="Q1565" i="1"/>
  <c r="N1565" i="1"/>
  <c r="O1565" i="1" s="1"/>
  <c r="P1565" i="1" s="1"/>
  <c r="M1565" i="1"/>
  <c r="T1564" i="1"/>
  <c r="S1564" i="1"/>
  <c r="R1564" i="1"/>
  <c r="Q1564" i="1"/>
  <c r="N1564" i="1"/>
  <c r="O1564" i="1" s="1"/>
  <c r="P1564" i="1" s="1"/>
  <c r="M1564" i="1"/>
  <c r="T1563" i="1"/>
  <c r="S1563" i="1"/>
  <c r="R1563" i="1"/>
  <c r="Q1563" i="1"/>
  <c r="P1563" i="1"/>
  <c r="N1563" i="1"/>
  <c r="O1563" i="1" s="1"/>
  <c r="M1563" i="1"/>
  <c r="T1562" i="1"/>
  <c r="S1562" i="1"/>
  <c r="R1562" i="1"/>
  <c r="Q1562" i="1"/>
  <c r="N1562" i="1"/>
  <c r="O1562" i="1" s="1"/>
  <c r="P1562" i="1" s="1"/>
  <c r="M1562" i="1"/>
  <c r="T1561" i="1"/>
  <c r="S1561" i="1"/>
  <c r="R1561" i="1"/>
  <c r="Q1561" i="1"/>
  <c r="N1561" i="1"/>
  <c r="O1561" i="1" s="1"/>
  <c r="P1561" i="1" s="1"/>
  <c r="M1561" i="1"/>
  <c r="T1560" i="1"/>
  <c r="S1560" i="1"/>
  <c r="R1560" i="1"/>
  <c r="Q1560" i="1"/>
  <c r="N1560" i="1"/>
  <c r="O1560" i="1" s="1"/>
  <c r="P1560" i="1" s="1"/>
  <c r="M1560" i="1"/>
  <c r="T1559" i="1"/>
  <c r="S1559" i="1"/>
  <c r="R1559" i="1"/>
  <c r="Q1559" i="1"/>
  <c r="P1559" i="1"/>
  <c r="N1559" i="1"/>
  <c r="O1559" i="1" s="1"/>
  <c r="M1559" i="1"/>
  <c r="T1558" i="1"/>
  <c r="S1558" i="1"/>
  <c r="R1558" i="1"/>
  <c r="Q1558" i="1"/>
  <c r="N1558" i="1"/>
  <c r="O1558" i="1" s="1"/>
  <c r="P1558" i="1" s="1"/>
  <c r="M1558" i="1"/>
  <c r="T1557" i="1"/>
  <c r="S1557" i="1"/>
  <c r="R1557" i="1"/>
  <c r="Q1557" i="1"/>
  <c r="N1557" i="1"/>
  <c r="O1557" i="1" s="1"/>
  <c r="P1557" i="1" s="1"/>
  <c r="M1557" i="1"/>
  <c r="T1556" i="1"/>
  <c r="S1556" i="1"/>
  <c r="R1556" i="1"/>
  <c r="Q1556" i="1"/>
  <c r="N1556" i="1"/>
  <c r="O1556" i="1" s="1"/>
  <c r="P1556" i="1" s="1"/>
  <c r="M1556" i="1"/>
  <c r="T1555" i="1"/>
  <c r="S1555" i="1"/>
  <c r="R1555" i="1"/>
  <c r="Q1555" i="1"/>
  <c r="P1555" i="1"/>
  <c r="N1555" i="1"/>
  <c r="O1555" i="1" s="1"/>
  <c r="M1555" i="1"/>
  <c r="T1554" i="1"/>
  <c r="S1554" i="1"/>
  <c r="R1554" i="1"/>
  <c r="Q1554" i="1"/>
  <c r="N1554" i="1"/>
  <c r="O1554" i="1" s="1"/>
  <c r="P1554" i="1" s="1"/>
  <c r="M1554" i="1"/>
  <c r="T1553" i="1"/>
  <c r="S1553" i="1"/>
  <c r="R1553" i="1"/>
  <c r="Q1553" i="1"/>
  <c r="N1553" i="1"/>
  <c r="O1553" i="1" s="1"/>
  <c r="P1553" i="1" s="1"/>
  <c r="M1553" i="1"/>
  <c r="T1552" i="1"/>
  <c r="S1552" i="1"/>
  <c r="R1552" i="1"/>
  <c r="Q1552" i="1"/>
  <c r="N1552" i="1"/>
  <c r="O1552" i="1" s="1"/>
  <c r="P1552" i="1" s="1"/>
  <c r="M1552" i="1"/>
  <c r="T1551" i="1"/>
  <c r="S1551" i="1"/>
  <c r="R1551" i="1"/>
  <c r="Q1551" i="1"/>
  <c r="P1551" i="1"/>
  <c r="N1551" i="1"/>
  <c r="O1551" i="1" s="1"/>
  <c r="M1551" i="1"/>
  <c r="T1550" i="1"/>
  <c r="S1550" i="1"/>
  <c r="R1550" i="1"/>
  <c r="Q1550" i="1"/>
  <c r="N1550" i="1"/>
  <c r="O1550" i="1" s="1"/>
  <c r="P1550" i="1" s="1"/>
  <c r="M1550" i="1"/>
  <c r="T1549" i="1"/>
  <c r="S1549" i="1"/>
  <c r="R1549" i="1"/>
  <c r="Q1549" i="1"/>
  <c r="N1549" i="1"/>
  <c r="O1549" i="1" s="1"/>
  <c r="P1549" i="1" s="1"/>
  <c r="M1549" i="1"/>
  <c r="T1548" i="1"/>
  <c r="S1548" i="1"/>
  <c r="R1548" i="1"/>
  <c r="Q1548" i="1"/>
  <c r="N1548" i="1"/>
  <c r="O1548" i="1" s="1"/>
  <c r="P1548" i="1" s="1"/>
  <c r="M1548" i="1"/>
  <c r="T1547" i="1"/>
  <c r="S1547" i="1"/>
  <c r="R1547" i="1"/>
  <c r="Q1547" i="1"/>
  <c r="P1547" i="1"/>
  <c r="N1547" i="1"/>
  <c r="O1547" i="1" s="1"/>
  <c r="M1547" i="1"/>
  <c r="T1546" i="1"/>
  <c r="S1546" i="1"/>
  <c r="R1546" i="1"/>
  <c r="Q1546" i="1"/>
  <c r="N1546" i="1"/>
  <c r="O1546" i="1" s="1"/>
  <c r="P1546" i="1" s="1"/>
  <c r="M1546" i="1"/>
  <c r="T1545" i="1"/>
  <c r="S1545" i="1"/>
  <c r="R1545" i="1"/>
  <c r="Q1545" i="1"/>
  <c r="N1545" i="1"/>
  <c r="O1545" i="1" s="1"/>
  <c r="P1545" i="1" s="1"/>
  <c r="M1545" i="1"/>
  <c r="T1544" i="1"/>
  <c r="S1544" i="1"/>
  <c r="R1544" i="1"/>
  <c r="Q1544" i="1"/>
  <c r="N1544" i="1"/>
  <c r="O1544" i="1" s="1"/>
  <c r="P1544" i="1" s="1"/>
  <c r="M1544" i="1"/>
  <c r="T1543" i="1"/>
  <c r="S1543" i="1"/>
  <c r="R1543" i="1"/>
  <c r="Q1543" i="1"/>
  <c r="P1543" i="1"/>
  <c r="N1543" i="1"/>
  <c r="O1543" i="1" s="1"/>
  <c r="M1543" i="1"/>
  <c r="T1542" i="1"/>
  <c r="S1542" i="1"/>
  <c r="R1542" i="1"/>
  <c r="Q1542" i="1"/>
  <c r="N1542" i="1"/>
  <c r="O1542" i="1" s="1"/>
  <c r="P1542" i="1" s="1"/>
  <c r="M1542" i="1"/>
  <c r="T1541" i="1"/>
  <c r="S1541" i="1"/>
  <c r="R1541" i="1"/>
  <c r="Q1541" i="1"/>
  <c r="N1541" i="1"/>
  <c r="O1541" i="1" s="1"/>
  <c r="P1541" i="1" s="1"/>
  <c r="M1541" i="1"/>
  <c r="T1540" i="1"/>
  <c r="S1540" i="1"/>
  <c r="R1540" i="1"/>
  <c r="Q1540" i="1"/>
  <c r="N1540" i="1"/>
  <c r="O1540" i="1" s="1"/>
  <c r="P1540" i="1" s="1"/>
  <c r="M1540" i="1"/>
  <c r="T1539" i="1"/>
  <c r="S1539" i="1"/>
  <c r="R1539" i="1"/>
  <c r="Q1539" i="1"/>
  <c r="P1539" i="1"/>
  <c r="N1539" i="1"/>
  <c r="O1539" i="1" s="1"/>
  <c r="M1539" i="1"/>
  <c r="T1538" i="1"/>
  <c r="S1538" i="1"/>
  <c r="R1538" i="1"/>
  <c r="Q1538" i="1"/>
  <c r="N1538" i="1"/>
  <c r="O1538" i="1" s="1"/>
  <c r="P1538" i="1" s="1"/>
  <c r="M1538" i="1"/>
  <c r="T1537" i="1"/>
  <c r="S1537" i="1"/>
  <c r="R1537" i="1"/>
  <c r="Q1537" i="1"/>
  <c r="N1537" i="1"/>
  <c r="O1537" i="1" s="1"/>
  <c r="P1537" i="1" s="1"/>
  <c r="M1537" i="1"/>
  <c r="T1536" i="1"/>
  <c r="S1536" i="1"/>
  <c r="R1536" i="1"/>
  <c r="Q1536" i="1"/>
  <c r="N1536" i="1"/>
  <c r="O1536" i="1" s="1"/>
  <c r="P1536" i="1" s="1"/>
  <c r="M1536" i="1"/>
  <c r="T1535" i="1"/>
  <c r="S1535" i="1"/>
  <c r="R1535" i="1"/>
  <c r="Q1535" i="1"/>
  <c r="N1535" i="1"/>
  <c r="O1535" i="1" s="1"/>
  <c r="P1535" i="1" s="1"/>
  <c r="M1535" i="1"/>
  <c r="T1534" i="1"/>
  <c r="S1534" i="1"/>
  <c r="R1534" i="1"/>
  <c r="Q1534" i="1"/>
  <c r="N1534" i="1"/>
  <c r="O1534" i="1" s="1"/>
  <c r="P1534" i="1" s="1"/>
  <c r="M1534" i="1"/>
  <c r="T1533" i="1"/>
  <c r="S1533" i="1"/>
  <c r="R1533" i="1"/>
  <c r="Q1533" i="1"/>
  <c r="N1533" i="1"/>
  <c r="O1533" i="1" s="1"/>
  <c r="P1533" i="1" s="1"/>
  <c r="M1533" i="1"/>
  <c r="T1532" i="1"/>
  <c r="S1532" i="1"/>
  <c r="R1532" i="1"/>
  <c r="Q1532" i="1"/>
  <c r="N1532" i="1"/>
  <c r="O1532" i="1" s="1"/>
  <c r="P1532" i="1" s="1"/>
  <c r="M1532" i="1"/>
  <c r="T1531" i="1"/>
  <c r="S1531" i="1"/>
  <c r="R1531" i="1"/>
  <c r="Q1531" i="1"/>
  <c r="N1531" i="1"/>
  <c r="O1531" i="1" s="1"/>
  <c r="P1531" i="1" s="1"/>
  <c r="M1531" i="1"/>
  <c r="T1530" i="1"/>
  <c r="S1530" i="1"/>
  <c r="R1530" i="1"/>
  <c r="Q1530" i="1"/>
  <c r="N1530" i="1"/>
  <c r="O1530" i="1" s="1"/>
  <c r="P1530" i="1" s="1"/>
  <c r="M1530" i="1"/>
  <c r="T1529" i="1"/>
  <c r="S1529" i="1"/>
  <c r="R1529" i="1"/>
  <c r="Q1529" i="1"/>
  <c r="N1529" i="1"/>
  <c r="O1529" i="1" s="1"/>
  <c r="P1529" i="1" s="1"/>
  <c r="M1529" i="1"/>
  <c r="T1528" i="1"/>
  <c r="S1528" i="1"/>
  <c r="R1528" i="1"/>
  <c r="Q1528" i="1"/>
  <c r="N1528" i="1"/>
  <c r="O1528" i="1" s="1"/>
  <c r="P1528" i="1" s="1"/>
  <c r="M1528" i="1"/>
  <c r="T1527" i="1"/>
  <c r="S1527" i="1"/>
  <c r="R1527" i="1"/>
  <c r="Q1527" i="1"/>
  <c r="N1527" i="1"/>
  <c r="O1527" i="1" s="1"/>
  <c r="P1527" i="1" s="1"/>
  <c r="M1527" i="1"/>
  <c r="T1526" i="1"/>
  <c r="S1526" i="1"/>
  <c r="R1526" i="1"/>
  <c r="Q1526" i="1"/>
  <c r="N1526" i="1"/>
  <c r="O1526" i="1" s="1"/>
  <c r="P1526" i="1" s="1"/>
  <c r="M1526" i="1"/>
  <c r="T1525" i="1"/>
  <c r="S1525" i="1"/>
  <c r="R1525" i="1"/>
  <c r="Q1525" i="1"/>
  <c r="N1525" i="1"/>
  <c r="O1525" i="1" s="1"/>
  <c r="P1525" i="1" s="1"/>
  <c r="M1525" i="1"/>
  <c r="T1524" i="1"/>
  <c r="S1524" i="1"/>
  <c r="R1524" i="1"/>
  <c r="Q1524" i="1"/>
  <c r="N1524" i="1"/>
  <c r="O1524" i="1" s="1"/>
  <c r="P1524" i="1" s="1"/>
  <c r="M1524" i="1"/>
  <c r="T1523" i="1"/>
  <c r="S1523" i="1"/>
  <c r="R1523" i="1"/>
  <c r="Q1523" i="1"/>
  <c r="N1523" i="1"/>
  <c r="O1523" i="1" s="1"/>
  <c r="P1523" i="1" s="1"/>
  <c r="M1523" i="1"/>
  <c r="T1522" i="1"/>
  <c r="S1522" i="1"/>
  <c r="R1522" i="1"/>
  <c r="Q1522" i="1"/>
  <c r="N1522" i="1"/>
  <c r="O1522" i="1" s="1"/>
  <c r="P1522" i="1" s="1"/>
  <c r="M1522" i="1"/>
  <c r="T1521" i="1"/>
  <c r="S1521" i="1"/>
  <c r="R1521" i="1"/>
  <c r="Q1521" i="1"/>
  <c r="N1521" i="1"/>
  <c r="O1521" i="1" s="1"/>
  <c r="P1521" i="1" s="1"/>
  <c r="M1521" i="1"/>
  <c r="T1520" i="1"/>
  <c r="S1520" i="1"/>
  <c r="R1520" i="1"/>
  <c r="Q1520" i="1"/>
  <c r="N1520" i="1"/>
  <c r="O1520" i="1" s="1"/>
  <c r="P1520" i="1" s="1"/>
  <c r="M1520" i="1"/>
  <c r="T1519" i="1"/>
  <c r="S1519" i="1"/>
  <c r="R1519" i="1"/>
  <c r="Q1519" i="1"/>
  <c r="N1519" i="1"/>
  <c r="O1519" i="1" s="1"/>
  <c r="P1519" i="1" s="1"/>
  <c r="M1519" i="1"/>
  <c r="T1518" i="1"/>
  <c r="S1518" i="1"/>
  <c r="R1518" i="1"/>
  <c r="Q1518" i="1"/>
  <c r="N1518" i="1"/>
  <c r="O1518" i="1" s="1"/>
  <c r="P1518" i="1" s="1"/>
  <c r="M1518" i="1"/>
  <c r="T1517" i="1"/>
  <c r="S1517" i="1"/>
  <c r="R1517" i="1"/>
  <c r="Q1517" i="1"/>
  <c r="N1517" i="1"/>
  <c r="O1517" i="1" s="1"/>
  <c r="P1517" i="1" s="1"/>
  <c r="M1517" i="1"/>
  <c r="T1516" i="1"/>
  <c r="S1516" i="1"/>
  <c r="R1516" i="1"/>
  <c r="Q1516" i="1"/>
  <c r="N1516" i="1"/>
  <c r="O1516" i="1" s="1"/>
  <c r="P1516" i="1" s="1"/>
  <c r="M1516" i="1"/>
  <c r="T1515" i="1"/>
  <c r="S1515" i="1"/>
  <c r="R1515" i="1"/>
  <c r="Q1515" i="1"/>
  <c r="N1515" i="1"/>
  <c r="O1515" i="1" s="1"/>
  <c r="P1515" i="1" s="1"/>
  <c r="M1515" i="1"/>
  <c r="T1514" i="1"/>
  <c r="S1514" i="1"/>
  <c r="R1514" i="1"/>
  <c r="Q1514" i="1"/>
  <c r="N1514" i="1"/>
  <c r="O1514" i="1" s="1"/>
  <c r="P1514" i="1" s="1"/>
  <c r="M1514" i="1"/>
  <c r="T1513" i="1"/>
  <c r="S1513" i="1"/>
  <c r="R1513" i="1"/>
  <c r="Q1513" i="1"/>
  <c r="N1513" i="1"/>
  <c r="O1513" i="1" s="1"/>
  <c r="P1513" i="1" s="1"/>
  <c r="M1513" i="1"/>
  <c r="T1512" i="1"/>
  <c r="S1512" i="1"/>
  <c r="R1512" i="1"/>
  <c r="Q1512" i="1"/>
  <c r="N1512" i="1"/>
  <c r="O1512" i="1" s="1"/>
  <c r="P1512" i="1" s="1"/>
  <c r="M1512" i="1"/>
  <c r="T1511" i="1"/>
  <c r="S1511" i="1"/>
  <c r="R1511" i="1"/>
  <c r="Q1511" i="1"/>
  <c r="N1511" i="1"/>
  <c r="O1511" i="1" s="1"/>
  <c r="P1511" i="1" s="1"/>
  <c r="M1511" i="1"/>
  <c r="T1510" i="1"/>
  <c r="S1510" i="1"/>
  <c r="R1510" i="1"/>
  <c r="Q1510" i="1"/>
  <c r="N1510" i="1"/>
  <c r="O1510" i="1" s="1"/>
  <c r="P1510" i="1" s="1"/>
  <c r="M1510" i="1"/>
  <c r="T1509" i="1"/>
  <c r="S1509" i="1"/>
  <c r="R1509" i="1"/>
  <c r="Q1509" i="1"/>
  <c r="N1509" i="1"/>
  <c r="O1509" i="1" s="1"/>
  <c r="P1509" i="1" s="1"/>
  <c r="M1509" i="1"/>
  <c r="T1508" i="1"/>
  <c r="S1508" i="1"/>
  <c r="R1508" i="1"/>
  <c r="Q1508" i="1"/>
  <c r="N1508" i="1"/>
  <c r="O1508" i="1" s="1"/>
  <c r="P1508" i="1" s="1"/>
  <c r="M1508" i="1"/>
  <c r="T1507" i="1"/>
  <c r="S1507" i="1"/>
  <c r="R1507" i="1"/>
  <c r="Q1507" i="1"/>
  <c r="N1507" i="1"/>
  <c r="O1507" i="1" s="1"/>
  <c r="P1507" i="1" s="1"/>
  <c r="M1507" i="1"/>
  <c r="T1506" i="1"/>
  <c r="S1506" i="1"/>
  <c r="R1506" i="1"/>
  <c r="Q1506" i="1"/>
  <c r="N1506" i="1"/>
  <c r="O1506" i="1" s="1"/>
  <c r="P1506" i="1" s="1"/>
  <c r="M1506" i="1"/>
  <c r="T1505" i="1"/>
  <c r="S1505" i="1"/>
  <c r="R1505" i="1"/>
  <c r="Q1505" i="1"/>
  <c r="N1505" i="1"/>
  <c r="O1505" i="1" s="1"/>
  <c r="P1505" i="1" s="1"/>
  <c r="M1505" i="1"/>
  <c r="T1504" i="1"/>
  <c r="S1504" i="1"/>
  <c r="R1504" i="1"/>
  <c r="Q1504" i="1"/>
  <c r="N1504" i="1"/>
  <c r="O1504" i="1" s="1"/>
  <c r="P1504" i="1" s="1"/>
  <c r="M1504" i="1"/>
  <c r="T1503" i="1"/>
  <c r="S1503" i="1"/>
  <c r="R1503" i="1"/>
  <c r="Q1503" i="1"/>
  <c r="N1503" i="1"/>
  <c r="O1503" i="1" s="1"/>
  <c r="P1503" i="1" s="1"/>
  <c r="M1503" i="1"/>
  <c r="T1502" i="1"/>
  <c r="S1502" i="1"/>
  <c r="R1502" i="1"/>
  <c r="Q1502" i="1"/>
  <c r="N1502" i="1"/>
  <c r="O1502" i="1" s="1"/>
  <c r="P1502" i="1" s="1"/>
  <c r="M1502" i="1"/>
  <c r="T1501" i="1"/>
  <c r="S1501" i="1"/>
  <c r="R1501" i="1"/>
  <c r="Q1501" i="1"/>
  <c r="N1501" i="1"/>
  <c r="O1501" i="1" s="1"/>
  <c r="P1501" i="1" s="1"/>
  <c r="M1501" i="1"/>
  <c r="T1500" i="1"/>
  <c r="S1500" i="1"/>
  <c r="R1500" i="1"/>
  <c r="Q1500" i="1"/>
  <c r="N1500" i="1"/>
  <c r="O1500" i="1" s="1"/>
  <c r="P1500" i="1" s="1"/>
  <c r="M1500" i="1"/>
  <c r="T1499" i="1"/>
  <c r="S1499" i="1"/>
  <c r="R1499" i="1"/>
  <c r="Q1499" i="1"/>
  <c r="N1499" i="1"/>
  <c r="O1499" i="1" s="1"/>
  <c r="P1499" i="1" s="1"/>
  <c r="M1499" i="1"/>
  <c r="T1498" i="1"/>
  <c r="S1498" i="1"/>
  <c r="R1498" i="1"/>
  <c r="Q1498" i="1"/>
  <c r="N1498" i="1"/>
  <c r="O1498" i="1" s="1"/>
  <c r="P1498" i="1" s="1"/>
  <c r="M1498" i="1"/>
  <c r="T1497" i="1"/>
  <c r="S1497" i="1"/>
  <c r="R1497" i="1"/>
  <c r="Q1497" i="1"/>
  <c r="N1497" i="1"/>
  <c r="O1497" i="1" s="1"/>
  <c r="P1497" i="1" s="1"/>
  <c r="M1497" i="1"/>
  <c r="T1496" i="1"/>
  <c r="S1496" i="1"/>
  <c r="R1496" i="1"/>
  <c r="Q1496" i="1"/>
  <c r="N1496" i="1"/>
  <c r="O1496" i="1" s="1"/>
  <c r="P1496" i="1" s="1"/>
  <c r="M1496" i="1"/>
  <c r="T1495" i="1"/>
  <c r="S1495" i="1"/>
  <c r="R1495" i="1"/>
  <c r="Q1495" i="1"/>
  <c r="N1495" i="1"/>
  <c r="O1495" i="1" s="1"/>
  <c r="P1495" i="1" s="1"/>
  <c r="M1495" i="1"/>
  <c r="T1494" i="1"/>
  <c r="S1494" i="1"/>
  <c r="R1494" i="1"/>
  <c r="Q1494" i="1"/>
  <c r="N1494" i="1"/>
  <c r="O1494" i="1" s="1"/>
  <c r="P1494" i="1" s="1"/>
  <c r="M1494" i="1"/>
  <c r="T1493" i="1"/>
  <c r="S1493" i="1"/>
  <c r="R1493" i="1"/>
  <c r="Q1493" i="1"/>
  <c r="N1493" i="1"/>
  <c r="O1493" i="1" s="1"/>
  <c r="P1493" i="1" s="1"/>
  <c r="M1493" i="1"/>
  <c r="T1492" i="1"/>
  <c r="S1492" i="1"/>
  <c r="R1492" i="1"/>
  <c r="Q1492" i="1"/>
  <c r="N1492" i="1"/>
  <c r="O1492" i="1" s="1"/>
  <c r="P1492" i="1" s="1"/>
  <c r="M1492" i="1"/>
  <c r="T1491" i="1"/>
  <c r="S1491" i="1"/>
  <c r="R1491" i="1"/>
  <c r="Q1491" i="1"/>
  <c r="P1491" i="1"/>
  <c r="N1491" i="1"/>
  <c r="O1491" i="1" s="1"/>
  <c r="M1491" i="1"/>
  <c r="T1490" i="1"/>
  <c r="S1490" i="1"/>
  <c r="R1490" i="1"/>
  <c r="Q1490" i="1"/>
  <c r="N1490" i="1"/>
  <c r="O1490" i="1" s="1"/>
  <c r="P1490" i="1" s="1"/>
  <c r="M1490" i="1"/>
  <c r="T1489" i="1"/>
  <c r="S1489" i="1"/>
  <c r="R1489" i="1"/>
  <c r="Q1489" i="1"/>
  <c r="P1489" i="1"/>
  <c r="N1489" i="1"/>
  <c r="O1489" i="1" s="1"/>
  <c r="M1489" i="1"/>
  <c r="T1488" i="1"/>
  <c r="S1488" i="1"/>
  <c r="R1488" i="1"/>
  <c r="Q1488" i="1"/>
  <c r="N1488" i="1"/>
  <c r="O1488" i="1" s="1"/>
  <c r="P1488" i="1" s="1"/>
  <c r="M1488" i="1"/>
  <c r="T1487" i="1"/>
  <c r="S1487" i="1"/>
  <c r="R1487" i="1"/>
  <c r="Q1487" i="1"/>
  <c r="P1487" i="1"/>
  <c r="N1487" i="1"/>
  <c r="O1487" i="1" s="1"/>
  <c r="M1487" i="1"/>
  <c r="T1486" i="1"/>
  <c r="S1486" i="1"/>
  <c r="R1486" i="1"/>
  <c r="Q1486" i="1"/>
  <c r="N1486" i="1"/>
  <c r="O1486" i="1" s="1"/>
  <c r="P1486" i="1" s="1"/>
  <c r="M1486" i="1"/>
  <c r="T1485" i="1"/>
  <c r="S1485" i="1"/>
  <c r="R1485" i="1"/>
  <c r="Q1485" i="1"/>
  <c r="P1485" i="1"/>
  <c r="N1485" i="1"/>
  <c r="O1485" i="1" s="1"/>
  <c r="M1485" i="1"/>
  <c r="T1484" i="1"/>
  <c r="S1484" i="1"/>
  <c r="R1484" i="1"/>
  <c r="Q1484" i="1"/>
  <c r="N1484" i="1"/>
  <c r="O1484" i="1" s="1"/>
  <c r="P1484" i="1" s="1"/>
  <c r="M1484" i="1"/>
  <c r="T1483" i="1"/>
  <c r="S1483" i="1"/>
  <c r="R1483" i="1"/>
  <c r="Q1483" i="1"/>
  <c r="P1483" i="1"/>
  <c r="N1483" i="1"/>
  <c r="O1483" i="1" s="1"/>
  <c r="M1483" i="1"/>
  <c r="T1482" i="1"/>
  <c r="S1482" i="1"/>
  <c r="R1482" i="1"/>
  <c r="Q1482" i="1"/>
  <c r="N1482" i="1"/>
  <c r="O1482" i="1" s="1"/>
  <c r="P1482" i="1" s="1"/>
  <c r="M1482" i="1"/>
  <c r="T1481" i="1"/>
  <c r="S1481" i="1"/>
  <c r="R1481" i="1"/>
  <c r="Q1481" i="1"/>
  <c r="P1481" i="1"/>
  <c r="N1481" i="1"/>
  <c r="O1481" i="1" s="1"/>
  <c r="M1481" i="1"/>
  <c r="T1480" i="1"/>
  <c r="S1480" i="1"/>
  <c r="R1480" i="1"/>
  <c r="Q1480" i="1"/>
  <c r="N1480" i="1"/>
  <c r="O1480" i="1" s="1"/>
  <c r="P1480" i="1" s="1"/>
  <c r="M1480" i="1"/>
  <c r="T1479" i="1"/>
  <c r="S1479" i="1"/>
  <c r="R1479" i="1"/>
  <c r="Q1479" i="1"/>
  <c r="P1479" i="1"/>
  <c r="N1479" i="1"/>
  <c r="O1479" i="1" s="1"/>
  <c r="M1479" i="1"/>
  <c r="T1478" i="1"/>
  <c r="S1478" i="1"/>
  <c r="R1478" i="1"/>
  <c r="Q1478" i="1"/>
  <c r="N1478" i="1"/>
  <c r="O1478" i="1" s="1"/>
  <c r="P1478" i="1" s="1"/>
  <c r="M1478" i="1"/>
  <c r="T1477" i="1"/>
  <c r="S1477" i="1"/>
  <c r="R1477" i="1"/>
  <c r="Q1477" i="1"/>
  <c r="P1477" i="1"/>
  <c r="N1477" i="1"/>
  <c r="O1477" i="1" s="1"/>
  <c r="M1477" i="1"/>
  <c r="T1476" i="1"/>
  <c r="S1476" i="1"/>
  <c r="R1476" i="1"/>
  <c r="Q1476" i="1"/>
  <c r="N1476" i="1"/>
  <c r="O1476" i="1" s="1"/>
  <c r="P1476" i="1" s="1"/>
  <c r="M1476" i="1"/>
  <c r="T1475" i="1"/>
  <c r="S1475" i="1"/>
  <c r="R1475" i="1"/>
  <c r="Q1475" i="1"/>
  <c r="P1475" i="1"/>
  <c r="N1475" i="1"/>
  <c r="O1475" i="1" s="1"/>
  <c r="M1475" i="1"/>
  <c r="T1474" i="1"/>
  <c r="S1474" i="1"/>
  <c r="R1474" i="1"/>
  <c r="Q1474" i="1"/>
  <c r="N1474" i="1"/>
  <c r="O1474" i="1" s="1"/>
  <c r="P1474" i="1" s="1"/>
  <c r="M1474" i="1"/>
  <c r="T1473" i="1"/>
  <c r="S1473" i="1"/>
  <c r="R1473" i="1"/>
  <c r="Q1473" i="1"/>
  <c r="N1473" i="1"/>
  <c r="O1473" i="1" s="1"/>
  <c r="P1473" i="1" s="1"/>
  <c r="M1473" i="1"/>
  <c r="T1472" i="1"/>
  <c r="S1472" i="1"/>
  <c r="R1472" i="1"/>
  <c r="Q1472" i="1"/>
  <c r="N1472" i="1"/>
  <c r="O1472" i="1" s="1"/>
  <c r="P1472" i="1" s="1"/>
  <c r="M1472" i="1"/>
  <c r="T1471" i="1"/>
  <c r="S1471" i="1"/>
  <c r="R1471" i="1"/>
  <c r="Q1471" i="1"/>
  <c r="P1471" i="1"/>
  <c r="N1471" i="1"/>
  <c r="O1471" i="1" s="1"/>
  <c r="M1471" i="1"/>
  <c r="T1470" i="1"/>
  <c r="S1470" i="1"/>
  <c r="R1470" i="1"/>
  <c r="Q1470" i="1"/>
  <c r="N1470" i="1"/>
  <c r="O1470" i="1" s="1"/>
  <c r="P1470" i="1" s="1"/>
  <c r="M1470" i="1"/>
  <c r="T1469" i="1"/>
  <c r="S1469" i="1"/>
  <c r="R1469" i="1"/>
  <c r="Q1469" i="1"/>
  <c r="N1469" i="1"/>
  <c r="O1469" i="1" s="1"/>
  <c r="P1469" i="1" s="1"/>
  <c r="M1469" i="1"/>
  <c r="T1468" i="1"/>
  <c r="S1468" i="1"/>
  <c r="R1468" i="1"/>
  <c r="Q1468" i="1"/>
  <c r="N1468" i="1"/>
  <c r="O1468" i="1" s="1"/>
  <c r="P1468" i="1" s="1"/>
  <c r="M1468" i="1"/>
  <c r="T1467" i="1"/>
  <c r="S1467" i="1"/>
  <c r="R1467" i="1"/>
  <c r="Q1467" i="1"/>
  <c r="P1467" i="1"/>
  <c r="N1467" i="1"/>
  <c r="O1467" i="1" s="1"/>
  <c r="M1467" i="1"/>
  <c r="T1466" i="1"/>
  <c r="S1466" i="1"/>
  <c r="R1466" i="1"/>
  <c r="Q1466" i="1"/>
  <c r="N1466" i="1"/>
  <c r="O1466" i="1" s="1"/>
  <c r="P1466" i="1" s="1"/>
  <c r="M1466" i="1"/>
  <c r="T1465" i="1"/>
  <c r="S1465" i="1"/>
  <c r="R1465" i="1"/>
  <c r="Q1465" i="1"/>
  <c r="N1465" i="1"/>
  <c r="O1465" i="1" s="1"/>
  <c r="P1465" i="1" s="1"/>
  <c r="M1465" i="1"/>
  <c r="T1464" i="1"/>
  <c r="S1464" i="1"/>
  <c r="R1464" i="1"/>
  <c r="Q1464" i="1"/>
  <c r="N1464" i="1"/>
  <c r="O1464" i="1" s="1"/>
  <c r="P1464" i="1" s="1"/>
  <c r="M1464" i="1"/>
  <c r="T1463" i="1"/>
  <c r="S1463" i="1"/>
  <c r="R1463" i="1"/>
  <c r="Q1463" i="1"/>
  <c r="P1463" i="1"/>
  <c r="N1463" i="1"/>
  <c r="O1463" i="1" s="1"/>
  <c r="M1463" i="1"/>
  <c r="T1462" i="1"/>
  <c r="S1462" i="1"/>
  <c r="R1462" i="1"/>
  <c r="Q1462" i="1"/>
  <c r="N1462" i="1"/>
  <c r="O1462" i="1" s="1"/>
  <c r="P1462" i="1" s="1"/>
  <c r="M1462" i="1"/>
  <c r="T1461" i="1"/>
  <c r="S1461" i="1"/>
  <c r="R1461" i="1"/>
  <c r="Q1461" i="1"/>
  <c r="N1461" i="1"/>
  <c r="O1461" i="1" s="1"/>
  <c r="P1461" i="1" s="1"/>
  <c r="M1461" i="1"/>
  <c r="T1460" i="1"/>
  <c r="S1460" i="1"/>
  <c r="R1460" i="1"/>
  <c r="Q1460" i="1"/>
  <c r="N1460" i="1"/>
  <c r="O1460" i="1" s="1"/>
  <c r="P1460" i="1" s="1"/>
  <c r="M1460" i="1"/>
  <c r="T1459" i="1"/>
  <c r="S1459" i="1"/>
  <c r="R1459" i="1"/>
  <c r="Q1459" i="1"/>
  <c r="P1459" i="1"/>
  <c r="N1459" i="1"/>
  <c r="O1459" i="1" s="1"/>
  <c r="M1459" i="1"/>
  <c r="T1458" i="1"/>
  <c r="S1458" i="1"/>
  <c r="R1458" i="1"/>
  <c r="Q1458" i="1"/>
  <c r="N1458" i="1"/>
  <c r="O1458" i="1" s="1"/>
  <c r="P1458" i="1" s="1"/>
  <c r="M1458" i="1"/>
  <c r="T1457" i="1"/>
  <c r="S1457" i="1"/>
  <c r="R1457" i="1"/>
  <c r="Q1457" i="1"/>
  <c r="N1457" i="1"/>
  <c r="O1457" i="1" s="1"/>
  <c r="P1457" i="1" s="1"/>
  <c r="M1457" i="1"/>
  <c r="T1456" i="1"/>
  <c r="S1456" i="1"/>
  <c r="R1456" i="1"/>
  <c r="Q1456" i="1"/>
  <c r="N1456" i="1"/>
  <c r="O1456" i="1" s="1"/>
  <c r="P1456" i="1" s="1"/>
  <c r="M1456" i="1"/>
  <c r="T1455" i="1"/>
  <c r="S1455" i="1"/>
  <c r="R1455" i="1"/>
  <c r="Q1455" i="1"/>
  <c r="P1455" i="1"/>
  <c r="N1455" i="1"/>
  <c r="O1455" i="1" s="1"/>
  <c r="M1455" i="1"/>
  <c r="T1454" i="1"/>
  <c r="S1454" i="1"/>
  <c r="R1454" i="1"/>
  <c r="Q1454" i="1"/>
  <c r="N1454" i="1"/>
  <c r="O1454" i="1" s="1"/>
  <c r="P1454" i="1" s="1"/>
  <c r="M1454" i="1"/>
  <c r="T1453" i="1"/>
  <c r="S1453" i="1"/>
  <c r="R1453" i="1"/>
  <c r="Q1453" i="1"/>
  <c r="N1453" i="1"/>
  <c r="O1453" i="1" s="1"/>
  <c r="P1453" i="1" s="1"/>
  <c r="M1453" i="1"/>
  <c r="T1452" i="1"/>
  <c r="S1452" i="1"/>
  <c r="R1452" i="1"/>
  <c r="Q1452" i="1"/>
  <c r="N1452" i="1"/>
  <c r="O1452" i="1" s="1"/>
  <c r="P1452" i="1" s="1"/>
  <c r="M1452" i="1"/>
  <c r="T1451" i="1"/>
  <c r="S1451" i="1"/>
  <c r="R1451" i="1"/>
  <c r="Q1451" i="1"/>
  <c r="P1451" i="1"/>
  <c r="N1451" i="1"/>
  <c r="O1451" i="1" s="1"/>
  <c r="M1451" i="1"/>
  <c r="T1450" i="1"/>
  <c r="S1450" i="1"/>
  <c r="R1450" i="1"/>
  <c r="Q1450" i="1"/>
  <c r="N1450" i="1"/>
  <c r="O1450" i="1" s="1"/>
  <c r="P1450" i="1" s="1"/>
  <c r="M1450" i="1"/>
  <c r="T1449" i="1"/>
  <c r="S1449" i="1"/>
  <c r="R1449" i="1"/>
  <c r="Q1449" i="1"/>
  <c r="N1449" i="1"/>
  <c r="O1449" i="1" s="1"/>
  <c r="P1449" i="1" s="1"/>
  <c r="M1449" i="1"/>
  <c r="T1448" i="1"/>
  <c r="S1448" i="1"/>
  <c r="R1448" i="1"/>
  <c r="Q1448" i="1"/>
  <c r="N1448" i="1"/>
  <c r="O1448" i="1" s="1"/>
  <c r="P1448" i="1" s="1"/>
  <c r="M1448" i="1"/>
  <c r="T1447" i="1"/>
  <c r="S1447" i="1"/>
  <c r="R1447" i="1"/>
  <c r="Q1447" i="1"/>
  <c r="P1447" i="1"/>
  <c r="N1447" i="1"/>
  <c r="O1447" i="1" s="1"/>
  <c r="M1447" i="1"/>
  <c r="T1446" i="1"/>
  <c r="S1446" i="1"/>
  <c r="R1446" i="1"/>
  <c r="Q1446" i="1"/>
  <c r="N1446" i="1"/>
  <c r="O1446" i="1" s="1"/>
  <c r="P1446" i="1" s="1"/>
  <c r="M1446" i="1"/>
  <c r="T1445" i="1"/>
  <c r="S1445" i="1"/>
  <c r="R1445" i="1"/>
  <c r="Q1445" i="1"/>
  <c r="N1445" i="1"/>
  <c r="O1445" i="1" s="1"/>
  <c r="P1445" i="1" s="1"/>
  <c r="M1445" i="1"/>
  <c r="T1444" i="1"/>
  <c r="S1444" i="1"/>
  <c r="R1444" i="1"/>
  <c r="Q1444" i="1"/>
  <c r="N1444" i="1"/>
  <c r="O1444" i="1" s="1"/>
  <c r="P1444" i="1" s="1"/>
  <c r="M1444" i="1"/>
  <c r="T1443" i="1"/>
  <c r="S1443" i="1"/>
  <c r="R1443" i="1"/>
  <c r="Q1443" i="1"/>
  <c r="P1443" i="1"/>
  <c r="N1443" i="1"/>
  <c r="O1443" i="1" s="1"/>
  <c r="M1443" i="1"/>
  <c r="T1442" i="1"/>
  <c r="S1442" i="1"/>
  <c r="R1442" i="1"/>
  <c r="Q1442" i="1"/>
  <c r="N1442" i="1"/>
  <c r="O1442" i="1" s="1"/>
  <c r="P1442" i="1" s="1"/>
  <c r="M1442" i="1"/>
  <c r="T1441" i="1"/>
  <c r="S1441" i="1"/>
  <c r="R1441" i="1"/>
  <c r="Q1441" i="1"/>
  <c r="N1441" i="1"/>
  <c r="O1441" i="1" s="1"/>
  <c r="P1441" i="1" s="1"/>
  <c r="M1441" i="1"/>
  <c r="T1440" i="1"/>
  <c r="S1440" i="1"/>
  <c r="R1440" i="1"/>
  <c r="Q1440" i="1"/>
  <c r="N1440" i="1"/>
  <c r="O1440" i="1" s="1"/>
  <c r="P1440" i="1" s="1"/>
  <c r="M1440" i="1"/>
  <c r="T1439" i="1"/>
  <c r="S1439" i="1"/>
  <c r="R1439" i="1"/>
  <c r="Q1439" i="1"/>
  <c r="P1439" i="1"/>
  <c r="N1439" i="1"/>
  <c r="O1439" i="1" s="1"/>
  <c r="M1439" i="1"/>
  <c r="T1438" i="1"/>
  <c r="S1438" i="1"/>
  <c r="R1438" i="1"/>
  <c r="Q1438" i="1"/>
  <c r="N1438" i="1"/>
  <c r="O1438" i="1" s="1"/>
  <c r="P1438" i="1" s="1"/>
  <c r="M1438" i="1"/>
  <c r="T1437" i="1"/>
  <c r="S1437" i="1"/>
  <c r="R1437" i="1"/>
  <c r="Q1437" i="1"/>
  <c r="N1437" i="1"/>
  <c r="O1437" i="1" s="1"/>
  <c r="P1437" i="1" s="1"/>
  <c r="M1437" i="1"/>
  <c r="T1436" i="1"/>
  <c r="S1436" i="1"/>
  <c r="R1436" i="1"/>
  <c r="Q1436" i="1"/>
  <c r="N1436" i="1"/>
  <c r="O1436" i="1" s="1"/>
  <c r="P1436" i="1" s="1"/>
  <c r="M1436" i="1"/>
  <c r="T1435" i="1"/>
  <c r="S1435" i="1"/>
  <c r="R1435" i="1"/>
  <c r="Q1435" i="1"/>
  <c r="P1435" i="1"/>
  <c r="N1435" i="1"/>
  <c r="O1435" i="1" s="1"/>
  <c r="M1435" i="1"/>
  <c r="T1434" i="1"/>
  <c r="S1434" i="1"/>
  <c r="R1434" i="1"/>
  <c r="Q1434" i="1"/>
  <c r="N1434" i="1"/>
  <c r="O1434" i="1" s="1"/>
  <c r="P1434" i="1" s="1"/>
  <c r="M1434" i="1"/>
  <c r="T1433" i="1"/>
  <c r="S1433" i="1"/>
  <c r="R1433" i="1"/>
  <c r="Q1433" i="1"/>
  <c r="N1433" i="1"/>
  <c r="O1433" i="1" s="1"/>
  <c r="P1433" i="1" s="1"/>
  <c r="M1433" i="1"/>
  <c r="T1432" i="1"/>
  <c r="S1432" i="1"/>
  <c r="R1432" i="1"/>
  <c r="Q1432" i="1"/>
  <c r="N1432" i="1"/>
  <c r="O1432" i="1" s="1"/>
  <c r="P1432" i="1" s="1"/>
  <c r="M1432" i="1"/>
  <c r="T1431" i="1"/>
  <c r="S1431" i="1"/>
  <c r="R1431" i="1"/>
  <c r="Q1431" i="1"/>
  <c r="P1431" i="1"/>
  <c r="N1431" i="1"/>
  <c r="O1431" i="1" s="1"/>
  <c r="M1431" i="1"/>
  <c r="T1430" i="1"/>
  <c r="S1430" i="1"/>
  <c r="R1430" i="1"/>
  <c r="Q1430" i="1"/>
  <c r="N1430" i="1"/>
  <c r="O1430" i="1" s="1"/>
  <c r="P1430" i="1" s="1"/>
  <c r="M1430" i="1"/>
  <c r="T1429" i="1"/>
  <c r="S1429" i="1"/>
  <c r="R1429" i="1"/>
  <c r="Q1429" i="1"/>
  <c r="N1429" i="1"/>
  <c r="O1429" i="1" s="1"/>
  <c r="P1429" i="1" s="1"/>
  <c r="M1429" i="1"/>
  <c r="T1428" i="1"/>
  <c r="S1428" i="1"/>
  <c r="R1428" i="1"/>
  <c r="Q1428" i="1"/>
  <c r="N1428" i="1"/>
  <c r="O1428" i="1" s="1"/>
  <c r="P1428" i="1" s="1"/>
  <c r="M1428" i="1"/>
  <c r="T1427" i="1"/>
  <c r="S1427" i="1"/>
  <c r="R1427" i="1"/>
  <c r="Q1427" i="1"/>
  <c r="P1427" i="1"/>
  <c r="N1427" i="1"/>
  <c r="O1427" i="1" s="1"/>
  <c r="M1427" i="1"/>
  <c r="T1426" i="1"/>
  <c r="S1426" i="1"/>
  <c r="R1426" i="1"/>
  <c r="Q1426" i="1"/>
  <c r="N1426" i="1"/>
  <c r="O1426" i="1" s="1"/>
  <c r="P1426" i="1" s="1"/>
  <c r="M1426" i="1"/>
  <c r="T1425" i="1"/>
  <c r="S1425" i="1"/>
  <c r="R1425" i="1"/>
  <c r="Q1425" i="1"/>
  <c r="N1425" i="1"/>
  <c r="O1425" i="1" s="1"/>
  <c r="P1425" i="1" s="1"/>
  <c r="M1425" i="1"/>
  <c r="T1424" i="1"/>
  <c r="S1424" i="1"/>
  <c r="R1424" i="1"/>
  <c r="Q1424" i="1"/>
  <c r="N1424" i="1"/>
  <c r="O1424" i="1" s="1"/>
  <c r="P1424" i="1" s="1"/>
  <c r="M1424" i="1"/>
  <c r="T1423" i="1"/>
  <c r="S1423" i="1"/>
  <c r="R1423" i="1"/>
  <c r="Q1423" i="1"/>
  <c r="P1423" i="1"/>
  <c r="N1423" i="1"/>
  <c r="O1423" i="1" s="1"/>
  <c r="M1423" i="1"/>
  <c r="T1422" i="1"/>
  <c r="S1422" i="1"/>
  <c r="R1422" i="1"/>
  <c r="Q1422" i="1"/>
  <c r="N1422" i="1"/>
  <c r="O1422" i="1" s="1"/>
  <c r="P1422" i="1" s="1"/>
  <c r="M1422" i="1"/>
  <c r="T1421" i="1"/>
  <c r="S1421" i="1"/>
  <c r="R1421" i="1"/>
  <c r="Q1421" i="1"/>
  <c r="N1421" i="1"/>
  <c r="O1421" i="1" s="1"/>
  <c r="P1421" i="1" s="1"/>
  <c r="M1421" i="1"/>
  <c r="T1420" i="1"/>
  <c r="S1420" i="1"/>
  <c r="R1420" i="1"/>
  <c r="Q1420" i="1"/>
  <c r="N1420" i="1"/>
  <c r="O1420" i="1" s="1"/>
  <c r="P1420" i="1" s="1"/>
  <c r="M1420" i="1"/>
  <c r="T1419" i="1"/>
  <c r="S1419" i="1"/>
  <c r="R1419" i="1"/>
  <c r="Q1419" i="1"/>
  <c r="P1419" i="1"/>
  <c r="N1419" i="1"/>
  <c r="O1419" i="1" s="1"/>
  <c r="M1419" i="1"/>
  <c r="T1418" i="1"/>
  <c r="S1418" i="1"/>
  <c r="R1418" i="1"/>
  <c r="Q1418" i="1"/>
  <c r="N1418" i="1"/>
  <c r="O1418" i="1" s="1"/>
  <c r="P1418" i="1" s="1"/>
  <c r="M1418" i="1"/>
  <c r="T1417" i="1"/>
  <c r="S1417" i="1"/>
  <c r="R1417" i="1"/>
  <c r="Q1417" i="1"/>
  <c r="N1417" i="1"/>
  <c r="O1417" i="1" s="1"/>
  <c r="P1417" i="1" s="1"/>
  <c r="M1417" i="1"/>
  <c r="T1416" i="1"/>
  <c r="S1416" i="1"/>
  <c r="R1416" i="1"/>
  <c r="Q1416" i="1"/>
  <c r="N1416" i="1"/>
  <c r="O1416" i="1" s="1"/>
  <c r="P1416" i="1" s="1"/>
  <c r="M1416" i="1"/>
  <c r="T1415" i="1"/>
  <c r="S1415" i="1"/>
  <c r="R1415" i="1"/>
  <c r="Q1415" i="1"/>
  <c r="P1415" i="1"/>
  <c r="N1415" i="1"/>
  <c r="O1415" i="1" s="1"/>
  <c r="M1415" i="1"/>
  <c r="T1414" i="1"/>
  <c r="S1414" i="1"/>
  <c r="R1414" i="1"/>
  <c r="Q1414" i="1"/>
  <c r="N1414" i="1"/>
  <c r="O1414" i="1" s="1"/>
  <c r="P1414" i="1" s="1"/>
  <c r="M1414" i="1"/>
  <c r="T1413" i="1"/>
  <c r="S1413" i="1"/>
  <c r="R1413" i="1"/>
  <c r="Q1413" i="1"/>
  <c r="N1413" i="1"/>
  <c r="O1413" i="1" s="1"/>
  <c r="P1413" i="1" s="1"/>
  <c r="M1413" i="1"/>
  <c r="T1412" i="1"/>
  <c r="S1412" i="1"/>
  <c r="R1412" i="1"/>
  <c r="Q1412" i="1"/>
  <c r="N1412" i="1"/>
  <c r="O1412" i="1" s="1"/>
  <c r="P1412" i="1" s="1"/>
  <c r="M1412" i="1"/>
  <c r="T1411" i="1"/>
  <c r="S1411" i="1"/>
  <c r="R1411" i="1"/>
  <c r="Q1411" i="1"/>
  <c r="P1411" i="1"/>
  <c r="N1411" i="1"/>
  <c r="O1411" i="1" s="1"/>
  <c r="M1411" i="1"/>
  <c r="T1410" i="1"/>
  <c r="S1410" i="1"/>
  <c r="R1410" i="1"/>
  <c r="Q1410" i="1"/>
  <c r="N1410" i="1"/>
  <c r="O1410" i="1" s="1"/>
  <c r="P1410" i="1" s="1"/>
  <c r="M1410" i="1"/>
  <c r="T1409" i="1"/>
  <c r="S1409" i="1"/>
  <c r="R1409" i="1"/>
  <c r="Q1409" i="1"/>
  <c r="N1409" i="1"/>
  <c r="O1409" i="1" s="1"/>
  <c r="P1409" i="1" s="1"/>
  <c r="M1409" i="1"/>
  <c r="T1408" i="1"/>
  <c r="S1408" i="1"/>
  <c r="R1408" i="1"/>
  <c r="Q1408" i="1"/>
  <c r="N1408" i="1"/>
  <c r="O1408" i="1" s="1"/>
  <c r="P1408" i="1" s="1"/>
  <c r="M1408" i="1"/>
  <c r="T1407" i="1"/>
  <c r="S1407" i="1"/>
  <c r="R1407" i="1"/>
  <c r="Q1407" i="1"/>
  <c r="P1407" i="1"/>
  <c r="N1407" i="1"/>
  <c r="O1407" i="1" s="1"/>
  <c r="M1407" i="1"/>
  <c r="T1406" i="1"/>
  <c r="S1406" i="1"/>
  <c r="R1406" i="1"/>
  <c r="Q1406" i="1"/>
  <c r="N1406" i="1"/>
  <c r="O1406" i="1" s="1"/>
  <c r="P1406" i="1" s="1"/>
  <c r="M1406" i="1"/>
  <c r="T1405" i="1"/>
  <c r="S1405" i="1"/>
  <c r="R1405" i="1"/>
  <c r="Q1405" i="1"/>
  <c r="N1405" i="1"/>
  <c r="O1405" i="1" s="1"/>
  <c r="P1405" i="1" s="1"/>
  <c r="M1405" i="1"/>
  <c r="T1404" i="1"/>
  <c r="S1404" i="1"/>
  <c r="R1404" i="1"/>
  <c r="Q1404" i="1"/>
  <c r="N1404" i="1"/>
  <c r="O1404" i="1" s="1"/>
  <c r="P1404" i="1" s="1"/>
  <c r="M1404" i="1"/>
  <c r="T1403" i="1"/>
  <c r="S1403" i="1"/>
  <c r="R1403" i="1"/>
  <c r="Q1403" i="1"/>
  <c r="P1403" i="1"/>
  <c r="N1403" i="1"/>
  <c r="O1403" i="1" s="1"/>
  <c r="M1403" i="1"/>
  <c r="T1402" i="1"/>
  <c r="S1402" i="1"/>
  <c r="R1402" i="1"/>
  <c r="Q1402" i="1"/>
  <c r="N1402" i="1"/>
  <c r="O1402" i="1" s="1"/>
  <c r="P1402" i="1" s="1"/>
  <c r="M1402" i="1"/>
  <c r="T1401" i="1"/>
  <c r="S1401" i="1"/>
  <c r="R1401" i="1"/>
  <c r="Q1401" i="1"/>
  <c r="N1401" i="1"/>
  <c r="O1401" i="1" s="1"/>
  <c r="P1401" i="1" s="1"/>
  <c r="M1401" i="1"/>
  <c r="T1400" i="1"/>
  <c r="S1400" i="1"/>
  <c r="R1400" i="1"/>
  <c r="Q1400" i="1"/>
  <c r="N1400" i="1"/>
  <c r="O1400" i="1" s="1"/>
  <c r="P1400" i="1" s="1"/>
  <c r="M1400" i="1"/>
  <c r="T1399" i="1"/>
  <c r="S1399" i="1"/>
  <c r="R1399" i="1"/>
  <c r="Q1399" i="1"/>
  <c r="N1399" i="1"/>
  <c r="O1399" i="1" s="1"/>
  <c r="P1399" i="1" s="1"/>
  <c r="M1399" i="1"/>
  <c r="T1398" i="1"/>
  <c r="S1398" i="1"/>
  <c r="R1398" i="1"/>
  <c r="Q1398" i="1"/>
  <c r="N1398" i="1"/>
  <c r="O1398" i="1" s="1"/>
  <c r="P1398" i="1" s="1"/>
  <c r="M1398" i="1"/>
  <c r="T1397" i="1"/>
  <c r="S1397" i="1"/>
  <c r="R1397" i="1"/>
  <c r="Q1397" i="1"/>
  <c r="N1397" i="1"/>
  <c r="O1397" i="1" s="1"/>
  <c r="P1397" i="1" s="1"/>
  <c r="M1397" i="1"/>
  <c r="T1396" i="1"/>
  <c r="S1396" i="1"/>
  <c r="R1396" i="1"/>
  <c r="Q1396" i="1"/>
  <c r="N1396" i="1"/>
  <c r="O1396" i="1" s="1"/>
  <c r="P1396" i="1" s="1"/>
  <c r="M1396" i="1"/>
  <c r="T1395" i="1"/>
  <c r="S1395" i="1"/>
  <c r="R1395" i="1"/>
  <c r="Q1395" i="1"/>
  <c r="N1395" i="1"/>
  <c r="O1395" i="1" s="1"/>
  <c r="P1395" i="1" s="1"/>
  <c r="M1395" i="1"/>
  <c r="T1394" i="1"/>
  <c r="S1394" i="1"/>
  <c r="R1394" i="1"/>
  <c r="Q1394" i="1"/>
  <c r="N1394" i="1"/>
  <c r="O1394" i="1" s="1"/>
  <c r="P1394" i="1" s="1"/>
  <c r="M1394" i="1"/>
  <c r="T1393" i="1"/>
  <c r="S1393" i="1"/>
  <c r="R1393" i="1"/>
  <c r="Q1393" i="1"/>
  <c r="N1393" i="1"/>
  <c r="O1393" i="1" s="1"/>
  <c r="P1393" i="1" s="1"/>
  <c r="M1393" i="1"/>
  <c r="T1392" i="1"/>
  <c r="S1392" i="1"/>
  <c r="R1392" i="1"/>
  <c r="Q1392" i="1"/>
  <c r="N1392" i="1"/>
  <c r="O1392" i="1" s="1"/>
  <c r="P1392" i="1" s="1"/>
  <c r="M1392" i="1"/>
  <c r="T1391" i="1"/>
  <c r="S1391" i="1"/>
  <c r="R1391" i="1"/>
  <c r="Q1391" i="1"/>
  <c r="N1391" i="1"/>
  <c r="O1391" i="1" s="1"/>
  <c r="P1391" i="1" s="1"/>
  <c r="M1391" i="1"/>
  <c r="T1390" i="1"/>
  <c r="S1390" i="1"/>
  <c r="R1390" i="1"/>
  <c r="Q1390" i="1"/>
  <c r="N1390" i="1"/>
  <c r="O1390" i="1" s="1"/>
  <c r="P1390" i="1" s="1"/>
  <c r="M1390" i="1"/>
  <c r="T1389" i="1"/>
  <c r="S1389" i="1"/>
  <c r="R1389" i="1"/>
  <c r="Q1389" i="1"/>
  <c r="N1389" i="1"/>
  <c r="O1389" i="1" s="1"/>
  <c r="P1389" i="1" s="1"/>
  <c r="M1389" i="1"/>
  <c r="T1388" i="1"/>
  <c r="S1388" i="1"/>
  <c r="R1388" i="1"/>
  <c r="Q1388" i="1"/>
  <c r="N1388" i="1"/>
  <c r="O1388" i="1" s="1"/>
  <c r="P1388" i="1" s="1"/>
  <c r="M1388" i="1"/>
  <c r="T1387" i="1"/>
  <c r="S1387" i="1"/>
  <c r="R1387" i="1"/>
  <c r="Q1387" i="1"/>
  <c r="N1387" i="1"/>
  <c r="O1387" i="1" s="1"/>
  <c r="P1387" i="1" s="1"/>
  <c r="M1387" i="1"/>
  <c r="T1386" i="1"/>
  <c r="S1386" i="1"/>
  <c r="R1386" i="1"/>
  <c r="Q1386" i="1"/>
  <c r="N1386" i="1"/>
  <c r="O1386" i="1" s="1"/>
  <c r="P1386" i="1" s="1"/>
  <c r="M1386" i="1"/>
  <c r="T1385" i="1"/>
  <c r="S1385" i="1"/>
  <c r="R1385" i="1"/>
  <c r="Q1385" i="1"/>
  <c r="N1385" i="1"/>
  <c r="O1385" i="1" s="1"/>
  <c r="P1385" i="1" s="1"/>
  <c r="M1385" i="1"/>
  <c r="T1384" i="1"/>
  <c r="S1384" i="1"/>
  <c r="R1384" i="1"/>
  <c r="Q1384" i="1"/>
  <c r="N1384" i="1"/>
  <c r="O1384" i="1" s="1"/>
  <c r="P1384" i="1" s="1"/>
  <c r="M1384" i="1"/>
  <c r="T1383" i="1"/>
  <c r="S1383" i="1"/>
  <c r="R1383" i="1"/>
  <c r="Q1383" i="1"/>
  <c r="N1383" i="1"/>
  <c r="O1383" i="1" s="1"/>
  <c r="P1383" i="1" s="1"/>
  <c r="M1383" i="1"/>
  <c r="T1382" i="1"/>
  <c r="S1382" i="1"/>
  <c r="R1382" i="1"/>
  <c r="Q1382" i="1"/>
  <c r="N1382" i="1"/>
  <c r="O1382" i="1" s="1"/>
  <c r="P1382" i="1" s="1"/>
  <c r="M1382" i="1"/>
  <c r="T1381" i="1"/>
  <c r="S1381" i="1"/>
  <c r="R1381" i="1"/>
  <c r="Q1381" i="1"/>
  <c r="N1381" i="1"/>
  <c r="O1381" i="1" s="1"/>
  <c r="P1381" i="1" s="1"/>
  <c r="M1381" i="1"/>
  <c r="T1380" i="1"/>
  <c r="S1380" i="1"/>
  <c r="R1380" i="1"/>
  <c r="Q1380" i="1"/>
  <c r="N1380" i="1"/>
  <c r="O1380" i="1" s="1"/>
  <c r="P1380" i="1" s="1"/>
  <c r="M1380" i="1"/>
  <c r="T1379" i="1"/>
  <c r="S1379" i="1"/>
  <c r="R1379" i="1"/>
  <c r="Q1379" i="1"/>
  <c r="N1379" i="1"/>
  <c r="O1379" i="1" s="1"/>
  <c r="P1379" i="1" s="1"/>
  <c r="M1379" i="1"/>
  <c r="T1378" i="1"/>
  <c r="S1378" i="1"/>
  <c r="R1378" i="1"/>
  <c r="Q1378" i="1"/>
  <c r="N1378" i="1"/>
  <c r="O1378" i="1" s="1"/>
  <c r="P1378" i="1" s="1"/>
  <c r="M1378" i="1"/>
  <c r="T1377" i="1"/>
  <c r="S1377" i="1"/>
  <c r="R1377" i="1"/>
  <c r="Q1377" i="1"/>
  <c r="N1377" i="1"/>
  <c r="O1377" i="1" s="1"/>
  <c r="P1377" i="1" s="1"/>
  <c r="M1377" i="1"/>
  <c r="T1376" i="1"/>
  <c r="S1376" i="1"/>
  <c r="R1376" i="1"/>
  <c r="Q1376" i="1"/>
  <c r="N1376" i="1"/>
  <c r="O1376" i="1" s="1"/>
  <c r="P1376" i="1" s="1"/>
  <c r="M1376" i="1"/>
  <c r="T1375" i="1"/>
  <c r="S1375" i="1"/>
  <c r="R1375" i="1"/>
  <c r="Q1375" i="1"/>
  <c r="N1375" i="1"/>
  <c r="O1375" i="1" s="1"/>
  <c r="P1375" i="1" s="1"/>
  <c r="M1375" i="1"/>
  <c r="T1374" i="1"/>
  <c r="S1374" i="1"/>
  <c r="R1374" i="1"/>
  <c r="Q1374" i="1"/>
  <c r="N1374" i="1"/>
  <c r="O1374" i="1" s="1"/>
  <c r="P1374" i="1" s="1"/>
  <c r="M1374" i="1"/>
  <c r="T1373" i="1"/>
  <c r="S1373" i="1"/>
  <c r="R1373" i="1"/>
  <c r="Q1373" i="1"/>
  <c r="N1373" i="1"/>
  <c r="O1373" i="1" s="1"/>
  <c r="P1373" i="1" s="1"/>
  <c r="M1373" i="1"/>
  <c r="T1372" i="1"/>
  <c r="S1372" i="1"/>
  <c r="R1372" i="1"/>
  <c r="Q1372" i="1"/>
  <c r="N1372" i="1"/>
  <c r="O1372" i="1" s="1"/>
  <c r="P1372" i="1" s="1"/>
  <c r="M1372" i="1"/>
  <c r="T1371" i="1"/>
  <c r="S1371" i="1"/>
  <c r="R1371" i="1"/>
  <c r="Q1371" i="1"/>
  <c r="N1371" i="1"/>
  <c r="O1371" i="1" s="1"/>
  <c r="P1371" i="1" s="1"/>
  <c r="M1371" i="1"/>
  <c r="T1370" i="1"/>
  <c r="S1370" i="1"/>
  <c r="R1370" i="1"/>
  <c r="Q1370" i="1"/>
  <c r="N1370" i="1"/>
  <c r="O1370" i="1" s="1"/>
  <c r="P1370" i="1" s="1"/>
  <c r="M1370" i="1"/>
  <c r="T1369" i="1"/>
  <c r="S1369" i="1"/>
  <c r="R1369" i="1"/>
  <c r="Q1369" i="1"/>
  <c r="N1369" i="1"/>
  <c r="O1369" i="1" s="1"/>
  <c r="P1369" i="1" s="1"/>
  <c r="M1369" i="1"/>
  <c r="T1368" i="1"/>
  <c r="S1368" i="1"/>
  <c r="R1368" i="1"/>
  <c r="Q1368" i="1"/>
  <c r="N1368" i="1"/>
  <c r="O1368" i="1" s="1"/>
  <c r="P1368" i="1" s="1"/>
  <c r="M1368" i="1"/>
  <c r="T1367" i="1"/>
  <c r="S1367" i="1"/>
  <c r="R1367" i="1"/>
  <c r="Q1367" i="1"/>
  <c r="N1367" i="1"/>
  <c r="O1367" i="1" s="1"/>
  <c r="P1367" i="1" s="1"/>
  <c r="M1367" i="1"/>
  <c r="T1366" i="1"/>
  <c r="S1366" i="1"/>
  <c r="R1366" i="1"/>
  <c r="Q1366" i="1"/>
  <c r="N1366" i="1"/>
  <c r="O1366" i="1" s="1"/>
  <c r="P1366" i="1" s="1"/>
  <c r="M1366" i="1"/>
  <c r="T1365" i="1"/>
  <c r="S1365" i="1"/>
  <c r="R1365" i="1"/>
  <c r="Q1365" i="1"/>
  <c r="N1365" i="1"/>
  <c r="O1365" i="1" s="1"/>
  <c r="P1365" i="1" s="1"/>
  <c r="M1365" i="1"/>
  <c r="T1364" i="1"/>
  <c r="S1364" i="1"/>
  <c r="R1364" i="1"/>
  <c r="Q1364" i="1"/>
  <c r="N1364" i="1"/>
  <c r="O1364" i="1" s="1"/>
  <c r="P1364" i="1" s="1"/>
  <c r="M1364" i="1"/>
  <c r="T1363" i="1"/>
  <c r="S1363" i="1"/>
  <c r="R1363" i="1"/>
  <c r="Q1363" i="1"/>
  <c r="N1363" i="1"/>
  <c r="O1363" i="1" s="1"/>
  <c r="P1363" i="1" s="1"/>
  <c r="M1363" i="1"/>
  <c r="T1362" i="1"/>
  <c r="S1362" i="1"/>
  <c r="R1362" i="1"/>
  <c r="Q1362" i="1"/>
  <c r="N1362" i="1"/>
  <c r="O1362" i="1" s="1"/>
  <c r="P1362" i="1" s="1"/>
  <c r="M1362" i="1"/>
  <c r="T1361" i="1"/>
  <c r="S1361" i="1"/>
  <c r="R1361" i="1"/>
  <c r="Q1361" i="1"/>
  <c r="N1361" i="1"/>
  <c r="O1361" i="1" s="1"/>
  <c r="P1361" i="1" s="1"/>
  <c r="M1361" i="1"/>
  <c r="T1360" i="1"/>
  <c r="S1360" i="1"/>
  <c r="R1360" i="1"/>
  <c r="Q1360" i="1"/>
  <c r="P1360" i="1"/>
  <c r="N1360" i="1"/>
  <c r="O1360" i="1" s="1"/>
  <c r="M1360" i="1"/>
  <c r="T1359" i="1"/>
  <c r="S1359" i="1"/>
  <c r="R1359" i="1"/>
  <c r="Q1359" i="1"/>
  <c r="P1359" i="1"/>
  <c r="N1359" i="1"/>
  <c r="O1359" i="1" s="1"/>
  <c r="M1359" i="1"/>
  <c r="T1358" i="1"/>
  <c r="S1358" i="1"/>
  <c r="R1358" i="1"/>
  <c r="Q1358" i="1"/>
  <c r="N1358" i="1"/>
  <c r="O1358" i="1" s="1"/>
  <c r="P1358" i="1" s="1"/>
  <c r="M1358" i="1"/>
  <c r="T1357" i="1"/>
  <c r="S1357" i="1"/>
  <c r="R1357" i="1"/>
  <c r="Q1357" i="1"/>
  <c r="N1357" i="1"/>
  <c r="O1357" i="1" s="1"/>
  <c r="P1357" i="1" s="1"/>
  <c r="M1357" i="1"/>
  <c r="T1356" i="1"/>
  <c r="S1356" i="1"/>
  <c r="R1356" i="1"/>
  <c r="Q1356" i="1"/>
  <c r="P1356" i="1"/>
  <c r="N1356" i="1"/>
  <c r="O1356" i="1" s="1"/>
  <c r="M1356" i="1"/>
  <c r="T1355" i="1"/>
  <c r="S1355" i="1"/>
  <c r="R1355" i="1"/>
  <c r="Q1355" i="1"/>
  <c r="P1355" i="1"/>
  <c r="N1355" i="1"/>
  <c r="O1355" i="1" s="1"/>
  <c r="M1355" i="1"/>
  <c r="T1354" i="1"/>
  <c r="S1354" i="1"/>
  <c r="R1354" i="1"/>
  <c r="Q1354" i="1"/>
  <c r="N1354" i="1"/>
  <c r="O1354" i="1" s="1"/>
  <c r="P1354" i="1" s="1"/>
  <c r="M1354" i="1"/>
  <c r="T1353" i="1"/>
  <c r="S1353" i="1"/>
  <c r="R1353" i="1"/>
  <c r="Q1353" i="1"/>
  <c r="N1353" i="1"/>
  <c r="O1353" i="1" s="1"/>
  <c r="P1353" i="1" s="1"/>
  <c r="M1353" i="1"/>
  <c r="T1352" i="1"/>
  <c r="S1352" i="1"/>
  <c r="R1352" i="1"/>
  <c r="Q1352" i="1"/>
  <c r="P1352" i="1"/>
  <c r="N1352" i="1"/>
  <c r="O1352" i="1" s="1"/>
  <c r="M1352" i="1"/>
  <c r="T1351" i="1"/>
  <c r="S1351" i="1"/>
  <c r="R1351" i="1"/>
  <c r="Q1351" i="1"/>
  <c r="P1351" i="1"/>
  <c r="N1351" i="1"/>
  <c r="O1351" i="1" s="1"/>
  <c r="M1351" i="1"/>
  <c r="T1350" i="1"/>
  <c r="S1350" i="1"/>
  <c r="R1350" i="1"/>
  <c r="Q1350" i="1"/>
  <c r="N1350" i="1"/>
  <c r="O1350" i="1" s="1"/>
  <c r="P1350" i="1" s="1"/>
  <c r="M1350" i="1"/>
  <c r="T1349" i="1"/>
  <c r="S1349" i="1"/>
  <c r="R1349" i="1"/>
  <c r="Q1349" i="1"/>
  <c r="N1349" i="1"/>
  <c r="O1349" i="1" s="1"/>
  <c r="P1349" i="1" s="1"/>
  <c r="M1349" i="1"/>
  <c r="T1348" i="1"/>
  <c r="S1348" i="1"/>
  <c r="R1348" i="1"/>
  <c r="Q1348" i="1"/>
  <c r="P1348" i="1"/>
  <c r="N1348" i="1"/>
  <c r="O1348" i="1" s="1"/>
  <c r="M1348" i="1"/>
  <c r="T1347" i="1"/>
  <c r="S1347" i="1"/>
  <c r="R1347" i="1"/>
  <c r="Q1347" i="1"/>
  <c r="P1347" i="1"/>
  <c r="N1347" i="1"/>
  <c r="O1347" i="1" s="1"/>
  <c r="M1347" i="1"/>
  <c r="T1346" i="1"/>
  <c r="S1346" i="1"/>
  <c r="R1346" i="1"/>
  <c r="Q1346" i="1"/>
  <c r="N1346" i="1"/>
  <c r="O1346" i="1" s="1"/>
  <c r="P1346" i="1" s="1"/>
  <c r="M1346" i="1"/>
  <c r="T1345" i="1"/>
  <c r="S1345" i="1"/>
  <c r="R1345" i="1"/>
  <c r="Q1345" i="1"/>
  <c r="N1345" i="1"/>
  <c r="O1345" i="1" s="1"/>
  <c r="P1345" i="1" s="1"/>
  <c r="M1345" i="1"/>
  <c r="T1344" i="1"/>
  <c r="S1344" i="1"/>
  <c r="R1344" i="1"/>
  <c r="Q1344" i="1"/>
  <c r="P1344" i="1"/>
  <c r="N1344" i="1"/>
  <c r="O1344" i="1" s="1"/>
  <c r="M1344" i="1"/>
  <c r="T1343" i="1"/>
  <c r="S1343" i="1"/>
  <c r="R1343" i="1"/>
  <c r="Q1343" i="1"/>
  <c r="P1343" i="1"/>
  <c r="N1343" i="1"/>
  <c r="O1343" i="1" s="1"/>
  <c r="M1343" i="1"/>
  <c r="T1342" i="1"/>
  <c r="S1342" i="1"/>
  <c r="R1342" i="1"/>
  <c r="Q1342" i="1"/>
  <c r="N1342" i="1"/>
  <c r="O1342" i="1" s="1"/>
  <c r="P1342" i="1" s="1"/>
  <c r="M1342" i="1"/>
  <c r="T1341" i="1"/>
  <c r="S1341" i="1"/>
  <c r="R1341" i="1"/>
  <c r="Q1341" i="1"/>
  <c r="N1341" i="1"/>
  <c r="O1341" i="1" s="1"/>
  <c r="P1341" i="1" s="1"/>
  <c r="M1341" i="1"/>
  <c r="T1340" i="1"/>
  <c r="S1340" i="1"/>
  <c r="R1340" i="1"/>
  <c r="Q1340" i="1"/>
  <c r="P1340" i="1"/>
  <c r="N1340" i="1"/>
  <c r="O1340" i="1" s="1"/>
  <c r="M1340" i="1"/>
  <c r="T1339" i="1"/>
  <c r="S1339" i="1"/>
  <c r="R1339" i="1"/>
  <c r="Q1339" i="1"/>
  <c r="P1339" i="1"/>
  <c r="N1339" i="1"/>
  <c r="O1339" i="1" s="1"/>
  <c r="M1339" i="1"/>
  <c r="T1338" i="1"/>
  <c r="S1338" i="1"/>
  <c r="R1338" i="1"/>
  <c r="Q1338" i="1"/>
  <c r="N1338" i="1"/>
  <c r="O1338" i="1" s="1"/>
  <c r="P1338" i="1" s="1"/>
  <c r="M1338" i="1"/>
  <c r="T1337" i="1"/>
  <c r="S1337" i="1"/>
  <c r="R1337" i="1"/>
  <c r="Q1337" i="1"/>
  <c r="N1337" i="1"/>
  <c r="O1337" i="1" s="1"/>
  <c r="P1337" i="1" s="1"/>
  <c r="M1337" i="1"/>
  <c r="T1336" i="1"/>
  <c r="S1336" i="1"/>
  <c r="R1336" i="1"/>
  <c r="Q1336" i="1"/>
  <c r="P1336" i="1"/>
  <c r="N1336" i="1"/>
  <c r="O1336" i="1" s="1"/>
  <c r="M1336" i="1"/>
  <c r="T1335" i="1"/>
  <c r="S1335" i="1"/>
  <c r="R1335" i="1"/>
  <c r="Q1335" i="1"/>
  <c r="P1335" i="1"/>
  <c r="N1335" i="1"/>
  <c r="O1335" i="1" s="1"/>
  <c r="M1335" i="1"/>
  <c r="T1334" i="1"/>
  <c r="S1334" i="1"/>
  <c r="R1334" i="1"/>
  <c r="Q1334" i="1"/>
  <c r="N1334" i="1"/>
  <c r="O1334" i="1" s="1"/>
  <c r="P1334" i="1" s="1"/>
  <c r="M1334" i="1"/>
  <c r="T1333" i="1"/>
  <c r="S1333" i="1"/>
  <c r="R1333" i="1"/>
  <c r="Q1333" i="1"/>
  <c r="N1333" i="1"/>
  <c r="O1333" i="1" s="1"/>
  <c r="P1333" i="1" s="1"/>
  <c r="M1333" i="1"/>
  <c r="T1332" i="1"/>
  <c r="S1332" i="1"/>
  <c r="R1332" i="1"/>
  <c r="Q1332" i="1"/>
  <c r="P1332" i="1"/>
  <c r="N1332" i="1"/>
  <c r="O1332" i="1" s="1"/>
  <c r="M1332" i="1"/>
  <c r="T1331" i="1"/>
  <c r="S1331" i="1"/>
  <c r="R1331" i="1"/>
  <c r="Q1331" i="1"/>
  <c r="P1331" i="1"/>
  <c r="N1331" i="1"/>
  <c r="O1331" i="1" s="1"/>
  <c r="M1331" i="1"/>
  <c r="T1330" i="1"/>
  <c r="S1330" i="1"/>
  <c r="R1330" i="1"/>
  <c r="Q1330" i="1"/>
  <c r="N1330" i="1"/>
  <c r="O1330" i="1" s="1"/>
  <c r="P1330" i="1" s="1"/>
  <c r="M1330" i="1"/>
  <c r="T1329" i="1"/>
  <c r="S1329" i="1"/>
  <c r="R1329" i="1"/>
  <c r="Q1329" i="1"/>
  <c r="N1329" i="1"/>
  <c r="O1329" i="1" s="1"/>
  <c r="P1329" i="1" s="1"/>
  <c r="M1329" i="1"/>
  <c r="T1328" i="1"/>
  <c r="S1328" i="1"/>
  <c r="R1328" i="1"/>
  <c r="Q1328" i="1"/>
  <c r="P1328" i="1"/>
  <c r="N1328" i="1"/>
  <c r="O1328" i="1" s="1"/>
  <c r="M1328" i="1"/>
  <c r="T1327" i="1"/>
  <c r="S1327" i="1"/>
  <c r="R1327" i="1"/>
  <c r="Q1327" i="1"/>
  <c r="P1327" i="1"/>
  <c r="N1327" i="1"/>
  <c r="O1327" i="1" s="1"/>
  <c r="M1327" i="1"/>
  <c r="T1326" i="1"/>
  <c r="S1326" i="1"/>
  <c r="R1326" i="1"/>
  <c r="Q1326" i="1"/>
  <c r="N1326" i="1"/>
  <c r="O1326" i="1" s="1"/>
  <c r="P1326" i="1" s="1"/>
  <c r="M1326" i="1"/>
  <c r="T1325" i="1"/>
  <c r="S1325" i="1"/>
  <c r="R1325" i="1"/>
  <c r="Q1325" i="1"/>
  <c r="N1325" i="1"/>
  <c r="O1325" i="1" s="1"/>
  <c r="P1325" i="1" s="1"/>
  <c r="M1325" i="1"/>
  <c r="T1324" i="1"/>
  <c r="S1324" i="1"/>
  <c r="R1324" i="1"/>
  <c r="Q1324" i="1"/>
  <c r="P1324" i="1"/>
  <c r="N1324" i="1"/>
  <c r="O1324" i="1" s="1"/>
  <c r="M1324" i="1"/>
  <c r="T1323" i="1"/>
  <c r="S1323" i="1"/>
  <c r="R1323" i="1"/>
  <c r="Q1323" i="1"/>
  <c r="P1323" i="1"/>
  <c r="N1323" i="1"/>
  <c r="M1323" i="1"/>
  <c r="O1323" i="1" s="1"/>
  <c r="T1322" i="1"/>
  <c r="S1322" i="1"/>
  <c r="R1322" i="1"/>
  <c r="Q1322" i="1"/>
  <c r="P1322" i="1"/>
  <c r="N1322" i="1"/>
  <c r="M1322" i="1"/>
  <c r="O1322" i="1" s="1"/>
  <c r="T1321" i="1"/>
  <c r="S1321" i="1"/>
  <c r="R1321" i="1"/>
  <c r="Q1321" i="1"/>
  <c r="N1321" i="1"/>
  <c r="M1321" i="1"/>
  <c r="O1321" i="1" s="1"/>
  <c r="P1321" i="1" s="1"/>
  <c r="T1320" i="1"/>
  <c r="S1320" i="1"/>
  <c r="R1320" i="1"/>
  <c r="Q1320" i="1"/>
  <c r="P1320" i="1"/>
  <c r="N1320" i="1"/>
  <c r="M1320" i="1"/>
  <c r="O1320" i="1" s="1"/>
  <c r="T1319" i="1"/>
  <c r="S1319" i="1"/>
  <c r="R1319" i="1"/>
  <c r="Q1319" i="1"/>
  <c r="P1319" i="1"/>
  <c r="N1319" i="1"/>
  <c r="M1319" i="1"/>
  <c r="O1319" i="1" s="1"/>
  <c r="T1318" i="1"/>
  <c r="S1318" i="1"/>
  <c r="R1318" i="1"/>
  <c r="Q1318" i="1"/>
  <c r="P1318" i="1"/>
  <c r="N1318" i="1"/>
  <c r="M1318" i="1"/>
  <c r="O1318" i="1" s="1"/>
  <c r="T1317" i="1"/>
  <c r="S1317" i="1"/>
  <c r="R1317" i="1"/>
  <c r="Q1317" i="1"/>
  <c r="N1317" i="1"/>
  <c r="M1317" i="1"/>
  <c r="O1317" i="1" s="1"/>
  <c r="P1317" i="1" s="1"/>
  <c r="T1316" i="1"/>
  <c r="S1316" i="1"/>
  <c r="R1316" i="1"/>
  <c r="Q1316" i="1"/>
  <c r="N1316" i="1"/>
  <c r="M1316" i="1"/>
  <c r="O1316" i="1" s="1"/>
  <c r="P1316" i="1" s="1"/>
  <c r="T1315" i="1"/>
  <c r="S1315" i="1"/>
  <c r="R1315" i="1"/>
  <c r="Q1315" i="1"/>
  <c r="P1315" i="1"/>
  <c r="N1315" i="1"/>
  <c r="M1315" i="1"/>
  <c r="O1315" i="1" s="1"/>
  <c r="T1314" i="1"/>
  <c r="S1314" i="1"/>
  <c r="R1314" i="1"/>
  <c r="Q1314" i="1"/>
  <c r="P1314" i="1"/>
  <c r="N1314" i="1"/>
  <c r="M1314" i="1"/>
  <c r="O1314" i="1" s="1"/>
  <c r="T1313" i="1"/>
  <c r="S1313" i="1"/>
  <c r="R1313" i="1"/>
  <c r="Q1313" i="1"/>
  <c r="N1313" i="1"/>
  <c r="M1313" i="1"/>
  <c r="O1313" i="1" s="1"/>
  <c r="P1313" i="1" s="1"/>
  <c r="T1312" i="1"/>
  <c r="S1312" i="1"/>
  <c r="R1312" i="1"/>
  <c r="Q1312" i="1"/>
  <c r="N1312" i="1"/>
  <c r="M1312" i="1"/>
  <c r="O1312" i="1" s="1"/>
  <c r="P1312" i="1" s="1"/>
  <c r="T1311" i="1"/>
  <c r="S1311" i="1"/>
  <c r="R1311" i="1"/>
  <c r="Q1311" i="1"/>
  <c r="P1311" i="1"/>
  <c r="N1311" i="1"/>
  <c r="M1311" i="1"/>
  <c r="O1311" i="1" s="1"/>
  <c r="T1310" i="1"/>
  <c r="S1310" i="1"/>
  <c r="R1310" i="1"/>
  <c r="Q1310" i="1"/>
  <c r="P1310" i="1"/>
  <c r="N1310" i="1"/>
  <c r="M1310" i="1"/>
  <c r="O1310" i="1" s="1"/>
  <c r="T1309" i="1"/>
  <c r="S1309" i="1"/>
  <c r="R1309" i="1"/>
  <c r="Q1309" i="1"/>
  <c r="N1309" i="1"/>
  <c r="M1309" i="1"/>
  <c r="O1309" i="1" s="1"/>
  <c r="P1309" i="1" s="1"/>
  <c r="T1308" i="1"/>
  <c r="S1308" i="1"/>
  <c r="R1308" i="1"/>
  <c r="Q1308" i="1"/>
  <c r="N1308" i="1"/>
  <c r="M1308" i="1"/>
  <c r="O1308" i="1" s="1"/>
  <c r="P1308" i="1" s="1"/>
  <c r="T1307" i="1"/>
  <c r="S1307" i="1"/>
  <c r="R1307" i="1"/>
  <c r="Q1307" i="1"/>
  <c r="P1307" i="1"/>
  <c r="N1307" i="1"/>
  <c r="M1307" i="1"/>
  <c r="O1307" i="1" s="1"/>
  <c r="T1306" i="1"/>
  <c r="S1306" i="1"/>
  <c r="R1306" i="1"/>
  <c r="Q1306" i="1"/>
  <c r="P1306" i="1"/>
  <c r="N1306" i="1"/>
  <c r="M1306" i="1"/>
  <c r="O1306" i="1" s="1"/>
  <c r="T1305" i="1"/>
  <c r="S1305" i="1"/>
  <c r="R1305" i="1"/>
  <c r="Q1305" i="1"/>
  <c r="N1305" i="1"/>
  <c r="M1305" i="1"/>
  <c r="O1305" i="1" s="1"/>
  <c r="P1305" i="1" s="1"/>
  <c r="T1304" i="1"/>
  <c r="S1304" i="1"/>
  <c r="R1304" i="1"/>
  <c r="Q1304" i="1"/>
  <c r="N1304" i="1"/>
  <c r="M1304" i="1"/>
  <c r="O1304" i="1" s="1"/>
  <c r="P1304" i="1" s="1"/>
  <c r="T1303" i="1"/>
  <c r="S1303" i="1"/>
  <c r="R1303" i="1"/>
  <c r="Q1303" i="1"/>
  <c r="P1303" i="1"/>
  <c r="N1303" i="1"/>
  <c r="M1303" i="1"/>
  <c r="O1303" i="1" s="1"/>
  <c r="T1302" i="1"/>
  <c r="S1302" i="1"/>
  <c r="R1302" i="1"/>
  <c r="Q1302" i="1"/>
  <c r="P1302" i="1"/>
  <c r="N1302" i="1"/>
  <c r="M1302" i="1"/>
  <c r="O1302" i="1" s="1"/>
  <c r="T1301" i="1"/>
  <c r="S1301" i="1"/>
  <c r="R1301" i="1"/>
  <c r="Q1301" i="1"/>
  <c r="N1301" i="1"/>
  <c r="M1301" i="1"/>
  <c r="O1301" i="1" s="1"/>
  <c r="P1301" i="1" s="1"/>
  <c r="T1300" i="1"/>
  <c r="S1300" i="1"/>
  <c r="R1300" i="1"/>
  <c r="Q1300" i="1"/>
  <c r="N1300" i="1"/>
  <c r="M1300" i="1"/>
  <c r="O1300" i="1" s="1"/>
  <c r="P1300" i="1" s="1"/>
  <c r="T1299" i="1"/>
  <c r="S1299" i="1"/>
  <c r="R1299" i="1"/>
  <c r="Q1299" i="1"/>
  <c r="P1299" i="1"/>
  <c r="N1299" i="1"/>
  <c r="M1299" i="1"/>
  <c r="O1299" i="1" s="1"/>
  <c r="T1298" i="1"/>
  <c r="S1298" i="1"/>
  <c r="R1298" i="1"/>
  <c r="Q1298" i="1"/>
  <c r="P1298" i="1"/>
  <c r="N1298" i="1"/>
  <c r="M1298" i="1"/>
  <c r="O1298" i="1" s="1"/>
  <c r="T1297" i="1"/>
  <c r="S1297" i="1"/>
  <c r="R1297" i="1"/>
  <c r="Q1297" i="1"/>
  <c r="N1297" i="1"/>
  <c r="M1297" i="1"/>
  <c r="O1297" i="1" s="1"/>
  <c r="P1297" i="1" s="1"/>
  <c r="T1296" i="1"/>
  <c r="S1296" i="1"/>
  <c r="R1296" i="1"/>
  <c r="Q1296" i="1"/>
  <c r="N1296" i="1"/>
  <c r="M1296" i="1"/>
  <c r="O1296" i="1" s="1"/>
  <c r="P1296" i="1" s="1"/>
  <c r="T1295" i="1"/>
  <c r="S1295" i="1"/>
  <c r="R1295" i="1"/>
  <c r="Q1295" i="1"/>
  <c r="P1295" i="1"/>
  <c r="N1295" i="1"/>
  <c r="M1295" i="1"/>
  <c r="O1295" i="1" s="1"/>
  <c r="T1294" i="1"/>
  <c r="S1294" i="1"/>
  <c r="R1294" i="1"/>
  <c r="Q1294" i="1"/>
  <c r="P1294" i="1"/>
  <c r="N1294" i="1"/>
  <c r="M1294" i="1"/>
  <c r="O1294" i="1" s="1"/>
  <c r="T1293" i="1"/>
  <c r="S1293" i="1"/>
  <c r="R1293" i="1"/>
  <c r="Q1293" i="1"/>
  <c r="N1293" i="1"/>
  <c r="M1293" i="1"/>
  <c r="O1293" i="1" s="1"/>
  <c r="P1293" i="1" s="1"/>
  <c r="T1292" i="1"/>
  <c r="S1292" i="1"/>
  <c r="R1292" i="1"/>
  <c r="Q1292" i="1"/>
  <c r="N1292" i="1"/>
  <c r="M1292" i="1"/>
  <c r="O1292" i="1" s="1"/>
  <c r="P1292" i="1" s="1"/>
  <c r="T1291" i="1"/>
  <c r="S1291" i="1"/>
  <c r="R1291" i="1"/>
  <c r="Q1291" i="1"/>
  <c r="P1291" i="1"/>
  <c r="N1291" i="1"/>
  <c r="M1291" i="1"/>
  <c r="O1291" i="1" s="1"/>
  <c r="T1290" i="1"/>
  <c r="S1290" i="1"/>
  <c r="R1290" i="1"/>
  <c r="Q1290" i="1"/>
  <c r="P1290" i="1"/>
  <c r="N1290" i="1"/>
  <c r="M1290" i="1"/>
  <c r="O1290" i="1" s="1"/>
  <c r="T1289" i="1"/>
  <c r="S1289" i="1"/>
  <c r="R1289" i="1"/>
  <c r="Q1289" i="1"/>
  <c r="N1289" i="1"/>
  <c r="M1289" i="1"/>
  <c r="O1289" i="1" s="1"/>
  <c r="P1289" i="1" s="1"/>
  <c r="T1288" i="1"/>
  <c r="S1288" i="1"/>
  <c r="R1288" i="1"/>
  <c r="Q1288" i="1"/>
  <c r="N1288" i="1"/>
  <c r="M1288" i="1"/>
  <c r="O1288" i="1" s="1"/>
  <c r="P1288" i="1" s="1"/>
  <c r="T1287" i="1"/>
  <c r="S1287" i="1"/>
  <c r="R1287" i="1"/>
  <c r="Q1287" i="1"/>
  <c r="P1287" i="1"/>
  <c r="N1287" i="1"/>
  <c r="M1287" i="1"/>
  <c r="O1287" i="1" s="1"/>
  <c r="T1286" i="1"/>
  <c r="S1286" i="1"/>
  <c r="R1286" i="1"/>
  <c r="Q1286" i="1"/>
  <c r="P1286" i="1"/>
  <c r="N1286" i="1"/>
  <c r="M1286" i="1"/>
  <c r="O1286" i="1" s="1"/>
  <c r="T1285" i="1"/>
  <c r="S1285" i="1"/>
  <c r="R1285" i="1"/>
  <c r="Q1285" i="1"/>
  <c r="N1285" i="1"/>
  <c r="M1285" i="1"/>
  <c r="O1285" i="1" s="1"/>
  <c r="P1285" i="1" s="1"/>
  <c r="T1284" i="1"/>
  <c r="S1284" i="1"/>
  <c r="R1284" i="1"/>
  <c r="Q1284" i="1"/>
  <c r="N1284" i="1"/>
  <c r="M1284" i="1"/>
  <c r="O1284" i="1" s="1"/>
  <c r="P1284" i="1" s="1"/>
  <c r="T1283" i="1"/>
  <c r="S1283" i="1"/>
  <c r="R1283" i="1"/>
  <c r="Q1283" i="1"/>
  <c r="P1283" i="1"/>
  <c r="N1283" i="1"/>
  <c r="M1283" i="1"/>
  <c r="O1283" i="1" s="1"/>
  <c r="T1282" i="1"/>
  <c r="S1282" i="1"/>
  <c r="R1282" i="1"/>
  <c r="Q1282" i="1"/>
  <c r="P1282" i="1"/>
  <c r="N1282" i="1"/>
  <c r="M1282" i="1"/>
  <c r="O1282" i="1" s="1"/>
  <c r="T1281" i="1"/>
  <c r="S1281" i="1"/>
  <c r="R1281" i="1"/>
  <c r="Q1281" i="1"/>
  <c r="N1281" i="1"/>
  <c r="M1281" i="1"/>
  <c r="O1281" i="1" s="1"/>
  <c r="P1281" i="1" s="1"/>
  <c r="T1280" i="1"/>
  <c r="S1280" i="1"/>
  <c r="R1280" i="1"/>
  <c r="Q1280" i="1"/>
  <c r="N1280" i="1"/>
  <c r="M1280" i="1"/>
  <c r="O1280" i="1" s="1"/>
  <c r="P1280" i="1" s="1"/>
  <c r="T1279" i="1"/>
  <c r="S1279" i="1"/>
  <c r="R1279" i="1"/>
  <c r="Q1279" i="1"/>
  <c r="P1279" i="1"/>
  <c r="N1279" i="1"/>
  <c r="M1279" i="1"/>
  <c r="O1279" i="1" s="1"/>
  <c r="T1278" i="1"/>
  <c r="S1278" i="1"/>
  <c r="R1278" i="1"/>
  <c r="Q1278" i="1"/>
  <c r="P1278" i="1"/>
  <c r="N1278" i="1"/>
  <c r="M1278" i="1"/>
  <c r="O1278" i="1" s="1"/>
  <c r="T1277" i="1"/>
  <c r="S1277" i="1"/>
  <c r="R1277" i="1"/>
  <c r="Q1277" i="1"/>
  <c r="N1277" i="1"/>
  <c r="M1277" i="1"/>
  <c r="O1277" i="1" s="1"/>
  <c r="P1277" i="1" s="1"/>
  <c r="T1276" i="1"/>
  <c r="S1276" i="1"/>
  <c r="R1276" i="1"/>
  <c r="Q1276" i="1"/>
  <c r="N1276" i="1"/>
  <c r="M1276" i="1"/>
  <c r="O1276" i="1" s="1"/>
  <c r="P1276" i="1" s="1"/>
  <c r="T1275" i="1"/>
  <c r="S1275" i="1"/>
  <c r="R1275" i="1"/>
  <c r="Q1275" i="1"/>
  <c r="P1275" i="1"/>
  <c r="N1275" i="1"/>
  <c r="M1275" i="1"/>
  <c r="O1275" i="1" s="1"/>
  <c r="T1274" i="1"/>
  <c r="S1274" i="1"/>
  <c r="R1274" i="1"/>
  <c r="Q1274" i="1"/>
  <c r="P1274" i="1"/>
  <c r="N1274" i="1"/>
  <c r="M1274" i="1"/>
  <c r="O1274" i="1" s="1"/>
  <c r="T1273" i="1"/>
  <c r="S1273" i="1"/>
  <c r="R1273" i="1"/>
  <c r="Q1273" i="1"/>
  <c r="N1273" i="1"/>
  <c r="M1273" i="1"/>
  <c r="O1273" i="1" s="1"/>
  <c r="P1273" i="1" s="1"/>
  <c r="T1272" i="1"/>
  <c r="S1272" i="1"/>
  <c r="R1272" i="1"/>
  <c r="Q1272" i="1"/>
  <c r="N1272" i="1"/>
  <c r="M1272" i="1"/>
  <c r="O1272" i="1" s="1"/>
  <c r="P1272" i="1" s="1"/>
  <c r="T1271" i="1"/>
  <c r="S1271" i="1"/>
  <c r="R1271" i="1"/>
  <c r="Q1271" i="1"/>
  <c r="N1271" i="1"/>
  <c r="M1271" i="1"/>
  <c r="T1270" i="1"/>
  <c r="S1270" i="1"/>
  <c r="R1270" i="1"/>
  <c r="Q1270" i="1"/>
  <c r="N1270" i="1"/>
  <c r="M1270" i="1"/>
  <c r="T1269" i="1"/>
  <c r="S1269" i="1"/>
  <c r="R1269" i="1"/>
  <c r="Q1269" i="1"/>
  <c r="N1269" i="1"/>
  <c r="M1269" i="1"/>
  <c r="O1269" i="1" s="1"/>
  <c r="P1269" i="1" s="1"/>
  <c r="T1268" i="1"/>
  <c r="S1268" i="1"/>
  <c r="R1268" i="1"/>
  <c r="Q1268" i="1"/>
  <c r="N1268" i="1"/>
  <c r="M1268" i="1"/>
  <c r="O1268" i="1" s="1"/>
  <c r="P1268" i="1" s="1"/>
  <c r="T1267" i="1"/>
  <c r="S1267" i="1"/>
  <c r="R1267" i="1"/>
  <c r="Q1267" i="1"/>
  <c r="N1267" i="1"/>
  <c r="M1267" i="1"/>
  <c r="T1266" i="1"/>
  <c r="S1266" i="1"/>
  <c r="R1266" i="1"/>
  <c r="Q1266" i="1"/>
  <c r="N1266" i="1"/>
  <c r="M1266" i="1"/>
  <c r="T1265" i="1"/>
  <c r="S1265" i="1"/>
  <c r="R1265" i="1"/>
  <c r="Q1265" i="1"/>
  <c r="N1265" i="1"/>
  <c r="M1265" i="1"/>
  <c r="O1265" i="1" s="1"/>
  <c r="P1265" i="1" s="1"/>
  <c r="T1264" i="1"/>
  <c r="S1264" i="1"/>
  <c r="R1264" i="1"/>
  <c r="Q1264" i="1"/>
  <c r="N1264" i="1"/>
  <c r="M1264" i="1"/>
  <c r="O1264" i="1" s="1"/>
  <c r="P1264" i="1" s="1"/>
  <c r="T1263" i="1"/>
  <c r="S1263" i="1"/>
  <c r="R1263" i="1"/>
  <c r="Q1263" i="1"/>
  <c r="N1263" i="1"/>
  <c r="M1263" i="1"/>
  <c r="T1262" i="1"/>
  <c r="S1262" i="1"/>
  <c r="R1262" i="1"/>
  <c r="Q1262" i="1"/>
  <c r="N1262" i="1"/>
  <c r="M1262" i="1"/>
  <c r="T1261" i="1"/>
  <c r="S1261" i="1"/>
  <c r="R1261" i="1"/>
  <c r="Q1261" i="1"/>
  <c r="N1261" i="1"/>
  <c r="M1261" i="1"/>
  <c r="O1261" i="1" s="1"/>
  <c r="P1261" i="1" s="1"/>
  <c r="T1260" i="1"/>
  <c r="S1260" i="1"/>
  <c r="R1260" i="1"/>
  <c r="Q1260" i="1"/>
  <c r="N1260" i="1"/>
  <c r="M1260" i="1"/>
  <c r="O1260" i="1" s="1"/>
  <c r="P1260" i="1" s="1"/>
  <c r="T1259" i="1"/>
  <c r="S1259" i="1"/>
  <c r="R1259" i="1"/>
  <c r="Q1259" i="1"/>
  <c r="N1259" i="1"/>
  <c r="M1259" i="1"/>
  <c r="T1258" i="1"/>
  <c r="S1258" i="1"/>
  <c r="R1258" i="1"/>
  <c r="Q1258" i="1"/>
  <c r="N1258" i="1"/>
  <c r="M1258" i="1"/>
  <c r="T1257" i="1"/>
  <c r="S1257" i="1"/>
  <c r="R1257" i="1"/>
  <c r="Q1257" i="1"/>
  <c r="N1257" i="1"/>
  <c r="M1257" i="1"/>
  <c r="O1257" i="1" s="1"/>
  <c r="P1257" i="1" s="1"/>
  <c r="T1256" i="1"/>
  <c r="S1256" i="1"/>
  <c r="R1256" i="1"/>
  <c r="Q1256" i="1"/>
  <c r="N1256" i="1"/>
  <c r="M1256" i="1"/>
  <c r="O1256" i="1" s="1"/>
  <c r="P1256" i="1" s="1"/>
  <c r="T1255" i="1"/>
  <c r="S1255" i="1"/>
  <c r="R1255" i="1"/>
  <c r="Q1255" i="1"/>
  <c r="N1255" i="1"/>
  <c r="M1255" i="1"/>
  <c r="T1254" i="1"/>
  <c r="S1254" i="1"/>
  <c r="R1254" i="1"/>
  <c r="Q1254" i="1"/>
  <c r="N1254" i="1"/>
  <c r="M1254" i="1"/>
  <c r="T1253" i="1"/>
  <c r="S1253" i="1"/>
  <c r="R1253" i="1"/>
  <c r="Q1253" i="1"/>
  <c r="N1253" i="1"/>
  <c r="M1253" i="1"/>
  <c r="O1253" i="1" s="1"/>
  <c r="P1253" i="1" s="1"/>
  <c r="T1252" i="1"/>
  <c r="S1252" i="1"/>
  <c r="R1252" i="1"/>
  <c r="Q1252" i="1"/>
  <c r="N1252" i="1"/>
  <c r="M1252" i="1"/>
  <c r="O1252" i="1" s="1"/>
  <c r="P1252" i="1" s="1"/>
  <c r="T1251" i="1"/>
  <c r="S1251" i="1"/>
  <c r="R1251" i="1"/>
  <c r="Q1251" i="1"/>
  <c r="N1251" i="1"/>
  <c r="M1251" i="1"/>
  <c r="T1250" i="1"/>
  <c r="S1250" i="1"/>
  <c r="R1250" i="1"/>
  <c r="Q1250" i="1"/>
  <c r="N1250" i="1"/>
  <c r="M1250" i="1"/>
  <c r="T1249" i="1"/>
  <c r="S1249" i="1"/>
  <c r="R1249" i="1"/>
  <c r="Q1249" i="1"/>
  <c r="N1249" i="1"/>
  <c r="M1249" i="1"/>
  <c r="O1249" i="1" s="1"/>
  <c r="P1249" i="1" s="1"/>
  <c r="T1248" i="1"/>
  <c r="S1248" i="1"/>
  <c r="R1248" i="1"/>
  <c r="Q1248" i="1"/>
  <c r="N1248" i="1"/>
  <c r="M1248" i="1"/>
  <c r="O1248" i="1" s="1"/>
  <c r="P1248" i="1" s="1"/>
  <c r="T1247" i="1"/>
  <c r="S1247" i="1"/>
  <c r="R1247" i="1"/>
  <c r="Q1247" i="1"/>
  <c r="N1247" i="1"/>
  <c r="M1247" i="1"/>
  <c r="T1246" i="1"/>
  <c r="S1246" i="1"/>
  <c r="R1246" i="1"/>
  <c r="Q1246" i="1"/>
  <c r="N1246" i="1"/>
  <c r="M1246" i="1"/>
  <c r="T1245" i="1"/>
  <c r="S1245" i="1"/>
  <c r="R1245" i="1"/>
  <c r="Q1245" i="1"/>
  <c r="N1245" i="1"/>
  <c r="M1245" i="1"/>
  <c r="O1245" i="1" s="1"/>
  <c r="P1245" i="1" s="1"/>
  <c r="T1244" i="1"/>
  <c r="S1244" i="1"/>
  <c r="R1244" i="1"/>
  <c r="Q1244" i="1"/>
  <c r="N1244" i="1"/>
  <c r="M1244" i="1"/>
  <c r="O1244" i="1" s="1"/>
  <c r="P1244" i="1" s="1"/>
  <c r="T1243" i="1"/>
  <c r="S1243" i="1"/>
  <c r="R1243" i="1"/>
  <c r="Q1243" i="1"/>
  <c r="N1243" i="1"/>
  <c r="M1243" i="1"/>
  <c r="T1242" i="1"/>
  <c r="S1242" i="1"/>
  <c r="R1242" i="1"/>
  <c r="Q1242" i="1"/>
  <c r="N1242" i="1"/>
  <c r="M1242" i="1"/>
  <c r="T1241" i="1"/>
  <c r="S1241" i="1"/>
  <c r="R1241" i="1"/>
  <c r="Q1241" i="1"/>
  <c r="N1241" i="1"/>
  <c r="M1241" i="1"/>
  <c r="O1241" i="1" s="1"/>
  <c r="P1241" i="1" s="1"/>
  <c r="T1240" i="1"/>
  <c r="S1240" i="1"/>
  <c r="R1240" i="1"/>
  <c r="Q1240" i="1"/>
  <c r="N1240" i="1"/>
  <c r="M1240" i="1"/>
  <c r="O1240" i="1" s="1"/>
  <c r="P1240" i="1" s="1"/>
  <c r="T1239" i="1"/>
  <c r="S1239" i="1"/>
  <c r="R1239" i="1"/>
  <c r="Q1239" i="1"/>
  <c r="N1239" i="1"/>
  <c r="M1239" i="1"/>
  <c r="T1238" i="1"/>
  <c r="S1238" i="1"/>
  <c r="R1238" i="1"/>
  <c r="Q1238" i="1"/>
  <c r="N1238" i="1"/>
  <c r="M1238" i="1"/>
  <c r="T1237" i="1"/>
  <c r="S1237" i="1"/>
  <c r="R1237" i="1"/>
  <c r="Q1237" i="1"/>
  <c r="N1237" i="1"/>
  <c r="M1237" i="1"/>
  <c r="O1237" i="1" s="1"/>
  <c r="P1237" i="1" s="1"/>
  <c r="T1236" i="1"/>
  <c r="S1236" i="1"/>
  <c r="R1236" i="1"/>
  <c r="Q1236" i="1"/>
  <c r="N1236" i="1"/>
  <c r="M1236" i="1"/>
  <c r="O1236" i="1" s="1"/>
  <c r="P1236" i="1" s="1"/>
  <c r="T1235" i="1"/>
  <c r="S1235" i="1"/>
  <c r="R1235" i="1"/>
  <c r="Q1235" i="1"/>
  <c r="N1235" i="1"/>
  <c r="M1235" i="1"/>
  <c r="T1234" i="1"/>
  <c r="S1234" i="1"/>
  <c r="R1234" i="1"/>
  <c r="Q1234" i="1"/>
  <c r="N1234" i="1"/>
  <c r="M1234" i="1"/>
  <c r="T1233" i="1"/>
  <c r="S1233" i="1"/>
  <c r="R1233" i="1"/>
  <c r="Q1233" i="1"/>
  <c r="N1233" i="1"/>
  <c r="M1233" i="1"/>
  <c r="O1233" i="1" s="1"/>
  <c r="P1233" i="1" s="1"/>
  <c r="T1232" i="1"/>
  <c r="S1232" i="1"/>
  <c r="R1232" i="1"/>
  <c r="Q1232" i="1"/>
  <c r="N1232" i="1"/>
  <c r="M1232" i="1"/>
  <c r="O1232" i="1" s="1"/>
  <c r="P1232" i="1" s="1"/>
  <c r="T1231" i="1"/>
  <c r="S1231" i="1"/>
  <c r="R1231" i="1"/>
  <c r="Q1231" i="1"/>
  <c r="N1231" i="1"/>
  <c r="M1231" i="1"/>
  <c r="T1230" i="1"/>
  <c r="S1230" i="1"/>
  <c r="R1230" i="1"/>
  <c r="Q1230" i="1"/>
  <c r="N1230" i="1"/>
  <c r="M1230" i="1"/>
  <c r="T1229" i="1"/>
  <c r="S1229" i="1"/>
  <c r="R1229" i="1"/>
  <c r="Q1229" i="1"/>
  <c r="N1229" i="1"/>
  <c r="M1229" i="1"/>
  <c r="O1229" i="1" s="1"/>
  <c r="P1229" i="1" s="1"/>
  <c r="T1228" i="1"/>
  <c r="S1228" i="1"/>
  <c r="R1228" i="1"/>
  <c r="Q1228" i="1"/>
  <c r="N1228" i="1"/>
  <c r="M1228" i="1"/>
  <c r="O1228" i="1" s="1"/>
  <c r="P1228" i="1" s="1"/>
  <c r="T1227" i="1"/>
  <c r="S1227" i="1"/>
  <c r="R1227" i="1"/>
  <c r="Q1227" i="1"/>
  <c r="N1227" i="1"/>
  <c r="M1227" i="1"/>
  <c r="T1226" i="1"/>
  <c r="S1226" i="1"/>
  <c r="R1226" i="1"/>
  <c r="Q1226" i="1"/>
  <c r="N1226" i="1"/>
  <c r="M1226" i="1"/>
  <c r="T1225" i="1"/>
  <c r="S1225" i="1"/>
  <c r="R1225" i="1"/>
  <c r="Q1225" i="1"/>
  <c r="N1225" i="1"/>
  <c r="M1225" i="1"/>
  <c r="O1225" i="1" s="1"/>
  <c r="P1225" i="1" s="1"/>
  <c r="T1224" i="1"/>
  <c r="S1224" i="1"/>
  <c r="R1224" i="1"/>
  <c r="Q1224" i="1"/>
  <c r="N1224" i="1"/>
  <c r="M1224" i="1"/>
  <c r="O1224" i="1" s="1"/>
  <c r="P1224" i="1" s="1"/>
  <c r="T1223" i="1"/>
  <c r="S1223" i="1"/>
  <c r="R1223" i="1"/>
  <c r="Q1223" i="1"/>
  <c r="N1223" i="1"/>
  <c r="M1223" i="1"/>
  <c r="T1222" i="1"/>
  <c r="S1222" i="1"/>
  <c r="R1222" i="1"/>
  <c r="Q1222" i="1"/>
  <c r="N1222" i="1"/>
  <c r="M1222" i="1"/>
  <c r="T1221" i="1"/>
  <c r="S1221" i="1"/>
  <c r="R1221" i="1"/>
  <c r="Q1221" i="1"/>
  <c r="N1221" i="1"/>
  <c r="M1221" i="1"/>
  <c r="O1221" i="1" s="1"/>
  <c r="P1221" i="1" s="1"/>
  <c r="T1220" i="1"/>
  <c r="S1220" i="1"/>
  <c r="R1220" i="1"/>
  <c r="Q1220" i="1"/>
  <c r="N1220" i="1"/>
  <c r="M1220" i="1"/>
  <c r="O1220" i="1" s="1"/>
  <c r="P1220" i="1" s="1"/>
  <c r="T1219" i="1"/>
  <c r="S1219" i="1"/>
  <c r="R1219" i="1"/>
  <c r="Q1219" i="1"/>
  <c r="N1219" i="1"/>
  <c r="M1219" i="1"/>
  <c r="T1218" i="1"/>
  <c r="S1218" i="1"/>
  <c r="R1218" i="1"/>
  <c r="Q1218" i="1"/>
  <c r="N1218" i="1"/>
  <c r="M1218" i="1"/>
  <c r="T1217" i="1"/>
  <c r="S1217" i="1"/>
  <c r="R1217" i="1"/>
  <c r="Q1217" i="1"/>
  <c r="N1217" i="1"/>
  <c r="M1217" i="1"/>
  <c r="O1217" i="1" s="1"/>
  <c r="P1217" i="1" s="1"/>
  <c r="T1216" i="1"/>
  <c r="S1216" i="1"/>
  <c r="R1216" i="1"/>
  <c r="Q1216" i="1"/>
  <c r="N1216" i="1"/>
  <c r="M1216" i="1"/>
  <c r="O1216" i="1" s="1"/>
  <c r="P1216" i="1" s="1"/>
  <c r="T1215" i="1"/>
  <c r="S1215" i="1"/>
  <c r="R1215" i="1"/>
  <c r="Q1215" i="1"/>
  <c r="N1215" i="1"/>
  <c r="M1215" i="1"/>
  <c r="T1214" i="1"/>
  <c r="S1214" i="1"/>
  <c r="R1214" i="1"/>
  <c r="Q1214" i="1"/>
  <c r="N1214" i="1"/>
  <c r="M1214" i="1"/>
  <c r="T1213" i="1"/>
  <c r="S1213" i="1"/>
  <c r="R1213" i="1"/>
  <c r="Q1213" i="1"/>
  <c r="N1213" i="1"/>
  <c r="M1213" i="1"/>
  <c r="O1213" i="1" s="1"/>
  <c r="P1213" i="1" s="1"/>
  <c r="T1212" i="1"/>
  <c r="S1212" i="1"/>
  <c r="R1212" i="1"/>
  <c r="Q1212" i="1"/>
  <c r="N1212" i="1"/>
  <c r="M1212" i="1"/>
  <c r="O1212" i="1" s="1"/>
  <c r="P1212" i="1" s="1"/>
  <c r="T1211" i="1"/>
  <c r="S1211" i="1"/>
  <c r="R1211" i="1"/>
  <c r="Q1211" i="1"/>
  <c r="N1211" i="1"/>
  <c r="M1211" i="1"/>
  <c r="T1210" i="1"/>
  <c r="S1210" i="1"/>
  <c r="R1210" i="1"/>
  <c r="Q1210" i="1"/>
  <c r="N1210" i="1"/>
  <c r="M1210" i="1"/>
  <c r="T1209" i="1"/>
  <c r="S1209" i="1"/>
  <c r="R1209" i="1"/>
  <c r="Q1209" i="1"/>
  <c r="N1209" i="1"/>
  <c r="M1209" i="1"/>
  <c r="O1209" i="1" s="1"/>
  <c r="P1209" i="1" s="1"/>
  <c r="T1208" i="1"/>
  <c r="S1208" i="1"/>
  <c r="R1208" i="1"/>
  <c r="Q1208" i="1"/>
  <c r="N1208" i="1"/>
  <c r="M1208" i="1"/>
  <c r="O1208" i="1" s="1"/>
  <c r="P1208" i="1" s="1"/>
  <c r="T1207" i="1"/>
  <c r="S1207" i="1"/>
  <c r="R1207" i="1"/>
  <c r="Q1207" i="1"/>
  <c r="N1207" i="1"/>
  <c r="M1207" i="1"/>
  <c r="T1206" i="1"/>
  <c r="S1206" i="1"/>
  <c r="R1206" i="1"/>
  <c r="Q1206" i="1"/>
  <c r="N1206" i="1"/>
  <c r="M1206" i="1"/>
  <c r="T1205" i="1"/>
  <c r="S1205" i="1"/>
  <c r="R1205" i="1"/>
  <c r="Q1205" i="1"/>
  <c r="N1205" i="1"/>
  <c r="M1205" i="1"/>
  <c r="O1205" i="1" s="1"/>
  <c r="P1205" i="1" s="1"/>
  <c r="T1204" i="1"/>
  <c r="S1204" i="1"/>
  <c r="R1204" i="1"/>
  <c r="Q1204" i="1"/>
  <c r="N1204" i="1"/>
  <c r="M1204" i="1"/>
  <c r="O1204" i="1" s="1"/>
  <c r="P1204" i="1" s="1"/>
  <c r="T1203" i="1"/>
  <c r="S1203" i="1"/>
  <c r="R1203" i="1"/>
  <c r="Q1203" i="1"/>
  <c r="N1203" i="1"/>
  <c r="M1203" i="1"/>
  <c r="T1202" i="1"/>
  <c r="S1202" i="1"/>
  <c r="R1202" i="1"/>
  <c r="Q1202" i="1"/>
  <c r="N1202" i="1"/>
  <c r="M1202" i="1"/>
  <c r="T1201" i="1"/>
  <c r="S1201" i="1"/>
  <c r="R1201" i="1"/>
  <c r="Q1201" i="1"/>
  <c r="N1201" i="1"/>
  <c r="M1201" i="1"/>
  <c r="O1201" i="1" s="1"/>
  <c r="P1201" i="1" s="1"/>
  <c r="T1200" i="1"/>
  <c r="S1200" i="1"/>
  <c r="R1200" i="1"/>
  <c r="Q1200" i="1"/>
  <c r="N1200" i="1"/>
  <c r="M1200" i="1"/>
  <c r="O1200" i="1" s="1"/>
  <c r="P1200" i="1" s="1"/>
  <c r="T1199" i="1"/>
  <c r="S1199" i="1"/>
  <c r="R1199" i="1"/>
  <c r="Q1199" i="1"/>
  <c r="N1199" i="1"/>
  <c r="M1199" i="1"/>
  <c r="T1198" i="1"/>
  <c r="S1198" i="1"/>
  <c r="R1198" i="1"/>
  <c r="Q1198" i="1"/>
  <c r="N1198" i="1"/>
  <c r="M1198" i="1"/>
  <c r="T1197" i="1"/>
  <c r="S1197" i="1"/>
  <c r="R1197" i="1"/>
  <c r="Q1197" i="1"/>
  <c r="N1197" i="1"/>
  <c r="M1197" i="1"/>
  <c r="O1197" i="1" s="1"/>
  <c r="P1197" i="1" s="1"/>
  <c r="T1196" i="1"/>
  <c r="S1196" i="1"/>
  <c r="R1196" i="1"/>
  <c r="Q1196" i="1"/>
  <c r="N1196" i="1"/>
  <c r="M1196" i="1"/>
  <c r="O1196" i="1" s="1"/>
  <c r="P1196" i="1" s="1"/>
  <c r="T1195" i="1"/>
  <c r="S1195" i="1"/>
  <c r="R1195" i="1"/>
  <c r="Q1195" i="1"/>
  <c r="N1195" i="1"/>
  <c r="M1195" i="1"/>
  <c r="T1194" i="1"/>
  <c r="S1194" i="1"/>
  <c r="R1194" i="1"/>
  <c r="Q1194" i="1"/>
  <c r="N1194" i="1"/>
  <c r="M1194" i="1"/>
  <c r="T1193" i="1"/>
  <c r="S1193" i="1"/>
  <c r="R1193" i="1"/>
  <c r="Q1193" i="1"/>
  <c r="N1193" i="1"/>
  <c r="M1193" i="1"/>
  <c r="O1193" i="1" s="1"/>
  <c r="P1193" i="1" s="1"/>
  <c r="T1192" i="1"/>
  <c r="S1192" i="1"/>
  <c r="R1192" i="1"/>
  <c r="Q1192" i="1"/>
  <c r="N1192" i="1"/>
  <c r="M1192" i="1"/>
  <c r="O1192" i="1" s="1"/>
  <c r="P1192" i="1" s="1"/>
  <c r="T1191" i="1"/>
  <c r="S1191" i="1"/>
  <c r="R1191" i="1"/>
  <c r="Q1191" i="1"/>
  <c r="N1191" i="1"/>
  <c r="M1191" i="1"/>
  <c r="T1190" i="1"/>
  <c r="S1190" i="1"/>
  <c r="R1190" i="1"/>
  <c r="Q1190" i="1"/>
  <c r="N1190" i="1"/>
  <c r="M1190" i="1"/>
  <c r="T1189" i="1"/>
  <c r="S1189" i="1"/>
  <c r="R1189" i="1"/>
  <c r="Q1189" i="1"/>
  <c r="N1189" i="1"/>
  <c r="M1189" i="1"/>
  <c r="O1189" i="1" s="1"/>
  <c r="P1189" i="1" s="1"/>
  <c r="T1188" i="1"/>
  <c r="S1188" i="1"/>
  <c r="R1188" i="1"/>
  <c r="Q1188" i="1"/>
  <c r="N1188" i="1"/>
  <c r="M1188" i="1"/>
  <c r="O1188" i="1" s="1"/>
  <c r="P1188" i="1" s="1"/>
  <c r="T1187" i="1"/>
  <c r="S1187" i="1"/>
  <c r="R1187" i="1"/>
  <c r="Q1187" i="1"/>
  <c r="N1187" i="1"/>
  <c r="M1187" i="1"/>
  <c r="T1186" i="1"/>
  <c r="S1186" i="1"/>
  <c r="R1186" i="1"/>
  <c r="Q1186" i="1"/>
  <c r="N1186" i="1"/>
  <c r="M1186" i="1"/>
  <c r="T1185" i="1"/>
  <c r="S1185" i="1"/>
  <c r="R1185" i="1"/>
  <c r="Q1185" i="1"/>
  <c r="N1185" i="1"/>
  <c r="M1185" i="1"/>
  <c r="O1185" i="1" s="1"/>
  <c r="P1185" i="1" s="1"/>
  <c r="T1184" i="1"/>
  <c r="S1184" i="1"/>
  <c r="R1184" i="1"/>
  <c r="Q1184" i="1"/>
  <c r="N1184" i="1"/>
  <c r="M1184" i="1"/>
  <c r="O1184" i="1" s="1"/>
  <c r="P1184" i="1" s="1"/>
  <c r="T1183" i="1"/>
  <c r="S1183" i="1"/>
  <c r="R1183" i="1"/>
  <c r="Q1183" i="1"/>
  <c r="N1183" i="1"/>
  <c r="M1183" i="1"/>
  <c r="T1182" i="1"/>
  <c r="S1182" i="1"/>
  <c r="R1182" i="1"/>
  <c r="Q1182" i="1"/>
  <c r="N1182" i="1"/>
  <c r="M1182" i="1"/>
  <c r="T1181" i="1"/>
  <c r="S1181" i="1"/>
  <c r="R1181" i="1"/>
  <c r="Q1181" i="1"/>
  <c r="N1181" i="1"/>
  <c r="M1181" i="1"/>
  <c r="O1181" i="1" s="1"/>
  <c r="P1181" i="1" s="1"/>
  <c r="T1180" i="1"/>
  <c r="S1180" i="1"/>
  <c r="R1180" i="1"/>
  <c r="Q1180" i="1"/>
  <c r="N1180" i="1"/>
  <c r="M1180" i="1"/>
  <c r="O1180" i="1" s="1"/>
  <c r="P1180" i="1" s="1"/>
  <c r="T1179" i="1"/>
  <c r="S1179" i="1"/>
  <c r="R1179" i="1"/>
  <c r="Q1179" i="1"/>
  <c r="N1179" i="1"/>
  <c r="M1179" i="1"/>
  <c r="T1178" i="1"/>
  <c r="S1178" i="1"/>
  <c r="R1178" i="1"/>
  <c r="Q1178" i="1"/>
  <c r="N1178" i="1"/>
  <c r="M1178" i="1"/>
  <c r="T1177" i="1"/>
  <c r="S1177" i="1"/>
  <c r="R1177" i="1"/>
  <c r="Q1177" i="1"/>
  <c r="N1177" i="1"/>
  <c r="M1177" i="1"/>
  <c r="O1177" i="1" s="1"/>
  <c r="P1177" i="1" s="1"/>
  <c r="T1176" i="1"/>
  <c r="S1176" i="1"/>
  <c r="R1176" i="1"/>
  <c r="Q1176" i="1"/>
  <c r="N1176" i="1"/>
  <c r="M1176" i="1"/>
  <c r="O1176" i="1" s="1"/>
  <c r="P1176" i="1" s="1"/>
  <c r="T1175" i="1"/>
  <c r="S1175" i="1"/>
  <c r="R1175" i="1"/>
  <c r="Q1175" i="1"/>
  <c r="N1175" i="1"/>
  <c r="M1175" i="1"/>
  <c r="T1174" i="1"/>
  <c r="S1174" i="1"/>
  <c r="R1174" i="1"/>
  <c r="Q1174" i="1"/>
  <c r="N1174" i="1"/>
  <c r="M1174" i="1"/>
  <c r="T1173" i="1"/>
  <c r="S1173" i="1"/>
  <c r="R1173" i="1"/>
  <c r="Q1173" i="1"/>
  <c r="N1173" i="1"/>
  <c r="M1173" i="1"/>
  <c r="O1173" i="1" s="1"/>
  <c r="P1173" i="1" s="1"/>
  <c r="T1172" i="1"/>
  <c r="S1172" i="1"/>
  <c r="R1172" i="1"/>
  <c r="Q1172" i="1"/>
  <c r="N1172" i="1"/>
  <c r="M1172" i="1"/>
  <c r="O1172" i="1" s="1"/>
  <c r="P1172" i="1" s="1"/>
  <c r="T1171" i="1"/>
  <c r="S1171" i="1"/>
  <c r="R1171" i="1"/>
  <c r="Q1171" i="1"/>
  <c r="N1171" i="1"/>
  <c r="M1171" i="1"/>
  <c r="T1170" i="1"/>
  <c r="S1170" i="1"/>
  <c r="R1170" i="1"/>
  <c r="Q1170" i="1"/>
  <c r="N1170" i="1"/>
  <c r="M1170" i="1"/>
  <c r="T1169" i="1"/>
  <c r="S1169" i="1"/>
  <c r="R1169" i="1"/>
  <c r="Q1169" i="1"/>
  <c r="N1169" i="1"/>
  <c r="M1169" i="1"/>
  <c r="O1169" i="1" s="1"/>
  <c r="P1169" i="1" s="1"/>
  <c r="T1168" i="1"/>
  <c r="S1168" i="1"/>
  <c r="R1168" i="1"/>
  <c r="Q1168" i="1"/>
  <c r="N1168" i="1"/>
  <c r="M1168" i="1"/>
  <c r="O1168" i="1" s="1"/>
  <c r="P1168" i="1" s="1"/>
  <c r="T1167" i="1"/>
  <c r="S1167" i="1"/>
  <c r="R1167" i="1"/>
  <c r="Q1167" i="1"/>
  <c r="N1167" i="1"/>
  <c r="M1167" i="1"/>
  <c r="T1166" i="1"/>
  <c r="S1166" i="1"/>
  <c r="R1166" i="1"/>
  <c r="Q1166" i="1"/>
  <c r="N1166" i="1"/>
  <c r="M1166" i="1"/>
  <c r="T1165" i="1"/>
  <c r="S1165" i="1"/>
  <c r="R1165" i="1"/>
  <c r="Q1165" i="1"/>
  <c r="N1165" i="1"/>
  <c r="M1165" i="1"/>
  <c r="O1165" i="1" s="1"/>
  <c r="P1165" i="1" s="1"/>
  <c r="T1164" i="1"/>
  <c r="S1164" i="1"/>
  <c r="R1164" i="1"/>
  <c r="Q1164" i="1"/>
  <c r="N1164" i="1"/>
  <c r="M1164" i="1"/>
  <c r="O1164" i="1" s="1"/>
  <c r="P1164" i="1" s="1"/>
  <c r="T1163" i="1"/>
  <c r="S1163" i="1"/>
  <c r="R1163" i="1"/>
  <c r="Q1163" i="1"/>
  <c r="N1163" i="1"/>
  <c r="M1163" i="1"/>
  <c r="T1162" i="1"/>
  <c r="S1162" i="1"/>
  <c r="R1162" i="1"/>
  <c r="Q1162" i="1"/>
  <c r="N1162" i="1"/>
  <c r="M1162" i="1"/>
  <c r="T1161" i="1"/>
  <c r="S1161" i="1"/>
  <c r="R1161" i="1"/>
  <c r="Q1161" i="1"/>
  <c r="N1161" i="1"/>
  <c r="M1161" i="1"/>
  <c r="O1161" i="1" s="1"/>
  <c r="P1161" i="1" s="1"/>
  <c r="T1160" i="1"/>
  <c r="S1160" i="1"/>
  <c r="R1160" i="1"/>
  <c r="Q1160" i="1"/>
  <c r="N1160" i="1"/>
  <c r="M1160" i="1"/>
  <c r="O1160" i="1" s="1"/>
  <c r="P1160" i="1" s="1"/>
  <c r="T1159" i="1"/>
  <c r="S1159" i="1"/>
  <c r="R1159" i="1"/>
  <c r="Q1159" i="1"/>
  <c r="N1159" i="1"/>
  <c r="M1159" i="1"/>
  <c r="T1158" i="1"/>
  <c r="S1158" i="1"/>
  <c r="R1158" i="1"/>
  <c r="Q1158" i="1"/>
  <c r="N1158" i="1"/>
  <c r="M1158" i="1"/>
  <c r="T1157" i="1"/>
  <c r="S1157" i="1"/>
  <c r="R1157" i="1"/>
  <c r="Q1157" i="1"/>
  <c r="N1157" i="1"/>
  <c r="M1157" i="1"/>
  <c r="O1157" i="1" s="1"/>
  <c r="P1157" i="1" s="1"/>
  <c r="T1156" i="1"/>
  <c r="S1156" i="1"/>
  <c r="R1156" i="1"/>
  <c r="Q1156" i="1"/>
  <c r="N1156" i="1"/>
  <c r="M1156" i="1"/>
  <c r="O1156" i="1" s="1"/>
  <c r="P1156" i="1" s="1"/>
  <c r="T1155" i="1"/>
  <c r="S1155" i="1"/>
  <c r="R1155" i="1"/>
  <c r="Q1155" i="1"/>
  <c r="N1155" i="1"/>
  <c r="M1155" i="1"/>
  <c r="T1154" i="1"/>
  <c r="S1154" i="1"/>
  <c r="R1154" i="1"/>
  <c r="Q1154" i="1"/>
  <c r="N1154" i="1"/>
  <c r="M1154" i="1"/>
  <c r="T1153" i="1"/>
  <c r="S1153" i="1"/>
  <c r="R1153" i="1"/>
  <c r="Q1153" i="1"/>
  <c r="N1153" i="1"/>
  <c r="M1153" i="1"/>
  <c r="O1153" i="1" s="1"/>
  <c r="P1153" i="1" s="1"/>
  <c r="T1152" i="1"/>
  <c r="S1152" i="1"/>
  <c r="R1152" i="1"/>
  <c r="Q1152" i="1"/>
  <c r="N1152" i="1"/>
  <c r="M1152" i="1"/>
  <c r="O1152" i="1" s="1"/>
  <c r="P1152" i="1" s="1"/>
  <c r="T1151" i="1"/>
  <c r="S1151" i="1"/>
  <c r="R1151" i="1"/>
  <c r="Q1151" i="1"/>
  <c r="N1151" i="1"/>
  <c r="M1151" i="1"/>
  <c r="T1150" i="1"/>
  <c r="S1150" i="1"/>
  <c r="R1150" i="1"/>
  <c r="Q1150" i="1"/>
  <c r="N1150" i="1"/>
  <c r="M1150" i="1"/>
  <c r="T1149" i="1"/>
  <c r="S1149" i="1"/>
  <c r="R1149" i="1"/>
  <c r="Q1149" i="1"/>
  <c r="N1149" i="1"/>
  <c r="M1149" i="1"/>
  <c r="O1149" i="1" s="1"/>
  <c r="P1149" i="1" s="1"/>
  <c r="T1148" i="1"/>
  <c r="S1148" i="1"/>
  <c r="R1148" i="1"/>
  <c r="Q1148" i="1"/>
  <c r="N1148" i="1"/>
  <c r="M1148" i="1"/>
  <c r="O1148" i="1" s="1"/>
  <c r="P1148" i="1" s="1"/>
  <c r="T1147" i="1"/>
  <c r="S1147" i="1"/>
  <c r="R1147" i="1"/>
  <c r="Q1147" i="1"/>
  <c r="N1147" i="1"/>
  <c r="M1147" i="1"/>
  <c r="T1146" i="1"/>
  <c r="S1146" i="1"/>
  <c r="R1146" i="1"/>
  <c r="Q1146" i="1"/>
  <c r="N1146" i="1"/>
  <c r="M1146" i="1"/>
  <c r="T1145" i="1"/>
  <c r="S1145" i="1"/>
  <c r="R1145" i="1"/>
  <c r="Q1145" i="1"/>
  <c r="N1145" i="1"/>
  <c r="M1145" i="1"/>
  <c r="O1145" i="1" s="1"/>
  <c r="P1145" i="1" s="1"/>
  <c r="T1144" i="1"/>
  <c r="S1144" i="1"/>
  <c r="R1144" i="1"/>
  <c r="Q1144" i="1"/>
  <c r="N1144" i="1"/>
  <c r="M1144" i="1"/>
  <c r="O1144" i="1" s="1"/>
  <c r="P1144" i="1" s="1"/>
  <c r="T1143" i="1"/>
  <c r="S1143" i="1"/>
  <c r="R1143" i="1"/>
  <c r="Q1143" i="1"/>
  <c r="N1143" i="1"/>
  <c r="M1143" i="1"/>
  <c r="T1142" i="1"/>
  <c r="S1142" i="1"/>
  <c r="R1142" i="1"/>
  <c r="Q1142" i="1"/>
  <c r="N1142" i="1"/>
  <c r="M1142" i="1"/>
  <c r="T1141" i="1"/>
  <c r="S1141" i="1"/>
  <c r="R1141" i="1"/>
  <c r="Q1141" i="1"/>
  <c r="N1141" i="1"/>
  <c r="M1141" i="1"/>
  <c r="O1141" i="1" s="1"/>
  <c r="P1141" i="1" s="1"/>
  <c r="T1140" i="1"/>
  <c r="S1140" i="1"/>
  <c r="R1140" i="1"/>
  <c r="Q1140" i="1"/>
  <c r="N1140" i="1"/>
  <c r="M1140" i="1"/>
  <c r="O1140" i="1" s="1"/>
  <c r="P1140" i="1" s="1"/>
  <c r="T1139" i="1"/>
  <c r="S1139" i="1"/>
  <c r="R1139" i="1"/>
  <c r="Q1139" i="1"/>
  <c r="N1139" i="1"/>
  <c r="M1139" i="1"/>
  <c r="T1138" i="1"/>
  <c r="S1138" i="1"/>
  <c r="R1138" i="1"/>
  <c r="Q1138" i="1"/>
  <c r="N1138" i="1"/>
  <c r="M1138" i="1"/>
  <c r="T1137" i="1"/>
  <c r="S1137" i="1"/>
  <c r="R1137" i="1"/>
  <c r="Q1137" i="1"/>
  <c r="N1137" i="1"/>
  <c r="M1137" i="1"/>
  <c r="O1137" i="1" s="1"/>
  <c r="P1137" i="1" s="1"/>
  <c r="T1136" i="1"/>
  <c r="S1136" i="1"/>
  <c r="R1136" i="1"/>
  <c r="Q1136" i="1"/>
  <c r="N1136" i="1"/>
  <c r="M1136" i="1"/>
  <c r="O1136" i="1" s="1"/>
  <c r="P1136" i="1" s="1"/>
  <c r="T1135" i="1"/>
  <c r="S1135" i="1"/>
  <c r="R1135" i="1"/>
  <c r="Q1135" i="1"/>
  <c r="N1135" i="1"/>
  <c r="M1135" i="1"/>
  <c r="T1134" i="1"/>
  <c r="S1134" i="1"/>
  <c r="R1134" i="1"/>
  <c r="Q1134" i="1"/>
  <c r="N1134" i="1"/>
  <c r="M1134" i="1"/>
  <c r="T1133" i="1"/>
  <c r="S1133" i="1"/>
  <c r="R1133" i="1"/>
  <c r="Q1133" i="1"/>
  <c r="N1133" i="1"/>
  <c r="M1133" i="1"/>
  <c r="O1133" i="1" s="1"/>
  <c r="P1133" i="1" s="1"/>
  <c r="T1132" i="1"/>
  <c r="S1132" i="1"/>
  <c r="R1132" i="1"/>
  <c r="Q1132" i="1"/>
  <c r="N1132" i="1"/>
  <c r="M1132" i="1"/>
  <c r="O1132" i="1" s="1"/>
  <c r="P1132" i="1" s="1"/>
  <c r="T1131" i="1"/>
  <c r="S1131" i="1"/>
  <c r="R1131" i="1"/>
  <c r="Q1131" i="1"/>
  <c r="N1131" i="1"/>
  <c r="M1131" i="1"/>
  <c r="T1130" i="1"/>
  <c r="S1130" i="1"/>
  <c r="R1130" i="1"/>
  <c r="Q1130" i="1"/>
  <c r="N1130" i="1"/>
  <c r="M1130" i="1"/>
  <c r="T1129" i="1"/>
  <c r="S1129" i="1"/>
  <c r="R1129" i="1"/>
  <c r="Q1129" i="1"/>
  <c r="N1129" i="1"/>
  <c r="M1129" i="1"/>
  <c r="O1129" i="1" s="1"/>
  <c r="P1129" i="1" s="1"/>
  <c r="T1128" i="1"/>
  <c r="S1128" i="1"/>
  <c r="R1128" i="1"/>
  <c r="Q1128" i="1"/>
  <c r="N1128" i="1"/>
  <c r="M1128" i="1"/>
  <c r="O1128" i="1" s="1"/>
  <c r="P1128" i="1" s="1"/>
  <c r="T1127" i="1"/>
  <c r="S1127" i="1"/>
  <c r="R1127" i="1"/>
  <c r="Q1127" i="1"/>
  <c r="N1127" i="1"/>
  <c r="M1127" i="1"/>
  <c r="T1126" i="1"/>
  <c r="S1126" i="1"/>
  <c r="R1126" i="1"/>
  <c r="Q1126" i="1"/>
  <c r="N1126" i="1"/>
  <c r="M1126" i="1"/>
  <c r="T1125" i="1"/>
  <c r="S1125" i="1"/>
  <c r="R1125" i="1"/>
  <c r="Q1125" i="1"/>
  <c r="N1125" i="1"/>
  <c r="M1125" i="1"/>
  <c r="O1125" i="1" s="1"/>
  <c r="P1125" i="1" s="1"/>
  <c r="T1124" i="1"/>
  <c r="S1124" i="1"/>
  <c r="R1124" i="1"/>
  <c r="Q1124" i="1"/>
  <c r="N1124" i="1"/>
  <c r="M1124" i="1"/>
  <c r="O1124" i="1" s="1"/>
  <c r="P1124" i="1" s="1"/>
  <c r="T1123" i="1"/>
  <c r="S1123" i="1"/>
  <c r="R1123" i="1"/>
  <c r="Q1123" i="1"/>
  <c r="N1123" i="1"/>
  <c r="M1123" i="1"/>
  <c r="T1122" i="1"/>
  <c r="S1122" i="1"/>
  <c r="R1122" i="1"/>
  <c r="Q1122" i="1"/>
  <c r="N1122" i="1"/>
  <c r="M1122" i="1"/>
  <c r="T1121" i="1"/>
  <c r="S1121" i="1"/>
  <c r="R1121" i="1"/>
  <c r="Q1121" i="1"/>
  <c r="N1121" i="1"/>
  <c r="M1121" i="1"/>
  <c r="O1121" i="1" s="1"/>
  <c r="P1121" i="1" s="1"/>
  <c r="T1120" i="1"/>
  <c r="S1120" i="1"/>
  <c r="R1120" i="1"/>
  <c r="Q1120" i="1"/>
  <c r="N1120" i="1"/>
  <c r="M1120" i="1"/>
  <c r="O1120" i="1" s="1"/>
  <c r="P1120" i="1" s="1"/>
  <c r="T1119" i="1"/>
  <c r="S1119" i="1"/>
  <c r="R1119" i="1"/>
  <c r="Q1119" i="1"/>
  <c r="N1119" i="1"/>
  <c r="M1119" i="1"/>
  <c r="T1118" i="1"/>
  <c r="S1118" i="1"/>
  <c r="R1118" i="1"/>
  <c r="Q1118" i="1"/>
  <c r="N1118" i="1"/>
  <c r="M1118" i="1"/>
  <c r="T1117" i="1"/>
  <c r="S1117" i="1"/>
  <c r="R1117" i="1"/>
  <c r="Q1117" i="1"/>
  <c r="N1117" i="1"/>
  <c r="M1117" i="1"/>
  <c r="O1117" i="1" s="1"/>
  <c r="P1117" i="1" s="1"/>
  <c r="T1116" i="1"/>
  <c r="S1116" i="1"/>
  <c r="R1116" i="1"/>
  <c r="Q1116" i="1"/>
  <c r="N1116" i="1"/>
  <c r="M1116" i="1"/>
  <c r="O1116" i="1" s="1"/>
  <c r="P1116" i="1" s="1"/>
  <c r="T1115" i="1"/>
  <c r="S1115" i="1"/>
  <c r="R1115" i="1"/>
  <c r="Q1115" i="1"/>
  <c r="N1115" i="1"/>
  <c r="M1115" i="1"/>
  <c r="T1114" i="1"/>
  <c r="S1114" i="1"/>
  <c r="R1114" i="1"/>
  <c r="Q1114" i="1"/>
  <c r="N1114" i="1"/>
  <c r="M1114" i="1"/>
  <c r="T1113" i="1"/>
  <c r="S1113" i="1"/>
  <c r="R1113" i="1"/>
  <c r="Q1113" i="1"/>
  <c r="N1113" i="1"/>
  <c r="M1113" i="1"/>
  <c r="O1113" i="1" s="1"/>
  <c r="P1113" i="1" s="1"/>
  <c r="T1112" i="1"/>
  <c r="S1112" i="1"/>
  <c r="R1112" i="1"/>
  <c r="Q1112" i="1"/>
  <c r="N1112" i="1"/>
  <c r="M1112" i="1"/>
  <c r="O1112" i="1" s="1"/>
  <c r="P1112" i="1" s="1"/>
  <c r="T1111" i="1"/>
  <c r="S1111" i="1"/>
  <c r="R1111" i="1"/>
  <c r="Q1111" i="1"/>
  <c r="N1111" i="1"/>
  <c r="M1111" i="1"/>
  <c r="T1110" i="1"/>
  <c r="S1110" i="1"/>
  <c r="R1110" i="1"/>
  <c r="Q1110" i="1"/>
  <c r="N1110" i="1"/>
  <c r="M1110" i="1"/>
  <c r="T1109" i="1"/>
  <c r="S1109" i="1"/>
  <c r="R1109" i="1"/>
  <c r="Q1109" i="1"/>
  <c r="N1109" i="1"/>
  <c r="M1109" i="1"/>
  <c r="O1109" i="1" s="1"/>
  <c r="P1109" i="1" s="1"/>
  <c r="T1108" i="1"/>
  <c r="S1108" i="1"/>
  <c r="R1108" i="1"/>
  <c r="Q1108" i="1"/>
  <c r="N1108" i="1"/>
  <c r="M1108" i="1"/>
  <c r="O1108" i="1" s="1"/>
  <c r="P1108" i="1" s="1"/>
  <c r="T1107" i="1"/>
  <c r="S1107" i="1"/>
  <c r="R1107" i="1"/>
  <c r="Q1107" i="1"/>
  <c r="N1107" i="1"/>
  <c r="M1107" i="1"/>
  <c r="T1106" i="1"/>
  <c r="S1106" i="1"/>
  <c r="R1106" i="1"/>
  <c r="Q1106" i="1"/>
  <c r="N1106" i="1"/>
  <c r="M1106" i="1"/>
  <c r="T1105" i="1"/>
  <c r="S1105" i="1"/>
  <c r="R1105" i="1"/>
  <c r="Q1105" i="1"/>
  <c r="N1105" i="1"/>
  <c r="M1105" i="1"/>
  <c r="O1105" i="1" s="1"/>
  <c r="P1105" i="1" s="1"/>
  <c r="T1104" i="1"/>
  <c r="S1104" i="1"/>
  <c r="R1104" i="1"/>
  <c r="Q1104" i="1"/>
  <c r="N1104" i="1"/>
  <c r="M1104" i="1"/>
  <c r="O1104" i="1" s="1"/>
  <c r="P1104" i="1" s="1"/>
  <c r="T1103" i="1"/>
  <c r="S1103" i="1"/>
  <c r="R1103" i="1"/>
  <c r="Q1103" i="1"/>
  <c r="N1103" i="1"/>
  <c r="M1103" i="1"/>
  <c r="T1102" i="1"/>
  <c r="S1102" i="1"/>
  <c r="R1102" i="1"/>
  <c r="Q1102" i="1"/>
  <c r="N1102" i="1"/>
  <c r="M1102" i="1"/>
  <c r="T1101" i="1"/>
  <c r="S1101" i="1"/>
  <c r="R1101" i="1"/>
  <c r="Q1101" i="1"/>
  <c r="N1101" i="1"/>
  <c r="M1101" i="1"/>
  <c r="O1101" i="1" s="1"/>
  <c r="P1101" i="1" s="1"/>
  <c r="T1100" i="1"/>
  <c r="S1100" i="1"/>
  <c r="R1100" i="1"/>
  <c r="Q1100" i="1"/>
  <c r="N1100" i="1"/>
  <c r="M1100" i="1"/>
  <c r="O1100" i="1" s="1"/>
  <c r="P1100" i="1" s="1"/>
  <c r="T1099" i="1"/>
  <c r="S1099" i="1"/>
  <c r="R1099" i="1"/>
  <c r="Q1099" i="1"/>
  <c r="N1099" i="1"/>
  <c r="M1099" i="1"/>
  <c r="T1098" i="1"/>
  <c r="S1098" i="1"/>
  <c r="R1098" i="1"/>
  <c r="Q1098" i="1"/>
  <c r="N1098" i="1"/>
  <c r="M1098" i="1"/>
  <c r="T1097" i="1"/>
  <c r="S1097" i="1"/>
  <c r="R1097" i="1"/>
  <c r="Q1097" i="1"/>
  <c r="N1097" i="1"/>
  <c r="M1097" i="1"/>
  <c r="O1097" i="1" s="1"/>
  <c r="P1097" i="1" s="1"/>
  <c r="T1096" i="1"/>
  <c r="S1096" i="1"/>
  <c r="R1096" i="1"/>
  <c r="Q1096" i="1"/>
  <c r="N1096" i="1"/>
  <c r="M1096" i="1"/>
  <c r="O1096" i="1" s="1"/>
  <c r="P1096" i="1" s="1"/>
  <c r="T1095" i="1"/>
  <c r="S1095" i="1"/>
  <c r="R1095" i="1"/>
  <c r="Q1095" i="1"/>
  <c r="N1095" i="1"/>
  <c r="M1095" i="1"/>
  <c r="T1094" i="1"/>
  <c r="S1094" i="1"/>
  <c r="R1094" i="1"/>
  <c r="Q1094" i="1"/>
  <c r="N1094" i="1"/>
  <c r="M1094" i="1"/>
  <c r="T1093" i="1"/>
  <c r="S1093" i="1"/>
  <c r="R1093" i="1"/>
  <c r="Q1093" i="1"/>
  <c r="N1093" i="1"/>
  <c r="M1093" i="1"/>
  <c r="O1093" i="1" s="1"/>
  <c r="P1093" i="1" s="1"/>
  <c r="T1092" i="1"/>
  <c r="S1092" i="1"/>
  <c r="R1092" i="1"/>
  <c r="Q1092" i="1"/>
  <c r="N1092" i="1"/>
  <c r="M1092" i="1"/>
  <c r="O1092" i="1" s="1"/>
  <c r="P1092" i="1" s="1"/>
  <c r="T1091" i="1"/>
  <c r="S1091" i="1"/>
  <c r="R1091" i="1"/>
  <c r="Q1091" i="1"/>
  <c r="N1091" i="1"/>
  <c r="M1091" i="1"/>
  <c r="T1090" i="1"/>
  <c r="S1090" i="1"/>
  <c r="R1090" i="1"/>
  <c r="Q1090" i="1"/>
  <c r="N1090" i="1"/>
  <c r="M1090" i="1"/>
  <c r="T1089" i="1"/>
  <c r="S1089" i="1"/>
  <c r="R1089" i="1"/>
  <c r="Q1089" i="1"/>
  <c r="N1089" i="1"/>
  <c r="M1089" i="1"/>
  <c r="O1089" i="1" s="1"/>
  <c r="P1089" i="1" s="1"/>
  <c r="T1088" i="1"/>
  <c r="S1088" i="1"/>
  <c r="R1088" i="1"/>
  <c r="Q1088" i="1"/>
  <c r="N1088" i="1"/>
  <c r="M1088" i="1"/>
  <c r="O1088" i="1" s="1"/>
  <c r="P1088" i="1" s="1"/>
  <c r="T1087" i="1"/>
  <c r="S1087" i="1"/>
  <c r="R1087" i="1"/>
  <c r="Q1087" i="1"/>
  <c r="N1087" i="1"/>
  <c r="M1087" i="1"/>
  <c r="T1086" i="1"/>
  <c r="S1086" i="1"/>
  <c r="R1086" i="1"/>
  <c r="Q1086" i="1"/>
  <c r="N1086" i="1"/>
  <c r="M1086" i="1"/>
  <c r="T1085" i="1"/>
  <c r="S1085" i="1"/>
  <c r="R1085" i="1"/>
  <c r="Q1085" i="1"/>
  <c r="N1085" i="1"/>
  <c r="M1085" i="1"/>
  <c r="O1085" i="1" s="1"/>
  <c r="P1085" i="1" s="1"/>
  <c r="T1084" i="1"/>
  <c r="S1084" i="1"/>
  <c r="R1084" i="1"/>
  <c r="Q1084" i="1"/>
  <c r="N1084" i="1"/>
  <c r="M1084" i="1"/>
  <c r="O1084" i="1" s="1"/>
  <c r="P1084" i="1" s="1"/>
  <c r="T1083" i="1"/>
  <c r="S1083" i="1"/>
  <c r="R1083" i="1"/>
  <c r="Q1083" i="1"/>
  <c r="N1083" i="1"/>
  <c r="M1083" i="1"/>
  <c r="T1082" i="1"/>
  <c r="S1082" i="1"/>
  <c r="R1082" i="1"/>
  <c r="Q1082" i="1"/>
  <c r="N1082" i="1"/>
  <c r="M1082" i="1"/>
  <c r="T1081" i="1"/>
  <c r="S1081" i="1"/>
  <c r="R1081" i="1"/>
  <c r="Q1081" i="1"/>
  <c r="N1081" i="1"/>
  <c r="O1081" i="1" s="1"/>
  <c r="P1081" i="1" s="1"/>
  <c r="M1081" i="1"/>
  <c r="T1080" i="1"/>
  <c r="S1080" i="1"/>
  <c r="R1080" i="1"/>
  <c r="Q1080" i="1"/>
  <c r="N1080" i="1"/>
  <c r="O1080" i="1" s="1"/>
  <c r="P1080" i="1" s="1"/>
  <c r="M1080" i="1"/>
  <c r="T1079" i="1"/>
  <c r="S1079" i="1"/>
  <c r="R1079" i="1"/>
  <c r="Q1079" i="1"/>
  <c r="N1079" i="1"/>
  <c r="O1079" i="1" s="1"/>
  <c r="P1079" i="1" s="1"/>
  <c r="M1079" i="1"/>
  <c r="T1078" i="1"/>
  <c r="S1078" i="1"/>
  <c r="R1078" i="1"/>
  <c r="Q1078" i="1"/>
  <c r="N1078" i="1"/>
  <c r="O1078" i="1" s="1"/>
  <c r="P1078" i="1" s="1"/>
  <c r="M1078" i="1"/>
  <c r="T1077" i="1"/>
  <c r="S1077" i="1"/>
  <c r="R1077" i="1"/>
  <c r="Q1077" i="1"/>
  <c r="N1077" i="1"/>
  <c r="O1077" i="1" s="1"/>
  <c r="P1077" i="1" s="1"/>
  <c r="M1077" i="1"/>
  <c r="T1076" i="1"/>
  <c r="S1076" i="1"/>
  <c r="R1076" i="1"/>
  <c r="Q1076" i="1"/>
  <c r="N1076" i="1"/>
  <c r="O1076" i="1" s="1"/>
  <c r="P1076" i="1" s="1"/>
  <c r="M1076" i="1"/>
  <c r="T1075" i="1"/>
  <c r="S1075" i="1"/>
  <c r="R1075" i="1"/>
  <c r="Q1075" i="1"/>
  <c r="N1075" i="1"/>
  <c r="O1075" i="1" s="1"/>
  <c r="P1075" i="1" s="1"/>
  <c r="M1075" i="1"/>
  <c r="T1074" i="1"/>
  <c r="S1074" i="1"/>
  <c r="R1074" i="1"/>
  <c r="Q1074" i="1"/>
  <c r="N1074" i="1"/>
  <c r="O1074" i="1" s="1"/>
  <c r="P1074" i="1" s="1"/>
  <c r="M1074" i="1"/>
  <c r="T1073" i="1"/>
  <c r="S1073" i="1"/>
  <c r="R1073" i="1"/>
  <c r="Q1073" i="1"/>
  <c r="N1073" i="1"/>
  <c r="O1073" i="1" s="1"/>
  <c r="P1073" i="1" s="1"/>
  <c r="M1073" i="1"/>
  <c r="T1072" i="1"/>
  <c r="S1072" i="1"/>
  <c r="R1072" i="1"/>
  <c r="Q1072" i="1"/>
  <c r="N1072" i="1"/>
  <c r="O1072" i="1" s="1"/>
  <c r="P1072" i="1" s="1"/>
  <c r="M1072" i="1"/>
  <c r="T1071" i="1"/>
  <c r="S1071" i="1"/>
  <c r="R1071" i="1"/>
  <c r="Q1071" i="1"/>
  <c r="N1071" i="1"/>
  <c r="O1071" i="1" s="1"/>
  <c r="P1071" i="1" s="1"/>
  <c r="M1071" i="1"/>
  <c r="T1070" i="1"/>
  <c r="S1070" i="1"/>
  <c r="R1070" i="1"/>
  <c r="Q1070" i="1"/>
  <c r="N1070" i="1"/>
  <c r="O1070" i="1" s="1"/>
  <c r="P1070" i="1" s="1"/>
  <c r="M1070" i="1"/>
  <c r="T1069" i="1"/>
  <c r="S1069" i="1"/>
  <c r="R1069" i="1"/>
  <c r="Q1069" i="1"/>
  <c r="N1069" i="1"/>
  <c r="O1069" i="1" s="1"/>
  <c r="P1069" i="1" s="1"/>
  <c r="M1069" i="1"/>
  <c r="T1068" i="1"/>
  <c r="S1068" i="1"/>
  <c r="R1068" i="1"/>
  <c r="Q1068" i="1"/>
  <c r="N1068" i="1"/>
  <c r="O1068" i="1" s="1"/>
  <c r="P1068" i="1" s="1"/>
  <c r="M1068" i="1"/>
  <c r="T1067" i="1"/>
  <c r="S1067" i="1"/>
  <c r="R1067" i="1"/>
  <c r="Q1067" i="1"/>
  <c r="N1067" i="1"/>
  <c r="O1067" i="1" s="1"/>
  <c r="P1067" i="1" s="1"/>
  <c r="M1067" i="1"/>
  <c r="T1066" i="1"/>
  <c r="S1066" i="1"/>
  <c r="R1066" i="1"/>
  <c r="Q1066" i="1"/>
  <c r="N1066" i="1"/>
  <c r="O1066" i="1" s="1"/>
  <c r="P1066" i="1" s="1"/>
  <c r="M1066" i="1"/>
  <c r="T1065" i="1"/>
  <c r="S1065" i="1"/>
  <c r="R1065" i="1"/>
  <c r="Q1065" i="1"/>
  <c r="N1065" i="1"/>
  <c r="O1065" i="1" s="1"/>
  <c r="P1065" i="1" s="1"/>
  <c r="M1065" i="1"/>
  <c r="T1064" i="1"/>
  <c r="S1064" i="1"/>
  <c r="R1064" i="1"/>
  <c r="Q1064" i="1"/>
  <c r="N1064" i="1"/>
  <c r="O1064" i="1" s="1"/>
  <c r="P1064" i="1" s="1"/>
  <c r="M1064" i="1"/>
  <c r="T1063" i="1"/>
  <c r="S1063" i="1"/>
  <c r="R1063" i="1"/>
  <c r="Q1063" i="1"/>
  <c r="N1063" i="1"/>
  <c r="O1063" i="1" s="1"/>
  <c r="P1063" i="1" s="1"/>
  <c r="M1063" i="1"/>
  <c r="T1062" i="1"/>
  <c r="S1062" i="1"/>
  <c r="R1062" i="1"/>
  <c r="Q1062" i="1"/>
  <c r="N1062" i="1"/>
  <c r="O1062" i="1" s="1"/>
  <c r="P1062" i="1" s="1"/>
  <c r="M1062" i="1"/>
  <c r="T1061" i="1"/>
  <c r="S1061" i="1"/>
  <c r="R1061" i="1"/>
  <c r="Q1061" i="1"/>
  <c r="N1061" i="1"/>
  <c r="O1061" i="1" s="1"/>
  <c r="P1061" i="1" s="1"/>
  <c r="M1061" i="1"/>
  <c r="T1060" i="1"/>
  <c r="S1060" i="1"/>
  <c r="R1060" i="1"/>
  <c r="Q1060" i="1"/>
  <c r="N1060" i="1"/>
  <c r="O1060" i="1" s="1"/>
  <c r="P1060" i="1" s="1"/>
  <c r="M1060" i="1"/>
  <c r="T1059" i="1"/>
  <c r="S1059" i="1"/>
  <c r="R1059" i="1"/>
  <c r="Q1059" i="1"/>
  <c r="N1059" i="1"/>
  <c r="O1059" i="1" s="1"/>
  <c r="P1059" i="1" s="1"/>
  <c r="M1059" i="1"/>
  <c r="T1058" i="1"/>
  <c r="S1058" i="1"/>
  <c r="R1058" i="1"/>
  <c r="Q1058" i="1"/>
  <c r="N1058" i="1"/>
  <c r="O1058" i="1" s="1"/>
  <c r="P1058" i="1" s="1"/>
  <c r="M1058" i="1"/>
  <c r="T1057" i="1"/>
  <c r="S1057" i="1"/>
  <c r="R1057" i="1"/>
  <c r="Q1057" i="1"/>
  <c r="N1057" i="1"/>
  <c r="O1057" i="1" s="1"/>
  <c r="P1057" i="1" s="1"/>
  <c r="M1057" i="1"/>
  <c r="T1056" i="1"/>
  <c r="S1056" i="1"/>
  <c r="R1056" i="1"/>
  <c r="Q1056" i="1"/>
  <c r="N1056" i="1"/>
  <c r="O1056" i="1" s="1"/>
  <c r="P1056" i="1" s="1"/>
  <c r="M1056" i="1"/>
  <c r="T1055" i="1"/>
  <c r="S1055" i="1"/>
  <c r="R1055" i="1"/>
  <c r="Q1055" i="1"/>
  <c r="N1055" i="1"/>
  <c r="O1055" i="1" s="1"/>
  <c r="P1055" i="1" s="1"/>
  <c r="M1055" i="1"/>
  <c r="T1054" i="1"/>
  <c r="S1054" i="1"/>
  <c r="R1054" i="1"/>
  <c r="Q1054" i="1"/>
  <c r="N1054" i="1"/>
  <c r="O1054" i="1" s="1"/>
  <c r="P1054" i="1" s="1"/>
  <c r="M1054" i="1"/>
  <c r="T1053" i="1"/>
  <c r="S1053" i="1"/>
  <c r="R1053" i="1"/>
  <c r="Q1053" i="1"/>
  <c r="N1053" i="1"/>
  <c r="O1053" i="1" s="1"/>
  <c r="P1053" i="1" s="1"/>
  <c r="M1053" i="1"/>
  <c r="T1052" i="1"/>
  <c r="S1052" i="1"/>
  <c r="R1052" i="1"/>
  <c r="Q1052" i="1"/>
  <c r="N1052" i="1"/>
  <c r="O1052" i="1" s="1"/>
  <c r="P1052" i="1" s="1"/>
  <c r="M1052" i="1"/>
  <c r="T1051" i="1"/>
  <c r="S1051" i="1"/>
  <c r="R1051" i="1"/>
  <c r="Q1051" i="1"/>
  <c r="N1051" i="1"/>
  <c r="O1051" i="1" s="1"/>
  <c r="P1051" i="1" s="1"/>
  <c r="M1051" i="1"/>
  <c r="T1050" i="1"/>
  <c r="S1050" i="1"/>
  <c r="R1050" i="1"/>
  <c r="Q1050" i="1"/>
  <c r="N1050" i="1"/>
  <c r="O1050" i="1" s="1"/>
  <c r="P1050" i="1" s="1"/>
  <c r="M1050" i="1"/>
  <c r="T1049" i="1"/>
  <c r="S1049" i="1"/>
  <c r="R1049" i="1"/>
  <c r="Q1049" i="1"/>
  <c r="N1049" i="1"/>
  <c r="O1049" i="1" s="1"/>
  <c r="P1049" i="1" s="1"/>
  <c r="M1049" i="1"/>
  <c r="T1048" i="1"/>
  <c r="S1048" i="1"/>
  <c r="R1048" i="1"/>
  <c r="Q1048" i="1"/>
  <c r="N1048" i="1"/>
  <c r="O1048" i="1" s="1"/>
  <c r="P1048" i="1" s="1"/>
  <c r="M1048" i="1"/>
  <c r="T1047" i="1"/>
  <c r="S1047" i="1"/>
  <c r="R1047" i="1"/>
  <c r="Q1047" i="1"/>
  <c r="N1047" i="1"/>
  <c r="O1047" i="1" s="1"/>
  <c r="P1047" i="1" s="1"/>
  <c r="M1047" i="1"/>
  <c r="T1046" i="1"/>
  <c r="S1046" i="1"/>
  <c r="R1046" i="1"/>
  <c r="Q1046" i="1"/>
  <c r="N1046" i="1"/>
  <c r="O1046" i="1" s="1"/>
  <c r="P1046" i="1" s="1"/>
  <c r="M1046" i="1"/>
  <c r="T1045" i="1"/>
  <c r="S1045" i="1"/>
  <c r="R1045" i="1"/>
  <c r="Q1045" i="1"/>
  <c r="N1045" i="1"/>
  <c r="O1045" i="1" s="1"/>
  <c r="P1045" i="1" s="1"/>
  <c r="M1045" i="1"/>
  <c r="T1044" i="1"/>
  <c r="S1044" i="1"/>
  <c r="R1044" i="1"/>
  <c r="Q1044" i="1"/>
  <c r="N1044" i="1"/>
  <c r="O1044" i="1" s="1"/>
  <c r="P1044" i="1" s="1"/>
  <c r="M1044" i="1"/>
  <c r="T1043" i="1"/>
  <c r="S1043" i="1"/>
  <c r="R1043" i="1"/>
  <c r="Q1043" i="1"/>
  <c r="N1043" i="1"/>
  <c r="O1043" i="1" s="1"/>
  <c r="P1043" i="1" s="1"/>
  <c r="M1043" i="1"/>
  <c r="T1042" i="1"/>
  <c r="S1042" i="1"/>
  <c r="R1042" i="1"/>
  <c r="Q1042" i="1"/>
  <c r="N1042" i="1"/>
  <c r="O1042" i="1" s="1"/>
  <c r="P1042" i="1" s="1"/>
  <c r="M1042" i="1"/>
  <c r="T1041" i="1"/>
  <c r="S1041" i="1"/>
  <c r="R1041" i="1"/>
  <c r="Q1041" i="1"/>
  <c r="N1041" i="1"/>
  <c r="O1041" i="1" s="1"/>
  <c r="P1041" i="1" s="1"/>
  <c r="M1041" i="1"/>
  <c r="T1040" i="1"/>
  <c r="S1040" i="1"/>
  <c r="R1040" i="1"/>
  <c r="Q1040" i="1"/>
  <c r="N1040" i="1"/>
  <c r="O1040" i="1" s="1"/>
  <c r="P1040" i="1" s="1"/>
  <c r="M1040" i="1"/>
  <c r="T1039" i="1"/>
  <c r="S1039" i="1"/>
  <c r="R1039" i="1"/>
  <c r="Q1039" i="1"/>
  <c r="N1039" i="1"/>
  <c r="O1039" i="1" s="1"/>
  <c r="P1039" i="1" s="1"/>
  <c r="M1039" i="1"/>
  <c r="T1038" i="1"/>
  <c r="S1038" i="1"/>
  <c r="R1038" i="1"/>
  <c r="Q1038" i="1"/>
  <c r="N1038" i="1"/>
  <c r="O1038" i="1" s="1"/>
  <c r="P1038" i="1" s="1"/>
  <c r="M1038" i="1"/>
  <c r="T1037" i="1"/>
  <c r="S1037" i="1"/>
  <c r="R1037" i="1"/>
  <c r="Q1037" i="1"/>
  <c r="N1037" i="1"/>
  <c r="O1037" i="1" s="1"/>
  <c r="P1037" i="1" s="1"/>
  <c r="M1037" i="1"/>
  <c r="T1036" i="1"/>
  <c r="S1036" i="1"/>
  <c r="R1036" i="1"/>
  <c r="Q1036" i="1"/>
  <c r="N1036" i="1"/>
  <c r="O1036" i="1" s="1"/>
  <c r="P1036" i="1" s="1"/>
  <c r="M1036" i="1"/>
  <c r="T1035" i="1"/>
  <c r="S1035" i="1"/>
  <c r="R1035" i="1"/>
  <c r="Q1035" i="1"/>
  <c r="N1035" i="1"/>
  <c r="O1035" i="1" s="1"/>
  <c r="P1035" i="1" s="1"/>
  <c r="M1035" i="1"/>
  <c r="T1034" i="1"/>
  <c r="S1034" i="1"/>
  <c r="R1034" i="1"/>
  <c r="Q1034" i="1"/>
  <c r="N1034" i="1"/>
  <c r="O1034" i="1" s="1"/>
  <c r="P1034" i="1" s="1"/>
  <c r="M1034" i="1"/>
  <c r="T1033" i="1"/>
  <c r="S1033" i="1"/>
  <c r="R1033" i="1"/>
  <c r="Q1033" i="1"/>
  <c r="N1033" i="1"/>
  <c r="O1033" i="1" s="1"/>
  <c r="P1033" i="1" s="1"/>
  <c r="M1033" i="1"/>
  <c r="T1032" i="1"/>
  <c r="S1032" i="1"/>
  <c r="R1032" i="1"/>
  <c r="Q1032" i="1"/>
  <c r="N1032" i="1"/>
  <c r="O1032" i="1" s="1"/>
  <c r="P1032" i="1" s="1"/>
  <c r="M1032" i="1"/>
  <c r="T1031" i="1"/>
  <c r="S1031" i="1"/>
  <c r="R1031" i="1"/>
  <c r="Q1031" i="1"/>
  <c r="N1031" i="1"/>
  <c r="O1031" i="1" s="1"/>
  <c r="P1031" i="1" s="1"/>
  <c r="M1031" i="1"/>
  <c r="T1030" i="1"/>
  <c r="S1030" i="1"/>
  <c r="R1030" i="1"/>
  <c r="Q1030" i="1"/>
  <c r="N1030" i="1"/>
  <c r="O1030" i="1" s="1"/>
  <c r="P1030" i="1" s="1"/>
  <c r="M1030" i="1"/>
  <c r="T1029" i="1"/>
  <c r="S1029" i="1"/>
  <c r="R1029" i="1"/>
  <c r="Q1029" i="1"/>
  <c r="P1029" i="1"/>
  <c r="N1029" i="1"/>
  <c r="O1029" i="1" s="1"/>
  <c r="M1029" i="1"/>
  <c r="T1028" i="1"/>
  <c r="S1028" i="1"/>
  <c r="R1028" i="1"/>
  <c r="Q1028" i="1"/>
  <c r="N1028" i="1"/>
  <c r="O1028" i="1" s="1"/>
  <c r="P1028" i="1" s="1"/>
  <c r="M1028" i="1"/>
  <c r="T1027" i="1"/>
  <c r="S1027" i="1"/>
  <c r="R1027" i="1"/>
  <c r="Q1027" i="1"/>
  <c r="N1027" i="1"/>
  <c r="O1027" i="1" s="1"/>
  <c r="P1027" i="1" s="1"/>
  <c r="M1027" i="1"/>
  <c r="T1026" i="1"/>
  <c r="S1026" i="1"/>
  <c r="R1026" i="1"/>
  <c r="Q1026" i="1"/>
  <c r="N1026" i="1"/>
  <c r="O1026" i="1" s="1"/>
  <c r="P1026" i="1" s="1"/>
  <c r="M1026" i="1"/>
  <c r="T1025" i="1"/>
  <c r="S1025" i="1"/>
  <c r="R1025" i="1"/>
  <c r="Q1025" i="1"/>
  <c r="N1025" i="1"/>
  <c r="O1025" i="1" s="1"/>
  <c r="P1025" i="1" s="1"/>
  <c r="M1025" i="1"/>
  <c r="T1024" i="1"/>
  <c r="S1024" i="1"/>
  <c r="R1024" i="1"/>
  <c r="Q1024" i="1"/>
  <c r="N1024" i="1"/>
  <c r="O1024" i="1" s="1"/>
  <c r="P1024" i="1" s="1"/>
  <c r="M1024" i="1"/>
  <c r="T1023" i="1"/>
  <c r="S1023" i="1"/>
  <c r="R1023" i="1"/>
  <c r="Q1023" i="1"/>
  <c r="N1023" i="1"/>
  <c r="O1023" i="1" s="1"/>
  <c r="P1023" i="1" s="1"/>
  <c r="M1023" i="1"/>
  <c r="T1022" i="1"/>
  <c r="S1022" i="1"/>
  <c r="R1022" i="1"/>
  <c r="Q1022" i="1"/>
  <c r="N1022" i="1"/>
  <c r="O1022" i="1" s="1"/>
  <c r="P1022" i="1" s="1"/>
  <c r="M1022" i="1"/>
  <c r="T1021" i="1"/>
  <c r="S1021" i="1"/>
  <c r="R1021" i="1"/>
  <c r="Q1021" i="1"/>
  <c r="N1021" i="1"/>
  <c r="O1021" i="1" s="1"/>
  <c r="P1021" i="1" s="1"/>
  <c r="M1021" i="1"/>
  <c r="T1020" i="1"/>
  <c r="S1020" i="1"/>
  <c r="R1020" i="1"/>
  <c r="Q1020" i="1"/>
  <c r="N1020" i="1"/>
  <c r="O1020" i="1" s="1"/>
  <c r="P1020" i="1" s="1"/>
  <c r="M1020" i="1"/>
  <c r="T1019" i="1"/>
  <c r="S1019" i="1"/>
  <c r="R1019" i="1"/>
  <c r="Q1019" i="1"/>
  <c r="N1019" i="1"/>
  <c r="O1019" i="1" s="1"/>
  <c r="P1019" i="1" s="1"/>
  <c r="M1019" i="1"/>
  <c r="T1018" i="1"/>
  <c r="S1018" i="1"/>
  <c r="R1018" i="1"/>
  <c r="Q1018" i="1"/>
  <c r="N1018" i="1"/>
  <c r="O1018" i="1" s="1"/>
  <c r="P1018" i="1" s="1"/>
  <c r="M1018" i="1"/>
  <c r="T1017" i="1"/>
  <c r="S1017" i="1"/>
  <c r="R1017" i="1"/>
  <c r="Q1017" i="1"/>
  <c r="N1017" i="1"/>
  <c r="O1017" i="1" s="1"/>
  <c r="P1017" i="1" s="1"/>
  <c r="M1017" i="1"/>
  <c r="T1016" i="1"/>
  <c r="S1016" i="1"/>
  <c r="R1016" i="1"/>
  <c r="Q1016" i="1"/>
  <c r="N1016" i="1"/>
  <c r="O1016" i="1" s="1"/>
  <c r="P1016" i="1" s="1"/>
  <c r="M1016" i="1"/>
  <c r="T1015" i="1"/>
  <c r="S1015" i="1"/>
  <c r="R1015" i="1"/>
  <c r="Q1015" i="1"/>
  <c r="N1015" i="1"/>
  <c r="O1015" i="1" s="1"/>
  <c r="P1015" i="1" s="1"/>
  <c r="M1015" i="1"/>
  <c r="T1014" i="1"/>
  <c r="S1014" i="1"/>
  <c r="R1014" i="1"/>
  <c r="Q1014" i="1"/>
  <c r="N1014" i="1"/>
  <c r="O1014" i="1" s="1"/>
  <c r="P1014" i="1" s="1"/>
  <c r="M1014" i="1"/>
  <c r="T1013" i="1"/>
  <c r="S1013" i="1"/>
  <c r="R1013" i="1"/>
  <c r="Q1013" i="1"/>
  <c r="N1013" i="1"/>
  <c r="O1013" i="1" s="1"/>
  <c r="P1013" i="1" s="1"/>
  <c r="M1013" i="1"/>
  <c r="T1012" i="1"/>
  <c r="S1012" i="1"/>
  <c r="R1012" i="1"/>
  <c r="Q1012" i="1"/>
  <c r="N1012" i="1"/>
  <c r="O1012" i="1" s="1"/>
  <c r="P1012" i="1" s="1"/>
  <c r="M1012" i="1"/>
  <c r="T1011" i="1"/>
  <c r="S1011" i="1"/>
  <c r="R1011" i="1"/>
  <c r="Q1011" i="1"/>
  <c r="N1011" i="1"/>
  <c r="O1011" i="1" s="1"/>
  <c r="P1011" i="1" s="1"/>
  <c r="M1011" i="1"/>
  <c r="T1010" i="1"/>
  <c r="S1010" i="1"/>
  <c r="R1010" i="1"/>
  <c r="Q1010" i="1"/>
  <c r="N1010" i="1"/>
  <c r="O1010" i="1" s="1"/>
  <c r="P1010" i="1" s="1"/>
  <c r="M1010" i="1"/>
  <c r="T1009" i="1"/>
  <c r="S1009" i="1"/>
  <c r="R1009" i="1"/>
  <c r="Q1009" i="1"/>
  <c r="N1009" i="1"/>
  <c r="O1009" i="1" s="1"/>
  <c r="P1009" i="1" s="1"/>
  <c r="M1009" i="1"/>
  <c r="T1008" i="1"/>
  <c r="S1008" i="1"/>
  <c r="R1008" i="1"/>
  <c r="Q1008" i="1"/>
  <c r="N1008" i="1"/>
  <c r="O1008" i="1" s="1"/>
  <c r="P1008" i="1" s="1"/>
  <c r="M1008" i="1"/>
  <c r="T1007" i="1"/>
  <c r="S1007" i="1"/>
  <c r="R1007" i="1"/>
  <c r="Q1007" i="1"/>
  <c r="N1007" i="1"/>
  <c r="O1007" i="1" s="1"/>
  <c r="P1007" i="1" s="1"/>
  <c r="M1007" i="1"/>
  <c r="T1006" i="1"/>
  <c r="S1006" i="1"/>
  <c r="R1006" i="1"/>
  <c r="Q1006" i="1"/>
  <c r="N1006" i="1"/>
  <c r="O1006" i="1" s="1"/>
  <c r="P1006" i="1" s="1"/>
  <c r="M1006" i="1"/>
  <c r="T1005" i="1"/>
  <c r="S1005" i="1"/>
  <c r="R1005" i="1"/>
  <c r="Q1005" i="1"/>
  <c r="N1005" i="1"/>
  <c r="O1005" i="1" s="1"/>
  <c r="P1005" i="1" s="1"/>
  <c r="M1005" i="1"/>
  <c r="T1004" i="1"/>
  <c r="S1004" i="1"/>
  <c r="R1004" i="1"/>
  <c r="Q1004" i="1"/>
  <c r="N1004" i="1"/>
  <c r="O1004" i="1" s="1"/>
  <c r="P1004" i="1" s="1"/>
  <c r="M1004" i="1"/>
  <c r="T1003" i="1"/>
  <c r="S1003" i="1"/>
  <c r="R1003" i="1"/>
  <c r="Q1003" i="1"/>
  <c r="N1003" i="1"/>
  <c r="O1003" i="1" s="1"/>
  <c r="P1003" i="1" s="1"/>
  <c r="M1003" i="1"/>
  <c r="T1002" i="1"/>
  <c r="S1002" i="1"/>
  <c r="R1002" i="1"/>
  <c r="Q1002" i="1"/>
  <c r="N1002" i="1"/>
  <c r="O1002" i="1" s="1"/>
  <c r="P1002" i="1" s="1"/>
  <c r="M1002" i="1"/>
  <c r="T1001" i="1"/>
  <c r="S1001" i="1"/>
  <c r="R1001" i="1"/>
  <c r="Q1001" i="1"/>
  <c r="N1001" i="1"/>
  <c r="O1001" i="1" s="1"/>
  <c r="P1001" i="1" s="1"/>
  <c r="M1001" i="1"/>
  <c r="T1000" i="1"/>
  <c r="S1000" i="1"/>
  <c r="R1000" i="1"/>
  <c r="Q1000" i="1"/>
  <c r="N1000" i="1"/>
  <c r="O1000" i="1" s="1"/>
  <c r="P1000" i="1" s="1"/>
  <c r="M1000" i="1"/>
  <c r="T999" i="1"/>
  <c r="S999" i="1"/>
  <c r="R999" i="1"/>
  <c r="Q999" i="1"/>
  <c r="N999" i="1"/>
  <c r="O999" i="1" s="1"/>
  <c r="P999" i="1" s="1"/>
  <c r="M999" i="1"/>
  <c r="T998" i="1"/>
  <c r="S998" i="1"/>
  <c r="R998" i="1"/>
  <c r="Q998" i="1"/>
  <c r="N998" i="1"/>
  <c r="O998" i="1" s="1"/>
  <c r="P998" i="1" s="1"/>
  <c r="M998" i="1"/>
  <c r="T997" i="1"/>
  <c r="S997" i="1"/>
  <c r="R997" i="1"/>
  <c r="Q997" i="1"/>
  <c r="N997" i="1"/>
  <c r="O997" i="1" s="1"/>
  <c r="P997" i="1" s="1"/>
  <c r="M997" i="1"/>
  <c r="T996" i="1"/>
  <c r="S996" i="1"/>
  <c r="R996" i="1"/>
  <c r="Q996" i="1"/>
  <c r="N996" i="1"/>
  <c r="O996" i="1" s="1"/>
  <c r="P996" i="1" s="1"/>
  <c r="M996" i="1"/>
  <c r="T995" i="1"/>
  <c r="S995" i="1"/>
  <c r="R995" i="1"/>
  <c r="Q995" i="1"/>
  <c r="N995" i="1"/>
  <c r="O995" i="1" s="1"/>
  <c r="P995" i="1" s="1"/>
  <c r="M995" i="1"/>
  <c r="T994" i="1"/>
  <c r="S994" i="1"/>
  <c r="R994" i="1"/>
  <c r="Q994" i="1"/>
  <c r="N994" i="1"/>
  <c r="O994" i="1" s="1"/>
  <c r="P994" i="1" s="1"/>
  <c r="M994" i="1"/>
  <c r="T993" i="1"/>
  <c r="S993" i="1"/>
  <c r="R993" i="1"/>
  <c r="Q993" i="1"/>
  <c r="N993" i="1"/>
  <c r="O993" i="1" s="1"/>
  <c r="P993" i="1" s="1"/>
  <c r="M993" i="1"/>
  <c r="T992" i="1"/>
  <c r="S992" i="1"/>
  <c r="R992" i="1"/>
  <c r="Q992" i="1"/>
  <c r="N992" i="1"/>
  <c r="O992" i="1" s="1"/>
  <c r="P992" i="1" s="1"/>
  <c r="M992" i="1"/>
  <c r="T991" i="1"/>
  <c r="S991" i="1"/>
  <c r="R991" i="1"/>
  <c r="Q991" i="1"/>
  <c r="N991" i="1"/>
  <c r="O991" i="1" s="1"/>
  <c r="P991" i="1" s="1"/>
  <c r="M991" i="1"/>
  <c r="T990" i="1"/>
  <c r="S990" i="1"/>
  <c r="R990" i="1"/>
  <c r="Q990" i="1"/>
  <c r="N990" i="1"/>
  <c r="O990" i="1" s="1"/>
  <c r="P990" i="1" s="1"/>
  <c r="M990" i="1"/>
  <c r="T989" i="1"/>
  <c r="S989" i="1"/>
  <c r="R989" i="1"/>
  <c r="Q989" i="1"/>
  <c r="N989" i="1"/>
  <c r="O989" i="1" s="1"/>
  <c r="P989" i="1" s="1"/>
  <c r="M989" i="1"/>
  <c r="T988" i="1"/>
  <c r="S988" i="1"/>
  <c r="R988" i="1"/>
  <c r="Q988" i="1"/>
  <c r="N988" i="1"/>
  <c r="O988" i="1" s="1"/>
  <c r="P988" i="1" s="1"/>
  <c r="M988" i="1"/>
  <c r="T987" i="1"/>
  <c r="S987" i="1"/>
  <c r="R987" i="1"/>
  <c r="Q987" i="1"/>
  <c r="N987" i="1"/>
  <c r="O987" i="1" s="1"/>
  <c r="P987" i="1" s="1"/>
  <c r="M987" i="1"/>
  <c r="T986" i="1"/>
  <c r="S986" i="1"/>
  <c r="R986" i="1"/>
  <c r="Q986" i="1"/>
  <c r="N986" i="1"/>
  <c r="O986" i="1" s="1"/>
  <c r="P986" i="1" s="1"/>
  <c r="M986" i="1"/>
  <c r="T985" i="1"/>
  <c r="S985" i="1"/>
  <c r="R985" i="1"/>
  <c r="Q985" i="1"/>
  <c r="N985" i="1"/>
  <c r="O985" i="1" s="1"/>
  <c r="P985" i="1" s="1"/>
  <c r="M985" i="1"/>
  <c r="T984" i="1"/>
  <c r="S984" i="1"/>
  <c r="R984" i="1"/>
  <c r="Q984" i="1"/>
  <c r="N984" i="1"/>
  <c r="O984" i="1" s="1"/>
  <c r="P984" i="1" s="1"/>
  <c r="M984" i="1"/>
  <c r="T983" i="1"/>
  <c r="S983" i="1"/>
  <c r="R983" i="1"/>
  <c r="Q983" i="1"/>
  <c r="N983" i="1"/>
  <c r="O983" i="1" s="1"/>
  <c r="P983" i="1" s="1"/>
  <c r="M983" i="1"/>
  <c r="T982" i="1"/>
  <c r="S982" i="1"/>
  <c r="R982" i="1"/>
  <c r="Q982" i="1"/>
  <c r="N982" i="1"/>
  <c r="O982" i="1" s="1"/>
  <c r="P982" i="1" s="1"/>
  <c r="M982" i="1"/>
  <c r="T981" i="1"/>
  <c r="S981" i="1"/>
  <c r="R981" i="1"/>
  <c r="Q981" i="1"/>
  <c r="N981" i="1"/>
  <c r="O981" i="1" s="1"/>
  <c r="P981" i="1" s="1"/>
  <c r="M981" i="1"/>
  <c r="T980" i="1"/>
  <c r="S980" i="1"/>
  <c r="R980" i="1"/>
  <c r="Q980" i="1"/>
  <c r="N980" i="1"/>
  <c r="O980" i="1" s="1"/>
  <c r="P980" i="1" s="1"/>
  <c r="M980" i="1"/>
  <c r="T979" i="1"/>
  <c r="S979" i="1"/>
  <c r="R979" i="1"/>
  <c r="Q979" i="1"/>
  <c r="N979" i="1"/>
  <c r="O979" i="1" s="1"/>
  <c r="P979" i="1" s="1"/>
  <c r="M979" i="1"/>
  <c r="T978" i="1"/>
  <c r="S978" i="1"/>
  <c r="R978" i="1"/>
  <c r="Q978" i="1"/>
  <c r="N978" i="1"/>
  <c r="O978" i="1" s="1"/>
  <c r="P978" i="1" s="1"/>
  <c r="M978" i="1"/>
  <c r="T977" i="1"/>
  <c r="S977" i="1"/>
  <c r="R977" i="1"/>
  <c r="Q977" i="1"/>
  <c r="N977" i="1"/>
  <c r="O977" i="1" s="1"/>
  <c r="P977" i="1" s="1"/>
  <c r="M977" i="1"/>
  <c r="T976" i="1"/>
  <c r="S976" i="1"/>
  <c r="R976" i="1"/>
  <c r="Q976" i="1"/>
  <c r="N976" i="1"/>
  <c r="O976" i="1" s="1"/>
  <c r="P976" i="1" s="1"/>
  <c r="M976" i="1"/>
  <c r="T975" i="1"/>
  <c r="S975" i="1"/>
  <c r="R975" i="1"/>
  <c r="Q975" i="1"/>
  <c r="N975" i="1"/>
  <c r="O975" i="1" s="1"/>
  <c r="P975" i="1" s="1"/>
  <c r="M975" i="1"/>
  <c r="T974" i="1"/>
  <c r="S974" i="1"/>
  <c r="R974" i="1"/>
  <c r="Q974" i="1"/>
  <c r="N974" i="1"/>
  <c r="O974" i="1" s="1"/>
  <c r="P974" i="1" s="1"/>
  <c r="M974" i="1"/>
  <c r="T973" i="1"/>
  <c r="S973" i="1"/>
  <c r="R973" i="1"/>
  <c r="Q973" i="1"/>
  <c r="N973" i="1"/>
  <c r="O973" i="1" s="1"/>
  <c r="P973" i="1" s="1"/>
  <c r="M973" i="1"/>
  <c r="T972" i="1"/>
  <c r="S972" i="1"/>
  <c r="R972" i="1"/>
  <c r="Q972" i="1"/>
  <c r="N972" i="1"/>
  <c r="O972" i="1" s="1"/>
  <c r="P972" i="1" s="1"/>
  <c r="M972" i="1"/>
  <c r="T971" i="1"/>
  <c r="S971" i="1"/>
  <c r="R971" i="1"/>
  <c r="Q971" i="1"/>
  <c r="N971" i="1"/>
  <c r="O971" i="1" s="1"/>
  <c r="P971" i="1" s="1"/>
  <c r="M971" i="1"/>
  <c r="T970" i="1"/>
  <c r="S970" i="1"/>
  <c r="R970" i="1"/>
  <c r="Q970" i="1"/>
  <c r="N970" i="1"/>
  <c r="O970" i="1" s="1"/>
  <c r="P970" i="1" s="1"/>
  <c r="M970" i="1"/>
  <c r="T969" i="1"/>
  <c r="S969" i="1"/>
  <c r="R969" i="1"/>
  <c r="Q969" i="1"/>
  <c r="N969" i="1"/>
  <c r="O969" i="1" s="1"/>
  <c r="P969" i="1" s="1"/>
  <c r="M969" i="1"/>
  <c r="T968" i="1"/>
  <c r="S968" i="1"/>
  <c r="R968" i="1"/>
  <c r="Q968" i="1"/>
  <c r="N968" i="1"/>
  <c r="O968" i="1" s="1"/>
  <c r="P968" i="1" s="1"/>
  <c r="M968" i="1"/>
  <c r="T967" i="1"/>
  <c r="S967" i="1"/>
  <c r="R967" i="1"/>
  <c r="Q967" i="1"/>
  <c r="N967" i="1"/>
  <c r="O967" i="1" s="1"/>
  <c r="P967" i="1" s="1"/>
  <c r="M967" i="1"/>
  <c r="T966" i="1"/>
  <c r="S966" i="1"/>
  <c r="R966" i="1"/>
  <c r="Q966" i="1"/>
  <c r="N966" i="1"/>
  <c r="O966" i="1" s="1"/>
  <c r="P966" i="1" s="1"/>
  <c r="M966" i="1"/>
  <c r="T965" i="1"/>
  <c r="S965" i="1"/>
  <c r="R965" i="1"/>
  <c r="Q965" i="1"/>
  <c r="N965" i="1"/>
  <c r="O965" i="1" s="1"/>
  <c r="P965" i="1" s="1"/>
  <c r="M965" i="1"/>
  <c r="T964" i="1"/>
  <c r="S964" i="1"/>
  <c r="R964" i="1"/>
  <c r="Q964" i="1"/>
  <c r="N964" i="1"/>
  <c r="O964" i="1" s="1"/>
  <c r="P964" i="1" s="1"/>
  <c r="M964" i="1"/>
  <c r="T963" i="1"/>
  <c r="S963" i="1"/>
  <c r="R963" i="1"/>
  <c r="Q963" i="1"/>
  <c r="N963" i="1"/>
  <c r="O963" i="1" s="1"/>
  <c r="P963" i="1" s="1"/>
  <c r="M963" i="1"/>
  <c r="T962" i="1"/>
  <c r="S962" i="1"/>
  <c r="R962" i="1"/>
  <c r="Q962" i="1"/>
  <c r="N962" i="1"/>
  <c r="O962" i="1" s="1"/>
  <c r="P962" i="1" s="1"/>
  <c r="M962" i="1"/>
  <c r="T961" i="1"/>
  <c r="S961" i="1"/>
  <c r="R961" i="1"/>
  <c r="Q961" i="1"/>
  <c r="N961" i="1"/>
  <c r="O961" i="1" s="1"/>
  <c r="P961" i="1" s="1"/>
  <c r="M961" i="1"/>
  <c r="T960" i="1"/>
  <c r="S960" i="1"/>
  <c r="R960" i="1"/>
  <c r="Q960" i="1"/>
  <c r="N960" i="1"/>
  <c r="O960" i="1" s="1"/>
  <c r="P960" i="1" s="1"/>
  <c r="M960" i="1"/>
  <c r="T959" i="1"/>
  <c r="S959" i="1"/>
  <c r="R959" i="1"/>
  <c r="Q959" i="1"/>
  <c r="N959" i="1"/>
  <c r="O959" i="1" s="1"/>
  <c r="P959" i="1" s="1"/>
  <c r="M959" i="1"/>
  <c r="T958" i="1"/>
  <c r="S958" i="1"/>
  <c r="R958" i="1"/>
  <c r="Q958" i="1"/>
  <c r="N958" i="1"/>
  <c r="O958" i="1" s="1"/>
  <c r="P958" i="1" s="1"/>
  <c r="M958" i="1"/>
  <c r="T957" i="1"/>
  <c r="S957" i="1"/>
  <c r="R957" i="1"/>
  <c r="Q957" i="1"/>
  <c r="N957" i="1"/>
  <c r="O957" i="1" s="1"/>
  <c r="P957" i="1" s="1"/>
  <c r="M957" i="1"/>
  <c r="T956" i="1"/>
  <c r="S956" i="1"/>
  <c r="R956" i="1"/>
  <c r="Q956" i="1"/>
  <c r="N956" i="1"/>
  <c r="O956" i="1" s="1"/>
  <c r="P956" i="1" s="1"/>
  <c r="M956" i="1"/>
  <c r="T955" i="1"/>
  <c r="S955" i="1"/>
  <c r="R955" i="1"/>
  <c r="Q955" i="1"/>
  <c r="P955" i="1"/>
  <c r="N955" i="1"/>
  <c r="O955" i="1" s="1"/>
  <c r="M955" i="1"/>
  <c r="T954" i="1"/>
  <c r="S954" i="1"/>
  <c r="R954" i="1"/>
  <c r="Q954" i="1"/>
  <c r="N954" i="1"/>
  <c r="O954" i="1" s="1"/>
  <c r="P954" i="1" s="1"/>
  <c r="M954" i="1"/>
  <c r="T953" i="1"/>
  <c r="S953" i="1"/>
  <c r="R953" i="1"/>
  <c r="Q953" i="1"/>
  <c r="P953" i="1"/>
  <c r="N953" i="1"/>
  <c r="O953" i="1" s="1"/>
  <c r="M953" i="1"/>
  <c r="T952" i="1"/>
  <c r="S952" i="1"/>
  <c r="R952" i="1"/>
  <c r="Q952" i="1"/>
  <c r="N952" i="1"/>
  <c r="O952" i="1" s="1"/>
  <c r="P952" i="1" s="1"/>
  <c r="M952" i="1"/>
  <c r="T951" i="1"/>
  <c r="S951" i="1"/>
  <c r="R951" i="1"/>
  <c r="Q951" i="1"/>
  <c r="P951" i="1"/>
  <c r="N951" i="1"/>
  <c r="O951" i="1" s="1"/>
  <c r="M951" i="1"/>
  <c r="T950" i="1"/>
  <c r="S950" i="1"/>
  <c r="R950" i="1"/>
  <c r="Q950" i="1"/>
  <c r="N950" i="1"/>
  <c r="O950" i="1" s="1"/>
  <c r="P950" i="1" s="1"/>
  <c r="M950" i="1"/>
  <c r="T949" i="1"/>
  <c r="S949" i="1"/>
  <c r="R949" i="1"/>
  <c r="Q949" i="1"/>
  <c r="P949" i="1"/>
  <c r="N949" i="1"/>
  <c r="O949" i="1" s="1"/>
  <c r="M949" i="1"/>
  <c r="T948" i="1"/>
  <c r="S948" i="1"/>
  <c r="R948" i="1"/>
  <c r="Q948" i="1"/>
  <c r="N948" i="1"/>
  <c r="O948" i="1" s="1"/>
  <c r="P948" i="1" s="1"/>
  <c r="M948" i="1"/>
  <c r="T947" i="1"/>
  <c r="S947" i="1"/>
  <c r="R947" i="1"/>
  <c r="Q947" i="1"/>
  <c r="P947" i="1"/>
  <c r="N947" i="1"/>
  <c r="O947" i="1" s="1"/>
  <c r="M947" i="1"/>
  <c r="T946" i="1"/>
  <c r="S946" i="1"/>
  <c r="R946" i="1"/>
  <c r="Q946" i="1"/>
  <c r="N946" i="1"/>
  <c r="O946" i="1" s="1"/>
  <c r="P946" i="1" s="1"/>
  <c r="M946" i="1"/>
  <c r="T945" i="1"/>
  <c r="S945" i="1"/>
  <c r="R945" i="1"/>
  <c r="Q945" i="1"/>
  <c r="P945" i="1"/>
  <c r="N945" i="1"/>
  <c r="O945" i="1" s="1"/>
  <c r="M945" i="1"/>
  <c r="T944" i="1"/>
  <c r="S944" i="1"/>
  <c r="R944" i="1"/>
  <c r="Q944" i="1"/>
  <c r="N944" i="1"/>
  <c r="O944" i="1" s="1"/>
  <c r="P944" i="1" s="1"/>
  <c r="M944" i="1"/>
  <c r="T943" i="1"/>
  <c r="S943" i="1"/>
  <c r="R943" i="1"/>
  <c r="Q943" i="1"/>
  <c r="P943" i="1"/>
  <c r="N943" i="1"/>
  <c r="O943" i="1" s="1"/>
  <c r="M943" i="1"/>
  <c r="T942" i="1"/>
  <c r="S942" i="1"/>
  <c r="R942" i="1"/>
  <c r="Q942" i="1"/>
  <c r="N942" i="1"/>
  <c r="O942" i="1" s="1"/>
  <c r="P942" i="1" s="1"/>
  <c r="M942" i="1"/>
  <c r="T941" i="1"/>
  <c r="S941" i="1"/>
  <c r="R941" i="1"/>
  <c r="Q941" i="1"/>
  <c r="P941" i="1"/>
  <c r="N941" i="1"/>
  <c r="O941" i="1" s="1"/>
  <c r="M941" i="1"/>
  <c r="T940" i="1"/>
  <c r="S940" i="1"/>
  <c r="R940" i="1"/>
  <c r="Q940" i="1"/>
  <c r="N940" i="1"/>
  <c r="O940" i="1" s="1"/>
  <c r="P940" i="1" s="1"/>
  <c r="M940" i="1"/>
  <c r="T939" i="1"/>
  <c r="S939" i="1"/>
  <c r="R939" i="1"/>
  <c r="Q939" i="1"/>
  <c r="P939" i="1"/>
  <c r="N939" i="1"/>
  <c r="O939" i="1" s="1"/>
  <c r="M939" i="1"/>
  <c r="T938" i="1"/>
  <c r="S938" i="1"/>
  <c r="R938" i="1"/>
  <c r="Q938" i="1"/>
  <c r="N938" i="1"/>
  <c r="O938" i="1" s="1"/>
  <c r="P938" i="1" s="1"/>
  <c r="M938" i="1"/>
  <c r="T937" i="1"/>
  <c r="S937" i="1"/>
  <c r="R937" i="1"/>
  <c r="Q937" i="1"/>
  <c r="P937" i="1"/>
  <c r="N937" i="1"/>
  <c r="O937" i="1" s="1"/>
  <c r="M937" i="1"/>
  <c r="T936" i="1"/>
  <c r="S936" i="1"/>
  <c r="R936" i="1"/>
  <c r="Q936" i="1"/>
  <c r="N936" i="1"/>
  <c r="O936" i="1" s="1"/>
  <c r="P936" i="1" s="1"/>
  <c r="M936" i="1"/>
  <c r="T935" i="1"/>
  <c r="S935" i="1"/>
  <c r="R935" i="1"/>
  <c r="Q935" i="1"/>
  <c r="P935" i="1"/>
  <c r="N935" i="1"/>
  <c r="O935" i="1" s="1"/>
  <c r="M935" i="1"/>
  <c r="T934" i="1"/>
  <c r="S934" i="1"/>
  <c r="R934" i="1"/>
  <c r="Q934" i="1"/>
  <c r="N934" i="1"/>
  <c r="O934" i="1" s="1"/>
  <c r="P934" i="1" s="1"/>
  <c r="M934" i="1"/>
  <c r="T933" i="1"/>
  <c r="S933" i="1"/>
  <c r="R933" i="1"/>
  <c r="Q933" i="1"/>
  <c r="P933" i="1"/>
  <c r="N933" i="1"/>
  <c r="O933" i="1" s="1"/>
  <c r="M933" i="1"/>
  <c r="T932" i="1"/>
  <c r="S932" i="1"/>
  <c r="R932" i="1"/>
  <c r="Q932" i="1"/>
  <c r="N932" i="1"/>
  <c r="O932" i="1" s="1"/>
  <c r="P932" i="1" s="1"/>
  <c r="M932" i="1"/>
  <c r="T931" i="1"/>
  <c r="S931" i="1"/>
  <c r="R931" i="1"/>
  <c r="Q931" i="1"/>
  <c r="P931" i="1"/>
  <c r="N931" i="1"/>
  <c r="O931" i="1" s="1"/>
  <c r="M931" i="1"/>
  <c r="T930" i="1"/>
  <c r="S930" i="1"/>
  <c r="R930" i="1"/>
  <c r="Q930" i="1"/>
  <c r="N930" i="1"/>
  <c r="O930" i="1" s="1"/>
  <c r="P930" i="1" s="1"/>
  <c r="M930" i="1"/>
  <c r="T929" i="1"/>
  <c r="S929" i="1"/>
  <c r="R929" i="1"/>
  <c r="Q929" i="1"/>
  <c r="P929" i="1"/>
  <c r="N929" i="1"/>
  <c r="O929" i="1" s="1"/>
  <c r="M929" i="1"/>
  <c r="T928" i="1"/>
  <c r="S928" i="1"/>
  <c r="R928" i="1"/>
  <c r="Q928" i="1"/>
  <c r="N928" i="1"/>
  <c r="O928" i="1" s="1"/>
  <c r="P928" i="1" s="1"/>
  <c r="M928" i="1"/>
  <c r="T927" i="1"/>
  <c r="S927" i="1"/>
  <c r="R927" i="1"/>
  <c r="Q927" i="1"/>
  <c r="P927" i="1"/>
  <c r="N927" i="1"/>
  <c r="O927" i="1" s="1"/>
  <c r="M927" i="1"/>
  <c r="T926" i="1"/>
  <c r="S926" i="1"/>
  <c r="R926" i="1"/>
  <c r="Q926" i="1"/>
  <c r="N926" i="1"/>
  <c r="O926" i="1" s="1"/>
  <c r="P926" i="1" s="1"/>
  <c r="M926" i="1"/>
  <c r="T925" i="1"/>
  <c r="S925" i="1"/>
  <c r="R925" i="1"/>
  <c r="Q925" i="1"/>
  <c r="P925" i="1"/>
  <c r="N925" i="1"/>
  <c r="O925" i="1" s="1"/>
  <c r="M925" i="1"/>
  <c r="T924" i="1"/>
  <c r="S924" i="1"/>
  <c r="R924" i="1"/>
  <c r="Q924" i="1"/>
  <c r="N924" i="1"/>
  <c r="O924" i="1" s="1"/>
  <c r="P924" i="1" s="1"/>
  <c r="M924" i="1"/>
  <c r="T923" i="1"/>
  <c r="S923" i="1"/>
  <c r="R923" i="1"/>
  <c r="Q923" i="1"/>
  <c r="P923" i="1"/>
  <c r="N923" i="1"/>
  <c r="O923" i="1" s="1"/>
  <c r="M923" i="1"/>
  <c r="T922" i="1"/>
  <c r="S922" i="1"/>
  <c r="R922" i="1"/>
  <c r="Q922" i="1"/>
  <c r="N922" i="1"/>
  <c r="O922" i="1" s="1"/>
  <c r="P922" i="1" s="1"/>
  <c r="M922" i="1"/>
  <c r="T921" i="1"/>
  <c r="S921" i="1"/>
  <c r="R921" i="1"/>
  <c r="Q921" i="1"/>
  <c r="P921" i="1"/>
  <c r="N921" i="1"/>
  <c r="O921" i="1" s="1"/>
  <c r="M921" i="1"/>
  <c r="T920" i="1"/>
  <c r="S920" i="1"/>
  <c r="R920" i="1"/>
  <c r="Q920" i="1"/>
  <c r="N920" i="1"/>
  <c r="O920" i="1" s="1"/>
  <c r="P920" i="1" s="1"/>
  <c r="M920" i="1"/>
  <c r="T919" i="1"/>
  <c r="S919" i="1"/>
  <c r="R919" i="1"/>
  <c r="Q919" i="1"/>
  <c r="P919" i="1"/>
  <c r="N919" i="1"/>
  <c r="O919" i="1" s="1"/>
  <c r="M919" i="1"/>
  <c r="T918" i="1"/>
  <c r="S918" i="1"/>
  <c r="R918" i="1"/>
  <c r="Q918" i="1"/>
  <c r="N918" i="1"/>
  <c r="O918" i="1" s="1"/>
  <c r="P918" i="1" s="1"/>
  <c r="M918" i="1"/>
  <c r="T917" i="1"/>
  <c r="S917" i="1"/>
  <c r="R917" i="1"/>
  <c r="Q917" i="1"/>
  <c r="P917" i="1"/>
  <c r="N917" i="1"/>
  <c r="O917" i="1" s="1"/>
  <c r="M917" i="1"/>
  <c r="T916" i="1"/>
  <c r="S916" i="1"/>
  <c r="R916" i="1"/>
  <c r="Q916" i="1"/>
  <c r="N916" i="1"/>
  <c r="O916" i="1" s="1"/>
  <c r="P916" i="1" s="1"/>
  <c r="M916" i="1"/>
  <c r="T915" i="1"/>
  <c r="S915" i="1"/>
  <c r="R915" i="1"/>
  <c r="Q915" i="1"/>
  <c r="P915" i="1"/>
  <c r="N915" i="1"/>
  <c r="O915" i="1" s="1"/>
  <c r="M915" i="1"/>
  <c r="T914" i="1"/>
  <c r="S914" i="1"/>
  <c r="R914" i="1"/>
  <c r="Q914" i="1"/>
  <c r="N914" i="1"/>
  <c r="O914" i="1" s="1"/>
  <c r="P914" i="1" s="1"/>
  <c r="M914" i="1"/>
  <c r="T913" i="1"/>
  <c r="S913" i="1"/>
  <c r="R913" i="1"/>
  <c r="Q913" i="1"/>
  <c r="P913" i="1"/>
  <c r="N913" i="1"/>
  <c r="O913" i="1" s="1"/>
  <c r="M913" i="1"/>
  <c r="T912" i="1"/>
  <c r="S912" i="1"/>
  <c r="R912" i="1"/>
  <c r="Q912" i="1"/>
  <c r="N912" i="1"/>
  <c r="O912" i="1" s="1"/>
  <c r="P912" i="1" s="1"/>
  <c r="M912" i="1"/>
  <c r="T911" i="1"/>
  <c r="S911" i="1"/>
  <c r="R911" i="1"/>
  <c r="Q911" i="1"/>
  <c r="P911" i="1"/>
  <c r="N911" i="1"/>
  <c r="O911" i="1" s="1"/>
  <c r="M911" i="1"/>
  <c r="T910" i="1"/>
  <c r="S910" i="1"/>
  <c r="R910" i="1"/>
  <c r="Q910" i="1"/>
  <c r="N910" i="1"/>
  <c r="O910" i="1" s="1"/>
  <c r="P910" i="1" s="1"/>
  <c r="M910" i="1"/>
  <c r="T909" i="1"/>
  <c r="S909" i="1"/>
  <c r="R909" i="1"/>
  <c r="Q909" i="1"/>
  <c r="P909" i="1"/>
  <c r="N909" i="1"/>
  <c r="O909" i="1" s="1"/>
  <c r="M909" i="1"/>
  <c r="T908" i="1"/>
  <c r="S908" i="1"/>
  <c r="R908" i="1"/>
  <c r="Q908" i="1"/>
  <c r="N908" i="1"/>
  <c r="O908" i="1" s="1"/>
  <c r="P908" i="1" s="1"/>
  <c r="M908" i="1"/>
  <c r="T907" i="1"/>
  <c r="S907" i="1"/>
  <c r="R907" i="1"/>
  <c r="Q907" i="1"/>
  <c r="P907" i="1"/>
  <c r="N907" i="1"/>
  <c r="O907" i="1" s="1"/>
  <c r="M907" i="1"/>
  <c r="T906" i="1"/>
  <c r="S906" i="1"/>
  <c r="R906" i="1"/>
  <c r="Q906" i="1"/>
  <c r="N906" i="1"/>
  <c r="O906" i="1" s="1"/>
  <c r="P906" i="1" s="1"/>
  <c r="M906" i="1"/>
  <c r="T905" i="1"/>
  <c r="S905" i="1"/>
  <c r="R905" i="1"/>
  <c r="Q905" i="1"/>
  <c r="P905" i="1"/>
  <c r="N905" i="1"/>
  <c r="O905" i="1" s="1"/>
  <c r="M905" i="1"/>
  <c r="T904" i="1"/>
  <c r="S904" i="1"/>
  <c r="R904" i="1"/>
  <c r="Q904" i="1"/>
  <c r="N904" i="1"/>
  <c r="O904" i="1" s="1"/>
  <c r="P904" i="1" s="1"/>
  <c r="M904" i="1"/>
  <c r="T903" i="1"/>
  <c r="S903" i="1"/>
  <c r="R903" i="1"/>
  <c r="Q903" i="1"/>
  <c r="P903" i="1"/>
  <c r="N903" i="1"/>
  <c r="O903" i="1" s="1"/>
  <c r="M903" i="1"/>
  <c r="T902" i="1"/>
  <c r="S902" i="1"/>
  <c r="R902" i="1"/>
  <c r="Q902" i="1"/>
  <c r="N902" i="1"/>
  <c r="O902" i="1" s="1"/>
  <c r="P902" i="1" s="1"/>
  <c r="M902" i="1"/>
  <c r="T901" i="1"/>
  <c r="S901" i="1"/>
  <c r="R901" i="1"/>
  <c r="Q901" i="1"/>
  <c r="P901" i="1"/>
  <c r="N901" i="1"/>
  <c r="O901" i="1" s="1"/>
  <c r="M901" i="1"/>
  <c r="T900" i="1"/>
  <c r="S900" i="1"/>
  <c r="R900" i="1"/>
  <c r="Q900" i="1"/>
  <c r="N900" i="1"/>
  <c r="O900" i="1" s="1"/>
  <c r="P900" i="1" s="1"/>
  <c r="M900" i="1"/>
  <c r="T899" i="1"/>
  <c r="S899" i="1"/>
  <c r="R899" i="1"/>
  <c r="Q899" i="1"/>
  <c r="N899" i="1"/>
  <c r="O899" i="1" s="1"/>
  <c r="P899" i="1" s="1"/>
  <c r="M899" i="1"/>
  <c r="T898" i="1"/>
  <c r="S898" i="1"/>
  <c r="R898" i="1"/>
  <c r="Q898" i="1"/>
  <c r="N898" i="1"/>
  <c r="O898" i="1" s="1"/>
  <c r="P898" i="1" s="1"/>
  <c r="M898" i="1"/>
  <c r="T897" i="1"/>
  <c r="S897" i="1"/>
  <c r="R897" i="1"/>
  <c r="Q897" i="1"/>
  <c r="P897" i="1"/>
  <c r="N897" i="1"/>
  <c r="O897" i="1" s="1"/>
  <c r="M897" i="1"/>
  <c r="T896" i="1"/>
  <c r="S896" i="1"/>
  <c r="R896" i="1"/>
  <c r="Q896" i="1"/>
  <c r="N896" i="1"/>
  <c r="O896" i="1" s="1"/>
  <c r="P896" i="1" s="1"/>
  <c r="M896" i="1"/>
  <c r="T895" i="1"/>
  <c r="S895" i="1"/>
  <c r="R895" i="1"/>
  <c r="Q895" i="1"/>
  <c r="N895" i="1"/>
  <c r="O895" i="1" s="1"/>
  <c r="P895" i="1" s="1"/>
  <c r="M895" i="1"/>
  <c r="T894" i="1"/>
  <c r="S894" i="1"/>
  <c r="R894" i="1"/>
  <c r="Q894" i="1"/>
  <c r="N894" i="1"/>
  <c r="O894" i="1" s="1"/>
  <c r="P894" i="1" s="1"/>
  <c r="M894" i="1"/>
  <c r="T893" i="1"/>
  <c r="S893" i="1"/>
  <c r="R893" i="1"/>
  <c r="Q893" i="1"/>
  <c r="P893" i="1"/>
  <c r="N893" i="1"/>
  <c r="O893" i="1" s="1"/>
  <c r="M893" i="1"/>
  <c r="T892" i="1"/>
  <c r="S892" i="1"/>
  <c r="R892" i="1"/>
  <c r="Q892" i="1"/>
  <c r="N892" i="1"/>
  <c r="O892" i="1" s="1"/>
  <c r="P892" i="1" s="1"/>
  <c r="M892" i="1"/>
  <c r="T891" i="1"/>
  <c r="S891" i="1"/>
  <c r="R891" i="1"/>
  <c r="Q891" i="1"/>
  <c r="N891" i="1"/>
  <c r="O891" i="1" s="1"/>
  <c r="P891" i="1" s="1"/>
  <c r="M891" i="1"/>
  <c r="T890" i="1"/>
  <c r="S890" i="1"/>
  <c r="R890" i="1"/>
  <c r="Q890" i="1"/>
  <c r="N890" i="1"/>
  <c r="O890" i="1" s="1"/>
  <c r="P890" i="1" s="1"/>
  <c r="M890" i="1"/>
  <c r="T889" i="1"/>
  <c r="S889" i="1"/>
  <c r="R889" i="1"/>
  <c r="Q889" i="1"/>
  <c r="P889" i="1"/>
  <c r="N889" i="1"/>
  <c r="O889" i="1" s="1"/>
  <c r="M889" i="1"/>
  <c r="T888" i="1"/>
  <c r="S888" i="1"/>
  <c r="R888" i="1"/>
  <c r="Q888" i="1"/>
  <c r="N888" i="1"/>
  <c r="O888" i="1" s="1"/>
  <c r="P888" i="1" s="1"/>
  <c r="M888" i="1"/>
  <c r="T887" i="1"/>
  <c r="S887" i="1"/>
  <c r="R887" i="1"/>
  <c r="Q887" i="1"/>
  <c r="N887" i="1"/>
  <c r="O887" i="1" s="1"/>
  <c r="P887" i="1" s="1"/>
  <c r="M887" i="1"/>
  <c r="T886" i="1"/>
  <c r="S886" i="1"/>
  <c r="R886" i="1"/>
  <c r="Q886" i="1"/>
  <c r="N886" i="1"/>
  <c r="O886" i="1" s="1"/>
  <c r="P886" i="1" s="1"/>
  <c r="M886" i="1"/>
  <c r="T885" i="1"/>
  <c r="S885" i="1"/>
  <c r="R885" i="1"/>
  <c r="Q885" i="1"/>
  <c r="P885" i="1"/>
  <c r="N885" i="1"/>
  <c r="O885" i="1" s="1"/>
  <c r="M885" i="1"/>
  <c r="T884" i="1"/>
  <c r="S884" i="1"/>
  <c r="R884" i="1"/>
  <c r="Q884" i="1"/>
  <c r="N884" i="1"/>
  <c r="O884" i="1" s="1"/>
  <c r="P884" i="1" s="1"/>
  <c r="M884" i="1"/>
  <c r="T883" i="1"/>
  <c r="S883" i="1"/>
  <c r="R883" i="1"/>
  <c r="Q883" i="1"/>
  <c r="N883" i="1"/>
  <c r="O883" i="1" s="1"/>
  <c r="P883" i="1" s="1"/>
  <c r="M883" i="1"/>
  <c r="T882" i="1"/>
  <c r="S882" i="1"/>
  <c r="R882" i="1"/>
  <c r="Q882" i="1"/>
  <c r="N882" i="1"/>
  <c r="O882" i="1" s="1"/>
  <c r="P882" i="1" s="1"/>
  <c r="M882" i="1"/>
  <c r="T881" i="1"/>
  <c r="S881" i="1"/>
  <c r="R881" i="1"/>
  <c r="Q881" i="1"/>
  <c r="P881" i="1"/>
  <c r="N881" i="1"/>
  <c r="O881" i="1" s="1"/>
  <c r="M881" i="1"/>
  <c r="T880" i="1"/>
  <c r="S880" i="1"/>
  <c r="R880" i="1"/>
  <c r="Q880" i="1"/>
  <c r="N880" i="1"/>
  <c r="O880" i="1" s="1"/>
  <c r="P880" i="1" s="1"/>
  <c r="M880" i="1"/>
  <c r="T879" i="1"/>
  <c r="S879" i="1"/>
  <c r="R879" i="1"/>
  <c r="Q879" i="1"/>
  <c r="N879" i="1"/>
  <c r="O879" i="1" s="1"/>
  <c r="P879" i="1" s="1"/>
  <c r="M879" i="1"/>
  <c r="T878" i="1"/>
  <c r="S878" i="1"/>
  <c r="R878" i="1"/>
  <c r="Q878" i="1"/>
  <c r="N878" i="1"/>
  <c r="O878" i="1" s="1"/>
  <c r="P878" i="1" s="1"/>
  <c r="M878" i="1"/>
  <c r="T877" i="1"/>
  <c r="S877" i="1"/>
  <c r="R877" i="1"/>
  <c r="Q877" i="1"/>
  <c r="P877" i="1"/>
  <c r="N877" i="1"/>
  <c r="O877" i="1" s="1"/>
  <c r="M877" i="1"/>
  <c r="T876" i="1"/>
  <c r="S876" i="1"/>
  <c r="R876" i="1"/>
  <c r="Q876" i="1"/>
  <c r="N876" i="1"/>
  <c r="O876" i="1" s="1"/>
  <c r="P876" i="1" s="1"/>
  <c r="M876" i="1"/>
  <c r="T875" i="1"/>
  <c r="S875" i="1"/>
  <c r="R875" i="1"/>
  <c r="Q875" i="1"/>
  <c r="N875" i="1"/>
  <c r="O875" i="1" s="1"/>
  <c r="P875" i="1" s="1"/>
  <c r="M875" i="1"/>
  <c r="T874" i="1"/>
  <c r="S874" i="1"/>
  <c r="R874" i="1"/>
  <c r="Q874" i="1"/>
  <c r="N874" i="1"/>
  <c r="O874" i="1" s="1"/>
  <c r="P874" i="1" s="1"/>
  <c r="M874" i="1"/>
  <c r="T873" i="1"/>
  <c r="S873" i="1"/>
  <c r="R873" i="1"/>
  <c r="Q873" i="1"/>
  <c r="P873" i="1"/>
  <c r="N873" i="1"/>
  <c r="O873" i="1" s="1"/>
  <c r="M873" i="1"/>
  <c r="T872" i="1"/>
  <c r="S872" i="1"/>
  <c r="R872" i="1"/>
  <c r="Q872" i="1"/>
  <c r="N872" i="1"/>
  <c r="O872" i="1" s="1"/>
  <c r="P872" i="1" s="1"/>
  <c r="M872" i="1"/>
  <c r="T871" i="1"/>
  <c r="S871" i="1"/>
  <c r="R871" i="1"/>
  <c r="Q871" i="1"/>
  <c r="N871" i="1"/>
  <c r="O871" i="1" s="1"/>
  <c r="P871" i="1" s="1"/>
  <c r="M871" i="1"/>
  <c r="T870" i="1"/>
  <c r="S870" i="1"/>
  <c r="R870" i="1"/>
  <c r="Q870" i="1"/>
  <c r="N870" i="1"/>
  <c r="O870" i="1" s="1"/>
  <c r="P870" i="1" s="1"/>
  <c r="M870" i="1"/>
  <c r="T869" i="1"/>
  <c r="S869" i="1"/>
  <c r="R869" i="1"/>
  <c r="Q869" i="1"/>
  <c r="P869" i="1"/>
  <c r="N869" i="1"/>
  <c r="O869" i="1" s="1"/>
  <c r="M869" i="1"/>
  <c r="T868" i="1"/>
  <c r="S868" i="1"/>
  <c r="R868" i="1"/>
  <c r="Q868" i="1"/>
  <c r="N868" i="1"/>
  <c r="O868" i="1" s="1"/>
  <c r="P868" i="1" s="1"/>
  <c r="M868" i="1"/>
  <c r="T867" i="1"/>
  <c r="S867" i="1"/>
  <c r="R867" i="1"/>
  <c r="Q867" i="1"/>
  <c r="N867" i="1"/>
  <c r="O867" i="1" s="1"/>
  <c r="P867" i="1" s="1"/>
  <c r="M867" i="1"/>
  <c r="T866" i="1"/>
  <c r="S866" i="1"/>
  <c r="R866" i="1"/>
  <c r="Q866" i="1"/>
  <c r="N866" i="1"/>
  <c r="O866" i="1" s="1"/>
  <c r="P866" i="1" s="1"/>
  <c r="M866" i="1"/>
  <c r="T865" i="1"/>
  <c r="S865" i="1"/>
  <c r="R865" i="1"/>
  <c r="Q865" i="1"/>
  <c r="P865" i="1"/>
  <c r="N865" i="1"/>
  <c r="O865" i="1" s="1"/>
  <c r="M865" i="1"/>
  <c r="T864" i="1"/>
  <c r="S864" i="1"/>
  <c r="R864" i="1"/>
  <c r="Q864" i="1"/>
  <c r="N864" i="1"/>
  <c r="O864" i="1" s="1"/>
  <c r="P864" i="1" s="1"/>
  <c r="M864" i="1"/>
  <c r="T863" i="1"/>
  <c r="S863" i="1"/>
  <c r="R863" i="1"/>
  <c r="Q863" i="1"/>
  <c r="N863" i="1"/>
  <c r="O863" i="1" s="1"/>
  <c r="P863" i="1" s="1"/>
  <c r="M863" i="1"/>
  <c r="T862" i="1"/>
  <c r="S862" i="1"/>
  <c r="R862" i="1"/>
  <c r="Q862" i="1"/>
  <c r="N862" i="1"/>
  <c r="O862" i="1" s="1"/>
  <c r="P862" i="1" s="1"/>
  <c r="M862" i="1"/>
  <c r="T861" i="1"/>
  <c r="S861" i="1"/>
  <c r="R861" i="1"/>
  <c r="Q861" i="1"/>
  <c r="P861" i="1"/>
  <c r="N861" i="1"/>
  <c r="O861" i="1" s="1"/>
  <c r="M861" i="1"/>
  <c r="T860" i="1"/>
  <c r="S860" i="1"/>
  <c r="R860" i="1"/>
  <c r="Q860" i="1"/>
  <c r="N860" i="1"/>
  <c r="O860" i="1" s="1"/>
  <c r="P860" i="1" s="1"/>
  <c r="M860" i="1"/>
  <c r="T859" i="1"/>
  <c r="S859" i="1"/>
  <c r="R859" i="1"/>
  <c r="Q859" i="1"/>
  <c r="N859" i="1"/>
  <c r="O859" i="1" s="1"/>
  <c r="P859" i="1" s="1"/>
  <c r="M859" i="1"/>
  <c r="T858" i="1"/>
  <c r="S858" i="1"/>
  <c r="R858" i="1"/>
  <c r="Q858" i="1"/>
  <c r="N858" i="1"/>
  <c r="O858" i="1" s="1"/>
  <c r="P858" i="1" s="1"/>
  <c r="M858" i="1"/>
  <c r="T857" i="1"/>
  <c r="S857" i="1"/>
  <c r="R857" i="1"/>
  <c r="Q857" i="1"/>
  <c r="P857" i="1"/>
  <c r="N857" i="1"/>
  <c r="O857" i="1" s="1"/>
  <c r="M857" i="1"/>
  <c r="T856" i="1"/>
  <c r="S856" i="1"/>
  <c r="R856" i="1"/>
  <c r="Q856" i="1"/>
  <c r="N856" i="1"/>
  <c r="O856" i="1" s="1"/>
  <c r="P856" i="1" s="1"/>
  <c r="M856" i="1"/>
  <c r="T855" i="1"/>
  <c r="S855" i="1"/>
  <c r="R855" i="1"/>
  <c r="Q855" i="1"/>
  <c r="N855" i="1"/>
  <c r="O855" i="1" s="1"/>
  <c r="P855" i="1" s="1"/>
  <c r="M855" i="1"/>
  <c r="T854" i="1"/>
  <c r="S854" i="1"/>
  <c r="R854" i="1"/>
  <c r="Q854" i="1"/>
  <c r="N854" i="1"/>
  <c r="O854" i="1" s="1"/>
  <c r="P854" i="1" s="1"/>
  <c r="M854" i="1"/>
  <c r="T853" i="1"/>
  <c r="S853" i="1"/>
  <c r="R853" i="1"/>
  <c r="Q853" i="1"/>
  <c r="P853" i="1"/>
  <c r="N853" i="1"/>
  <c r="O853" i="1" s="1"/>
  <c r="M853" i="1"/>
  <c r="T852" i="1"/>
  <c r="S852" i="1"/>
  <c r="R852" i="1"/>
  <c r="Q852" i="1"/>
  <c r="N852" i="1"/>
  <c r="O852" i="1" s="1"/>
  <c r="P852" i="1" s="1"/>
  <c r="M852" i="1"/>
  <c r="T851" i="1"/>
  <c r="S851" i="1"/>
  <c r="R851" i="1"/>
  <c r="Q851" i="1"/>
  <c r="N851" i="1"/>
  <c r="O851" i="1" s="1"/>
  <c r="P851" i="1" s="1"/>
  <c r="M851" i="1"/>
  <c r="T850" i="1"/>
  <c r="S850" i="1"/>
  <c r="R850" i="1"/>
  <c r="Q850" i="1"/>
  <c r="N850" i="1"/>
  <c r="O850" i="1" s="1"/>
  <c r="P850" i="1" s="1"/>
  <c r="M850" i="1"/>
  <c r="T849" i="1"/>
  <c r="S849" i="1"/>
  <c r="R849" i="1"/>
  <c r="Q849" i="1"/>
  <c r="P849" i="1"/>
  <c r="N849" i="1"/>
  <c r="O849" i="1" s="1"/>
  <c r="M849" i="1"/>
  <c r="T848" i="1"/>
  <c r="S848" i="1"/>
  <c r="R848" i="1"/>
  <c r="Q848" i="1"/>
  <c r="N848" i="1"/>
  <c r="O848" i="1" s="1"/>
  <c r="P848" i="1" s="1"/>
  <c r="M848" i="1"/>
  <c r="T847" i="1"/>
  <c r="S847" i="1"/>
  <c r="R847" i="1"/>
  <c r="Q847" i="1"/>
  <c r="N847" i="1"/>
  <c r="O847" i="1" s="1"/>
  <c r="P847" i="1" s="1"/>
  <c r="M847" i="1"/>
  <c r="T846" i="1"/>
  <c r="S846" i="1"/>
  <c r="R846" i="1"/>
  <c r="Q846" i="1"/>
  <c r="N846" i="1"/>
  <c r="O846" i="1" s="1"/>
  <c r="P846" i="1" s="1"/>
  <c r="M846" i="1"/>
  <c r="T845" i="1"/>
  <c r="S845" i="1"/>
  <c r="R845" i="1"/>
  <c r="Q845" i="1"/>
  <c r="P845" i="1"/>
  <c r="N845" i="1"/>
  <c r="O845" i="1" s="1"/>
  <c r="M845" i="1"/>
  <c r="T844" i="1"/>
  <c r="S844" i="1"/>
  <c r="R844" i="1"/>
  <c r="Q844" i="1"/>
  <c r="N844" i="1"/>
  <c r="O844" i="1" s="1"/>
  <c r="P844" i="1" s="1"/>
  <c r="M844" i="1"/>
  <c r="T843" i="1"/>
  <c r="S843" i="1"/>
  <c r="R843" i="1"/>
  <c r="Q843" i="1"/>
  <c r="N843" i="1"/>
  <c r="O843" i="1" s="1"/>
  <c r="P843" i="1" s="1"/>
  <c r="M843" i="1"/>
  <c r="T842" i="1"/>
  <c r="S842" i="1"/>
  <c r="R842" i="1"/>
  <c r="Q842" i="1"/>
  <c r="N842" i="1"/>
  <c r="O842" i="1" s="1"/>
  <c r="P842" i="1" s="1"/>
  <c r="M842" i="1"/>
  <c r="T841" i="1"/>
  <c r="S841" i="1"/>
  <c r="R841" i="1"/>
  <c r="Q841" i="1"/>
  <c r="P841" i="1"/>
  <c r="N841" i="1"/>
  <c r="O841" i="1" s="1"/>
  <c r="M841" i="1"/>
  <c r="T840" i="1"/>
  <c r="S840" i="1"/>
  <c r="R840" i="1"/>
  <c r="Q840" i="1"/>
  <c r="N840" i="1"/>
  <c r="O840" i="1" s="1"/>
  <c r="P840" i="1" s="1"/>
  <c r="M840" i="1"/>
  <c r="T839" i="1"/>
  <c r="S839" i="1"/>
  <c r="R839" i="1"/>
  <c r="Q839" i="1"/>
  <c r="N839" i="1"/>
  <c r="O839" i="1" s="1"/>
  <c r="P839" i="1" s="1"/>
  <c r="M839" i="1"/>
  <c r="T838" i="1"/>
  <c r="S838" i="1"/>
  <c r="R838" i="1"/>
  <c r="Q838" i="1"/>
  <c r="N838" i="1"/>
  <c r="O838" i="1" s="1"/>
  <c r="P838" i="1" s="1"/>
  <c r="M838" i="1"/>
  <c r="T837" i="1"/>
  <c r="S837" i="1"/>
  <c r="R837" i="1"/>
  <c r="Q837" i="1"/>
  <c r="P837" i="1"/>
  <c r="N837" i="1"/>
  <c r="O837" i="1" s="1"/>
  <c r="M837" i="1"/>
  <c r="T836" i="1"/>
  <c r="S836" i="1"/>
  <c r="R836" i="1"/>
  <c r="Q836" i="1"/>
  <c r="N836" i="1"/>
  <c r="O836" i="1" s="1"/>
  <c r="P836" i="1" s="1"/>
  <c r="M836" i="1"/>
  <c r="T835" i="1"/>
  <c r="S835" i="1"/>
  <c r="R835" i="1"/>
  <c r="Q835" i="1"/>
  <c r="N835" i="1"/>
  <c r="O835" i="1" s="1"/>
  <c r="P835" i="1" s="1"/>
  <c r="M835" i="1"/>
  <c r="T834" i="1"/>
  <c r="S834" i="1"/>
  <c r="R834" i="1"/>
  <c r="Q834" i="1"/>
  <c r="N834" i="1"/>
  <c r="O834" i="1" s="1"/>
  <c r="P834" i="1" s="1"/>
  <c r="M834" i="1"/>
  <c r="T833" i="1"/>
  <c r="S833" i="1"/>
  <c r="R833" i="1"/>
  <c r="Q833" i="1"/>
  <c r="P833" i="1"/>
  <c r="N833" i="1"/>
  <c r="O833" i="1" s="1"/>
  <c r="M833" i="1"/>
  <c r="T832" i="1"/>
  <c r="S832" i="1"/>
  <c r="R832" i="1"/>
  <c r="Q832" i="1"/>
  <c r="N832" i="1"/>
  <c r="O832" i="1" s="1"/>
  <c r="P832" i="1" s="1"/>
  <c r="M832" i="1"/>
  <c r="T831" i="1"/>
  <c r="S831" i="1"/>
  <c r="R831" i="1"/>
  <c r="Q831" i="1"/>
  <c r="N831" i="1"/>
  <c r="O831" i="1" s="1"/>
  <c r="P831" i="1" s="1"/>
  <c r="M831" i="1"/>
  <c r="T830" i="1"/>
  <c r="S830" i="1"/>
  <c r="R830" i="1"/>
  <c r="Q830" i="1"/>
  <c r="N830" i="1"/>
  <c r="O830" i="1" s="1"/>
  <c r="P830" i="1" s="1"/>
  <c r="M830" i="1"/>
  <c r="T829" i="1"/>
  <c r="S829" i="1"/>
  <c r="R829" i="1"/>
  <c r="Q829" i="1"/>
  <c r="P829" i="1"/>
  <c r="N829" i="1"/>
  <c r="O829" i="1" s="1"/>
  <c r="M829" i="1"/>
  <c r="T828" i="1"/>
  <c r="S828" i="1"/>
  <c r="R828" i="1"/>
  <c r="Q828" i="1"/>
  <c r="N828" i="1"/>
  <c r="O828" i="1" s="1"/>
  <c r="P828" i="1" s="1"/>
  <c r="M828" i="1"/>
  <c r="T827" i="1"/>
  <c r="S827" i="1"/>
  <c r="R827" i="1"/>
  <c r="Q827" i="1"/>
  <c r="N827" i="1"/>
  <c r="O827" i="1" s="1"/>
  <c r="P827" i="1" s="1"/>
  <c r="M827" i="1"/>
  <c r="T826" i="1"/>
  <c r="S826" i="1"/>
  <c r="R826" i="1"/>
  <c r="Q826" i="1"/>
  <c r="N826" i="1"/>
  <c r="O826" i="1" s="1"/>
  <c r="P826" i="1" s="1"/>
  <c r="M826" i="1"/>
  <c r="T825" i="1"/>
  <c r="S825" i="1"/>
  <c r="R825" i="1"/>
  <c r="Q825" i="1"/>
  <c r="P825" i="1"/>
  <c r="N825" i="1"/>
  <c r="O825" i="1" s="1"/>
  <c r="M825" i="1"/>
  <c r="T824" i="1"/>
  <c r="S824" i="1"/>
  <c r="R824" i="1"/>
  <c r="Q824" i="1"/>
  <c r="N824" i="1"/>
  <c r="O824" i="1" s="1"/>
  <c r="P824" i="1" s="1"/>
  <c r="M824" i="1"/>
  <c r="T823" i="1"/>
  <c r="S823" i="1"/>
  <c r="R823" i="1"/>
  <c r="Q823" i="1"/>
  <c r="N823" i="1"/>
  <c r="O823" i="1" s="1"/>
  <c r="P823" i="1" s="1"/>
  <c r="M823" i="1"/>
  <c r="T822" i="1"/>
  <c r="S822" i="1"/>
  <c r="R822" i="1"/>
  <c r="Q822" i="1"/>
  <c r="N822" i="1"/>
  <c r="O822" i="1" s="1"/>
  <c r="P822" i="1" s="1"/>
  <c r="M822" i="1"/>
  <c r="T821" i="1"/>
  <c r="S821" i="1"/>
  <c r="R821" i="1"/>
  <c r="Q821" i="1"/>
  <c r="P821" i="1"/>
  <c r="N821" i="1"/>
  <c r="O821" i="1" s="1"/>
  <c r="M821" i="1"/>
  <c r="T820" i="1"/>
  <c r="S820" i="1"/>
  <c r="R820" i="1"/>
  <c r="Q820" i="1"/>
  <c r="N820" i="1"/>
  <c r="O820" i="1" s="1"/>
  <c r="P820" i="1" s="1"/>
  <c r="M820" i="1"/>
  <c r="T819" i="1"/>
  <c r="S819" i="1"/>
  <c r="R819" i="1"/>
  <c r="Q819" i="1"/>
  <c r="N819" i="1"/>
  <c r="O819" i="1" s="1"/>
  <c r="P819" i="1" s="1"/>
  <c r="M819" i="1"/>
  <c r="T818" i="1"/>
  <c r="S818" i="1"/>
  <c r="R818" i="1"/>
  <c r="Q818" i="1"/>
  <c r="N818" i="1"/>
  <c r="O818" i="1" s="1"/>
  <c r="P818" i="1" s="1"/>
  <c r="M818" i="1"/>
  <c r="T817" i="1"/>
  <c r="S817" i="1"/>
  <c r="R817" i="1"/>
  <c r="Q817" i="1"/>
  <c r="P817" i="1"/>
  <c r="N817" i="1"/>
  <c r="O817" i="1" s="1"/>
  <c r="M817" i="1"/>
  <c r="T816" i="1"/>
  <c r="S816" i="1"/>
  <c r="R816" i="1"/>
  <c r="Q816" i="1"/>
  <c r="N816" i="1"/>
  <c r="O816" i="1" s="1"/>
  <c r="P816" i="1" s="1"/>
  <c r="M816" i="1"/>
  <c r="T815" i="1"/>
  <c r="S815" i="1"/>
  <c r="R815" i="1"/>
  <c r="Q815" i="1"/>
  <c r="N815" i="1"/>
  <c r="O815" i="1" s="1"/>
  <c r="P815" i="1" s="1"/>
  <c r="M815" i="1"/>
  <c r="T814" i="1"/>
  <c r="S814" i="1"/>
  <c r="R814" i="1"/>
  <c r="Q814" i="1"/>
  <c r="N814" i="1"/>
  <c r="O814" i="1" s="1"/>
  <c r="P814" i="1" s="1"/>
  <c r="M814" i="1"/>
  <c r="T813" i="1"/>
  <c r="S813" i="1"/>
  <c r="R813" i="1"/>
  <c r="Q813" i="1"/>
  <c r="P813" i="1"/>
  <c r="N813" i="1"/>
  <c r="O813" i="1" s="1"/>
  <c r="M813" i="1"/>
  <c r="T812" i="1"/>
  <c r="S812" i="1"/>
  <c r="R812" i="1"/>
  <c r="Q812" i="1"/>
  <c r="N812" i="1"/>
  <c r="O812" i="1" s="1"/>
  <c r="P812" i="1" s="1"/>
  <c r="M812" i="1"/>
  <c r="T811" i="1"/>
  <c r="S811" i="1"/>
  <c r="R811" i="1"/>
  <c r="Q811" i="1"/>
  <c r="N811" i="1"/>
  <c r="O811" i="1" s="1"/>
  <c r="P811" i="1" s="1"/>
  <c r="M811" i="1"/>
  <c r="T810" i="1"/>
  <c r="S810" i="1"/>
  <c r="R810" i="1"/>
  <c r="Q810" i="1"/>
  <c r="N810" i="1"/>
  <c r="O810" i="1" s="1"/>
  <c r="P810" i="1" s="1"/>
  <c r="M810" i="1"/>
  <c r="T809" i="1"/>
  <c r="S809" i="1"/>
  <c r="R809" i="1"/>
  <c r="Q809" i="1"/>
  <c r="P809" i="1"/>
  <c r="N809" i="1"/>
  <c r="O809" i="1" s="1"/>
  <c r="M809" i="1"/>
  <c r="T808" i="1"/>
  <c r="S808" i="1"/>
  <c r="R808" i="1"/>
  <c r="Q808" i="1"/>
  <c r="N808" i="1"/>
  <c r="O808" i="1" s="1"/>
  <c r="P808" i="1" s="1"/>
  <c r="M808" i="1"/>
  <c r="T807" i="1"/>
  <c r="S807" i="1"/>
  <c r="R807" i="1"/>
  <c r="Q807" i="1"/>
  <c r="N807" i="1"/>
  <c r="O807" i="1" s="1"/>
  <c r="P807" i="1" s="1"/>
  <c r="M807" i="1"/>
  <c r="T806" i="1"/>
  <c r="S806" i="1"/>
  <c r="R806" i="1"/>
  <c r="Q806" i="1"/>
  <c r="N806" i="1"/>
  <c r="O806" i="1" s="1"/>
  <c r="P806" i="1" s="1"/>
  <c r="M806" i="1"/>
  <c r="T805" i="1"/>
  <c r="S805" i="1"/>
  <c r="R805" i="1"/>
  <c r="Q805" i="1"/>
  <c r="P805" i="1"/>
  <c r="N805" i="1"/>
  <c r="O805" i="1" s="1"/>
  <c r="M805" i="1"/>
  <c r="T804" i="1"/>
  <c r="S804" i="1"/>
  <c r="R804" i="1"/>
  <c r="Q804" i="1"/>
  <c r="N804" i="1"/>
  <c r="O804" i="1" s="1"/>
  <c r="P804" i="1" s="1"/>
  <c r="M804" i="1"/>
  <c r="T803" i="1"/>
  <c r="S803" i="1"/>
  <c r="R803" i="1"/>
  <c r="Q803" i="1"/>
  <c r="N803" i="1"/>
  <c r="O803" i="1" s="1"/>
  <c r="P803" i="1" s="1"/>
  <c r="M803" i="1"/>
  <c r="T802" i="1"/>
  <c r="S802" i="1"/>
  <c r="R802" i="1"/>
  <c r="Q802" i="1"/>
  <c r="N802" i="1"/>
  <c r="O802" i="1" s="1"/>
  <c r="P802" i="1" s="1"/>
  <c r="M802" i="1"/>
  <c r="T801" i="1"/>
  <c r="S801" i="1"/>
  <c r="R801" i="1"/>
  <c r="Q801" i="1"/>
  <c r="P801" i="1"/>
  <c r="N801" i="1"/>
  <c r="O801" i="1" s="1"/>
  <c r="M801" i="1"/>
  <c r="T800" i="1"/>
  <c r="S800" i="1"/>
  <c r="R800" i="1"/>
  <c r="Q800" i="1"/>
  <c r="N800" i="1"/>
  <c r="O800" i="1" s="1"/>
  <c r="P800" i="1" s="1"/>
  <c r="M800" i="1"/>
  <c r="T799" i="1"/>
  <c r="S799" i="1"/>
  <c r="R799" i="1"/>
  <c r="Q799" i="1"/>
  <c r="N799" i="1"/>
  <c r="O799" i="1" s="1"/>
  <c r="P799" i="1" s="1"/>
  <c r="M799" i="1"/>
  <c r="T798" i="1"/>
  <c r="S798" i="1"/>
  <c r="R798" i="1"/>
  <c r="Q798" i="1"/>
  <c r="N798" i="1"/>
  <c r="O798" i="1" s="1"/>
  <c r="P798" i="1" s="1"/>
  <c r="M798" i="1"/>
  <c r="T797" i="1"/>
  <c r="S797" i="1"/>
  <c r="R797" i="1"/>
  <c r="Q797" i="1"/>
  <c r="P797" i="1"/>
  <c r="N797" i="1"/>
  <c r="O797" i="1" s="1"/>
  <c r="M797" i="1"/>
  <c r="T796" i="1"/>
  <c r="S796" i="1"/>
  <c r="R796" i="1"/>
  <c r="Q796" i="1"/>
  <c r="N796" i="1"/>
  <c r="O796" i="1" s="1"/>
  <c r="P796" i="1" s="1"/>
  <c r="M796" i="1"/>
  <c r="T795" i="1"/>
  <c r="S795" i="1"/>
  <c r="R795" i="1"/>
  <c r="Q795" i="1"/>
  <c r="N795" i="1"/>
  <c r="O795" i="1" s="1"/>
  <c r="P795" i="1" s="1"/>
  <c r="M795" i="1"/>
  <c r="T794" i="1"/>
  <c r="S794" i="1"/>
  <c r="R794" i="1"/>
  <c r="Q794" i="1"/>
  <c r="N794" i="1"/>
  <c r="O794" i="1" s="1"/>
  <c r="P794" i="1" s="1"/>
  <c r="M794" i="1"/>
  <c r="T793" i="1"/>
  <c r="S793" i="1"/>
  <c r="R793" i="1"/>
  <c r="Q793" i="1"/>
  <c r="P793" i="1"/>
  <c r="N793" i="1"/>
  <c r="O793" i="1" s="1"/>
  <c r="M793" i="1"/>
  <c r="T792" i="1"/>
  <c r="S792" i="1"/>
  <c r="R792" i="1"/>
  <c r="Q792" i="1"/>
  <c r="N792" i="1"/>
  <c r="O792" i="1" s="1"/>
  <c r="P792" i="1" s="1"/>
  <c r="M792" i="1"/>
  <c r="T791" i="1"/>
  <c r="S791" i="1"/>
  <c r="R791" i="1"/>
  <c r="Q791" i="1"/>
  <c r="N791" i="1"/>
  <c r="O791" i="1" s="1"/>
  <c r="P791" i="1" s="1"/>
  <c r="M791" i="1"/>
  <c r="T790" i="1"/>
  <c r="S790" i="1"/>
  <c r="R790" i="1"/>
  <c r="Q790" i="1"/>
  <c r="N790" i="1"/>
  <c r="O790" i="1" s="1"/>
  <c r="P790" i="1" s="1"/>
  <c r="M790" i="1"/>
  <c r="T789" i="1"/>
  <c r="S789" i="1"/>
  <c r="R789" i="1"/>
  <c r="Q789" i="1"/>
  <c r="P789" i="1"/>
  <c r="N789" i="1"/>
  <c r="O789" i="1" s="1"/>
  <c r="M789" i="1"/>
  <c r="T788" i="1"/>
  <c r="S788" i="1"/>
  <c r="R788" i="1"/>
  <c r="Q788" i="1"/>
  <c r="N788" i="1"/>
  <c r="O788" i="1" s="1"/>
  <c r="P788" i="1" s="1"/>
  <c r="M788" i="1"/>
  <c r="T787" i="1"/>
  <c r="S787" i="1"/>
  <c r="R787" i="1"/>
  <c r="Q787" i="1"/>
  <c r="N787" i="1"/>
  <c r="O787" i="1" s="1"/>
  <c r="P787" i="1" s="1"/>
  <c r="M787" i="1"/>
  <c r="T786" i="1"/>
  <c r="S786" i="1"/>
  <c r="R786" i="1"/>
  <c r="Q786" i="1"/>
  <c r="N786" i="1"/>
  <c r="O786" i="1" s="1"/>
  <c r="P786" i="1" s="1"/>
  <c r="M786" i="1"/>
  <c r="T785" i="1"/>
  <c r="S785" i="1"/>
  <c r="R785" i="1"/>
  <c r="Q785" i="1"/>
  <c r="P785" i="1"/>
  <c r="N785" i="1"/>
  <c r="O785" i="1" s="1"/>
  <c r="M785" i="1"/>
  <c r="T784" i="1"/>
  <c r="S784" i="1"/>
  <c r="R784" i="1"/>
  <c r="Q784" i="1"/>
  <c r="N784" i="1"/>
  <c r="O784" i="1" s="1"/>
  <c r="P784" i="1" s="1"/>
  <c r="M784" i="1"/>
  <c r="T783" i="1"/>
  <c r="S783" i="1"/>
  <c r="R783" i="1"/>
  <c r="Q783" i="1"/>
  <c r="N783" i="1"/>
  <c r="O783" i="1" s="1"/>
  <c r="P783" i="1" s="1"/>
  <c r="M783" i="1"/>
  <c r="T782" i="1"/>
  <c r="S782" i="1"/>
  <c r="R782" i="1"/>
  <c r="Q782" i="1"/>
  <c r="N782" i="1"/>
  <c r="O782" i="1" s="1"/>
  <c r="P782" i="1" s="1"/>
  <c r="M782" i="1"/>
  <c r="T781" i="1"/>
  <c r="S781" i="1"/>
  <c r="R781" i="1"/>
  <c r="Q781" i="1"/>
  <c r="P781" i="1"/>
  <c r="N781" i="1"/>
  <c r="O781" i="1" s="1"/>
  <c r="M781" i="1"/>
  <c r="T780" i="1"/>
  <c r="S780" i="1"/>
  <c r="R780" i="1"/>
  <c r="Q780" i="1"/>
  <c r="N780" i="1"/>
  <c r="O780" i="1" s="1"/>
  <c r="P780" i="1" s="1"/>
  <c r="M780" i="1"/>
  <c r="T779" i="1"/>
  <c r="S779" i="1"/>
  <c r="R779" i="1"/>
  <c r="Q779" i="1"/>
  <c r="N779" i="1"/>
  <c r="O779" i="1" s="1"/>
  <c r="P779" i="1" s="1"/>
  <c r="M779" i="1"/>
  <c r="T778" i="1"/>
  <c r="S778" i="1"/>
  <c r="R778" i="1"/>
  <c r="Q778" i="1"/>
  <c r="N778" i="1"/>
  <c r="O778" i="1" s="1"/>
  <c r="P778" i="1" s="1"/>
  <c r="M778" i="1"/>
  <c r="T777" i="1"/>
  <c r="S777" i="1"/>
  <c r="R777" i="1"/>
  <c r="Q777" i="1"/>
  <c r="P777" i="1"/>
  <c r="N777" i="1"/>
  <c r="O777" i="1" s="1"/>
  <c r="M777" i="1"/>
  <c r="T776" i="1"/>
  <c r="S776" i="1"/>
  <c r="R776" i="1"/>
  <c r="Q776" i="1"/>
  <c r="N776" i="1"/>
  <c r="O776" i="1" s="1"/>
  <c r="P776" i="1" s="1"/>
  <c r="M776" i="1"/>
  <c r="T775" i="1"/>
  <c r="S775" i="1"/>
  <c r="R775" i="1"/>
  <c r="Q775" i="1"/>
  <c r="N775" i="1"/>
  <c r="O775" i="1" s="1"/>
  <c r="P775" i="1" s="1"/>
  <c r="M775" i="1"/>
  <c r="T774" i="1"/>
  <c r="S774" i="1"/>
  <c r="R774" i="1"/>
  <c r="Q774" i="1"/>
  <c r="N774" i="1"/>
  <c r="O774" i="1" s="1"/>
  <c r="P774" i="1" s="1"/>
  <c r="M774" i="1"/>
  <c r="T773" i="1"/>
  <c r="S773" i="1"/>
  <c r="R773" i="1"/>
  <c r="Q773" i="1"/>
  <c r="P773" i="1"/>
  <c r="N773" i="1"/>
  <c r="O773" i="1" s="1"/>
  <c r="M773" i="1"/>
  <c r="T772" i="1"/>
  <c r="S772" i="1"/>
  <c r="R772" i="1"/>
  <c r="Q772" i="1"/>
  <c r="N772" i="1"/>
  <c r="O772" i="1" s="1"/>
  <c r="P772" i="1" s="1"/>
  <c r="M772" i="1"/>
  <c r="T771" i="1"/>
  <c r="S771" i="1"/>
  <c r="R771" i="1"/>
  <c r="Q771" i="1"/>
  <c r="N771" i="1"/>
  <c r="O771" i="1" s="1"/>
  <c r="P771" i="1" s="1"/>
  <c r="M771" i="1"/>
  <c r="T770" i="1"/>
  <c r="S770" i="1"/>
  <c r="R770" i="1"/>
  <c r="Q770" i="1"/>
  <c r="N770" i="1"/>
  <c r="O770" i="1" s="1"/>
  <c r="P770" i="1" s="1"/>
  <c r="M770" i="1"/>
  <c r="T769" i="1"/>
  <c r="S769" i="1"/>
  <c r="R769" i="1"/>
  <c r="Q769" i="1"/>
  <c r="P769" i="1"/>
  <c r="N769" i="1"/>
  <c r="O769" i="1" s="1"/>
  <c r="M769" i="1"/>
  <c r="T768" i="1"/>
  <c r="S768" i="1"/>
  <c r="R768" i="1"/>
  <c r="Q768" i="1"/>
  <c r="N768" i="1"/>
  <c r="O768" i="1" s="1"/>
  <c r="P768" i="1" s="1"/>
  <c r="M768" i="1"/>
  <c r="T767" i="1"/>
  <c r="S767" i="1"/>
  <c r="R767" i="1"/>
  <c r="Q767" i="1"/>
  <c r="N767" i="1"/>
  <c r="O767" i="1" s="1"/>
  <c r="P767" i="1" s="1"/>
  <c r="M767" i="1"/>
  <c r="T766" i="1"/>
  <c r="S766" i="1"/>
  <c r="R766" i="1"/>
  <c r="Q766" i="1"/>
  <c r="N766" i="1"/>
  <c r="O766" i="1" s="1"/>
  <c r="P766" i="1" s="1"/>
  <c r="M766" i="1"/>
  <c r="T765" i="1"/>
  <c r="S765" i="1"/>
  <c r="R765" i="1"/>
  <c r="Q765" i="1"/>
  <c r="P765" i="1"/>
  <c r="N765" i="1"/>
  <c r="O765" i="1" s="1"/>
  <c r="M765" i="1"/>
  <c r="T764" i="1"/>
  <c r="S764" i="1"/>
  <c r="R764" i="1"/>
  <c r="Q764" i="1"/>
  <c r="N764" i="1"/>
  <c r="O764" i="1" s="1"/>
  <c r="P764" i="1" s="1"/>
  <c r="M764" i="1"/>
  <c r="T763" i="1"/>
  <c r="S763" i="1"/>
  <c r="R763" i="1"/>
  <c r="Q763" i="1"/>
  <c r="N763" i="1"/>
  <c r="O763" i="1" s="1"/>
  <c r="P763" i="1" s="1"/>
  <c r="M763" i="1"/>
  <c r="T762" i="1"/>
  <c r="S762" i="1"/>
  <c r="R762" i="1"/>
  <c r="Q762" i="1"/>
  <c r="N762" i="1"/>
  <c r="O762" i="1" s="1"/>
  <c r="P762" i="1" s="1"/>
  <c r="M762" i="1"/>
  <c r="T761" i="1"/>
  <c r="S761" i="1"/>
  <c r="R761" i="1"/>
  <c r="Q761" i="1"/>
  <c r="P761" i="1"/>
  <c r="N761" i="1"/>
  <c r="O761" i="1" s="1"/>
  <c r="M761" i="1"/>
  <c r="T760" i="1"/>
  <c r="S760" i="1"/>
  <c r="R760" i="1"/>
  <c r="Q760" i="1"/>
  <c r="N760" i="1"/>
  <c r="O760" i="1" s="1"/>
  <c r="P760" i="1" s="1"/>
  <c r="M760" i="1"/>
  <c r="T759" i="1"/>
  <c r="S759" i="1"/>
  <c r="R759" i="1"/>
  <c r="Q759" i="1"/>
  <c r="N759" i="1"/>
  <c r="O759" i="1" s="1"/>
  <c r="P759" i="1" s="1"/>
  <c r="M759" i="1"/>
  <c r="T758" i="1"/>
  <c r="S758" i="1"/>
  <c r="R758" i="1"/>
  <c r="Q758" i="1"/>
  <c r="N758" i="1"/>
  <c r="O758" i="1" s="1"/>
  <c r="P758" i="1" s="1"/>
  <c r="M758" i="1"/>
  <c r="T757" i="1"/>
  <c r="S757" i="1"/>
  <c r="R757" i="1"/>
  <c r="Q757" i="1"/>
  <c r="P757" i="1"/>
  <c r="N757" i="1"/>
  <c r="O757" i="1" s="1"/>
  <c r="M757" i="1"/>
  <c r="T756" i="1"/>
  <c r="S756" i="1"/>
  <c r="R756" i="1"/>
  <c r="Q756" i="1"/>
  <c r="N756" i="1"/>
  <c r="O756" i="1" s="1"/>
  <c r="P756" i="1" s="1"/>
  <c r="M756" i="1"/>
  <c r="T755" i="1"/>
  <c r="S755" i="1"/>
  <c r="R755" i="1"/>
  <c r="Q755" i="1"/>
  <c r="N755" i="1"/>
  <c r="O755" i="1" s="1"/>
  <c r="P755" i="1" s="1"/>
  <c r="M755" i="1"/>
  <c r="T754" i="1"/>
  <c r="S754" i="1"/>
  <c r="R754" i="1"/>
  <c r="Q754" i="1"/>
  <c r="N754" i="1"/>
  <c r="O754" i="1" s="1"/>
  <c r="P754" i="1" s="1"/>
  <c r="M754" i="1"/>
  <c r="T753" i="1"/>
  <c r="S753" i="1"/>
  <c r="R753" i="1"/>
  <c r="Q753" i="1"/>
  <c r="P753" i="1"/>
  <c r="N753" i="1"/>
  <c r="O753" i="1" s="1"/>
  <c r="M753" i="1"/>
  <c r="T752" i="1"/>
  <c r="S752" i="1"/>
  <c r="R752" i="1"/>
  <c r="Q752" i="1"/>
  <c r="N752" i="1"/>
  <c r="O752" i="1" s="1"/>
  <c r="P752" i="1" s="1"/>
  <c r="M752" i="1"/>
  <c r="T751" i="1"/>
  <c r="S751" i="1"/>
  <c r="R751" i="1"/>
  <c r="Q751" i="1"/>
  <c r="N751" i="1"/>
  <c r="O751" i="1" s="1"/>
  <c r="P751" i="1" s="1"/>
  <c r="M751" i="1"/>
  <c r="T750" i="1"/>
  <c r="S750" i="1"/>
  <c r="R750" i="1"/>
  <c r="Q750" i="1"/>
  <c r="N750" i="1"/>
  <c r="O750" i="1" s="1"/>
  <c r="P750" i="1" s="1"/>
  <c r="M750" i="1"/>
  <c r="T749" i="1"/>
  <c r="S749" i="1"/>
  <c r="R749" i="1"/>
  <c r="Q749" i="1"/>
  <c r="P749" i="1"/>
  <c r="N749" i="1"/>
  <c r="O749" i="1" s="1"/>
  <c r="M749" i="1"/>
  <c r="T748" i="1"/>
  <c r="S748" i="1"/>
  <c r="R748" i="1"/>
  <c r="Q748" i="1"/>
  <c r="N748" i="1"/>
  <c r="O748" i="1" s="1"/>
  <c r="P748" i="1" s="1"/>
  <c r="M748" i="1"/>
  <c r="T747" i="1"/>
  <c r="S747" i="1"/>
  <c r="R747" i="1"/>
  <c r="Q747" i="1"/>
  <c r="N747" i="1"/>
  <c r="O747" i="1" s="1"/>
  <c r="P747" i="1" s="1"/>
  <c r="M747" i="1"/>
  <c r="T746" i="1"/>
  <c r="S746" i="1"/>
  <c r="R746" i="1"/>
  <c r="Q746" i="1"/>
  <c r="N746" i="1"/>
  <c r="O746" i="1" s="1"/>
  <c r="P746" i="1" s="1"/>
  <c r="M746" i="1"/>
  <c r="T745" i="1"/>
  <c r="S745" i="1"/>
  <c r="R745" i="1"/>
  <c r="Q745" i="1"/>
  <c r="P745" i="1"/>
  <c r="N745" i="1"/>
  <c r="O745" i="1" s="1"/>
  <c r="M745" i="1"/>
  <c r="T744" i="1"/>
  <c r="S744" i="1"/>
  <c r="R744" i="1"/>
  <c r="Q744" i="1"/>
  <c r="N744" i="1"/>
  <c r="O744" i="1" s="1"/>
  <c r="P744" i="1" s="1"/>
  <c r="M744" i="1"/>
  <c r="T743" i="1"/>
  <c r="S743" i="1"/>
  <c r="R743" i="1"/>
  <c r="Q743" i="1"/>
  <c r="N743" i="1"/>
  <c r="O743" i="1" s="1"/>
  <c r="P743" i="1" s="1"/>
  <c r="M743" i="1"/>
  <c r="T742" i="1"/>
  <c r="S742" i="1"/>
  <c r="R742" i="1"/>
  <c r="Q742" i="1"/>
  <c r="N742" i="1"/>
  <c r="O742" i="1" s="1"/>
  <c r="P742" i="1" s="1"/>
  <c r="M742" i="1"/>
  <c r="T741" i="1"/>
  <c r="S741" i="1"/>
  <c r="R741" i="1"/>
  <c r="Q741" i="1"/>
  <c r="P741" i="1"/>
  <c r="N741" i="1"/>
  <c r="O741" i="1" s="1"/>
  <c r="M741" i="1"/>
  <c r="T740" i="1"/>
  <c r="S740" i="1"/>
  <c r="R740" i="1"/>
  <c r="Q740" i="1"/>
  <c r="N740" i="1"/>
  <c r="O740" i="1" s="1"/>
  <c r="P740" i="1" s="1"/>
  <c r="M740" i="1"/>
  <c r="T739" i="1"/>
  <c r="S739" i="1"/>
  <c r="R739" i="1"/>
  <c r="Q739" i="1"/>
  <c r="N739" i="1"/>
  <c r="O739" i="1" s="1"/>
  <c r="P739" i="1" s="1"/>
  <c r="M739" i="1"/>
  <c r="T738" i="1"/>
  <c r="S738" i="1"/>
  <c r="R738" i="1"/>
  <c r="Q738" i="1"/>
  <c r="N738" i="1"/>
  <c r="O738" i="1" s="1"/>
  <c r="P738" i="1" s="1"/>
  <c r="M738" i="1"/>
  <c r="T737" i="1"/>
  <c r="S737" i="1"/>
  <c r="R737" i="1"/>
  <c r="Q737" i="1"/>
  <c r="P737" i="1"/>
  <c r="N737" i="1"/>
  <c r="O737" i="1" s="1"/>
  <c r="M737" i="1"/>
  <c r="T736" i="1"/>
  <c r="S736" i="1"/>
  <c r="R736" i="1"/>
  <c r="Q736" i="1"/>
  <c r="N736" i="1"/>
  <c r="O736" i="1" s="1"/>
  <c r="P736" i="1" s="1"/>
  <c r="M736" i="1"/>
  <c r="T735" i="1"/>
  <c r="S735" i="1"/>
  <c r="R735" i="1"/>
  <c r="Q735" i="1"/>
  <c r="N735" i="1"/>
  <c r="O735" i="1" s="1"/>
  <c r="P735" i="1" s="1"/>
  <c r="M735" i="1"/>
  <c r="T734" i="1"/>
  <c r="S734" i="1"/>
  <c r="R734" i="1"/>
  <c r="Q734" i="1"/>
  <c r="N734" i="1"/>
  <c r="O734" i="1" s="1"/>
  <c r="P734" i="1" s="1"/>
  <c r="M734" i="1"/>
  <c r="T733" i="1"/>
  <c r="S733" i="1"/>
  <c r="R733" i="1"/>
  <c r="Q733" i="1"/>
  <c r="P733" i="1"/>
  <c r="N733" i="1"/>
  <c r="O733" i="1" s="1"/>
  <c r="M733" i="1"/>
  <c r="T732" i="1"/>
  <c r="S732" i="1"/>
  <c r="R732" i="1"/>
  <c r="Q732" i="1"/>
  <c r="N732" i="1"/>
  <c r="O732" i="1" s="1"/>
  <c r="P732" i="1" s="1"/>
  <c r="M732" i="1"/>
  <c r="T731" i="1"/>
  <c r="S731" i="1"/>
  <c r="R731" i="1"/>
  <c r="Q731" i="1"/>
  <c r="N731" i="1"/>
  <c r="O731" i="1" s="1"/>
  <c r="P731" i="1" s="1"/>
  <c r="M731" i="1"/>
  <c r="T730" i="1"/>
  <c r="S730" i="1"/>
  <c r="R730" i="1"/>
  <c r="Q730" i="1"/>
  <c r="N730" i="1"/>
  <c r="O730" i="1" s="1"/>
  <c r="P730" i="1" s="1"/>
  <c r="M730" i="1"/>
  <c r="T729" i="1"/>
  <c r="S729" i="1"/>
  <c r="R729" i="1"/>
  <c r="Q729" i="1"/>
  <c r="P729" i="1"/>
  <c r="N729" i="1"/>
  <c r="O729" i="1" s="1"/>
  <c r="M729" i="1"/>
  <c r="T728" i="1"/>
  <c r="S728" i="1"/>
  <c r="R728" i="1"/>
  <c r="Q728" i="1"/>
  <c r="N728" i="1"/>
  <c r="O728" i="1" s="1"/>
  <c r="P728" i="1" s="1"/>
  <c r="M728" i="1"/>
  <c r="T727" i="1"/>
  <c r="S727" i="1"/>
  <c r="R727" i="1"/>
  <c r="Q727" i="1"/>
  <c r="N727" i="1"/>
  <c r="O727" i="1" s="1"/>
  <c r="P727" i="1" s="1"/>
  <c r="M727" i="1"/>
  <c r="T726" i="1"/>
  <c r="S726" i="1"/>
  <c r="R726" i="1"/>
  <c r="Q726" i="1"/>
  <c r="N726" i="1"/>
  <c r="O726" i="1" s="1"/>
  <c r="P726" i="1" s="1"/>
  <c r="M726" i="1"/>
  <c r="T725" i="1"/>
  <c r="S725" i="1"/>
  <c r="R725" i="1"/>
  <c r="Q725" i="1"/>
  <c r="P725" i="1"/>
  <c r="N725" i="1"/>
  <c r="O725" i="1" s="1"/>
  <c r="M725" i="1"/>
  <c r="T724" i="1"/>
  <c r="S724" i="1"/>
  <c r="R724" i="1"/>
  <c r="Q724" i="1"/>
  <c r="N724" i="1"/>
  <c r="O724" i="1" s="1"/>
  <c r="P724" i="1" s="1"/>
  <c r="M724" i="1"/>
  <c r="T723" i="1"/>
  <c r="S723" i="1"/>
  <c r="R723" i="1"/>
  <c r="Q723" i="1"/>
  <c r="N723" i="1"/>
  <c r="O723" i="1" s="1"/>
  <c r="P723" i="1" s="1"/>
  <c r="M723" i="1"/>
  <c r="T722" i="1"/>
  <c r="S722" i="1"/>
  <c r="R722" i="1"/>
  <c r="Q722" i="1"/>
  <c r="N722" i="1"/>
  <c r="O722" i="1" s="1"/>
  <c r="P722" i="1" s="1"/>
  <c r="M722" i="1"/>
  <c r="T721" i="1"/>
  <c r="S721" i="1"/>
  <c r="R721" i="1"/>
  <c r="Q721" i="1"/>
  <c r="P721" i="1"/>
  <c r="N721" i="1"/>
  <c r="O721" i="1" s="1"/>
  <c r="M721" i="1"/>
  <c r="T720" i="1"/>
  <c r="S720" i="1"/>
  <c r="R720" i="1"/>
  <c r="Q720" i="1"/>
  <c r="N720" i="1"/>
  <c r="O720" i="1" s="1"/>
  <c r="P720" i="1" s="1"/>
  <c r="M720" i="1"/>
  <c r="T719" i="1"/>
  <c r="S719" i="1"/>
  <c r="R719" i="1"/>
  <c r="Q719" i="1"/>
  <c r="N719" i="1"/>
  <c r="O719" i="1" s="1"/>
  <c r="P719" i="1" s="1"/>
  <c r="M719" i="1"/>
  <c r="T718" i="1"/>
  <c r="S718" i="1"/>
  <c r="R718" i="1"/>
  <c r="Q718" i="1"/>
  <c r="N718" i="1"/>
  <c r="O718" i="1" s="1"/>
  <c r="P718" i="1" s="1"/>
  <c r="M718" i="1"/>
  <c r="T717" i="1"/>
  <c r="S717" i="1"/>
  <c r="R717" i="1"/>
  <c r="Q717" i="1"/>
  <c r="P717" i="1"/>
  <c r="N717" i="1"/>
  <c r="O717" i="1" s="1"/>
  <c r="M717" i="1"/>
  <c r="T716" i="1"/>
  <c r="S716" i="1"/>
  <c r="R716" i="1"/>
  <c r="Q716" i="1"/>
  <c r="N716" i="1"/>
  <c r="O716" i="1" s="1"/>
  <c r="P716" i="1" s="1"/>
  <c r="M716" i="1"/>
  <c r="T715" i="1"/>
  <c r="S715" i="1"/>
  <c r="R715" i="1"/>
  <c r="Q715" i="1"/>
  <c r="N715" i="1"/>
  <c r="O715" i="1" s="1"/>
  <c r="P715" i="1" s="1"/>
  <c r="M715" i="1"/>
  <c r="T714" i="1"/>
  <c r="S714" i="1"/>
  <c r="R714" i="1"/>
  <c r="Q714" i="1"/>
  <c r="N714" i="1"/>
  <c r="O714" i="1" s="1"/>
  <c r="P714" i="1" s="1"/>
  <c r="M714" i="1"/>
  <c r="T713" i="1"/>
  <c r="S713" i="1"/>
  <c r="R713" i="1"/>
  <c r="Q713" i="1"/>
  <c r="P713" i="1"/>
  <c r="N713" i="1"/>
  <c r="O713" i="1" s="1"/>
  <c r="M713" i="1"/>
  <c r="T712" i="1"/>
  <c r="S712" i="1"/>
  <c r="R712" i="1"/>
  <c r="Q712" i="1"/>
  <c r="N712" i="1"/>
  <c r="O712" i="1" s="1"/>
  <c r="P712" i="1" s="1"/>
  <c r="M712" i="1"/>
  <c r="T711" i="1"/>
  <c r="S711" i="1"/>
  <c r="R711" i="1"/>
  <c r="Q711" i="1"/>
  <c r="N711" i="1"/>
  <c r="O711" i="1" s="1"/>
  <c r="P711" i="1" s="1"/>
  <c r="M711" i="1"/>
  <c r="T710" i="1"/>
  <c r="S710" i="1"/>
  <c r="R710" i="1"/>
  <c r="Q710" i="1"/>
  <c r="N710" i="1"/>
  <c r="O710" i="1" s="1"/>
  <c r="P710" i="1" s="1"/>
  <c r="M710" i="1"/>
  <c r="T709" i="1"/>
  <c r="S709" i="1"/>
  <c r="R709" i="1"/>
  <c r="Q709" i="1"/>
  <c r="P709" i="1"/>
  <c r="N709" i="1"/>
  <c r="O709" i="1" s="1"/>
  <c r="M709" i="1"/>
  <c r="T708" i="1"/>
  <c r="S708" i="1"/>
  <c r="R708" i="1"/>
  <c r="Q708" i="1"/>
  <c r="N708" i="1"/>
  <c r="O708" i="1" s="1"/>
  <c r="P708" i="1" s="1"/>
  <c r="M708" i="1"/>
  <c r="T707" i="1"/>
  <c r="S707" i="1"/>
  <c r="R707" i="1"/>
  <c r="Q707" i="1"/>
  <c r="N707" i="1"/>
  <c r="O707" i="1" s="1"/>
  <c r="P707" i="1" s="1"/>
  <c r="M707" i="1"/>
  <c r="T706" i="1"/>
  <c r="S706" i="1"/>
  <c r="R706" i="1"/>
  <c r="Q706" i="1"/>
  <c r="N706" i="1"/>
  <c r="O706" i="1" s="1"/>
  <c r="P706" i="1" s="1"/>
  <c r="M706" i="1"/>
  <c r="T705" i="1"/>
  <c r="S705" i="1"/>
  <c r="R705" i="1"/>
  <c r="Q705" i="1"/>
  <c r="P705" i="1"/>
  <c r="N705" i="1"/>
  <c r="O705" i="1" s="1"/>
  <c r="M705" i="1"/>
  <c r="T704" i="1"/>
  <c r="S704" i="1"/>
  <c r="R704" i="1"/>
  <c r="Q704" i="1"/>
  <c r="N704" i="1"/>
  <c r="O704" i="1" s="1"/>
  <c r="P704" i="1" s="1"/>
  <c r="M704" i="1"/>
  <c r="T703" i="1"/>
  <c r="S703" i="1"/>
  <c r="R703" i="1"/>
  <c r="Q703" i="1"/>
  <c r="N703" i="1"/>
  <c r="O703" i="1" s="1"/>
  <c r="P703" i="1" s="1"/>
  <c r="M703" i="1"/>
  <c r="T702" i="1"/>
  <c r="S702" i="1"/>
  <c r="R702" i="1"/>
  <c r="Q702" i="1"/>
  <c r="N702" i="1"/>
  <c r="O702" i="1" s="1"/>
  <c r="P702" i="1" s="1"/>
  <c r="M702" i="1"/>
  <c r="T701" i="1"/>
  <c r="S701" i="1"/>
  <c r="R701" i="1"/>
  <c r="Q701" i="1"/>
  <c r="P701" i="1"/>
  <c r="N701" i="1"/>
  <c r="O701" i="1" s="1"/>
  <c r="M701" i="1"/>
  <c r="T700" i="1"/>
  <c r="S700" i="1"/>
  <c r="R700" i="1"/>
  <c r="Q700" i="1"/>
  <c r="N700" i="1"/>
  <c r="O700" i="1" s="1"/>
  <c r="P700" i="1" s="1"/>
  <c r="M700" i="1"/>
  <c r="T699" i="1"/>
  <c r="S699" i="1"/>
  <c r="R699" i="1"/>
  <c r="Q699" i="1"/>
  <c r="N699" i="1"/>
  <c r="O699" i="1" s="1"/>
  <c r="P699" i="1" s="1"/>
  <c r="M699" i="1"/>
  <c r="T698" i="1"/>
  <c r="S698" i="1"/>
  <c r="R698" i="1"/>
  <c r="Q698" i="1"/>
  <c r="N698" i="1"/>
  <c r="O698" i="1" s="1"/>
  <c r="P698" i="1" s="1"/>
  <c r="M698" i="1"/>
  <c r="T697" i="1"/>
  <c r="S697" i="1"/>
  <c r="R697" i="1"/>
  <c r="Q697" i="1"/>
  <c r="P697" i="1"/>
  <c r="N697" i="1"/>
  <c r="O697" i="1" s="1"/>
  <c r="M697" i="1"/>
  <c r="T696" i="1"/>
  <c r="S696" i="1"/>
  <c r="R696" i="1"/>
  <c r="Q696" i="1"/>
  <c r="N696" i="1"/>
  <c r="O696" i="1" s="1"/>
  <c r="P696" i="1" s="1"/>
  <c r="M696" i="1"/>
  <c r="T695" i="1"/>
  <c r="S695" i="1"/>
  <c r="R695" i="1"/>
  <c r="Q695" i="1"/>
  <c r="N695" i="1"/>
  <c r="O695" i="1" s="1"/>
  <c r="P695" i="1" s="1"/>
  <c r="M695" i="1"/>
  <c r="T694" i="1"/>
  <c r="S694" i="1"/>
  <c r="R694" i="1"/>
  <c r="Q694" i="1"/>
  <c r="N694" i="1"/>
  <c r="O694" i="1" s="1"/>
  <c r="P694" i="1" s="1"/>
  <c r="M694" i="1"/>
  <c r="T693" i="1"/>
  <c r="S693" i="1"/>
  <c r="R693" i="1"/>
  <c r="Q693" i="1"/>
  <c r="P693" i="1"/>
  <c r="N693" i="1"/>
  <c r="O693" i="1" s="1"/>
  <c r="M693" i="1"/>
  <c r="T692" i="1"/>
  <c r="S692" i="1"/>
  <c r="R692" i="1"/>
  <c r="Q692" i="1"/>
  <c r="N692" i="1"/>
  <c r="O692" i="1" s="1"/>
  <c r="P692" i="1" s="1"/>
  <c r="M692" i="1"/>
  <c r="T691" i="1"/>
  <c r="S691" i="1"/>
  <c r="R691" i="1"/>
  <c r="Q691" i="1"/>
  <c r="N691" i="1"/>
  <c r="O691" i="1" s="1"/>
  <c r="P691" i="1" s="1"/>
  <c r="M691" i="1"/>
  <c r="T690" i="1"/>
  <c r="S690" i="1"/>
  <c r="R690" i="1"/>
  <c r="Q690" i="1"/>
  <c r="N690" i="1"/>
  <c r="O690" i="1" s="1"/>
  <c r="P690" i="1" s="1"/>
  <c r="M690" i="1"/>
  <c r="T689" i="1"/>
  <c r="S689" i="1"/>
  <c r="R689" i="1"/>
  <c r="Q689" i="1"/>
  <c r="N689" i="1"/>
  <c r="O689" i="1" s="1"/>
  <c r="P689" i="1" s="1"/>
  <c r="M689" i="1"/>
  <c r="T688" i="1"/>
  <c r="S688" i="1"/>
  <c r="R688" i="1"/>
  <c r="Q688" i="1"/>
  <c r="N688" i="1"/>
  <c r="O688" i="1" s="1"/>
  <c r="P688" i="1" s="1"/>
  <c r="M688" i="1"/>
  <c r="T687" i="1"/>
  <c r="S687" i="1"/>
  <c r="R687" i="1"/>
  <c r="Q687" i="1"/>
  <c r="N687" i="1"/>
  <c r="O687" i="1" s="1"/>
  <c r="P687" i="1" s="1"/>
  <c r="M687" i="1"/>
  <c r="T686" i="1"/>
  <c r="S686" i="1"/>
  <c r="R686" i="1"/>
  <c r="Q686" i="1"/>
  <c r="N686" i="1"/>
  <c r="O686" i="1" s="1"/>
  <c r="P686" i="1" s="1"/>
  <c r="M686" i="1"/>
  <c r="T685" i="1"/>
  <c r="S685" i="1"/>
  <c r="R685" i="1"/>
  <c r="Q685" i="1"/>
  <c r="N685" i="1"/>
  <c r="O685" i="1" s="1"/>
  <c r="P685" i="1" s="1"/>
  <c r="M685" i="1"/>
  <c r="T684" i="1"/>
  <c r="S684" i="1"/>
  <c r="R684" i="1"/>
  <c r="Q684" i="1"/>
  <c r="N684" i="1"/>
  <c r="O684" i="1" s="1"/>
  <c r="P684" i="1" s="1"/>
  <c r="M684" i="1"/>
  <c r="T683" i="1"/>
  <c r="S683" i="1"/>
  <c r="R683" i="1"/>
  <c r="Q683" i="1"/>
  <c r="N683" i="1"/>
  <c r="O683" i="1" s="1"/>
  <c r="P683" i="1" s="1"/>
  <c r="M683" i="1"/>
  <c r="T682" i="1"/>
  <c r="S682" i="1"/>
  <c r="R682" i="1"/>
  <c r="Q682" i="1"/>
  <c r="N682" i="1"/>
  <c r="O682" i="1" s="1"/>
  <c r="P682" i="1" s="1"/>
  <c r="M682" i="1"/>
  <c r="T681" i="1"/>
  <c r="S681" i="1"/>
  <c r="R681" i="1"/>
  <c r="Q681" i="1"/>
  <c r="N681" i="1"/>
  <c r="O681" i="1" s="1"/>
  <c r="P681" i="1" s="1"/>
  <c r="M681" i="1"/>
  <c r="T680" i="1"/>
  <c r="S680" i="1"/>
  <c r="R680" i="1"/>
  <c r="Q680" i="1"/>
  <c r="N680" i="1"/>
  <c r="O680" i="1" s="1"/>
  <c r="P680" i="1" s="1"/>
  <c r="M680" i="1"/>
  <c r="T679" i="1"/>
  <c r="S679" i="1"/>
  <c r="R679" i="1"/>
  <c r="Q679" i="1"/>
  <c r="N679" i="1"/>
  <c r="O679" i="1" s="1"/>
  <c r="P679" i="1" s="1"/>
  <c r="M679" i="1"/>
  <c r="T678" i="1"/>
  <c r="S678" i="1"/>
  <c r="R678" i="1"/>
  <c r="Q678" i="1"/>
  <c r="N678" i="1"/>
  <c r="O678" i="1" s="1"/>
  <c r="P678" i="1" s="1"/>
  <c r="M678" i="1"/>
  <c r="T677" i="1"/>
  <c r="S677" i="1"/>
  <c r="R677" i="1"/>
  <c r="Q677" i="1"/>
  <c r="N677" i="1"/>
  <c r="O677" i="1" s="1"/>
  <c r="P677" i="1" s="1"/>
  <c r="M677" i="1"/>
  <c r="T676" i="1"/>
  <c r="S676" i="1"/>
  <c r="R676" i="1"/>
  <c r="Q676" i="1"/>
  <c r="N676" i="1"/>
  <c r="O676" i="1" s="1"/>
  <c r="P676" i="1" s="1"/>
  <c r="M676" i="1"/>
  <c r="T675" i="1"/>
  <c r="S675" i="1"/>
  <c r="R675" i="1"/>
  <c r="Q675" i="1"/>
  <c r="N675" i="1"/>
  <c r="O675" i="1" s="1"/>
  <c r="P675" i="1" s="1"/>
  <c r="M675" i="1"/>
  <c r="T674" i="1"/>
  <c r="S674" i="1"/>
  <c r="R674" i="1"/>
  <c r="Q674" i="1"/>
  <c r="N674" i="1"/>
  <c r="O674" i="1" s="1"/>
  <c r="P674" i="1" s="1"/>
  <c r="M674" i="1"/>
  <c r="T673" i="1"/>
  <c r="S673" i="1"/>
  <c r="R673" i="1"/>
  <c r="Q673" i="1"/>
  <c r="N673" i="1"/>
  <c r="O673" i="1" s="1"/>
  <c r="P673" i="1" s="1"/>
  <c r="M673" i="1"/>
  <c r="T672" i="1"/>
  <c r="S672" i="1"/>
  <c r="R672" i="1"/>
  <c r="Q672" i="1"/>
  <c r="N672" i="1"/>
  <c r="O672" i="1" s="1"/>
  <c r="P672" i="1" s="1"/>
  <c r="M672" i="1"/>
  <c r="T671" i="1"/>
  <c r="S671" i="1"/>
  <c r="R671" i="1"/>
  <c r="Q671" i="1"/>
  <c r="N671" i="1"/>
  <c r="O671" i="1" s="1"/>
  <c r="P671" i="1" s="1"/>
  <c r="M671" i="1"/>
  <c r="T670" i="1"/>
  <c r="S670" i="1"/>
  <c r="R670" i="1"/>
  <c r="Q670" i="1"/>
  <c r="N670" i="1"/>
  <c r="O670" i="1" s="1"/>
  <c r="P670" i="1" s="1"/>
  <c r="M670" i="1"/>
  <c r="T669" i="1"/>
  <c r="S669" i="1"/>
  <c r="R669" i="1"/>
  <c r="Q669" i="1"/>
  <c r="N669" i="1"/>
  <c r="O669" i="1" s="1"/>
  <c r="P669" i="1" s="1"/>
  <c r="M669" i="1"/>
  <c r="T668" i="1"/>
  <c r="S668" i="1"/>
  <c r="R668" i="1"/>
  <c r="Q668" i="1"/>
  <c r="N668" i="1"/>
  <c r="O668" i="1" s="1"/>
  <c r="P668" i="1" s="1"/>
  <c r="M668" i="1"/>
  <c r="T667" i="1"/>
  <c r="S667" i="1"/>
  <c r="R667" i="1"/>
  <c r="Q667" i="1"/>
  <c r="N667" i="1"/>
  <c r="O667" i="1" s="1"/>
  <c r="P667" i="1" s="1"/>
  <c r="M667" i="1"/>
  <c r="T666" i="1"/>
  <c r="S666" i="1"/>
  <c r="R666" i="1"/>
  <c r="Q666" i="1"/>
  <c r="N666" i="1"/>
  <c r="O666" i="1" s="1"/>
  <c r="P666" i="1" s="1"/>
  <c r="M666" i="1"/>
  <c r="T665" i="1"/>
  <c r="S665" i="1"/>
  <c r="R665" i="1"/>
  <c r="Q665" i="1"/>
  <c r="N665" i="1"/>
  <c r="O665" i="1" s="1"/>
  <c r="P665" i="1" s="1"/>
  <c r="M665" i="1"/>
  <c r="T664" i="1"/>
  <c r="S664" i="1"/>
  <c r="R664" i="1"/>
  <c r="Q664" i="1"/>
  <c r="N664" i="1"/>
  <c r="O664" i="1" s="1"/>
  <c r="P664" i="1" s="1"/>
  <c r="M664" i="1"/>
  <c r="T663" i="1"/>
  <c r="S663" i="1"/>
  <c r="R663" i="1"/>
  <c r="Q663" i="1"/>
  <c r="N663" i="1"/>
  <c r="O663" i="1" s="1"/>
  <c r="P663" i="1" s="1"/>
  <c r="M663" i="1"/>
  <c r="T662" i="1"/>
  <c r="S662" i="1"/>
  <c r="R662" i="1"/>
  <c r="Q662" i="1"/>
  <c r="N662" i="1"/>
  <c r="O662" i="1" s="1"/>
  <c r="P662" i="1" s="1"/>
  <c r="M662" i="1"/>
  <c r="T661" i="1"/>
  <c r="S661" i="1"/>
  <c r="R661" i="1"/>
  <c r="Q661" i="1"/>
  <c r="N661" i="1"/>
  <c r="O661" i="1" s="1"/>
  <c r="P661" i="1" s="1"/>
  <c r="M661" i="1"/>
  <c r="T660" i="1"/>
  <c r="S660" i="1"/>
  <c r="R660" i="1"/>
  <c r="Q660" i="1"/>
  <c r="N660" i="1"/>
  <c r="O660" i="1" s="1"/>
  <c r="P660" i="1" s="1"/>
  <c r="M660" i="1"/>
  <c r="T659" i="1"/>
  <c r="S659" i="1"/>
  <c r="R659" i="1"/>
  <c r="Q659" i="1"/>
  <c r="N659" i="1"/>
  <c r="O659" i="1" s="1"/>
  <c r="P659" i="1" s="1"/>
  <c r="M659" i="1"/>
  <c r="T658" i="1"/>
  <c r="S658" i="1"/>
  <c r="R658" i="1"/>
  <c r="Q658" i="1"/>
  <c r="N658" i="1"/>
  <c r="O658" i="1" s="1"/>
  <c r="P658" i="1" s="1"/>
  <c r="M658" i="1"/>
  <c r="T657" i="1"/>
  <c r="S657" i="1"/>
  <c r="R657" i="1"/>
  <c r="Q657" i="1"/>
  <c r="N657" i="1"/>
  <c r="O657" i="1" s="1"/>
  <c r="P657" i="1" s="1"/>
  <c r="M657" i="1"/>
  <c r="T656" i="1"/>
  <c r="S656" i="1"/>
  <c r="R656" i="1"/>
  <c r="Q656" i="1"/>
  <c r="N656" i="1"/>
  <c r="O656" i="1" s="1"/>
  <c r="P656" i="1" s="1"/>
  <c r="M656" i="1"/>
  <c r="T655" i="1"/>
  <c r="S655" i="1"/>
  <c r="R655" i="1"/>
  <c r="Q655" i="1"/>
  <c r="N655" i="1"/>
  <c r="O655" i="1" s="1"/>
  <c r="P655" i="1" s="1"/>
  <c r="M655" i="1"/>
  <c r="T654" i="1"/>
  <c r="S654" i="1"/>
  <c r="R654" i="1"/>
  <c r="Q654" i="1"/>
  <c r="N654" i="1"/>
  <c r="O654" i="1" s="1"/>
  <c r="P654" i="1" s="1"/>
  <c r="M654" i="1"/>
  <c r="T653" i="1"/>
  <c r="S653" i="1"/>
  <c r="R653" i="1"/>
  <c r="Q653" i="1"/>
  <c r="N653" i="1"/>
  <c r="O653" i="1" s="1"/>
  <c r="P653" i="1" s="1"/>
  <c r="M653" i="1"/>
  <c r="T652" i="1"/>
  <c r="S652" i="1"/>
  <c r="R652" i="1"/>
  <c r="Q652" i="1"/>
  <c r="N652" i="1"/>
  <c r="O652" i="1" s="1"/>
  <c r="P652" i="1" s="1"/>
  <c r="M652" i="1"/>
  <c r="T651" i="1"/>
  <c r="S651" i="1"/>
  <c r="R651" i="1"/>
  <c r="Q651" i="1"/>
  <c r="N651" i="1"/>
  <c r="O651" i="1" s="1"/>
  <c r="P651" i="1" s="1"/>
  <c r="M651" i="1"/>
  <c r="T650" i="1"/>
  <c r="S650" i="1"/>
  <c r="R650" i="1"/>
  <c r="Q650" i="1"/>
  <c r="N650" i="1"/>
  <c r="O650" i="1" s="1"/>
  <c r="P650" i="1" s="1"/>
  <c r="M650" i="1"/>
  <c r="T649" i="1"/>
  <c r="S649" i="1"/>
  <c r="R649" i="1"/>
  <c r="Q649" i="1"/>
  <c r="N649" i="1"/>
  <c r="O649" i="1" s="1"/>
  <c r="P649" i="1" s="1"/>
  <c r="M649" i="1"/>
  <c r="T648" i="1"/>
  <c r="S648" i="1"/>
  <c r="R648" i="1"/>
  <c r="Q648" i="1"/>
  <c r="N648" i="1"/>
  <c r="O648" i="1" s="1"/>
  <c r="P648" i="1" s="1"/>
  <c r="M648" i="1"/>
  <c r="T647" i="1"/>
  <c r="S647" i="1"/>
  <c r="R647" i="1"/>
  <c r="Q647" i="1"/>
  <c r="N647" i="1"/>
  <c r="O647" i="1" s="1"/>
  <c r="P647" i="1" s="1"/>
  <c r="M647" i="1"/>
  <c r="T646" i="1"/>
  <c r="S646" i="1"/>
  <c r="R646" i="1"/>
  <c r="Q646" i="1"/>
  <c r="N646" i="1"/>
  <c r="O646" i="1" s="1"/>
  <c r="P646" i="1" s="1"/>
  <c r="M646" i="1"/>
  <c r="T645" i="1"/>
  <c r="S645" i="1"/>
  <c r="R645" i="1"/>
  <c r="Q645" i="1"/>
  <c r="N645" i="1"/>
  <c r="O645" i="1" s="1"/>
  <c r="P645" i="1" s="1"/>
  <c r="M645" i="1"/>
  <c r="T644" i="1"/>
  <c r="S644" i="1"/>
  <c r="R644" i="1"/>
  <c r="Q644" i="1"/>
  <c r="N644" i="1"/>
  <c r="O644" i="1" s="1"/>
  <c r="P644" i="1" s="1"/>
  <c r="M644" i="1"/>
  <c r="T643" i="1"/>
  <c r="S643" i="1"/>
  <c r="R643" i="1"/>
  <c r="Q643" i="1"/>
  <c r="N643" i="1"/>
  <c r="O643" i="1" s="1"/>
  <c r="P643" i="1" s="1"/>
  <c r="M643" i="1"/>
  <c r="T642" i="1"/>
  <c r="S642" i="1"/>
  <c r="R642" i="1"/>
  <c r="Q642" i="1"/>
  <c r="N642" i="1"/>
  <c r="O642" i="1" s="1"/>
  <c r="P642" i="1" s="1"/>
  <c r="M642" i="1"/>
  <c r="T641" i="1"/>
  <c r="S641" i="1"/>
  <c r="R641" i="1"/>
  <c r="Q641" i="1"/>
  <c r="N641" i="1"/>
  <c r="O641" i="1" s="1"/>
  <c r="P641" i="1" s="1"/>
  <c r="M641" i="1"/>
  <c r="T640" i="1"/>
  <c r="S640" i="1"/>
  <c r="R640" i="1"/>
  <c r="Q640" i="1"/>
  <c r="N640" i="1"/>
  <c r="O640" i="1" s="1"/>
  <c r="P640" i="1" s="1"/>
  <c r="M640" i="1"/>
  <c r="T639" i="1"/>
  <c r="S639" i="1"/>
  <c r="R639" i="1"/>
  <c r="Q639" i="1"/>
  <c r="N639" i="1"/>
  <c r="O639" i="1" s="1"/>
  <c r="P639" i="1" s="1"/>
  <c r="M639" i="1"/>
  <c r="T638" i="1"/>
  <c r="S638" i="1"/>
  <c r="R638" i="1"/>
  <c r="Q638" i="1"/>
  <c r="N638" i="1"/>
  <c r="O638" i="1" s="1"/>
  <c r="P638" i="1" s="1"/>
  <c r="M638" i="1"/>
  <c r="T637" i="1"/>
  <c r="S637" i="1"/>
  <c r="R637" i="1"/>
  <c r="Q637" i="1"/>
  <c r="N637" i="1"/>
  <c r="O637" i="1" s="1"/>
  <c r="P637" i="1" s="1"/>
  <c r="M637" i="1"/>
  <c r="T636" i="1"/>
  <c r="S636" i="1"/>
  <c r="R636" i="1"/>
  <c r="Q636" i="1"/>
  <c r="N636" i="1"/>
  <c r="O636" i="1" s="1"/>
  <c r="P636" i="1" s="1"/>
  <c r="M636" i="1"/>
  <c r="T635" i="1"/>
  <c r="S635" i="1"/>
  <c r="R635" i="1"/>
  <c r="Q635" i="1"/>
  <c r="N635" i="1"/>
  <c r="O635" i="1" s="1"/>
  <c r="P635" i="1" s="1"/>
  <c r="M635" i="1"/>
  <c r="T634" i="1"/>
  <c r="S634" i="1"/>
  <c r="R634" i="1"/>
  <c r="Q634" i="1"/>
  <c r="N634" i="1"/>
  <c r="O634" i="1" s="1"/>
  <c r="P634" i="1" s="1"/>
  <c r="M634" i="1"/>
  <c r="T633" i="1"/>
  <c r="S633" i="1"/>
  <c r="R633" i="1"/>
  <c r="Q633" i="1"/>
  <c r="N633" i="1"/>
  <c r="O633" i="1" s="1"/>
  <c r="P633" i="1" s="1"/>
  <c r="M633" i="1"/>
  <c r="T632" i="1"/>
  <c r="S632" i="1"/>
  <c r="R632" i="1"/>
  <c r="Q632" i="1"/>
  <c r="N632" i="1"/>
  <c r="O632" i="1" s="1"/>
  <c r="P632" i="1" s="1"/>
  <c r="M632" i="1"/>
  <c r="T631" i="1"/>
  <c r="S631" i="1"/>
  <c r="R631" i="1"/>
  <c r="Q631" i="1"/>
  <c r="N631" i="1"/>
  <c r="O631" i="1" s="1"/>
  <c r="P631" i="1" s="1"/>
  <c r="M631" i="1"/>
  <c r="T630" i="1"/>
  <c r="S630" i="1"/>
  <c r="R630" i="1"/>
  <c r="Q630" i="1"/>
  <c r="N630" i="1"/>
  <c r="O630" i="1" s="1"/>
  <c r="P630" i="1" s="1"/>
  <c r="M630" i="1"/>
  <c r="T629" i="1"/>
  <c r="S629" i="1"/>
  <c r="R629" i="1"/>
  <c r="Q629" i="1"/>
  <c r="N629" i="1"/>
  <c r="O629" i="1" s="1"/>
  <c r="P629" i="1" s="1"/>
  <c r="M629" i="1"/>
  <c r="T628" i="1"/>
  <c r="S628" i="1"/>
  <c r="R628" i="1"/>
  <c r="Q628" i="1"/>
  <c r="N628" i="1"/>
  <c r="O628" i="1" s="1"/>
  <c r="P628" i="1" s="1"/>
  <c r="M628" i="1"/>
  <c r="T627" i="1"/>
  <c r="S627" i="1"/>
  <c r="R627" i="1"/>
  <c r="Q627" i="1"/>
  <c r="N627" i="1"/>
  <c r="O627" i="1" s="1"/>
  <c r="P627" i="1" s="1"/>
  <c r="M627" i="1"/>
  <c r="T626" i="1"/>
  <c r="S626" i="1"/>
  <c r="R626" i="1"/>
  <c r="Q626" i="1"/>
  <c r="N626" i="1"/>
  <c r="O626" i="1" s="1"/>
  <c r="P626" i="1" s="1"/>
  <c r="M626" i="1"/>
  <c r="T625" i="1"/>
  <c r="S625" i="1"/>
  <c r="R625" i="1"/>
  <c r="Q625" i="1"/>
  <c r="N625" i="1"/>
  <c r="O625" i="1" s="1"/>
  <c r="P625" i="1" s="1"/>
  <c r="M625" i="1"/>
  <c r="T624" i="1"/>
  <c r="S624" i="1"/>
  <c r="R624" i="1"/>
  <c r="Q624" i="1"/>
  <c r="N624" i="1"/>
  <c r="O624" i="1" s="1"/>
  <c r="P624" i="1" s="1"/>
  <c r="M624" i="1"/>
  <c r="T623" i="1"/>
  <c r="S623" i="1"/>
  <c r="R623" i="1"/>
  <c r="Q623" i="1"/>
  <c r="N623" i="1"/>
  <c r="O623" i="1" s="1"/>
  <c r="P623" i="1" s="1"/>
  <c r="M623" i="1"/>
  <c r="T622" i="1"/>
  <c r="S622" i="1"/>
  <c r="R622" i="1"/>
  <c r="Q622" i="1"/>
  <c r="N622" i="1"/>
  <c r="O622" i="1" s="1"/>
  <c r="P622" i="1" s="1"/>
  <c r="M622" i="1"/>
  <c r="T621" i="1"/>
  <c r="S621" i="1"/>
  <c r="R621" i="1"/>
  <c r="Q621" i="1"/>
  <c r="N621" i="1"/>
  <c r="O621" i="1" s="1"/>
  <c r="P621" i="1" s="1"/>
  <c r="M621" i="1"/>
  <c r="T620" i="1"/>
  <c r="S620" i="1"/>
  <c r="R620" i="1"/>
  <c r="Q620" i="1"/>
  <c r="N620" i="1"/>
  <c r="O620" i="1" s="1"/>
  <c r="P620" i="1" s="1"/>
  <c r="M620" i="1"/>
  <c r="T619" i="1"/>
  <c r="S619" i="1"/>
  <c r="R619" i="1"/>
  <c r="Q619" i="1"/>
  <c r="N619" i="1"/>
  <c r="O619" i="1" s="1"/>
  <c r="P619" i="1" s="1"/>
  <c r="M619" i="1"/>
  <c r="T618" i="1"/>
  <c r="S618" i="1"/>
  <c r="R618" i="1"/>
  <c r="Q618" i="1"/>
  <c r="N618" i="1"/>
  <c r="O618" i="1" s="1"/>
  <c r="P618" i="1" s="1"/>
  <c r="M618" i="1"/>
  <c r="T617" i="1"/>
  <c r="S617" i="1"/>
  <c r="R617" i="1"/>
  <c r="Q617" i="1"/>
  <c r="N617" i="1"/>
  <c r="O617" i="1" s="1"/>
  <c r="P617" i="1" s="1"/>
  <c r="M617" i="1"/>
  <c r="T616" i="1"/>
  <c r="S616" i="1"/>
  <c r="R616" i="1"/>
  <c r="Q616" i="1"/>
  <c r="N616" i="1"/>
  <c r="O616" i="1" s="1"/>
  <c r="P616" i="1" s="1"/>
  <c r="M616" i="1"/>
  <c r="T615" i="1"/>
  <c r="S615" i="1"/>
  <c r="R615" i="1"/>
  <c r="Q615" i="1"/>
  <c r="N615" i="1"/>
  <c r="O615" i="1" s="1"/>
  <c r="P615" i="1" s="1"/>
  <c r="M615" i="1"/>
  <c r="T614" i="1"/>
  <c r="S614" i="1"/>
  <c r="R614" i="1"/>
  <c r="Q614" i="1"/>
  <c r="N614" i="1"/>
  <c r="O614" i="1" s="1"/>
  <c r="P614" i="1" s="1"/>
  <c r="M614" i="1"/>
  <c r="T613" i="1"/>
  <c r="S613" i="1"/>
  <c r="R613" i="1"/>
  <c r="Q613" i="1"/>
  <c r="N613" i="1"/>
  <c r="O613" i="1" s="1"/>
  <c r="P613" i="1" s="1"/>
  <c r="M613" i="1"/>
  <c r="T612" i="1"/>
  <c r="S612" i="1"/>
  <c r="R612" i="1"/>
  <c r="Q612" i="1"/>
  <c r="N612" i="1"/>
  <c r="O612" i="1" s="1"/>
  <c r="P612" i="1" s="1"/>
  <c r="M612" i="1"/>
  <c r="T611" i="1"/>
  <c r="S611" i="1"/>
  <c r="R611" i="1"/>
  <c r="Q611" i="1"/>
  <c r="N611" i="1"/>
  <c r="O611" i="1" s="1"/>
  <c r="P611" i="1" s="1"/>
  <c r="M611" i="1"/>
  <c r="T610" i="1"/>
  <c r="S610" i="1"/>
  <c r="R610" i="1"/>
  <c r="Q610" i="1"/>
  <c r="N610" i="1"/>
  <c r="O610" i="1" s="1"/>
  <c r="P610" i="1" s="1"/>
  <c r="M610" i="1"/>
  <c r="T609" i="1"/>
  <c r="S609" i="1"/>
  <c r="R609" i="1"/>
  <c r="Q609" i="1"/>
  <c r="N609" i="1"/>
  <c r="O609" i="1" s="1"/>
  <c r="P609" i="1" s="1"/>
  <c r="M609" i="1"/>
  <c r="T608" i="1"/>
  <c r="S608" i="1"/>
  <c r="R608" i="1"/>
  <c r="Q608" i="1"/>
  <c r="N608" i="1"/>
  <c r="O608" i="1" s="1"/>
  <c r="P608" i="1" s="1"/>
  <c r="M608" i="1"/>
  <c r="T607" i="1"/>
  <c r="S607" i="1"/>
  <c r="R607" i="1"/>
  <c r="Q607" i="1"/>
  <c r="N607" i="1"/>
  <c r="O607" i="1" s="1"/>
  <c r="P607" i="1" s="1"/>
  <c r="M607" i="1"/>
  <c r="T606" i="1"/>
  <c r="S606" i="1"/>
  <c r="R606" i="1"/>
  <c r="Q606" i="1"/>
  <c r="N606" i="1"/>
  <c r="O606" i="1" s="1"/>
  <c r="P606" i="1" s="1"/>
  <c r="M606" i="1"/>
  <c r="T605" i="1"/>
  <c r="S605" i="1"/>
  <c r="R605" i="1"/>
  <c r="Q605" i="1"/>
  <c r="N605" i="1"/>
  <c r="O605" i="1" s="1"/>
  <c r="P605" i="1" s="1"/>
  <c r="M605" i="1"/>
  <c r="T604" i="1"/>
  <c r="S604" i="1"/>
  <c r="R604" i="1"/>
  <c r="Q604" i="1"/>
  <c r="N604" i="1"/>
  <c r="O604" i="1" s="1"/>
  <c r="P604" i="1" s="1"/>
  <c r="M604" i="1"/>
  <c r="T603" i="1"/>
  <c r="S603" i="1"/>
  <c r="R603" i="1"/>
  <c r="Q603" i="1"/>
  <c r="N603" i="1"/>
  <c r="O603" i="1" s="1"/>
  <c r="P603" i="1" s="1"/>
  <c r="M603" i="1"/>
  <c r="T602" i="1"/>
  <c r="S602" i="1"/>
  <c r="R602" i="1"/>
  <c r="Q602" i="1"/>
  <c r="N602" i="1"/>
  <c r="O602" i="1" s="1"/>
  <c r="P602" i="1" s="1"/>
  <c r="M602" i="1"/>
  <c r="T601" i="1"/>
  <c r="S601" i="1"/>
  <c r="R601" i="1"/>
  <c r="Q601" i="1"/>
  <c r="N601" i="1"/>
  <c r="O601" i="1" s="1"/>
  <c r="P601" i="1" s="1"/>
  <c r="M601" i="1"/>
  <c r="T600" i="1"/>
  <c r="S600" i="1"/>
  <c r="R600" i="1"/>
  <c r="Q600" i="1"/>
  <c r="N600" i="1"/>
  <c r="O600" i="1" s="1"/>
  <c r="P600" i="1" s="1"/>
  <c r="M600" i="1"/>
  <c r="T599" i="1"/>
  <c r="S599" i="1"/>
  <c r="R599" i="1"/>
  <c r="Q599" i="1"/>
  <c r="N599" i="1"/>
  <c r="O599" i="1" s="1"/>
  <c r="P599" i="1" s="1"/>
  <c r="M599" i="1"/>
  <c r="T598" i="1"/>
  <c r="S598" i="1"/>
  <c r="R598" i="1"/>
  <c r="Q598" i="1"/>
  <c r="N598" i="1"/>
  <c r="O598" i="1" s="1"/>
  <c r="P598" i="1" s="1"/>
  <c r="M598" i="1"/>
  <c r="T597" i="1"/>
  <c r="S597" i="1"/>
  <c r="R597" i="1"/>
  <c r="Q597" i="1"/>
  <c r="N597" i="1"/>
  <c r="O597" i="1" s="1"/>
  <c r="P597" i="1" s="1"/>
  <c r="M597" i="1"/>
  <c r="T596" i="1"/>
  <c r="S596" i="1"/>
  <c r="R596" i="1"/>
  <c r="Q596" i="1"/>
  <c r="N596" i="1"/>
  <c r="O596" i="1" s="1"/>
  <c r="P596" i="1" s="1"/>
  <c r="M596" i="1"/>
  <c r="T595" i="1"/>
  <c r="S595" i="1"/>
  <c r="R595" i="1"/>
  <c r="Q595" i="1"/>
  <c r="N595" i="1"/>
  <c r="O595" i="1" s="1"/>
  <c r="P595" i="1" s="1"/>
  <c r="M595" i="1"/>
  <c r="T594" i="1"/>
  <c r="S594" i="1"/>
  <c r="R594" i="1"/>
  <c r="Q594" i="1"/>
  <c r="N594" i="1"/>
  <c r="O594" i="1" s="1"/>
  <c r="P594" i="1" s="1"/>
  <c r="M594" i="1"/>
  <c r="T593" i="1"/>
  <c r="S593" i="1"/>
  <c r="R593" i="1"/>
  <c r="Q593" i="1"/>
  <c r="N593" i="1"/>
  <c r="O593" i="1" s="1"/>
  <c r="P593" i="1" s="1"/>
  <c r="M593" i="1"/>
  <c r="T592" i="1"/>
  <c r="S592" i="1"/>
  <c r="R592" i="1"/>
  <c r="Q592" i="1"/>
  <c r="N592" i="1"/>
  <c r="O592" i="1" s="1"/>
  <c r="P592" i="1" s="1"/>
  <c r="M592" i="1"/>
  <c r="T591" i="1"/>
  <c r="S591" i="1"/>
  <c r="R591" i="1"/>
  <c r="Q591" i="1"/>
  <c r="N591" i="1"/>
  <c r="O591" i="1" s="1"/>
  <c r="P591" i="1" s="1"/>
  <c r="M591" i="1"/>
  <c r="T590" i="1"/>
  <c r="S590" i="1"/>
  <c r="R590" i="1"/>
  <c r="Q590" i="1"/>
  <c r="N590" i="1"/>
  <c r="O590" i="1" s="1"/>
  <c r="P590" i="1" s="1"/>
  <c r="M590" i="1"/>
  <c r="T589" i="1"/>
  <c r="S589" i="1"/>
  <c r="R589" i="1"/>
  <c r="Q589" i="1"/>
  <c r="N589" i="1"/>
  <c r="O589" i="1" s="1"/>
  <c r="P589" i="1" s="1"/>
  <c r="M589" i="1"/>
  <c r="T588" i="1"/>
  <c r="S588" i="1"/>
  <c r="R588" i="1"/>
  <c r="Q588" i="1"/>
  <c r="N588" i="1"/>
  <c r="O588" i="1" s="1"/>
  <c r="P588" i="1" s="1"/>
  <c r="M588" i="1"/>
  <c r="T587" i="1"/>
  <c r="S587" i="1"/>
  <c r="R587" i="1"/>
  <c r="Q587" i="1"/>
  <c r="N587" i="1"/>
  <c r="O587" i="1" s="1"/>
  <c r="P587" i="1" s="1"/>
  <c r="M587" i="1"/>
  <c r="T586" i="1"/>
  <c r="S586" i="1"/>
  <c r="R586" i="1"/>
  <c r="Q586" i="1"/>
  <c r="N586" i="1"/>
  <c r="O586" i="1" s="1"/>
  <c r="P586" i="1" s="1"/>
  <c r="M586" i="1"/>
  <c r="T585" i="1"/>
  <c r="S585" i="1"/>
  <c r="R585" i="1"/>
  <c r="Q585" i="1"/>
  <c r="N585" i="1"/>
  <c r="O585" i="1" s="1"/>
  <c r="P585" i="1" s="1"/>
  <c r="M585" i="1"/>
  <c r="T584" i="1"/>
  <c r="S584" i="1"/>
  <c r="R584" i="1"/>
  <c r="Q584" i="1"/>
  <c r="N584" i="1"/>
  <c r="O584" i="1" s="1"/>
  <c r="P584" i="1" s="1"/>
  <c r="M584" i="1"/>
  <c r="T583" i="1"/>
  <c r="S583" i="1"/>
  <c r="R583" i="1"/>
  <c r="Q583" i="1"/>
  <c r="N583" i="1"/>
  <c r="O583" i="1" s="1"/>
  <c r="P583" i="1" s="1"/>
  <c r="M583" i="1"/>
  <c r="T582" i="1"/>
  <c r="S582" i="1"/>
  <c r="R582" i="1"/>
  <c r="Q582" i="1"/>
  <c r="N582" i="1"/>
  <c r="O582" i="1" s="1"/>
  <c r="P582" i="1" s="1"/>
  <c r="M582" i="1"/>
  <c r="T581" i="1"/>
  <c r="S581" i="1"/>
  <c r="R581" i="1"/>
  <c r="Q581" i="1"/>
  <c r="N581" i="1"/>
  <c r="O581" i="1" s="1"/>
  <c r="P581" i="1" s="1"/>
  <c r="M581" i="1"/>
  <c r="T580" i="1"/>
  <c r="S580" i="1"/>
  <c r="R580" i="1"/>
  <c r="Q580" i="1"/>
  <c r="N580" i="1"/>
  <c r="O580" i="1" s="1"/>
  <c r="P580" i="1" s="1"/>
  <c r="M580" i="1"/>
  <c r="T579" i="1"/>
  <c r="S579" i="1"/>
  <c r="R579" i="1"/>
  <c r="Q579" i="1"/>
  <c r="N579" i="1"/>
  <c r="O579" i="1" s="1"/>
  <c r="P579" i="1" s="1"/>
  <c r="M579" i="1"/>
  <c r="T578" i="1"/>
  <c r="S578" i="1"/>
  <c r="R578" i="1"/>
  <c r="Q578" i="1"/>
  <c r="N578" i="1"/>
  <c r="O578" i="1" s="1"/>
  <c r="P578" i="1" s="1"/>
  <c r="M578" i="1"/>
  <c r="T577" i="1"/>
  <c r="S577" i="1"/>
  <c r="R577" i="1"/>
  <c r="Q577" i="1"/>
  <c r="N577" i="1"/>
  <c r="O577" i="1" s="1"/>
  <c r="P577" i="1" s="1"/>
  <c r="M577" i="1"/>
  <c r="T576" i="1"/>
  <c r="S576" i="1"/>
  <c r="R576" i="1"/>
  <c r="Q576" i="1"/>
  <c r="N576" i="1"/>
  <c r="O576" i="1" s="1"/>
  <c r="P576" i="1" s="1"/>
  <c r="M576" i="1"/>
  <c r="T575" i="1"/>
  <c r="S575" i="1"/>
  <c r="R575" i="1"/>
  <c r="Q575" i="1"/>
  <c r="N575" i="1"/>
  <c r="O575" i="1" s="1"/>
  <c r="P575" i="1" s="1"/>
  <c r="M575" i="1"/>
  <c r="T574" i="1"/>
  <c r="S574" i="1"/>
  <c r="R574" i="1"/>
  <c r="Q574" i="1"/>
  <c r="N574" i="1"/>
  <c r="O574" i="1" s="1"/>
  <c r="P574" i="1" s="1"/>
  <c r="M574" i="1"/>
  <c r="T573" i="1"/>
  <c r="S573" i="1"/>
  <c r="R573" i="1"/>
  <c r="Q573" i="1"/>
  <c r="P573" i="1"/>
  <c r="N573" i="1"/>
  <c r="O573" i="1" s="1"/>
  <c r="M573" i="1"/>
  <c r="T572" i="1"/>
  <c r="S572" i="1"/>
  <c r="R572" i="1"/>
  <c r="Q572" i="1"/>
  <c r="N572" i="1"/>
  <c r="O572" i="1" s="1"/>
  <c r="P572" i="1" s="1"/>
  <c r="M572" i="1"/>
  <c r="T571" i="1"/>
  <c r="S571" i="1"/>
  <c r="R571" i="1"/>
  <c r="Q571" i="1"/>
  <c r="P571" i="1"/>
  <c r="N571" i="1"/>
  <c r="O571" i="1" s="1"/>
  <c r="M571" i="1"/>
  <c r="T570" i="1"/>
  <c r="S570" i="1"/>
  <c r="R570" i="1"/>
  <c r="Q570" i="1"/>
  <c r="N570" i="1"/>
  <c r="O570" i="1" s="1"/>
  <c r="P570" i="1" s="1"/>
  <c r="M570" i="1"/>
  <c r="T569" i="1"/>
  <c r="S569" i="1"/>
  <c r="R569" i="1"/>
  <c r="Q569" i="1"/>
  <c r="P569" i="1"/>
  <c r="N569" i="1"/>
  <c r="O569" i="1" s="1"/>
  <c r="M569" i="1"/>
  <c r="T568" i="1"/>
  <c r="S568" i="1"/>
  <c r="R568" i="1"/>
  <c r="Q568" i="1"/>
  <c r="N568" i="1"/>
  <c r="O568" i="1" s="1"/>
  <c r="P568" i="1" s="1"/>
  <c r="M568" i="1"/>
  <c r="T567" i="1"/>
  <c r="S567" i="1"/>
  <c r="R567" i="1"/>
  <c r="Q567" i="1"/>
  <c r="P567" i="1"/>
  <c r="N567" i="1"/>
  <c r="O567" i="1" s="1"/>
  <c r="M567" i="1"/>
  <c r="T566" i="1"/>
  <c r="S566" i="1"/>
  <c r="R566" i="1"/>
  <c r="Q566" i="1"/>
  <c r="N566" i="1"/>
  <c r="O566" i="1" s="1"/>
  <c r="P566" i="1" s="1"/>
  <c r="M566" i="1"/>
  <c r="T565" i="1"/>
  <c r="S565" i="1"/>
  <c r="R565" i="1"/>
  <c r="Q565" i="1"/>
  <c r="P565" i="1"/>
  <c r="N565" i="1"/>
  <c r="O565" i="1" s="1"/>
  <c r="M565" i="1"/>
  <c r="T564" i="1"/>
  <c r="S564" i="1"/>
  <c r="R564" i="1"/>
  <c r="Q564" i="1"/>
  <c r="N564" i="1"/>
  <c r="O564" i="1" s="1"/>
  <c r="P564" i="1" s="1"/>
  <c r="M564" i="1"/>
  <c r="T563" i="1"/>
  <c r="S563" i="1"/>
  <c r="R563" i="1"/>
  <c r="Q563" i="1"/>
  <c r="P563" i="1"/>
  <c r="N563" i="1"/>
  <c r="O563" i="1" s="1"/>
  <c r="M563" i="1"/>
  <c r="T562" i="1"/>
  <c r="S562" i="1"/>
  <c r="R562" i="1"/>
  <c r="Q562" i="1"/>
  <c r="N562" i="1"/>
  <c r="O562" i="1" s="1"/>
  <c r="P562" i="1" s="1"/>
  <c r="M562" i="1"/>
  <c r="T561" i="1"/>
  <c r="S561" i="1"/>
  <c r="R561" i="1"/>
  <c r="Q561" i="1"/>
  <c r="P561" i="1"/>
  <c r="N561" i="1"/>
  <c r="O561" i="1" s="1"/>
  <c r="M561" i="1"/>
  <c r="T560" i="1"/>
  <c r="S560" i="1"/>
  <c r="R560" i="1"/>
  <c r="Q560" i="1"/>
  <c r="N560" i="1"/>
  <c r="O560" i="1" s="1"/>
  <c r="P560" i="1" s="1"/>
  <c r="M560" i="1"/>
  <c r="T559" i="1"/>
  <c r="S559" i="1"/>
  <c r="R559" i="1"/>
  <c r="Q559" i="1"/>
  <c r="P559" i="1"/>
  <c r="N559" i="1"/>
  <c r="O559" i="1" s="1"/>
  <c r="M559" i="1"/>
  <c r="T558" i="1"/>
  <c r="S558" i="1"/>
  <c r="R558" i="1"/>
  <c r="Q558" i="1"/>
  <c r="N558" i="1"/>
  <c r="O558" i="1" s="1"/>
  <c r="P558" i="1" s="1"/>
  <c r="M558" i="1"/>
  <c r="T557" i="1"/>
  <c r="S557" i="1"/>
  <c r="R557" i="1"/>
  <c r="Q557" i="1"/>
  <c r="P557" i="1"/>
  <c r="N557" i="1"/>
  <c r="O557" i="1" s="1"/>
  <c r="M557" i="1"/>
  <c r="T556" i="1"/>
  <c r="S556" i="1"/>
  <c r="R556" i="1"/>
  <c r="Q556" i="1"/>
  <c r="N556" i="1"/>
  <c r="O556" i="1" s="1"/>
  <c r="P556" i="1" s="1"/>
  <c r="M556" i="1"/>
  <c r="T555" i="1"/>
  <c r="S555" i="1"/>
  <c r="R555" i="1"/>
  <c r="Q555" i="1"/>
  <c r="P555" i="1"/>
  <c r="N555" i="1"/>
  <c r="O555" i="1" s="1"/>
  <c r="M555" i="1"/>
  <c r="T554" i="1"/>
  <c r="S554" i="1"/>
  <c r="R554" i="1"/>
  <c r="Q554" i="1"/>
  <c r="N554" i="1"/>
  <c r="O554" i="1" s="1"/>
  <c r="P554" i="1" s="1"/>
  <c r="M554" i="1"/>
  <c r="T553" i="1"/>
  <c r="S553" i="1"/>
  <c r="R553" i="1"/>
  <c r="Q553" i="1"/>
  <c r="P553" i="1"/>
  <c r="N553" i="1"/>
  <c r="O553" i="1" s="1"/>
  <c r="M553" i="1"/>
  <c r="T552" i="1"/>
  <c r="S552" i="1"/>
  <c r="R552" i="1"/>
  <c r="Q552" i="1"/>
  <c r="N552" i="1"/>
  <c r="O552" i="1" s="1"/>
  <c r="P552" i="1" s="1"/>
  <c r="M552" i="1"/>
  <c r="T551" i="1"/>
  <c r="S551" i="1"/>
  <c r="R551" i="1"/>
  <c r="Q551" i="1"/>
  <c r="P551" i="1"/>
  <c r="N551" i="1"/>
  <c r="O551" i="1" s="1"/>
  <c r="M551" i="1"/>
  <c r="T550" i="1"/>
  <c r="S550" i="1"/>
  <c r="R550" i="1"/>
  <c r="Q550" i="1"/>
  <c r="N550" i="1"/>
  <c r="O550" i="1" s="1"/>
  <c r="P550" i="1" s="1"/>
  <c r="M550" i="1"/>
  <c r="T549" i="1"/>
  <c r="S549" i="1"/>
  <c r="R549" i="1"/>
  <c r="Q549" i="1"/>
  <c r="P549" i="1"/>
  <c r="N549" i="1"/>
  <c r="O549" i="1" s="1"/>
  <c r="M549" i="1"/>
  <c r="T548" i="1"/>
  <c r="S548" i="1"/>
  <c r="R548" i="1"/>
  <c r="Q548" i="1"/>
  <c r="N548" i="1"/>
  <c r="O548" i="1" s="1"/>
  <c r="P548" i="1" s="1"/>
  <c r="M548" i="1"/>
  <c r="T547" i="1"/>
  <c r="S547" i="1"/>
  <c r="R547" i="1"/>
  <c r="Q547" i="1"/>
  <c r="P547" i="1"/>
  <c r="N547" i="1"/>
  <c r="O547" i="1" s="1"/>
  <c r="M547" i="1"/>
  <c r="T546" i="1"/>
  <c r="S546" i="1"/>
  <c r="R546" i="1"/>
  <c r="Q546" i="1"/>
  <c r="N546" i="1"/>
  <c r="O546" i="1" s="1"/>
  <c r="P546" i="1" s="1"/>
  <c r="M546" i="1"/>
  <c r="T545" i="1"/>
  <c r="S545" i="1"/>
  <c r="R545" i="1"/>
  <c r="Q545" i="1"/>
  <c r="P545" i="1"/>
  <c r="N545" i="1"/>
  <c r="O545" i="1" s="1"/>
  <c r="M545" i="1"/>
  <c r="T544" i="1"/>
  <c r="S544" i="1"/>
  <c r="R544" i="1"/>
  <c r="Q544" i="1"/>
  <c r="N544" i="1"/>
  <c r="O544" i="1" s="1"/>
  <c r="P544" i="1" s="1"/>
  <c r="M544" i="1"/>
  <c r="T543" i="1"/>
  <c r="S543" i="1"/>
  <c r="R543" i="1"/>
  <c r="Q543" i="1"/>
  <c r="P543" i="1"/>
  <c r="N543" i="1"/>
  <c r="O543" i="1" s="1"/>
  <c r="M543" i="1"/>
  <c r="T542" i="1"/>
  <c r="S542" i="1"/>
  <c r="R542" i="1"/>
  <c r="Q542" i="1"/>
  <c r="N542" i="1"/>
  <c r="O542" i="1" s="1"/>
  <c r="P542" i="1" s="1"/>
  <c r="M542" i="1"/>
  <c r="T541" i="1"/>
  <c r="S541" i="1"/>
  <c r="R541" i="1"/>
  <c r="Q541" i="1"/>
  <c r="P541" i="1"/>
  <c r="N541" i="1"/>
  <c r="O541" i="1" s="1"/>
  <c r="M541" i="1"/>
  <c r="T540" i="1"/>
  <c r="S540" i="1"/>
  <c r="R540" i="1"/>
  <c r="Q540" i="1"/>
  <c r="N540" i="1"/>
  <c r="O540" i="1" s="1"/>
  <c r="P540" i="1" s="1"/>
  <c r="M540" i="1"/>
  <c r="T539" i="1"/>
  <c r="S539" i="1"/>
  <c r="R539" i="1"/>
  <c r="Q539" i="1"/>
  <c r="P539" i="1"/>
  <c r="N539" i="1"/>
  <c r="O539" i="1" s="1"/>
  <c r="M539" i="1"/>
  <c r="T538" i="1"/>
  <c r="S538" i="1"/>
  <c r="R538" i="1"/>
  <c r="Q538" i="1"/>
  <c r="N538" i="1"/>
  <c r="O538" i="1" s="1"/>
  <c r="P538" i="1" s="1"/>
  <c r="M538" i="1"/>
  <c r="T537" i="1"/>
  <c r="S537" i="1"/>
  <c r="R537" i="1"/>
  <c r="Q537" i="1"/>
  <c r="P537" i="1"/>
  <c r="N537" i="1"/>
  <c r="O537" i="1" s="1"/>
  <c r="M537" i="1"/>
  <c r="T536" i="1"/>
  <c r="S536" i="1"/>
  <c r="R536" i="1"/>
  <c r="Q536" i="1"/>
  <c r="N536" i="1"/>
  <c r="O536" i="1" s="1"/>
  <c r="P536" i="1" s="1"/>
  <c r="M536" i="1"/>
  <c r="T535" i="1"/>
  <c r="S535" i="1"/>
  <c r="R535" i="1"/>
  <c r="Q535" i="1"/>
  <c r="P535" i="1"/>
  <c r="N535" i="1"/>
  <c r="O535" i="1" s="1"/>
  <c r="M535" i="1"/>
  <c r="T534" i="1"/>
  <c r="S534" i="1"/>
  <c r="R534" i="1"/>
  <c r="Q534" i="1"/>
  <c r="N534" i="1"/>
  <c r="O534" i="1" s="1"/>
  <c r="P534" i="1" s="1"/>
  <c r="M534" i="1"/>
  <c r="T533" i="1"/>
  <c r="S533" i="1"/>
  <c r="R533" i="1"/>
  <c r="Q533" i="1"/>
  <c r="P533" i="1"/>
  <c r="N533" i="1"/>
  <c r="O533" i="1" s="1"/>
  <c r="M533" i="1"/>
  <c r="T532" i="1"/>
  <c r="S532" i="1"/>
  <c r="R532" i="1"/>
  <c r="Q532" i="1"/>
  <c r="N532" i="1"/>
  <c r="O532" i="1" s="1"/>
  <c r="P532" i="1" s="1"/>
  <c r="M532" i="1"/>
  <c r="T531" i="1"/>
  <c r="S531" i="1"/>
  <c r="R531" i="1"/>
  <c r="Q531" i="1"/>
  <c r="P531" i="1"/>
  <c r="N531" i="1"/>
  <c r="O531" i="1" s="1"/>
  <c r="M531" i="1"/>
  <c r="T530" i="1"/>
  <c r="S530" i="1"/>
  <c r="R530" i="1"/>
  <c r="Q530" i="1"/>
  <c r="N530" i="1"/>
  <c r="O530" i="1" s="1"/>
  <c r="P530" i="1" s="1"/>
  <c r="M530" i="1"/>
  <c r="T529" i="1"/>
  <c r="S529" i="1"/>
  <c r="R529" i="1"/>
  <c r="Q529" i="1"/>
  <c r="P529" i="1"/>
  <c r="N529" i="1"/>
  <c r="O529" i="1" s="1"/>
  <c r="M529" i="1"/>
  <c r="T528" i="1"/>
  <c r="S528" i="1"/>
  <c r="R528" i="1"/>
  <c r="Q528" i="1"/>
  <c r="N528" i="1"/>
  <c r="O528" i="1" s="1"/>
  <c r="P528" i="1" s="1"/>
  <c r="M528" i="1"/>
  <c r="T527" i="1"/>
  <c r="S527" i="1"/>
  <c r="R527" i="1"/>
  <c r="Q527" i="1"/>
  <c r="P527" i="1"/>
  <c r="N527" i="1"/>
  <c r="O527" i="1" s="1"/>
  <c r="M527" i="1"/>
  <c r="T526" i="1"/>
  <c r="S526" i="1"/>
  <c r="R526" i="1"/>
  <c r="Q526" i="1"/>
  <c r="N526" i="1"/>
  <c r="O526" i="1" s="1"/>
  <c r="P526" i="1" s="1"/>
  <c r="M526" i="1"/>
  <c r="T525" i="1"/>
  <c r="S525" i="1"/>
  <c r="R525" i="1"/>
  <c r="Q525" i="1"/>
  <c r="P525" i="1"/>
  <c r="N525" i="1"/>
  <c r="O525" i="1" s="1"/>
  <c r="M525" i="1"/>
  <c r="T524" i="1"/>
  <c r="S524" i="1"/>
  <c r="R524" i="1"/>
  <c r="Q524" i="1"/>
  <c r="N524" i="1"/>
  <c r="O524" i="1" s="1"/>
  <c r="P524" i="1" s="1"/>
  <c r="M524" i="1"/>
  <c r="T523" i="1"/>
  <c r="S523" i="1"/>
  <c r="R523" i="1"/>
  <c r="Q523" i="1"/>
  <c r="P523" i="1"/>
  <c r="N523" i="1"/>
  <c r="O523" i="1" s="1"/>
  <c r="M523" i="1"/>
  <c r="T522" i="1"/>
  <c r="S522" i="1"/>
  <c r="R522" i="1"/>
  <c r="Q522" i="1"/>
  <c r="N522" i="1"/>
  <c r="O522" i="1" s="1"/>
  <c r="P522" i="1" s="1"/>
  <c r="M522" i="1"/>
  <c r="T521" i="1"/>
  <c r="S521" i="1"/>
  <c r="R521" i="1"/>
  <c r="Q521" i="1"/>
  <c r="P521" i="1"/>
  <c r="N521" i="1"/>
  <c r="O521" i="1" s="1"/>
  <c r="M521" i="1"/>
  <c r="T520" i="1"/>
  <c r="S520" i="1"/>
  <c r="R520" i="1"/>
  <c r="Q520" i="1"/>
  <c r="N520" i="1"/>
  <c r="O520" i="1" s="1"/>
  <c r="P520" i="1" s="1"/>
  <c r="M520" i="1"/>
  <c r="T519" i="1"/>
  <c r="S519" i="1"/>
  <c r="R519" i="1"/>
  <c r="Q519" i="1"/>
  <c r="P519" i="1"/>
  <c r="N519" i="1"/>
  <c r="O519" i="1" s="1"/>
  <c r="M519" i="1"/>
  <c r="T518" i="1"/>
  <c r="S518" i="1"/>
  <c r="R518" i="1"/>
  <c r="Q518" i="1"/>
  <c r="N518" i="1"/>
  <c r="O518" i="1" s="1"/>
  <c r="P518" i="1" s="1"/>
  <c r="M518" i="1"/>
  <c r="T517" i="1"/>
  <c r="S517" i="1"/>
  <c r="R517" i="1"/>
  <c r="Q517" i="1"/>
  <c r="P517" i="1"/>
  <c r="N517" i="1"/>
  <c r="O517" i="1" s="1"/>
  <c r="M517" i="1"/>
  <c r="T516" i="1"/>
  <c r="S516" i="1"/>
  <c r="R516" i="1"/>
  <c r="Q516" i="1"/>
  <c r="N516" i="1"/>
  <c r="O516" i="1" s="1"/>
  <c r="P516" i="1" s="1"/>
  <c r="M516" i="1"/>
  <c r="T515" i="1"/>
  <c r="S515" i="1"/>
  <c r="R515" i="1"/>
  <c r="Q515" i="1"/>
  <c r="P515" i="1"/>
  <c r="N515" i="1"/>
  <c r="O515" i="1" s="1"/>
  <c r="M515" i="1"/>
  <c r="T514" i="1"/>
  <c r="S514" i="1"/>
  <c r="R514" i="1"/>
  <c r="Q514" i="1"/>
  <c r="N514" i="1"/>
  <c r="O514" i="1" s="1"/>
  <c r="P514" i="1" s="1"/>
  <c r="M514" i="1"/>
  <c r="T513" i="1"/>
  <c r="S513" i="1"/>
  <c r="R513" i="1"/>
  <c r="Q513" i="1"/>
  <c r="P513" i="1"/>
  <c r="N513" i="1"/>
  <c r="O513" i="1" s="1"/>
  <c r="M513" i="1"/>
  <c r="T512" i="1"/>
  <c r="S512" i="1"/>
  <c r="R512" i="1"/>
  <c r="Q512" i="1"/>
  <c r="N512" i="1"/>
  <c r="O512" i="1" s="1"/>
  <c r="P512" i="1" s="1"/>
  <c r="M512" i="1"/>
  <c r="T511" i="1"/>
  <c r="S511" i="1"/>
  <c r="R511" i="1"/>
  <c r="Q511" i="1"/>
  <c r="P511" i="1"/>
  <c r="N511" i="1"/>
  <c r="O511" i="1" s="1"/>
  <c r="M511" i="1"/>
  <c r="T510" i="1"/>
  <c r="S510" i="1"/>
  <c r="R510" i="1"/>
  <c r="Q510" i="1"/>
  <c r="N510" i="1"/>
  <c r="O510" i="1" s="1"/>
  <c r="P510" i="1" s="1"/>
  <c r="M510" i="1"/>
  <c r="T509" i="1"/>
  <c r="S509" i="1"/>
  <c r="R509" i="1"/>
  <c r="Q509" i="1"/>
  <c r="P509" i="1"/>
  <c r="N509" i="1"/>
  <c r="O509" i="1" s="1"/>
  <c r="M509" i="1"/>
  <c r="T508" i="1"/>
  <c r="S508" i="1"/>
  <c r="R508" i="1"/>
  <c r="Q508" i="1"/>
  <c r="N508" i="1"/>
  <c r="O508" i="1" s="1"/>
  <c r="P508" i="1" s="1"/>
  <c r="M508" i="1"/>
  <c r="T507" i="1"/>
  <c r="S507" i="1"/>
  <c r="R507" i="1"/>
  <c r="Q507" i="1"/>
  <c r="P507" i="1"/>
  <c r="N507" i="1"/>
  <c r="O507" i="1" s="1"/>
  <c r="M507" i="1"/>
  <c r="T506" i="1"/>
  <c r="S506" i="1"/>
  <c r="R506" i="1"/>
  <c r="Q506" i="1"/>
  <c r="N506" i="1"/>
  <c r="O506" i="1" s="1"/>
  <c r="P506" i="1" s="1"/>
  <c r="M506" i="1"/>
  <c r="T505" i="1"/>
  <c r="S505" i="1"/>
  <c r="R505" i="1"/>
  <c r="Q505" i="1"/>
  <c r="P505" i="1"/>
  <c r="N505" i="1"/>
  <c r="O505" i="1" s="1"/>
  <c r="M505" i="1"/>
  <c r="T504" i="1"/>
  <c r="S504" i="1"/>
  <c r="R504" i="1"/>
  <c r="Q504" i="1"/>
  <c r="N504" i="1"/>
  <c r="O504" i="1" s="1"/>
  <c r="P504" i="1" s="1"/>
  <c r="M504" i="1"/>
  <c r="T503" i="1"/>
  <c r="S503" i="1"/>
  <c r="R503" i="1"/>
  <c r="Q503" i="1"/>
  <c r="P503" i="1"/>
  <c r="N503" i="1"/>
  <c r="O503" i="1" s="1"/>
  <c r="M503" i="1"/>
  <c r="T502" i="1"/>
  <c r="S502" i="1"/>
  <c r="R502" i="1"/>
  <c r="Q502" i="1"/>
  <c r="N502" i="1"/>
  <c r="O502" i="1" s="1"/>
  <c r="P502" i="1" s="1"/>
  <c r="M502" i="1"/>
  <c r="T501" i="1"/>
  <c r="S501" i="1"/>
  <c r="R501" i="1"/>
  <c r="Q501" i="1"/>
  <c r="P501" i="1"/>
  <c r="N501" i="1"/>
  <c r="O501" i="1" s="1"/>
  <c r="M501" i="1"/>
  <c r="T500" i="1"/>
  <c r="S500" i="1"/>
  <c r="R500" i="1"/>
  <c r="Q500" i="1"/>
  <c r="N500" i="1"/>
  <c r="O500" i="1" s="1"/>
  <c r="P500" i="1" s="1"/>
  <c r="M500" i="1"/>
  <c r="T499" i="1"/>
  <c r="S499" i="1"/>
  <c r="R499" i="1"/>
  <c r="Q499" i="1"/>
  <c r="P499" i="1"/>
  <c r="N499" i="1"/>
  <c r="O499" i="1" s="1"/>
  <c r="M499" i="1"/>
  <c r="T498" i="1"/>
  <c r="S498" i="1"/>
  <c r="R498" i="1"/>
  <c r="Q498" i="1"/>
  <c r="N498" i="1"/>
  <c r="O498" i="1" s="1"/>
  <c r="P498" i="1" s="1"/>
  <c r="M498" i="1"/>
  <c r="T497" i="1"/>
  <c r="S497" i="1"/>
  <c r="R497" i="1"/>
  <c r="Q497" i="1"/>
  <c r="P497" i="1"/>
  <c r="N497" i="1"/>
  <c r="O497" i="1" s="1"/>
  <c r="M497" i="1"/>
  <c r="T496" i="1"/>
  <c r="S496" i="1"/>
  <c r="R496" i="1"/>
  <c r="Q496" i="1"/>
  <c r="N496" i="1"/>
  <c r="O496" i="1" s="1"/>
  <c r="P496" i="1" s="1"/>
  <c r="M496" i="1"/>
  <c r="T495" i="1"/>
  <c r="S495" i="1"/>
  <c r="R495" i="1"/>
  <c r="Q495" i="1"/>
  <c r="P495" i="1"/>
  <c r="N495" i="1"/>
  <c r="O495" i="1" s="1"/>
  <c r="M495" i="1"/>
  <c r="T494" i="1"/>
  <c r="S494" i="1"/>
  <c r="R494" i="1"/>
  <c r="Q494" i="1"/>
  <c r="N494" i="1"/>
  <c r="O494" i="1" s="1"/>
  <c r="P494" i="1" s="1"/>
  <c r="M494" i="1"/>
  <c r="T493" i="1"/>
  <c r="S493" i="1"/>
  <c r="R493" i="1"/>
  <c r="Q493" i="1"/>
  <c r="P493" i="1"/>
  <c r="N493" i="1"/>
  <c r="O493" i="1" s="1"/>
  <c r="M493" i="1"/>
  <c r="T492" i="1"/>
  <c r="S492" i="1"/>
  <c r="R492" i="1"/>
  <c r="Q492" i="1"/>
  <c r="N492" i="1"/>
  <c r="O492" i="1" s="1"/>
  <c r="P492" i="1" s="1"/>
  <c r="M492" i="1"/>
  <c r="T491" i="1"/>
  <c r="S491" i="1"/>
  <c r="R491" i="1"/>
  <c r="Q491" i="1"/>
  <c r="P491" i="1"/>
  <c r="N491" i="1"/>
  <c r="O491" i="1" s="1"/>
  <c r="M491" i="1"/>
  <c r="T490" i="1"/>
  <c r="S490" i="1"/>
  <c r="R490" i="1"/>
  <c r="Q490" i="1"/>
  <c r="N490" i="1"/>
  <c r="O490" i="1" s="1"/>
  <c r="P490" i="1" s="1"/>
  <c r="M490" i="1"/>
  <c r="T489" i="1"/>
  <c r="S489" i="1"/>
  <c r="R489" i="1"/>
  <c r="Q489" i="1"/>
  <c r="P489" i="1"/>
  <c r="N489" i="1"/>
  <c r="O489" i="1" s="1"/>
  <c r="M489" i="1"/>
  <c r="T488" i="1"/>
  <c r="S488" i="1"/>
  <c r="R488" i="1"/>
  <c r="Q488" i="1"/>
  <c r="N488" i="1"/>
  <c r="O488" i="1" s="1"/>
  <c r="P488" i="1" s="1"/>
  <c r="M488" i="1"/>
  <c r="T487" i="1"/>
  <c r="S487" i="1"/>
  <c r="R487" i="1"/>
  <c r="Q487" i="1"/>
  <c r="P487" i="1"/>
  <c r="N487" i="1"/>
  <c r="O487" i="1" s="1"/>
  <c r="M487" i="1"/>
  <c r="T486" i="1"/>
  <c r="S486" i="1"/>
  <c r="R486" i="1"/>
  <c r="Q486" i="1"/>
  <c r="N486" i="1"/>
  <c r="O486" i="1" s="1"/>
  <c r="P486" i="1" s="1"/>
  <c r="M486" i="1"/>
  <c r="T485" i="1"/>
  <c r="S485" i="1"/>
  <c r="R485" i="1"/>
  <c r="Q485" i="1"/>
  <c r="P485" i="1"/>
  <c r="N485" i="1"/>
  <c r="O485" i="1" s="1"/>
  <c r="M485" i="1"/>
  <c r="T484" i="1"/>
  <c r="S484" i="1"/>
  <c r="R484" i="1"/>
  <c r="Q484" i="1"/>
  <c r="N484" i="1"/>
  <c r="O484" i="1" s="1"/>
  <c r="P484" i="1" s="1"/>
  <c r="M484" i="1"/>
  <c r="T483" i="1"/>
  <c r="S483" i="1"/>
  <c r="R483" i="1"/>
  <c r="Q483" i="1"/>
  <c r="P483" i="1"/>
  <c r="N483" i="1"/>
  <c r="O483" i="1" s="1"/>
  <c r="M483" i="1"/>
  <c r="T482" i="1"/>
  <c r="S482" i="1"/>
  <c r="R482" i="1"/>
  <c r="Q482" i="1"/>
  <c r="N482" i="1"/>
  <c r="O482" i="1" s="1"/>
  <c r="P482" i="1" s="1"/>
  <c r="M482" i="1"/>
  <c r="T481" i="1"/>
  <c r="S481" i="1"/>
  <c r="R481" i="1"/>
  <c r="Q481" i="1"/>
  <c r="P481" i="1"/>
  <c r="N481" i="1"/>
  <c r="O481" i="1" s="1"/>
  <c r="M481" i="1"/>
  <c r="T480" i="1"/>
  <c r="S480" i="1"/>
  <c r="R480" i="1"/>
  <c r="Q480" i="1"/>
  <c r="N480" i="1"/>
  <c r="O480" i="1" s="1"/>
  <c r="P480" i="1" s="1"/>
  <c r="M480" i="1"/>
  <c r="T479" i="1"/>
  <c r="S479" i="1"/>
  <c r="R479" i="1"/>
  <c r="Q479" i="1"/>
  <c r="P479" i="1"/>
  <c r="N479" i="1"/>
  <c r="O479" i="1" s="1"/>
  <c r="M479" i="1"/>
  <c r="T478" i="1"/>
  <c r="S478" i="1"/>
  <c r="R478" i="1"/>
  <c r="Q478" i="1"/>
  <c r="N478" i="1"/>
  <c r="O478" i="1" s="1"/>
  <c r="P478" i="1" s="1"/>
  <c r="M478" i="1"/>
  <c r="T477" i="1"/>
  <c r="S477" i="1"/>
  <c r="R477" i="1"/>
  <c r="Q477" i="1"/>
  <c r="P477" i="1"/>
  <c r="N477" i="1"/>
  <c r="O477" i="1" s="1"/>
  <c r="M477" i="1"/>
  <c r="T476" i="1"/>
  <c r="S476" i="1"/>
  <c r="R476" i="1"/>
  <c r="Q476" i="1"/>
  <c r="N476" i="1"/>
  <c r="O476" i="1" s="1"/>
  <c r="P476" i="1" s="1"/>
  <c r="M476" i="1"/>
  <c r="T475" i="1"/>
  <c r="S475" i="1"/>
  <c r="R475" i="1"/>
  <c r="Q475" i="1"/>
  <c r="P475" i="1"/>
  <c r="N475" i="1"/>
  <c r="O475" i="1" s="1"/>
  <c r="M475" i="1"/>
  <c r="T474" i="1"/>
  <c r="S474" i="1"/>
  <c r="R474" i="1"/>
  <c r="Q474" i="1"/>
  <c r="N474" i="1"/>
  <c r="O474" i="1" s="1"/>
  <c r="P474" i="1" s="1"/>
  <c r="M474" i="1"/>
  <c r="T473" i="1"/>
  <c r="S473" i="1"/>
  <c r="R473" i="1"/>
  <c r="Q473" i="1"/>
  <c r="P473" i="1"/>
  <c r="N473" i="1"/>
  <c r="O473" i="1" s="1"/>
  <c r="M473" i="1"/>
  <c r="T472" i="1"/>
  <c r="S472" i="1"/>
  <c r="R472" i="1"/>
  <c r="Q472" i="1"/>
  <c r="N472" i="1"/>
  <c r="O472" i="1" s="1"/>
  <c r="P472" i="1" s="1"/>
  <c r="M472" i="1"/>
  <c r="T471" i="1"/>
  <c r="S471" i="1"/>
  <c r="R471" i="1"/>
  <c r="Q471" i="1"/>
  <c r="P471" i="1"/>
  <c r="N471" i="1"/>
  <c r="O471" i="1" s="1"/>
  <c r="M471" i="1"/>
  <c r="T470" i="1"/>
  <c r="S470" i="1"/>
  <c r="R470" i="1"/>
  <c r="Q470" i="1"/>
  <c r="N470" i="1"/>
  <c r="O470" i="1" s="1"/>
  <c r="P470" i="1" s="1"/>
  <c r="M470" i="1"/>
  <c r="T469" i="1"/>
  <c r="S469" i="1"/>
  <c r="R469" i="1"/>
  <c r="Q469" i="1"/>
  <c r="P469" i="1"/>
  <c r="N469" i="1"/>
  <c r="O469" i="1" s="1"/>
  <c r="M469" i="1"/>
  <c r="T468" i="1"/>
  <c r="S468" i="1"/>
  <c r="R468" i="1"/>
  <c r="Q468" i="1"/>
  <c r="N468" i="1"/>
  <c r="O468" i="1" s="1"/>
  <c r="P468" i="1" s="1"/>
  <c r="M468" i="1"/>
  <c r="T467" i="1"/>
  <c r="S467" i="1"/>
  <c r="R467" i="1"/>
  <c r="Q467" i="1"/>
  <c r="P467" i="1"/>
  <c r="N467" i="1"/>
  <c r="O467" i="1" s="1"/>
  <c r="M467" i="1"/>
  <c r="T466" i="1"/>
  <c r="S466" i="1"/>
  <c r="R466" i="1"/>
  <c r="Q466" i="1"/>
  <c r="N466" i="1"/>
  <c r="O466" i="1" s="1"/>
  <c r="P466" i="1" s="1"/>
  <c r="M466" i="1"/>
  <c r="T465" i="1"/>
  <c r="S465" i="1"/>
  <c r="R465" i="1"/>
  <c r="Q465" i="1"/>
  <c r="P465" i="1"/>
  <c r="N465" i="1"/>
  <c r="O465" i="1" s="1"/>
  <c r="M465" i="1"/>
  <c r="T464" i="1"/>
  <c r="S464" i="1"/>
  <c r="R464" i="1"/>
  <c r="Q464" i="1"/>
  <c r="N464" i="1"/>
  <c r="O464" i="1" s="1"/>
  <c r="P464" i="1" s="1"/>
  <c r="M464" i="1"/>
  <c r="T463" i="1"/>
  <c r="S463" i="1"/>
  <c r="R463" i="1"/>
  <c r="Q463" i="1"/>
  <c r="P463" i="1"/>
  <c r="N463" i="1"/>
  <c r="O463" i="1" s="1"/>
  <c r="M463" i="1"/>
  <c r="T462" i="1"/>
  <c r="S462" i="1"/>
  <c r="R462" i="1"/>
  <c r="Q462" i="1"/>
  <c r="N462" i="1"/>
  <c r="O462" i="1" s="1"/>
  <c r="P462" i="1" s="1"/>
  <c r="M462" i="1"/>
  <c r="T461" i="1"/>
  <c r="S461" i="1"/>
  <c r="R461" i="1"/>
  <c r="Q461" i="1"/>
  <c r="P461" i="1"/>
  <c r="N461" i="1"/>
  <c r="O461" i="1" s="1"/>
  <c r="M461" i="1"/>
  <c r="T460" i="1"/>
  <c r="S460" i="1"/>
  <c r="R460" i="1"/>
  <c r="Q460" i="1"/>
  <c r="N460" i="1"/>
  <c r="O460" i="1" s="1"/>
  <c r="P460" i="1" s="1"/>
  <c r="M460" i="1"/>
  <c r="T459" i="1"/>
  <c r="S459" i="1"/>
  <c r="R459" i="1"/>
  <c r="Q459" i="1"/>
  <c r="P459" i="1"/>
  <c r="N459" i="1"/>
  <c r="O459" i="1" s="1"/>
  <c r="M459" i="1"/>
  <c r="T458" i="1"/>
  <c r="S458" i="1"/>
  <c r="R458" i="1"/>
  <c r="Q458" i="1"/>
  <c r="N458" i="1"/>
  <c r="O458" i="1" s="1"/>
  <c r="P458" i="1" s="1"/>
  <c r="M458" i="1"/>
  <c r="T457" i="1"/>
  <c r="S457" i="1"/>
  <c r="R457" i="1"/>
  <c r="Q457" i="1"/>
  <c r="P457" i="1"/>
  <c r="N457" i="1"/>
  <c r="O457" i="1" s="1"/>
  <c r="M457" i="1"/>
  <c r="T456" i="1"/>
  <c r="S456" i="1"/>
  <c r="R456" i="1"/>
  <c r="Q456" i="1"/>
  <c r="N456" i="1"/>
  <c r="O456" i="1" s="1"/>
  <c r="P456" i="1" s="1"/>
  <c r="M456" i="1"/>
  <c r="T455" i="1"/>
  <c r="S455" i="1"/>
  <c r="R455" i="1"/>
  <c r="Q455" i="1"/>
  <c r="P455" i="1"/>
  <c r="N455" i="1"/>
  <c r="O455" i="1" s="1"/>
  <c r="M455" i="1"/>
  <c r="T454" i="1"/>
  <c r="S454" i="1"/>
  <c r="R454" i="1"/>
  <c r="Q454" i="1"/>
  <c r="N454" i="1"/>
  <c r="O454" i="1" s="1"/>
  <c r="P454" i="1" s="1"/>
  <c r="M454" i="1"/>
  <c r="T453" i="1"/>
  <c r="S453" i="1"/>
  <c r="R453" i="1"/>
  <c r="Q453" i="1"/>
  <c r="P453" i="1"/>
  <c r="N453" i="1"/>
  <c r="O453" i="1" s="1"/>
  <c r="M453" i="1"/>
  <c r="T452" i="1"/>
  <c r="S452" i="1"/>
  <c r="R452" i="1"/>
  <c r="Q452" i="1"/>
  <c r="N452" i="1"/>
  <c r="O452" i="1" s="1"/>
  <c r="P452" i="1" s="1"/>
  <c r="M452" i="1"/>
  <c r="T451" i="1"/>
  <c r="S451" i="1"/>
  <c r="R451" i="1"/>
  <c r="Q451" i="1"/>
  <c r="P451" i="1"/>
  <c r="N451" i="1"/>
  <c r="O451" i="1" s="1"/>
  <c r="M451" i="1"/>
  <c r="T450" i="1"/>
  <c r="S450" i="1"/>
  <c r="R450" i="1"/>
  <c r="Q450" i="1"/>
  <c r="N450" i="1"/>
  <c r="O450" i="1" s="1"/>
  <c r="P450" i="1" s="1"/>
  <c r="M450" i="1"/>
  <c r="T449" i="1"/>
  <c r="S449" i="1"/>
  <c r="R449" i="1"/>
  <c r="Q449" i="1"/>
  <c r="P449" i="1"/>
  <c r="N449" i="1"/>
  <c r="O449" i="1" s="1"/>
  <c r="M449" i="1"/>
  <c r="T448" i="1"/>
  <c r="S448" i="1"/>
  <c r="R448" i="1"/>
  <c r="Q448" i="1"/>
  <c r="N448" i="1"/>
  <c r="O448" i="1" s="1"/>
  <c r="P448" i="1" s="1"/>
  <c r="M448" i="1"/>
  <c r="T447" i="1"/>
  <c r="S447" i="1"/>
  <c r="R447" i="1"/>
  <c r="Q447" i="1"/>
  <c r="P447" i="1"/>
  <c r="N447" i="1"/>
  <c r="O447" i="1" s="1"/>
  <c r="M447" i="1"/>
  <c r="T446" i="1"/>
  <c r="S446" i="1"/>
  <c r="R446" i="1"/>
  <c r="Q446" i="1"/>
  <c r="N446" i="1"/>
  <c r="O446" i="1" s="1"/>
  <c r="P446" i="1" s="1"/>
  <c r="M446" i="1"/>
  <c r="T445" i="1"/>
  <c r="S445" i="1"/>
  <c r="R445" i="1"/>
  <c r="Q445" i="1"/>
  <c r="P445" i="1"/>
  <c r="N445" i="1"/>
  <c r="O445" i="1" s="1"/>
  <c r="M445" i="1"/>
  <c r="T444" i="1"/>
  <c r="S444" i="1"/>
  <c r="R444" i="1"/>
  <c r="Q444" i="1"/>
  <c r="N444" i="1"/>
  <c r="O444" i="1" s="1"/>
  <c r="P444" i="1" s="1"/>
  <c r="M444" i="1"/>
  <c r="T443" i="1"/>
  <c r="S443" i="1"/>
  <c r="R443" i="1"/>
  <c r="Q443" i="1"/>
  <c r="P443" i="1"/>
  <c r="N443" i="1"/>
  <c r="O443" i="1" s="1"/>
  <c r="M443" i="1"/>
  <c r="T442" i="1"/>
  <c r="S442" i="1"/>
  <c r="R442" i="1"/>
  <c r="Q442" i="1"/>
  <c r="N442" i="1"/>
  <c r="O442" i="1" s="1"/>
  <c r="P442" i="1" s="1"/>
  <c r="M442" i="1"/>
  <c r="T441" i="1"/>
  <c r="S441" i="1"/>
  <c r="R441" i="1"/>
  <c r="Q441" i="1"/>
  <c r="P441" i="1"/>
  <c r="N441" i="1"/>
  <c r="O441" i="1" s="1"/>
  <c r="M441" i="1"/>
  <c r="T440" i="1"/>
  <c r="S440" i="1"/>
  <c r="R440" i="1"/>
  <c r="Q440" i="1"/>
  <c r="N440" i="1"/>
  <c r="O440" i="1" s="1"/>
  <c r="P440" i="1" s="1"/>
  <c r="M440" i="1"/>
  <c r="T439" i="1"/>
  <c r="S439" i="1"/>
  <c r="R439" i="1"/>
  <c r="Q439" i="1"/>
  <c r="P439" i="1"/>
  <c r="N439" i="1"/>
  <c r="O439" i="1" s="1"/>
  <c r="M439" i="1"/>
  <c r="T438" i="1"/>
  <c r="S438" i="1"/>
  <c r="R438" i="1"/>
  <c r="Q438" i="1"/>
  <c r="N438" i="1"/>
  <c r="O438" i="1" s="1"/>
  <c r="P438" i="1" s="1"/>
  <c r="M438" i="1"/>
  <c r="T437" i="1"/>
  <c r="S437" i="1"/>
  <c r="R437" i="1"/>
  <c r="Q437" i="1"/>
  <c r="P437" i="1"/>
  <c r="N437" i="1"/>
  <c r="O437" i="1" s="1"/>
  <c r="M437" i="1"/>
  <c r="T436" i="1"/>
  <c r="S436" i="1"/>
  <c r="R436" i="1"/>
  <c r="Q436" i="1"/>
  <c r="N436" i="1"/>
  <c r="O436" i="1" s="1"/>
  <c r="P436" i="1" s="1"/>
  <c r="M436" i="1"/>
  <c r="T435" i="1"/>
  <c r="S435" i="1"/>
  <c r="R435" i="1"/>
  <c r="Q435" i="1"/>
  <c r="P435" i="1"/>
  <c r="N435" i="1"/>
  <c r="O435" i="1" s="1"/>
  <c r="M435" i="1"/>
  <c r="T434" i="1"/>
  <c r="S434" i="1"/>
  <c r="R434" i="1"/>
  <c r="Q434" i="1"/>
  <c r="N434" i="1"/>
  <c r="O434" i="1" s="1"/>
  <c r="P434" i="1" s="1"/>
  <c r="M434" i="1"/>
  <c r="T433" i="1"/>
  <c r="S433" i="1"/>
  <c r="R433" i="1"/>
  <c r="Q433" i="1"/>
  <c r="P433" i="1"/>
  <c r="N433" i="1"/>
  <c r="O433" i="1" s="1"/>
  <c r="M433" i="1"/>
  <c r="T432" i="1"/>
  <c r="S432" i="1"/>
  <c r="R432" i="1"/>
  <c r="Q432" i="1"/>
  <c r="N432" i="1"/>
  <c r="O432" i="1" s="1"/>
  <c r="P432" i="1" s="1"/>
  <c r="M432" i="1"/>
  <c r="T431" i="1"/>
  <c r="S431" i="1"/>
  <c r="R431" i="1"/>
  <c r="Q431" i="1"/>
  <c r="P431" i="1"/>
  <c r="N431" i="1"/>
  <c r="O431" i="1" s="1"/>
  <c r="M431" i="1"/>
  <c r="T430" i="1"/>
  <c r="S430" i="1"/>
  <c r="R430" i="1"/>
  <c r="Q430" i="1"/>
  <c r="N430" i="1"/>
  <c r="O430" i="1" s="1"/>
  <c r="P430" i="1" s="1"/>
  <c r="M430" i="1"/>
  <c r="T429" i="1"/>
  <c r="S429" i="1"/>
  <c r="R429" i="1"/>
  <c r="Q429" i="1"/>
  <c r="P429" i="1"/>
  <c r="N429" i="1"/>
  <c r="O429" i="1" s="1"/>
  <c r="M429" i="1"/>
  <c r="T428" i="1"/>
  <c r="S428" i="1"/>
  <c r="R428" i="1"/>
  <c r="Q428" i="1"/>
  <c r="N428" i="1"/>
  <c r="O428" i="1" s="1"/>
  <c r="P428" i="1" s="1"/>
  <c r="M428" i="1"/>
  <c r="T427" i="1"/>
  <c r="S427" i="1"/>
  <c r="R427" i="1"/>
  <c r="Q427" i="1"/>
  <c r="P427" i="1"/>
  <c r="N427" i="1"/>
  <c r="O427" i="1" s="1"/>
  <c r="M427" i="1"/>
  <c r="T426" i="1"/>
  <c r="S426" i="1"/>
  <c r="R426" i="1"/>
  <c r="Q426" i="1"/>
  <c r="N426" i="1"/>
  <c r="O426" i="1" s="1"/>
  <c r="P426" i="1" s="1"/>
  <c r="M426" i="1"/>
  <c r="T425" i="1"/>
  <c r="S425" i="1"/>
  <c r="R425" i="1"/>
  <c r="Q425" i="1"/>
  <c r="P425" i="1"/>
  <c r="N425" i="1"/>
  <c r="O425" i="1" s="1"/>
  <c r="M425" i="1"/>
  <c r="T424" i="1"/>
  <c r="S424" i="1"/>
  <c r="R424" i="1"/>
  <c r="Q424" i="1"/>
  <c r="N424" i="1"/>
  <c r="O424" i="1" s="1"/>
  <c r="P424" i="1" s="1"/>
  <c r="M424" i="1"/>
  <c r="T423" i="1"/>
  <c r="S423" i="1"/>
  <c r="R423" i="1"/>
  <c r="Q423" i="1"/>
  <c r="P423" i="1"/>
  <c r="N423" i="1"/>
  <c r="O423" i="1" s="1"/>
  <c r="M423" i="1"/>
  <c r="T422" i="1"/>
  <c r="S422" i="1"/>
  <c r="R422" i="1"/>
  <c r="Q422" i="1"/>
  <c r="N422" i="1"/>
  <c r="O422" i="1" s="1"/>
  <c r="P422" i="1" s="1"/>
  <c r="M422" i="1"/>
  <c r="T421" i="1"/>
  <c r="S421" i="1"/>
  <c r="R421" i="1"/>
  <c r="Q421" i="1"/>
  <c r="P421" i="1"/>
  <c r="N421" i="1"/>
  <c r="O421" i="1" s="1"/>
  <c r="M421" i="1"/>
  <c r="T420" i="1"/>
  <c r="S420" i="1"/>
  <c r="R420" i="1"/>
  <c r="Q420" i="1"/>
  <c r="N420" i="1"/>
  <c r="O420" i="1" s="1"/>
  <c r="P420" i="1" s="1"/>
  <c r="M420" i="1"/>
  <c r="T419" i="1"/>
  <c r="S419" i="1"/>
  <c r="R419" i="1"/>
  <c r="Q419" i="1"/>
  <c r="P419" i="1"/>
  <c r="N419" i="1"/>
  <c r="O419" i="1" s="1"/>
  <c r="M419" i="1"/>
  <c r="T418" i="1"/>
  <c r="S418" i="1"/>
  <c r="R418" i="1"/>
  <c r="Q418" i="1"/>
  <c r="N418" i="1"/>
  <c r="O418" i="1" s="1"/>
  <c r="P418" i="1" s="1"/>
  <c r="M418" i="1"/>
  <c r="T417" i="1"/>
  <c r="S417" i="1"/>
  <c r="R417" i="1"/>
  <c r="Q417" i="1"/>
  <c r="P417" i="1"/>
  <c r="N417" i="1"/>
  <c r="O417" i="1" s="1"/>
  <c r="M417" i="1"/>
  <c r="T416" i="1"/>
  <c r="S416" i="1"/>
  <c r="R416" i="1"/>
  <c r="Q416" i="1"/>
  <c r="O416" i="1"/>
  <c r="P416" i="1" s="1"/>
  <c r="N416" i="1"/>
  <c r="M416" i="1"/>
  <c r="T415" i="1"/>
  <c r="S415" i="1"/>
  <c r="R415" i="1"/>
  <c r="Q415" i="1"/>
  <c r="O415" i="1"/>
  <c r="P415" i="1" s="1"/>
  <c r="N415" i="1"/>
  <c r="M415" i="1"/>
  <c r="T414" i="1"/>
  <c r="S414" i="1"/>
  <c r="R414" i="1"/>
  <c r="Q414" i="1"/>
  <c r="O414" i="1"/>
  <c r="P414" i="1" s="1"/>
  <c r="N414" i="1"/>
  <c r="M414" i="1"/>
  <c r="T413" i="1"/>
  <c r="S413" i="1"/>
  <c r="R413" i="1"/>
  <c r="Q413" i="1"/>
  <c r="O413" i="1"/>
  <c r="P413" i="1" s="1"/>
  <c r="N413" i="1"/>
  <c r="M413" i="1"/>
  <c r="T412" i="1"/>
  <c r="S412" i="1"/>
  <c r="R412" i="1"/>
  <c r="Q412" i="1"/>
  <c r="O412" i="1"/>
  <c r="P412" i="1" s="1"/>
  <c r="N412" i="1"/>
  <c r="M412" i="1"/>
  <c r="T411" i="1"/>
  <c r="S411" i="1"/>
  <c r="R411" i="1"/>
  <c r="Q411" i="1"/>
  <c r="O411" i="1"/>
  <c r="P411" i="1" s="1"/>
  <c r="N411" i="1"/>
  <c r="M411" i="1"/>
  <c r="T410" i="1"/>
  <c r="S410" i="1"/>
  <c r="R410" i="1"/>
  <c r="Q410" i="1"/>
  <c r="O410" i="1"/>
  <c r="P410" i="1" s="1"/>
  <c r="N410" i="1"/>
  <c r="M410" i="1"/>
  <c r="T409" i="1"/>
  <c r="S409" i="1"/>
  <c r="R409" i="1"/>
  <c r="Q409" i="1"/>
  <c r="O409" i="1"/>
  <c r="P409" i="1" s="1"/>
  <c r="N409" i="1"/>
  <c r="M409" i="1"/>
  <c r="T408" i="1"/>
  <c r="S408" i="1"/>
  <c r="R408" i="1"/>
  <c r="Q408" i="1"/>
  <c r="O408" i="1"/>
  <c r="P408" i="1" s="1"/>
  <c r="N408" i="1"/>
  <c r="M408" i="1"/>
  <c r="T407" i="1"/>
  <c r="S407" i="1"/>
  <c r="R407" i="1"/>
  <c r="Q407" i="1"/>
  <c r="O407" i="1"/>
  <c r="P407" i="1" s="1"/>
  <c r="N407" i="1"/>
  <c r="M407" i="1"/>
  <c r="T406" i="1"/>
  <c r="S406" i="1"/>
  <c r="R406" i="1"/>
  <c r="Q406" i="1"/>
  <c r="O406" i="1"/>
  <c r="P406" i="1" s="1"/>
  <c r="N406" i="1"/>
  <c r="M406" i="1"/>
  <c r="T405" i="1"/>
  <c r="S405" i="1"/>
  <c r="R405" i="1"/>
  <c r="Q405" i="1"/>
  <c r="O405" i="1"/>
  <c r="P405" i="1" s="1"/>
  <c r="N405" i="1"/>
  <c r="M405" i="1"/>
  <c r="T404" i="1"/>
  <c r="S404" i="1"/>
  <c r="R404" i="1"/>
  <c r="Q404" i="1"/>
  <c r="O404" i="1"/>
  <c r="P404" i="1" s="1"/>
  <c r="N404" i="1"/>
  <c r="M404" i="1"/>
  <c r="T403" i="1"/>
  <c r="S403" i="1"/>
  <c r="R403" i="1"/>
  <c r="Q403" i="1"/>
  <c r="O403" i="1"/>
  <c r="P403" i="1" s="1"/>
  <c r="N403" i="1"/>
  <c r="M403" i="1"/>
  <c r="T402" i="1"/>
  <c r="S402" i="1"/>
  <c r="R402" i="1"/>
  <c r="Q402" i="1"/>
  <c r="O402" i="1"/>
  <c r="P402" i="1" s="1"/>
  <c r="N402" i="1"/>
  <c r="M402" i="1"/>
  <c r="T401" i="1"/>
  <c r="S401" i="1"/>
  <c r="R401" i="1"/>
  <c r="Q401" i="1"/>
  <c r="O401" i="1"/>
  <c r="P401" i="1" s="1"/>
  <c r="N401" i="1"/>
  <c r="M401" i="1"/>
  <c r="T400" i="1"/>
  <c r="S400" i="1"/>
  <c r="R400" i="1"/>
  <c r="Q400" i="1"/>
  <c r="O400" i="1"/>
  <c r="P400" i="1" s="1"/>
  <c r="N400" i="1"/>
  <c r="M400" i="1"/>
  <c r="T399" i="1"/>
  <c r="S399" i="1"/>
  <c r="R399" i="1"/>
  <c r="Q399" i="1"/>
  <c r="O399" i="1"/>
  <c r="P399" i="1" s="1"/>
  <c r="N399" i="1"/>
  <c r="M399" i="1"/>
  <c r="T398" i="1"/>
  <c r="S398" i="1"/>
  <c r="R398" i="1"/>
  <c r="Q398" i="1"/>
  <c r="O398" i="1"/>
  <c r="P398" i="1" s="1"/>
  <c r="N398" i="1"/>
  <c r="M398" i="1"/>
  <c r="T397" i="1"/>
  <c r="S397" i="1"/>
  <c r="R397" i="1"/>
  <c r="Q397" i="1"/>
  <c r="O397" i="1"/>
  <c r="P397" i="1" s="1"/>
  <c r="N397" i="1"/>
  <c r="M397" i="1"/>
  <c r="T396" i="1"/>
  <c r="S396" i="1"/>
  <c r="R396" i="1"/>
  <c r="Q396" i="1"/>
  <c r="O396" i="1"/>
  <c r="P396" i="1" s="1"/>
  <c r="N396" i="1"/>
  <c r="M396" i="1"/>
  <c r="T395" i="1"/>
  <c r="S395" i="1"/>
  <c r="R395" i="1"/>
  <c r="Q395" i="1"/>
  <c r="O395" i="1"/>
  <c r="P395" i="1" s="1"/>
  <c r="N395" i="1"/>
  <c r="M395" i="1"/>
  <c r="T394" i="1"/>
  <c r="S394" i="1"/>
  <c r="R394" i="1"/>
  <c r="Q394" i="1"/>
  <c r="O394" i="1"/>
  <c r="P394" i="1" s="1"/>
  <c r="N394" i="1"/>
  <c r="M394" i="1"/>
  <c r="T393" i="1"/>
  <c r="S393" i="1"/>
  <c r="R393" i="1"/>
  <c r="Q393" i="1"/>
  <c r="O393" i="1"/>
  <c r="P393" i="1" s="1"/>
  <c r="N393" i="1"/>
  <c r="M393" i="1"/>
  <c r="T392" i="1"/>
  <c r="S392" i="1"/>
  <c r="R392" i="1"/>
  <c r="Q392" i="1"/>
  <c r="O392" i="1"/>
  <c r="P392" i="1" s="1"/>
  <c r="N392" i="1"/>
  <c r="M392" i="1"/>
  <c r="T391" i="1"/>
  <c r="S391" i="1"/>
  <c r="R391" i="1"/>
  <c r="Q391" i="1"/>
  <c r="O391" i="1"/>
  <c r="P391" i="1" s="1"/>
  <c r="N391" i="1"/>
  <c r="M391" i="1"/>
  <c r="T390" i="1"/>
  <c r="S390" i="1"/>
  <c r="R390" i="1"/>
  <c r="Q390" i="1"/>
  <c r="O390" i="1"/>
  <c r="P390" i="1" s="1"/>
  <c r="N390" i="1"/>
  <c r="M390" i="1"/>
  <c r="T389" i="1"/>
  <c r="S389" i="1"/>
  <c r="R389" i="1"/>
  <c r="Q389" i="1"/>
  <c r="O389" i="1"/>
  <c r="P389" i="1" s="1"/>
  <c r="N389" i="1"/>
  <c r="M389" i="1"/>
  <c r="T388" i="1"/>
  <c r="S388" i="1"/>
  <c r="R388" i="1"/>
  <c r="Q388" i="1"/>
  <c r="O388" i="1"/>
  <c r="P388" i="1" s="1"/>
  <c r="N388" i="1"/>
  <c r="M388" i="1"/>
  <c r="T387" i="1"/>
  <c r="S387" i="1"/>
  <c r="R387" i="1"/>
  <c r="Q387" i="1"/>
  <c r="O387" i="1"/>
  <c r="P387" i="1" s="1"/>
  <c r="N387" i="1"/>
  <c r="M387" i="1"/>
  <c r="T386" i="1"/>
  <c r="S386" i="1"/>
  <c r="R386" i="1"/>
  <c r="Q386" i="1"/>
  <c r="O386" i="1"/>
  <c r="P386" i="1" s="1"/>
  <c r="N386" i="1"/>
  <c r="M386" i="1"/>
  <c r="T385" i="1"/>
  <c r="S385" i="1"/>
  <c r="R385" i="1"/>
  <c r="Q385" i="1"/>
  <c r="O385" i="1"/>
  <c r="P385" i="1" s="1"/>
  <c r="N385" i="1"/>
  <c r="M385" i="1"/>
  <c r="T384" i="1"/>
  <c r="S384" i="1"/>
  <c r="R384" i="1"/>
  <c r="Q384" i="1"/>
  <c r="O384" i="1"/>
  <c r="P384" i="1" s="1"/>
  <c r="N384" i="1"/>
  <c r="M384" i="1"/>
  <c r="T383" i="1"/>
  <c r="S383" i="1"/>
  <c r="R383" i="1"/>
  <c r="Q383" i="1"/>
  <c r="O383" i="1"/>
  <c r="P383" i="1" s="1"/>
  <c r="N383" i="1"/>
  <c r="M383" i="1"/>
  <c r="T382" i="1"/>
  <c r="S382" i="1"/>
  <c r="R382" i="1"/>
  <c r="Q382" i="1"/>
  <c r="O382" i="1"/>
  <c r="P382" i="1" s="1"/>
  <c r="N382" i="1"/>
  <c r="M382" i="1"/>
  <c r="T381" i="1"/>
  <c r="S381" i="1"/>
  <c r="R381" i="1"/>
  <c r="Q381" i="1"/>
  <c r="O381" i="1"/>
  <c r="P381" i="1" s="1"/>
  <c r="N381" i="1"/>
  <c r="M381" i="1"/>
  <c r="T380" i="1"/>
  <c r="S380" i="1"/>
  <c r="R380" i="1"/>
  <c r="Q380" i="1"/>
  <c r="O380" i="1"/>
  <c r="P380" i="1" s="1"/>
  <c r="N380" i="1"/>
  <c r="M380" i="1"/>
  <c r="T379" i="1"/>
  <c r="S379" i="1"/>
  <c r="R379" i="1"/>
  <c r="Q379" i="1"/>
  <c r="O379" i="1"/>
  <c r="P379" i="1" s="1"/>
  <c r="N379" i="1"/>
  <c r="M379" i="1"/>
  <c r="T378" i="1"/>
  <c r="S378" i="1"/>
  <c r="R378" i="1"/>
  <c r="Q378" i="1"/>
  <c r="O378" i="1"/>
  <c r="P378" i="1" s="1"/>
  <c r="N378" i="1"/>
  <c r="M378" i="1"/>
  <c r="T377" i="1"/>
  <c r="S377" i="1"/>
  <c r="R377" i="1"/>
  <c r="Q377" i="1"/>
  <c r="O377" i="1"/>
  <c r="P377" i="1" s="1"/>
  <c r="N377" i="1"/>
  <c r="M377" i="1"/>
  <c r="T376" i="1"/>
  <c r="S376" i="1"/>
  <c r="R376" i="1"/>
  <c r="Q376" i="1"/>
  <c r="O376" i="1"/>
  <c r="P376" i="1" s="1"/>
  <c r="N376" i="1"/>
  <c r="M376" i="1"/>
  <c r="T375" i="1"/>
  <c r="S375" i="1"/>
  <c r="R375" i="1"/>
  <c r="Q375" i="1"/>
  <c r="O375" i="1"/>
  <c r="P375" i="1" s="1"/>
  <c r="N375" i="1"/>
  <c r="M375" i="1"/>
  <c r="T374" i="1"/>
  <c r="S374" i="1"/>
  <c r="R374" i="1"/>
  <c r="Q374" i="1"/>
  <c r="O374" i="1"/>
  <c r="P374" i="1" s="1"/>
  <c r="N374" i="1"/>
  <c r="M374" i="1"/>
  <c r="T373" i="1"/>
  <c r="S373" i="1"/>
  <c r="R373" i="1"/>
  <c r="Q373" i="1"/>
  <c r="O373" i="1"/>
  <c r="P373" i="1" s="1"/>
  <c r="N373" i="1"/>
  <c r="M373" i="1"/>
  <c r="T372" i="1"/>
  <c r="S372" i="1"/>
  <c r="R372" i="1"/>
  <c r="Q372" i="1"/>
  <c r="O372" i="1"/>
  <c r="P372" i="1" s="1"/>
  <c r="N372" i="1"/>
  <c r="M372" i="1"/>
  <c r="T371" i="1"/>
  <c r="S371" i="1"/>
  <c r="R371" i="1"/>
  <c r="Q371" i="1"/>
  <c r="O371" i="1"/>
  <c r="P371" i="1" s="1"/>
  <c r="N371" i="1"/>
  <c r="M371" i="1"/>
  <c r="T370" i="1"/>
  <c r="S370" i="1"/>
  <c r="R370" i="1"/>
  <c r="Q370" i="1"/>
  <c r="O370" i="1"/>
  <c r="P370" i="1" s="1"/>
  <c r="N370" i="1"/>
  <c r="M370" i="1"/>
  <c r="T369" i="1"/>
  <c r="S369" i="1"/>
  <c r="R369" i="1"/>
  <c r="Q369" i="1"/>
  <c r="O369" i="1"/>
  <c r="P369" i="1" s="1"/>
  <c r="N369" i="1"/>
  <c r="M369" i="1"/>
  <c r="T368" i="1"/>
  <c r="S368" i="1"/>
  <c r="R368" i="1"/>
  <c r="Q368" i="1"/>
  <c r="O368" i="1"/>
  <c r="P368" i="1" s="1"/>
  <c r="N368" i="1"/>
  <c r="M368" i="1"/>
  <c r="T367" i="1"/>
  <c r="S367" i="1"/>
  <c r="R367" i="1"/>
  <c r="Q367" i="1"/>
  <c r="O367" i="1"/>
  <c r="P367" i="1" s="1"/>
  <c r="N367" i="1"/>
  <c r="M367" i="1"/>
  <c r="T366" i="1"/>
  <c r="S366" i="1"/>
  <c r="R366" i="1"/>
  <c r="Q366" i="1"/>
  <c r="O366" i="1"/>
  <c r="P366" i="1" s="1"/>
  <c r="N366" i="1"/>
  <c r="M366" i="1"/>
  <c r="T365" i="1"/>
  <c r="S365" i="1"/>
  <c r="R365" i="1"/>
  <c r="Q365" i="1"/>
  <c r="O365" i="1"/>
  <c r="P365" i="1" s="1"/>
  <c r="N365" i="1"/>
  <c r="M365" i="1"/>
  <c r="T364" i="1"/>
  <c r="S364" i="1"/>
  <c r="R364" i="1"/>
  <c r="Q364" i="1"/>
  <c r="O364" i="1"/>
  <c r="P364" i="1" s="1"/>
  <c r="N364" i="1"/>
  <c r="M364" i="1"/>
  <c r="T363" i="1"/>
  <c r="S363" i="1"/>
  <c r="R363" i="1"/>
  <c r="Q363" i="1"/>
  <c r="O363" i="1"/>
  <c r="P363" i="1" s="1"/>
  <c r="N363" i="1"/>
  <c r="M363" i="1"/>
  <c r="T362" i="1"/>
  <c r="S362" i="1"/>
  <c r="R362" i="1"/>
  <c r="Q362" i="1"/>
  <c r="O362" i="1"/>
  <c r="P362" i="1" s="1"/>
  <c r="N362" i="1"/>
  <c r="M362" i="1"/>
  <c r="T361" i="1"/>
  <c r="S361" i="1"/>
  <c r="R361" i="1"/>
  <c r="Q361" i="1"/>
  <c r="O361" i="1"/>
  <c r="P361" i="1" s="1"/>
  <c r="N361" i="1"/>
  <c r="M361" i="1"/>
  <c r="T360" i="1"/>
  <c r="S360" i="1"/>
  <c r="R360" i="1"/>
  <c r="Q360" i="1"/>
  <c r="O360" i="1"/>
  <c r="P360" i="1" s="1"/>
  <c r="N360" i="1"/>
  <c r="M360" i="1"/>
  <c r="T359" i="1"/>
  <c r="S359" i="1"/>
  <c r="R359" i="1"/>
  <c r="Q359" i="1"/>
  <c r="O359" i="1"/>
  <c r="P359" i="1" s="1"/>
  <c r="N359" i="1"/>
  <c r="M359" i="1"/>
  <c r="T358" i="1"/>
  <c r="S358" i="1"/>
  <c r="R358" i="1"/>
  <c r="Q358" i="1"/>
  <c r="O358" i="1"/>
  <c r="P358" i="1" s="1"/>
  <c r="N358" i="1"/>
  <c r="M358" i="1"/>
  <c r="T357" i="1"/>
  <c r="S357" i="1"/>
  <c r="R357" i="1"/>
  <c r="Q357" i="1"/>
  <c r="O357" i="1"/>
  <c r="P357" i="1" s="1"/>
  <c r="N357" i="1"/>
  <c r="M357" i="1"/>
  <c r="T356" i="1"/>
  <c r="S356" i="1"/>
  <c r="R356" i="1"/>
  <c r="Q356" i="1"/>
  <c r="O356" i="1"/>
  <c r="P356" i="1" s="1"/>
  <c r="N356" i="1"/>
  <c r="M356" i="1"/>
  <c r="T355" i="1"/>
  <c r="S355" i="1"/>
  <c r="R355" i="1"/>
  <c r="Q355" i="1"/>
  <c r="O355" i="1"/>
  <c r="P355" i="1" s="1"/>
  <c r="N355" i="1"/>
  <c r="M355" i="1"/>
  <c r="T354" i="1"/>
  <c r="S354" i="1"/>
  <c r="R354" i="1"/>
  <c r="Q354" i="1"/>
  <c r="O354" i="1"/>
  <c r="P354" i="1" s="1"/>
  <c r="N354" i="1"/>
  <c r="M354" i="1"/>
  <c r="T353" i="1"/>
  <c r="S353" i="1"/>
  <c r="R353" i="1"/>
  <c r="Q353" i="1"/>
  <c r="O353" i="1"/>
  <c r="P353" i="1" s="1"/>
  <c r="N353" i="1"/>
  <c r="M353" i="1"/>
  <c r="T352" i="1"/>
  <c r="S352" i="1"/>
  <c r="R352" i="1"/>
  <c r="Q352" i="1"/>
  <c r="O352" i="1"/>
  <c r="P352" i="1" s="1"/>
  <c r="N352" i="1"/>
  <c r="M352" i="1"/>
  <c r="T351" i="1"/>
  <c r="S351" i="1"/>
  <c r="R351" i="1"/>
  <c r="Q351" i="1"/>
  <c r="O351" i="1"/>
  <c r="P351" i="1" s="1"/>
  <c r="N351" i="1"/>
  <c r="M351" i="1"/>
  <c r="T350" i="1"/>
  <c r="S350" i="1"/>
  <c r="R350" i="1"/>
  <c r="Q350" i="1"/>
  <c r="O350" i="1"/>
  <c r="P350" i="1" s="1"/>
  <c r="N350" i="1"/>
  <c r="M350" i="1"/>
  <c r="T349" i="1"/>
  <c r="S349" i="1"/>
  <c r="R349" i="1"/>
  <c r="Q349" i="1"/>
  <c r="O349" i="1"/>
  <c r="P349" i="1" s="1"/>
  <c r="N349" i="1"/>
  <c r="M349" i="1"/>
  <c r="T348" i="1"/>
  <c r="S348" i="1"/>
  <c r="R348" i="1"/>
  <c r="Q348" i="1"/>
  <c r="O348" i="1"/>
  <c r="P348" i="1" s="1"/>
  <c r="N348" i="1"/>
  <c r="M348" i="1"/>
  <c r="T347" i="1"/>
  <c r="S347" i="1"/>
  <c r="R347" i="1"/>
  <c r="Q347" i="1"/>
  <c r="O347" i="1"/>
  <c r="P347" i="1" s="1"/>
  <c r="N347" i="1"/>
  <c r="M347" i="1"/>
  <c r="T346" i="1"/>
  <c r="S346" i="1"/>
  <c r="R346" i="1"/>
  <c r="Q346" i="1"/>
  <c r="O346" i="1"/>
  <c r="P346" i="1" s="1"/>
  <c r="N346" i="1"/>
  <c r="M346" i="1"/>
  <c r="T345" i="1"/>
  <c r="S345" i="1"/>
  <c r="R345" i="1"/>
  <c r="Q345" i="1"/>
  <c r="O345" i="1"/>
  <c r="P345" i="1" s="1"/>
  <c r="N345" i="1"/>
  <c r="M345" i="1"/>
  <c r="T344" i="1"/>
  <c r="S344" i="1"/>
  <c r="R344" i="1"/>
  <c r="Q344" i="1"/>
  <c r="O344" i="1"/>
  <c r="P344" i="1" s="1"/>
  <c r="N344" i="1"/>
  <c r="M344" i="1"/>
  <c r="T343" i="1"/>
  <c r="S343" i="1"/>
  <c r="R343" i="1"/>
  <c r="Q343" i="1"/>
  <c r="O343" i="1"/>
  <c r="P343" i="1" s="1"/>
  <c r="N343" i="1"/>
  <c r="M343" i="1"/>
  <c r="T342" i="1"/>
  <c r="S342" i="1"/>
  <c r="R342" i="1"/>
  <c r="Q342" i="1"/>
  <c r="O342" i="1"/>
  <c r="P342" i="1" s="1"/>
  <c r="N342" i="1"/>
  <c r="M342" i="1"/>
  <c r="T341" i="1"/>
  <c r="S341" i="1"/>
  <c r="R341" i="1"/>
  <c r="Q341" i="1"/>
  <c r="O341" i="1"/>
  <c r="P341" i="1" s="1"/>
  <c r="N341" i="1"/>
  <c r="M341" i="1"/>
  <c r="T340" i="1"/>
  <c r="S340" i="1"/>
  <c r="R340" i="1"/>
  <c r="Q340" i="1"/>
  <c r="O340" i="1"/>
  <c r="P340" i="1" s="1"/>
  <c r="N340" i="1"/>
  <c r="M340" i="1"/>
  <c r="T339" i="1"/>
  <c r="S339" i="1"/>
  <c r="R339" i="1"/>
  <c r="Q339" i="1"/>
  <c r="O339" i="1"/>
  <c r="P339" i="1" s="1"/>
  <c r="N339" i="1"/>
  <c r="M339" i="1"/>
  <c r="T338" i="1"/>
  <c r="S338" i="1"/>
  <c r="R338" i="1"/>
  <c r="Q338" i="1"/>
  <c r="O338" i="1"/>
  <c r="P338" i="1" s="1"/>
  <c r="N338" i="1"/>
  <c r="M338" i="1"/>
  <c r="T337" i="1"/>
  <c r="S337" i="1"/>
  <c r="R337" i="1"/>
  <c r="Q337" i="1"/>
  <c r="O337" i="1"/>
  <c r="P337" i="1" s="1"/>
  <c r="N337" i="1"/>
  <c r="M337" i="1"/>
  <c r="T336" i="1"/>
  <c r="S336" i="1"/>
  <c r="R336" i="1"/>
  <c r="Q336" i="1"/>
  <c r="O336" i="1"/>
  <c r="P336" i="1" s="1"/>
  <c r="N336" i="1"/>
  <c r="M336" i="1"/>
  <c r="T335" i="1"/>
  <c r="S335" i="1"/>
  <c r="R335" i="1"/>
  <c r="Q335" i="1"/>
  <c r="O335" i="1"/>
  <c r="P335" i="1" s="1"/>
  <c r="N335" i="1"/>
  <c r="M335" i="1"/>
  <c r="T334" i="1"/>
  <c r="S334" i="1"/>
  <c r="R334" i="1"/>
  <c r="Q334" i="1"/>
  <c r="O334" i="1"/>
  <c r="P334" i="1" s="1"/>
  <c r="N334" i="1"/>
  <c r="M334" i="1"/>
  <c r="T333" i="1"/>
  <c r="S333" i="1"/>
  <c r="R333" i="1"/>
  <c r="Q333" i="1"/>
  <c r="O333" i="1"/>
  <c r="P333" i="1" s="1"/>
  <c r="N333" i="1"/>
  <c r="M333" i="1"/>
  <c r="T332" i="1"/>
  <c r="S332" i="1"/>
  <c r="R332" i="1"/>
  <c r="Q332" i="1"/>
  <c r="O332" i="1"/>
  <c r="P332" i="1" s="1"/>
  <c r="N332" i="1"/>
  <c r="M332" i="1"/>
  <c r="T331" i="1"/>
  <c r="S331" i="1"/>
  <c r="R331" i="1"/>
  <c r="Q331" i="1"/>
  <c r="O331" i="1"/>
  <c r="P331" i="1" s="1"/>
  <c r="N331" i="1"/>
  <c r="M331" i="1"/>
  <c r="T330" i="1"/>
  <c r="S330" i="1"/>
  <c r="R330" i="1"/>
  <c r="Q330" i="1"/>
  <c r="O330" i="1"/>
  <c r="P330" i="1" s="1"/>
  <c r="N330" i="1"/>
  <c r="M330" i="1"/>
  <c r="T329" i="1"/>
  <c r="S329" i="1"/>
  <c r="R329" i="1"/>
  <c r="Q329" i="1"/>
  <c r="O329" i="1"/>
  <c r="P329" i="1" s="1"/>
  <c r="N329" i="1"/>
  <c r="M329" i="1"/>
  <c r="T328" i="1"/>
  <c r="S328" i="1"/>
  <c r="R328" i="1"/>
  <c r="Q328" i="1"/>
  <c r="O328" i="1"/>
  <c r="P328" i="1" s="1"/>
  <c r="N328" i="1"/>
  <c r="M328" i="1"/>
  <c r="T327" i="1"/>
  <c r="S327" i="1"/>
  <c r="R327" i="1"/>
  <c r="Q327" i="1"/>
  <c r="O327" i="1"/>
  <c r="P327" i="1" s="1"/>
  <c r="N327" i="1"/>
  <c r="M327" i="1"/>
  <c r="T326" i="1"/>
  <c r="S326" i="1"/>
  <c r="R326" i="1"/>
  <c r="Q326" i="1"/>
  <c r="O326" i="1"/>
  <c r="P326" i="1" s="1"/>
  <c r="N326" i="1"/>
  <c r="M326" i="1"/>
  <c r="T325" i="1"/>
  <c r="S325" i="1"/>
  <c r="R325" i="1"/>
  <c r="Q325" i="1"/>
  <c r="O325" i="1"/>
  <c r="P325" i="1" s="1"/>
  <c r="N325" i="1"/>
  <c r="M325" i="1"/>
  <c r="T324" i="1"/>
  <c r="S324" i="1"/>
  <c r="R324" i="1"/>
  <c r="Q324" i="1"/>
  <c r="O324" i="1"/>
  <c r="P324" i="1" s="1"/>
  <c r="N324" i="1"/>
  <c r="M324" i="1"/>
  <c r="T323" i="1"/>
  <c r="S323" i="1"/>
  <c r="R323" i="1"/>
  <c r="Q323" i="1"/>
  <c r="O323" i="1"/>
  <c r="P323" i="1" s="1"/>
  <c r="N323" i="1"/>
  <c r="M323" i="1"/>
  <c r="T322" i="1"/>
  <c r="S322" i="1"/>
  <c r="R322" i="1"/>
  <c r="Q322" i="1"/>
  <c r="O322" i="1"/>
  <c r="P322" i="1" s="1"/>
  <c r="N322" i="1"/>
  <c r="M322" i="1"/>
  <c r="T321" i="1"/>
  <c r="S321" i="1"/>
  <c r="R321" i="1"/>
  <c r="Q321" i="1"/>
  <c r="O321" i="1"/>
  <c r="P321" i="1" s="1"/>
  <c r="N321" i="1"/>
  <c r="M321" i="1"/>
  <c r="T320" i="1"/>
  <c r="S320" i="1"/>
  <c r="R320" i="1"/>
  <c r="Q320" i="1"/>
  <c r="O320" i="1"/>
  <c r="P320" i="1" s="1"/>
  <c r="N320" i="1"/>
  <c r="M320" i="1"/>
  <c r="T319" i="1"/>
  <c r="S319" i="1"/>
  <c r="R319" i="1"/>
  <c r="Q319" i="1"/>
  <c r="O319" i="1"/>
  <c r="P319" i="1" s="1"/>
  <c r="N319" i="1"/>
  <c r="M319" i="1"/>
  <c r="T318" i="1"/>
  <c r="S318" i="1"/>
  <c r="R318" i="1"/>
  <c r="Q318" i="1"/>
  <c r="O318" i="1"/>
  <c r="P318" i="1" s="1"/>
  <c r="N318" i="1"/>
  <c r="M318" i="1"/>
  <c r="T317" i="1"/>
  <c r="S317" i="1"/>
  <c r="R317" i="1"/>
  <c r="Q317" i="1"/>
  <c r="O317" i="1"/>
  <c r="P317" i="1" s="1"/>
  <c r="N317" i="1"/>
  <c r="M317" i="1"/>
  <c r="T316" i="1"/>
  <c r="S316" i="1"/>
  <c r="R316" i="1"/>
  <c r="Q316" i="1"/>
  <c r="O316" i="1"/>
  <c r="P316" i="1" s="1"/>
  <c r="N316" i="1"/>
  <c r="M316" i="1"/>
  <c r="T315" i="1"/>
  <c r="S315" i="1"/>
  <c r="R315" i="1"/>
  <c r="Q315" i="1"/>
  <c r="O315" i="1"/>
  <c r="P315" i="1" s="1"/>
  <c r="N315" i="1"/>
  <c r="M315" i="1"/>
  <c r="T314" i="1"/>
  <c r="S314" i="1"/>
  <c r="R314" i="1"/>
  <c r="Q314" i="1"/>
  <c r="O314" i="1"/>
  <c r="P314" i="1" s="1"/>
  <c r="N314" i="1"/>
  <c r="M314" i="1"/>
  <c r="T313" i="1"/>
  <c r="S313" i="1"/>
  <c r="R313" i="1"/>
  <c r="Q313" i="1"/>
  <c r="O313" i="1"/>
  <c r="P313" i="1" s="1"/>
  <c r="N313" i="1"/>
  <c r="M313" i="1"/>
  <c r="T312" i="1"/>
  <c r="S312" i="1"/>
  <c r="R312" i="1"/>
  <c r="Q312" i="1"/>
  <c r="O312" i="1"/>
  <c r="P312" i="1" s="1"/>
  <c r="N312" i="1"/>
  <c r="M312" i="1"/>
  <c r="T311" i="1"/>
  <c r="S311" i="1"/>
  <c r="R311" i="1"/>
  <c r="Q311" i="1"/>
  <c r="O311" i="1"/>
  <c r="P311" i="1" s="1"/>
  <c r="N311" i="1"/>
  <c r="M311" i="1"/>
  <c r="T310" i="1"/>
  <c r="S310" i="1"/>
  <c r="R310" i="1"/>
  <c r="Q310" i="1"/>
  <c r="O310" i="1"/>
  <c r="P310" i="1" s="1"/>
  <c r="N310" i="1"/>
  <c r="M310" i="1"/>
  <c r="T309" i="1"/>
  <c r="S309" i="1"/>
  <c r="R309" i="1"/>
  <c r="Q309" i="1"/>
  <c r="O309" i="1"/>
  <c r="P309" i="1" s="1"/>
  <c r="N309" i="1"/>
  <c r="M309" i="1"/>
  <c r="T308" i="1"/>
  <c r="S308" i="1"/>
  <c r="R308" i="1"/>
  <c r="Q308" i="1"/>
  <c r="O308" i="1"/>
  <c r="P308" i="1" s="1"/>
  <c r="N308" i="1"/>
  <c r="M308" i="1"/>
  <c r="T307" i="1"/>
  <c r="S307" i="1"/>
  <c r="R307" i="1"/>
  <c r="Q307" i="1"/>
  <c r="O307" i="1"/>
  <c r="P307" i="1" s="1"/>
  <c r="N307" i="1"/>
  <c r="M307" i="1"/>
  <c r="T306" i="1"/>
  <c r="S306" i="1"/>
  <c r="R306" i="1"/>
  <c r="Q306" i="1"/>
  <c r="O306" i="1"/>
  <c r="P306" i="1" s="1"/>
  <c r="N306" i="1"/>
  <c r="M306" i="1"/>
  <c r="T305" i="1"/>
  <c r="S305" i="1"/>
  <c r="R305" i="1"/>
  <c r="Q305" i="1"/>
  <c r="O305" i="1"/>
  <c r="P305" i="1" s="1"/>
  <c r="N305" i="1"/>
  <c r="M305" i="1"/>
  <c r="T304" i="1"/>
  <c r="S304" i="1"/>
  <c r="R304" i="1"/>
  <c r="Q304" i="1"/>
  <c r="O304" i="1"/>
  <c r="P304" i="1" s="1"/>
  <c r="N304" i="1"/>
  <c r="M304" i="1"/>
  <c r="T303" i="1"/>
  <c r="S303" i="1"/>
  <c r="R303" i="1"/>
  <c r="Q303" i="1"/>
  <c r="O303" i="1"/>
  <c r="P303" i="1" s="1"/>
  <c r="N303" i="1"/>
  <c r="M303" i="1"/>
  <c r="T302" i="1"/>
  <c r="S302" i="1"/>
  <c r="R302" i="1"/>
  <c r="Q302" i="1"/>
  <c r="O302" i="1"/>
  <c r="P302" i="1" s="1"/>
  <c r="N302" i="1"/>
  <c r="M302" i="1"/>
  <c r="T301" i="1"/>
  <c r="S301" i="1"/>
  <c r="R301" i="1"/>
  <c r="Q301" i="1"/>
  <c r="O301" i="1"/>
  <c r="P301" i="1" s="1"/>
  <c r="N301" i="1"/>
  <c r="M301" i="1"/>
  <c r="T300" i="1"/>
  <c r="S300" i="1"/>
  <c r="R300" i="1"/>
  <c r="Q300" i="1"/>
  <c r="O300" i="1"/>
  <c r="P300" i="1" s="1"/>
  <c r="N300" i="1"/>
  <c r="M300" i="1"/>
  <c r="T299" i="1"/>
  <c r="S299" i="1"/>
  <c r="R299" i="1"/>
  <c r="Q299" i="1"/>
  <c r="O299" i="1"/>
  <c r="P299" i="1" s="1"/>
  <c r="N299" i="1"/>
  <c r="M299" i="1"/>
  <c r="T298" i="1"/>
  <c r="S298" i="1"/>
  <c r="R298" i="1"/>
  <c r="Q298" i="1"/>
  <c r="O298" i="1"/>
  <c r="P298" i="1" s="1"/>
  <c r="N298" i="1"/>
  <c r="M298" i="1"/>
  <c r="T297" i="1"/>
  <c r="S297" i="1"/>
  <c r="R297" i="1"/>
  <c r="Q297" i="1"/>
  <c r="O297" i="1"/>
  <c r="P297" i="1" s="1"/>
  <c r="N297" i="1"/>
  <c r="M297" i="1"/>
  <c r="T296" i="1"/>
  <c r="S296" i="1"/>
  <c r="R296" i="1"/>
  <c r="Q296" i="1"/>
  <c r="O296" i="1"/>
  <c r="P296" i="1" s="1"/>
  <c r="N296" i="1"/>
  <c r="M296" i="1"/>
  <c r="T295" i="1"/>
  <c r="S295" i="1"/>
  <c r="R295" i="1"/>
  <c r="Q295" i="1"/>
  <c r="O295" i="1"/>
  <c r="P295" i="1" s="1"/>
  <c r="N295" i="1"/>
  <c r="M295" i="1"/>
  <c r="T294" i="1"/>
  <c r="S294" i="1"/>
  <c r="R294" i="1"/>
  <c r="Q294" i="1"/>
  <c r="O294" i="1"/>
  <c r="P294" i="1" s="1"/>
  <c r="N294" i="1"/>
  <c r="M294" i="1"/>
  <c r="T293" i="1"/>
  <c r="S293" i="1"/>
  <c r="R293" i="1"/>
  <c r="Q293" i="1"/>
  <c r="O293" i="1"/>
  <c r="P293" i="1" s="1"/>
  <c r="N293" i="1"/>
  <c r="M293" i="1"/>
  <c r="T292" i="1"/>
  <c r="S292" i="1"/>
  <c r="R292" i="1"/>
  <c r="Q292" i="1"/>
  <c r="O292" i="1"/>
  <c r="P292" i="1" s="1"/>
  <c r="N292" i="1"/>
  <c r="M292" i="1"/>
  <c r="T291" i="1"/>
  <c r="S291" i="1"/>
  <c r="R291" i="1"/>
  <c r="Q291" i="1"/>
  <c r="O291" i="1"/>
  <c r="P291" i="1" s="1"/>
  <c r="N291" i="1"/>
  <c r="M291" i="1"/>
  <c r="T290" i="1"/>
  <c r="S290" i="1"/>
  <c r="R290" i="1"/>
  <c r="Q290" i="1"/>
  <c r="O290" i="1"/>
  <c r="P290" i="1" s="1"/>
  <c r="N290" i="1"/>
  <c r="M290" i="1"/>
  <c r="T289" i="1"/>
  <c r="S289" i="1"/>
  <c r="R289" i="1"/>
  <c r="Q289" i="1"/>
  <c r="O289" i="1"/>
  <c r="P289" i="1" s="1"/>
  <c r="N289" i="1"/>
  <c r="M289" i="1"/>
  <c r="T288" i="1"/>
  <c r="S288" i="1"/>
  <c r="R288" i="1"/>
  <c r="Q288" i="1"/>
  <c r="O288" i="1"/>
  <c r="P288" i="1" s="1"/>
  <c r="N288" i="1"/>
  <c r="M288" i="1"/>
  <c r="T287" i="1"/>
  <c r="S287" i="1"/>
  <c r="R287" i="1"/>
  <c r="Q287" i="1"/>
  <c r="O287" i="1"/>
  <c r="P287" i="1" s="1"/>
  <c r="N287" i="1"/>
  <c r="M287" i="1"/>
  <c r="T286" i="1"/>
  <c r="S286" i="1"/>
  <c r="R286" i="1"/>
  <c r="Q286" i="1"/>
  <c r="O286" i="1"/>
  <c r="P286" i="1" s="1"/>
  <c r="N286" i="1"/>
  <c r="M286" i="1"/>
  <c r="T285" i="1"/>
  <c r="S285" i="1"/>
  <c r="R285" i="1"/>
  <c r="Q285" i="1"/>
  <c r="O285" i="1"/>
  <c r="P285" i="1" s="1"/>
  <c r="N285" i="1"/>
  <c r="M285" i="1"/>
  <c r="T284" i="1"/>
  <c r="S284" i="1"/>
  <c r="R284" i="1"/>
  <c r="Q284" i="1"/>
  <c r="O284" i="1"/>
  <c r="P284" i="1" s="1"/>
  <c r="N284" i="1"/>
  <c r="M284" i="1"/>
  <c r="T283" i="1"/>
  <c r="S283" i="1"/>
  <c r="R283" i="1"/>
  <c r="Q283" i="1"/>
  <c r="O283" i="1"/>
  <c r="P283" i="1" s="1"/>
  <c r="N283" i="1"/>
  <c r="M283" i="1"/>
  <c r="T282" i="1"/>
  <c r="S282" i="1"/>
  <c r="R282" i="1"/>
  <c r="Q282" i="1"/>
  <c r="O282" i="1"/>
  <c r="P282" i="1" s="1"/>
  <c r="N282" i="1"/>
  <c r="M282" i="1"/>
  <c r="T281" i="1"/>
  <c r="S281" i="1"/>
  <c r="R281" i="1"/>
  <c r="Q281" i="1"/>
  <c r="O281" i="1"/>
  <c r="P281" i="1" s="1"/>
  <c r="N281" i="1"/>
  <c r="M281" i="1"/>
  <c r="T280" i="1"/>
  <c r="S280" i="1"/>
  <c r="R280" i="1"/>
  <c r="Q280" i="1"/>
  <c r="O280" i="1"/>
  <c r="P280" i="1" s="1"/>
  <c r="N280" i="1"/>
  <c r="M280" i="1"/>
  <c r="T279" i="1"/>
  <c r="S279" i="1"/>
  <c r="R279" i="1"/>
  <c r="Q279" i="1"/>
  <c r="O279" i="1"/>
  <c r="P279" i="1" s="1"/>
  <c r="N279" i="1"/>
  <c r="M279" i="1"/>
  <c r="T278" i="1"/>
  <c r="S278" i="1"/>
  <c r="R278" i="1"/>
  <c r="Q278" i="1"/>
  <c r="O278" i="1"/>
  <c r="P278" i="1" s="1"/>
  <c r="N278" i="1"/>
  <c r="M278" i="1"/>
  <c r="T277" i="1"/>
  <c r="S277" i="1"/>
  <c r="R277" i="1"/>
  <c r="Q277" i="1"/>
  <c r="O277" i="1"/>
  <c r="P277" i="1" s="1"/>
  <c r="N277" i="1"/>
  <c r="M277" i="1"/>
  <c r="T276" i="1"/>
  <c r="S276" i="1"/>
  <c r="R276" i="1"/>
  <c r="Q276" i="1"/>
  <c r="O276" i="1"/>
  <c r="P276" i="1" s="1"/>
  <c r="N276" i="1"/>
  <c r="M276" i="1"/>
  <c r="T275" i="1"/>
  <c r="S275" i="1"/>
  <c r="R275" i="1"/>
  <c r="Q275" i="1"/>
  <c r="O275" i="1"/>
  <c r="P275" i="1" s="1"/>
  <c r="N275" i="1"/>
  <c r="M275" i="1"/>
  <c r="T274" i="1"/>
  <c r="S274" i="1"/>
  <c r="R274" i="1"/>
  <c r="Q274" i="1"/>
  <c r="O274" i="1"/>
  <c r="P274" i="1" s="1"/>
  <c r="N274" i="1"/>
  <c r="M274" i="1"/>
  <c r="T273" i="1"/>
  <c r="S273" i="1"/>
  <c r="R273" i="1"/>
  <c r="Q273" i="1"/>
  <c r="O273" i="1"/>
  <c r="P273" i="1" s="1"/>
  <c r="N273" i="1"/>
  <c r="M273" i="1"/>
  <c r="T272" i="1"/>
  <c r="S272" i="1"/>
  <c r="R272" i="1"/>
  <c r="Q272" i="1"/>
  <c r="O272" i="1"/>
  <c r="P272" i="1" s="1"/>
  <c r="N272" i="1"/>
  <c r="M272" i="1"/>
  <c r="T271" i="1"/>
  <c r="S271" i="1"/>
  <c r="R271" i="1"/>
  <c r="Q271" i="1"/>
  <c r="O271" i="1"/>
  <c r="P271" i="1" s="1"/>
  <c r="N271" i="1"/>
  <c r="M271" i="1"/>
  <c r="T270" i="1"/>
  <c r="S270" i="1"/>
  <c r="R270" i="1"/>
  <c r="Q270" i="1"/>
  <c r="O270" i="1"/>
  <c r="P270" i="1" s="1"/>
  <c r="N270" i="1"/>
  <c r="M270" i="1"/>
  <c r="T269" i="1"/>
  <c r="S269" i="1"/>
  <c r="R269" i="1"/>
  <c r="Q269" i="1"/>
  <c r="O269" i="1"/>
  <c r="P269" i="1" s="1"/>
  <c r="N269" i="1"/>
  <c r="M269" i="1"/>
  <c r="T268" i="1"/>
  <c r="S268" i="1"/>
  <c r="R268" i="1"/>
  <c r="Q268" i="1"/>
  <c r="O268" i="1"/>
  <c r="P268" i="1" s="1"/>
  <c r="N268" i="1"/>
  <c r="M268" i="1"/>
  <c r="T267" i="1"/>
  <c r="S267" i="1"/>
  <c r="R267" i="1"/>
  <c r="Q267" i="1"/>
  <c r="O267" i="1"/>
  <c r="P267" i="1" s="1"/>
  <c r="N267" i="1"/>
  <c r="M267" i="1"/>
  <c r="T266" i="1"/>
  <c r="S266" i="1"/>
  <c r="R266" i="1"/>
  <c r="Q266" i="1"/>
  <c r="O266" i="1"/>
  <c r="P266" i="1" s="1"/>
  <c r="N266" i="1"/>
  <c r="M266" i="1"/>
  <c r="T265" i="1"/>
  <c r="S265" i="1"/>
  <c r="R265" i="1"/>
  <c r="Q265" i="1"/>
  <c r="O265" i="1"/>
  <c r="P265" i="1" s="1"/>
  <c r="N265" i="1"/>
  <c r="M265" i="1"/>
  <c r="T264" i="1"/>
  <c r="S264" i="1"/>
  <c r="R264" i="1"/>
  <c r="Q264" i="1"/>
  <c r="O264" i="1"/>
  <c r="P264" i="1" s="1"/>
  <c r="N264" i="1"/>
  <c r="M264" i="1"/>
  <c r="T263" i="1"/>
  <c r="S263" i="1"/>
  <c r="R263" i="1"/>
  <c r="Q263" i="1"/>
  <c r="O263" i="1"/>
  <c r="P263" i="1" s="1"/>
  <c r="N263" i="1"/>
  <c r="M263" i="1"/>
  <c r="T262" i="1"/>
  <c r="S262" i="1"/>
  <c r="R262" i="1"/>
  <c r="Q262" i="1"/>
  <c r="O262" i="1"/>
  <c r="P262" i="1" s="1"/>
  <c r="N262" i="1"/>
  <c r="M262" i="1"/>
  <c r="T261" i="1"/>
  <c r="S261" i="1"/>
  <c r="R261" i="1"/>
  <c r="Q261" i="1"/>
  <c r="O261" i="1"/>
  <c r="P261" i="1" s="1"/>
  <c r="N261" i="1"/>
  <c r="M261" i="1"/>
  <c r="T260" i="1"/>
  <c r="S260" i="1"/>
  <c r="R260" i="1"/>
  <c r="Q260" i="1"/>
  <c r="O260" i="1"/>
  <c r="P260" i="1" s="1"/>
  <c r="N260" i="1"/>
  <c r="M260" i="1"/>
  <c r="T259" i="1"/>
  <c r="S259" i="1"/>
  <c r="R259" i="1"/>
  <c r="Q259" i="1"/>
  <c r="O259" i="1"/>
  <c r="P259" i="1" s="1"/>
  <c r="N259" i="1"/>
  <c r="M259" i="1"/>
  <c r="T258" i="1"/>
  <c r="S258" i="1"/>
  <c r="R258" i="1"/>
  <c r="Q258" i="1"/>
  <c r="O258" i="1"/>
  <c r="P258" i="1" s="1"/>
  <c r="N258" i="1"/>
  <c r="M258" i="1"/>
  <c r="T257" i="1"/>
  <c r="S257" i="1"/>
  <c r="R257" i="1"/>
  <c r="Q257" i="1"/>
  <c r="O257" i="1"/>
  <c r="P257" i="1" s="1"/>
  <c r="N257" i="1"/>
  <c r="M257" i="1"/>
  <c r="T256" i="1"/>
  <c r="S256" i="1"/>
  <c r="R256" i="1"/>
  <c r="Q256" i="1"/>
  <c r="O256" i="1"/>
  <c r="P256" i="1" s="1"/>
  <c r="N256" i="1"/>
  <c r="M256" i="1"/>
  <c r="T255" i="1"/>
  <c r="S255" i="1"/>
  <c r="R255" i="1"/>
  <c r="Q255" i="1"/>
  <c r="O255" i="1"/>
  <c r="P255" i="1" s="1"/>
  <c r="N255" i="1"/>
  <c r="M255" i="1"/>
  <c r="T254" i="1"/>
  <c r="S254" i="1"/>
  <c r="R254" i="1"/>
  <c r="Q254" i="1"/>
  <c r="O254" i="1"/>
  <c r="P254" i="1" s="1"/>
  <c r="N254" i="1"/>
  <c r="M254" i="1"/>
  <c r="T253" i="1"/>
  <c r="S253" i="1"/>
  <c r="R253" i="1"/>
  <c r="Q253" i="1"/>
  <c r="O253" i="1"/>
  <c r="P253" i="1" s="1"/>
  <c r="N253" i="1"/>
  <c r="M253" i="1"/>
  <c r="T252" i="1"/>
  <c r="S252" i="1"/>
  <c r="R252" i="1"/>
  <c r="Q252" i="1"/>
  <c r="O252" i="1"/>
  <c r="P252" i="1" s="1"/>
  <c r="N252" i="1"/>
  <c r="M252" i="1"/>
  <c r="T251" i="1"/>
  <c r="S251" i="1"/>
  <c r="R251" i="1"/>
  <c r="Q251" i="1"/>
  <c r="O251" i="1"/>
  <c r="P251" i="1" s="1"/>
  <c r="N251" i="1"/>
  <c r="M251" i="1"/>
  <c r="T250" i="1"/>
  <c r="S250" i="1"/>
  <c r="R250" i="1"/>
  <c r="Q250" i="1"/>
  <c r="O250" i="1"/>
  <c r="P250" i="1" s="1"/>
  <c r="N250" i="1"/>
  <c r="M250" i="1"/>
  <c r="T249" i="1"/>
  <c r="S249" i="1"/>
  <c r="R249" i="1"/>
  <c r="Q249" i="1"/>
  <c r="O249" i="1"/>
  <c r="P249" i="1" s="1"/>
  <c r="N249" i="1"/>
  <c r="M249" i="1"/>
  <c r="T248" i="1"/>
  <c r="S248" i="1"/>
  <c r="R248" i="1"/>
  <c r="Q248" i="1"/>
  <c r="O248" i="1"/>
  <c r="P248" i="1" s="1"/>
  <c r="N248" i="1"/>
  <c r="M248" i="1"/>
  <c r="T247" i="1"/>
  <c r="S247" i="1"/>
  <c r="R247" i="1"/>
  <c r="Q247" i="1"/>
  <c r="O247" i="1"/>
  <c r="P247" i="1" s="1"/>
  <c r="N247" i="1"/>
  <c r="M247" i="1"/>
  <c r="T246" i="1"/>
  <c r="S246" i="1"/>
  <c r="R246" i="1"/>
  <c r="Q246" i="1"/>
  <c r="O246" i="1"/>
  <c r="P246" i="1" s="1"/>
  <c r="N246" i="1"/>
  <c r="M246" i="1"/>
  <c r="T245" i="1"/>
  <c r="S245" i="1"/>
  <c r="R245" i="1"/>
  <c r="Q245" i="1"/>
  <c r="O245" i="1"/>
  <c r="P245" i="1" s="1"/>
  <c r="N245" i="1"/>
  <c r="M245" i="1"/>
  <c r="T244" i="1"/>
  <c r="S244" i="1"/>
  <c r="R244" i="1"/>
  <c r="Q244" i="1"/>
  <c r="O244" i="1"/>
  <c r="P244" i="1" s="1"/>
  <c r="N244" i="1"/>
  <c r="M244" i="1"/>
  <c r="T243" i="1"/>
  <c r="S243" i="1"/>
  <c r="R243" i="1"/>
  <c r="Q243" i="1"/>
  <c r="O243" i="1"/>
  <c r="P243" i="1" s="1"/>
  <c r="N243" i="1"/>
  <c r="M243" i="1"/>
  <c r="T242" i="1"/>
  <c r="S242" i="1"/>
  <c r="R242" i="1"/>
  <c r="Q242" i="1"/>
  <c r="O242" i="1"/>
  <c r="P242" i="1" s="1"/>
  <c r="N242" i="1"/>
  <c r="M242" i="1"/>
  <c r="T241" i="1"/>
  <c r="S241" i="1"/>
  <c r="R241" i="1"/>
  <c r="Q241" i="1"/>
  <c r="O241" i="1"/>
  <c r="P241" i="1" s="1"/>
  <c r="N241" i="1"/>
  <c r="M241" i="1"/>
  <c r="T240" i="1"/>
  <c r="S240" i="1"/>
  <c r="R240" i="1"/>
  <c r="Q240" i="1"/>
  <c r="O240" i="1"/>
  <c r="P240" i="1" s="1"/>
  <c r="N240" i="1"/>
  <c r="M240" i="1"/>
  <c r="T239" i="1"/>
  <c r="S239" i="1"/>
  <c r="R239" i="1"/>
  <c r="Q239" i="1"/>
  <c r="O239" i="1"/>
  <c r="P239" i="1" s="1"/>
  <c r="N239" i="1"/>
  <c r="M239" i="1"/>
  <c r="T238" i="1"/>
  <c r="S238" i="1"/>
  <c r="R238" i="1"/>
  <c r="Q238" i="1"/>
  <c r="O238" i="1"/>
  <c r="P238" i="1" s="1"/>
  <c r="N238" i="1"/>
  <c r="M238" i="1"/>
  <c r="T237" i="1"/>
  <c r="S237" i="1"/>
  <c r="R237" i="1"/>
  <c r="Q237" i="1"/>
  <c r="O237" i="1"/>
  <c r="P237" i="1" s="1"/>
  <c r="N237" i="1"/>
  <c r="M237" i="1"/>
  <c r="T236" i="1"/>
  <c r="S236" i="1"/>
  <c r="R236" i="1"/>
  <c r="Q236" i="1"/>
  <c r="O236" i="1"/>
  <c r="P236" i="1" s="1"/>
  <c r="N236" i="1"/>
  <c r="M236" i="1"/>
  <c r="T235" i="1"/>
  <c r="S235" i="1"/>
  <c r="R235" i="1"/>
  <c r="Q235" i="1"/>
  <c r="O235" i="1"/>
  <c r="P235" i="1" s="1"/>
  <c r="N235" i="1"/>
  <c r="M235" i="1"/>
  <c r="T234" i="1"/>
  <c r="S234" i="1"/>
  <c r="R234" i="1"/>
  <c r="Q234" i="1"/>
  <c r="O234" i="1"/>
  <c r="P234" i="1" s="1"/>
  <c r="N234" i="1"/>
  <c r="M234" i="1"/>
  <c r="T233" i="1"/>
  <c r="S233" i="1"/>
  <c r="R233" i="1"/>
  <c r="Q233" i="1"/>
  <c r="O233" i="1"/>
  <c r="P233" i="1" s="1"/>
  <c r="N233" i="1"/>
  <c r="M233" i="1"/>
  <c r="T232" i="1"/>
  <c r="S232" i="1"/>
  <c r="R232" i="1"/>
  <c r="Q232" i="1"/>
  <c r="O232" i="1"/>
  <c r="P232" i="1" s="1"/>
  <c r="N232" i="1"/>
  <c r="M232" i="1"/>
  <c r="T231" i="1"/>
  <c r="S231" i="1"/>
  <c r="R231" i="1"/>
  <c r="Q231" i="1"/>
  <c r="O231" i="1"/>
  <c r="P231" i="1" s="1"/>
  <c r="N231" i="1"/>
  <c r="M231" i="1"/>
  <c r="T230" i="1"/>
  <c r="S230" i="1"/>
  <c r="R230" i="1"/>
  <c r="Q230" i="1"/>
  <c r="O230" i="1"/>
  <c r="P230" i="1" s="1"/>
  <c r="N230" i="1"/>
  <c r="M230" i="1"/>
  <c r="T229" i="1"/>
  <c r="S229" i="1"/>
  <c r="R229" i="1"/>
  <c r="Q229" i="1"/>
  <c r="O229" i="1"/>
  <c r="P229" i="1" s="1"/>
  <c r="N229" i="1"/>
  <c r="M229" i="1"/>
  <c r="T228" i="1"/>
  <c r="S228" i="1"/>
  <c r="R228" i="1"/>
  <c r="Q228" i="1"/>
  <c r="O228" i="1"/>
  <c r="P228" i="1" s="1"/>
  <c r="N228" i="1"/>
  <c r="M228" i="1"/>
  <c r="T227" i="1"/>
  <c r="S227" i="1"/>
  <c r="R227" i="1"/>
  <c r="Q227" i="1"/>
  <c r="O227" i="1"/>
  <c r="P227" i="1" s="1"/>
  <c r="N227" i="1"/>
  <c r="M227" i="1"/>
  <c r="T226" i="1"/>
  <c r="S226" i="1"/>
  <c r="R226" i="1"/>
  <c r="Q226" i="1"/>
  <c r="O226" i="1"/>
  <c r="P226" i="1" s="1"/>
  <c r="N226" i="1"/>
  <c r="M226" i="1"/>
  <c r="T225" i="1"/>
  <c r="S225" i="1"/>
  <c r="R225" i="1"/>
  <c r="Q225" i="1"/>
  <c r="O225" i="1"/>
  <c r="P225" i="1" s="1"/>
  <c r="N225" i="1"/>
  <c r="M225" i="1"/>
  <c r="T224" i="1"/>
  <c r="S224" i="1"/>
  <c r="R224" i="1"/>
  <c r="Q224" i="1"/>
  <c r="O224" i="1"/>
  <c r="P224" i="1" s="1"/>
  <c r="N224" i="1"/>
  <c r="M224" i="1"/>
  <c r="T223" i="1"/>
  <c r="S223" i="1"/>
  <c r="R223" i="1"/>
  <c r="Q223" i="1"/>
  <c r="O223" i="1"/>
  <c r="P223" i="1" s="1"/>
  <c r="N223" i="1"/>
  <c r="M223" i="1"/>
  <c r="T222" i="1"/>
  <c r="S222" i="1"/>
  <c r="R222" i="1"/>
  <c r="Q222" i="1"/>
  <c r="O222" i="1"/>
  <c r="P222" i="1" s="1"/>
  <c r="N222" i="1"/>
  <c r="M222" i="1"/>
  <c r="T221" i="1"/>
  <c r="S221" i="1"/>
  <c r="R221" i="1"/>
  <c r="Q221" i="1"/>
  <c r="O221" i="1"/>
  <c r="P221" i="1" s="1"/>
  <c r="N221" i="1"/>
  <c r="M221" i="1"/>
  <c r="T220" i="1"/>
  <c r="S220" i="1"/>
  <c r="R220" i="1"/>
  <c r="Q220" i="1"/>
  <c r="O220" i="1"/>
  <c r="P220" i="1" s="1"/>
  <c r="N220" i="1"/>
  <c r="M220" i="1"/>
  <c r="T219" i="1"/>
  <c r="S219" i="1"/>
  <c r="R219" i="1"/>
  <c r="Q219" i="1"/>
  <c r="O219" i="1"/>
  <c r="P219" i="1" s="1"/>
  <c r="N219" i="1"/>
  <c r="M219" i="1"/>
  <c r="T218" i="1"/>
  <c r="S218" i="1"/>
  <c r="R218" i="1"/>
  <c r="Q218" i="1"/>
  <c r="O218" i="1"/>
  <c r="P218" i="1" s="1"/>
  <c r="N218" i="1"/>
  <c r="M218" i="1"/>
  <c r="T217" i="1"/>
  <c r="S217" i="1"/>
  <c r="R217" i="1"/>
  <c r="Q217" i="1"/>
  <c r="O217" i="1"/>
  <c r="P217" i="1" s="1"/>
  <c r="N217" i="1"/>
  <c r="M217" i="1"/>
  <c r="T216" i="1"/>
  <c r="S216" i="1"/>
  <c r="R216" i="1"/>
  <c r="Q216" i="1"/>
  <c r="O216" i="1"/>
  <c r="P216" i="1" s="1"/>
  <c r="N216" i="1"/>
  <c r="M216" i="1"/>
  <c r="T215" i="1"/>
  <c r="S215" i="1"/>
  <c r="R215" i="1"/>
  <c r="Q215" i="1"/>
  <c r="O215" i="1"/>
  <c r="P215" i="1" s="1"/>
  <c r="N215" i="1"/>
  <c r="M215" i="1"/>
  <c r="T214" i="1"/>
  <c r="S214" i="1"/>
  <c r="R214" i="1"/>
  <c r="Q214" i="1"/>
  <c r="O214" i="1"/>
  <c r="P214" i="1" s="1"/>
  <c r="N214" i="1"/>
  <c r="M214" i="1"/>
  <c r="T213" i="1"/>
  <c r="S213" i="1"/>
  <c r="R213" i="1"/>
  <c r="Q213" i="1"/>
  <c r="O213" i="1"/>
  <c r="P213" i="1" s="1"/>
  <c r="N213" i="1"/>
  <c r="M213" i="1"/>
  <c r="T212" i="1"/>
  <c r="S212" i="1"/>
  <c r="R212" i="1"/>
  <c r="Q212" i="1"/>
  <c r="O212" i="1"/>
  <c r="P212" i="1" s="1"/>
  <c r="N212" i="1"/>
  <c r="M212" i="1"/>
  <c r="T211" i="1"/>
  <c r="S211" i="1"/>
  <c r="R211" i="1"/>
  <c r="Q211" i="1"/>
  <c r="O211" i="1"/>
  <c r="P211" i="1" s="1"/>
  <c r="N211" i="1"/>
  <c r="M211" i="1"/>
  <c r="T210" i="1"/>
  <c r="S210" i="1"/>
  <c r="R210" i="1"/>
  <c r="Q210" i="1"/>
  <c r="O210" i="1"/>
  <c r="P210" i="1" s="1"/>
  <c r="N210" i="1"/>
  <c r="M210" i="1"/>
  <c r="T209" i="1"/>
  <c r="S209" i="1"/>
  <c r="R209" i="1"/>
  <c r="Q209" i="1"/>
  <c r="O209" i="1"/>
  <c r="P209" i="1" s="1"/>
  <c r="N209" i="1"/>
  <c r="M209" i="1"/>
  <c r="T208" i="1"/>
  <c r="S208" i="1"/>
  <c r="R208" i="1"/>
  <c r="Q208" i="1"/>
  <c r="O208" i="1"/>
  <c r="P208" i="1" s="1"/>
  <c r="N208" i="1"/>
  <c r="M208" i="1"/>
  <c r="T207" i="1"/>
  <c r="S207" i="1"/>
  <c r="R207" i="1"/>
  <c r="Q207" i="1"/>
  <c r="O207" i="1"/>
  <c r="P207" i="1" s="1"/>
  <c r="N207" i="1"/>
  <c r="M207" i="1"/>
  <c r="T206" i="1"/>
  <c r="S206" i="1"/>
  <c r="R206" i="1"/>
  <c r="Q206" i="1"/>
  <c r="O206" i="1"/>
  <c r="P206" i="1" s="1"/>
  <c r="N206" i="1"/>
  <c r="M206" i="1"/>
  <c r="T205" i="1"/>
  <c r="S205" i="1"/>
  <c r="R205" i="1"/>
  <c r="Q205" i="1"/>
  <c r="O205" i="1"/>
  <c r="P205" i="1" s="1"/>
  <c r="N205" i="1"/>
  <c r="M205" i="1"/>
  <c r="T204" i="1"/>
  <c r="S204" i="1"/>
  <c r="R204" i="1"/>
  <c r="Q204" i="1"/>
  <c r="O204" i="1"/>
  <c r="P204" i="1" s="1"/>
  <c r="N204" i="1"/>
  <c r="M204" i="1"/>
  <c r="T203" i="1"/>
  <c r="S203" i="1"/>
  <c r="R203" i="1"/>
  <c r="Q203" i="1"/>
  <c r="O203" i="1"/>
  <c r="P203" i="1" s="1"/>
  <c r="N203" i="1"/>
  <c r="M203" i="1"/>
  <c r="T202" i="1"/>
  <c r="S202" i="1"/>
  <c r="R202" i="1"/>
  <c r="Q202" i="1"/>
  <c r="O202" i="1"/>
  <c r="P202" i="1" s="1"/>
  <c r="N202" i="1"/>
  <c r="M202" i="1"/>
  <c r="T201" i="1"/>
  <c r="S201" i="1"/>
  <c r="R201" i="1"/>
  <c r="Q201" i="1"/>
  <c r="O201" i="1"/>
  <c r="P201" i="1" s="1"/>
  <c r="N201" i="1"/>
  <c r="M201" i="1"/>
  <c r="T200" i="1"/>
  <c r="S200" i="1"/>
  <c r="R200" i="1"/>
  <c r="Q200" i="1"/>
  <c r="O200" i="1"/>
  <c r="P200" i="1" s="1"/>
  <c r="N200" i="1"/>
  <c r="M200" i="1"/>
  <c r="T199" i="1"/>
  <c r="S199" i="1"/>
  <c r="R199" i="1"/>
  <c r="Q199" i="1"/>
  <c r="O199" i="1"/>
  <c r="P199" i="1" s="1"/>
  <c r="N199" i="1"/>
  <c r="M199" i="1"/>
  <c r="T198" i="1"/>
  <c r="S198" i="1"/>
  <c r="R198" i="1"/>
  <c r="Q198" i="1"/>
  <c r="O198" i="1"/>
  <c r="P198" i="1" s="1"/>
  <c r="N198" i="1"/>
  <c r="M198" i="1"/>
  <c r="T197" i="1"/>
  <c r="S197" i="1"/>
  <c r="R197" i="1"/>
  <c r="Q197" i="1"/>
  <c r="O197" i="1"/>
  <c r="P197" i="1" s="1"/>
  <c r="N197" i="1"/>
  <c r="M197" i="1"/>
  <c r="T196" i="1"/>
  <c r="S196" i="1"/>
  <c r="R196" i="1"/>
  <c r="Q196" i="1"/>
  <c r="O196" i="1"/>
  <c r="P196" i="1" s="1"/>
  <c r="N196" i="1"/>
  <c r="M196" i="1"/>
  <c r="T195" i="1"/>
  <c r="S195" i="1"/>
  <c r="R195" i="1"/>
  <c r="Q195" i="1"/>
  <c r="O195" i="1"/>
  <c r="P195" i="1" s="1"/>
  <c r="N195" i="1"/>
  <c r="M195" i="1"/>
  <c r="T194" i="1"/>
  <c r="S194" i="1"/>
  <c r="R194" i="1"/>
  <c r="Q194" i="1"/>
  <c r="O194" i="1"/>
  <c r="P194" i="1" s="1"/>
  <c r="N194" i="1"/>
  <c r="M194" i="1"/>
  <c r="T193" i="1"/>
  <c r="S193" i="1"/>
  <c r="R193" i="1"/>
  <c r="Q193" i="1"/>
  <c r="O193" i="1"/>
  <c r="P193" i="1" s="1"/>
  <c r="N193" i="1"/>
  <c r="M193" i="1"/>
  <c r="T192" i="1"/>
  <c r="S192" i="1"/>
  <c r="R192" i="1"/>
  <c r="Q192" i="1"/>
  <c r="O192" i="1"/>
  <c r="P192" i="1" s="1"/>
  <c r="N192" i="1"/>
  <c r="M192" i="1"/>
  <c r="T191" i="1"/>
  <c r="S191" i="1"/>
  <c r="R191" i="1"/>
  <c r="Q191" i="1"/>
  <c r="O191" i="1"/>
  <c r="P191" i="1" s="1"/>
  <c r="N191" i="1"/>
  <c r="M191" i="1"/>
  <c r="T190" i="1"/>
  <c r="S190" i="1"/>
  <c r="R190" i="1"/>
  <c r="Q190" i="1"/>
  <c r="O190" i="1"/>
  <c r="P190" i="1" s="1"/>
  <c r="N190" i="1"/>
  <c r="M190" i="1"/>
  <c r="T189" i="1"/>
  <c r="S189" i="1"/>
  <c r="R189" i="1"/>
  <c r="Q189" i="1"/>
  <c r="O189" i="1"/>
  <c r="P189" i="1" s="1"/>
  <c r="N189" i="1"/>
  <c r="M189" i="1"/>
  <c r="T188" i="1"/>
  <c r="S188" i="1"/>
  <c r="R188" i="1"/>
  <c r="Q188" i="1"/>
  <c r="O188" i="1"/>
  <c r="P188" i="1" s="1"/>
  <c r="N188" i="1"/>
  <c r="M188" i="1"/>
  <c r="T187" i="1"/>
  <c r="S187" i="1"/>
  <c r="R187" i="1"/>
  <c r="Q187" i="1"/>
  <c r="O187" i="1"/>
  <c r="P187" i="1" s="1"/>
  <c r="N187" i="1"/>
  <c r="M187" i="1"/>
  <c r="T186" i="1"/>
  <c r="S186" i="1"/>
  <c r="R186" i="1"/>
  <c r="Q186" i="1"/>
  <c r="O186" i="1"/>
  <c r="P186" i="1" s="1"/>
  <c r="N186" i="1"/>
  <c r="M186" i="1"/>
  <c r="T185" i="1"/>
  <c r="S185" i="1"/>
  <c r="R185" i="1"/>
  <c r="Q185" i="1"/>
  <c r="O185" i="1"/>
  <c r="P185" i="1" s="1"/>
  <c r="N185" i="1"/>
  <c r="M185" i="1"/>
  <c r="T184" i="1"/>
  <c r="S184" i="1"/>
  <c r="R184" i="1"/>
  <c r="Q184" i="1"/>
  <c r="O184" i="1"/>
  <c r="P184" i="1" s="1"/>
  <c r="N184" i="1"/>
  <c r="M184" i="1"/>
  <c r="T183" i="1"/>
  <c r="S183" i="1"/>
  <c r="R183" i="1"/>
  <c r="Q183" i="1"/>
  <c r="O183" i="1"/>
  <c r="P183" i="1" s="1"/>
  <c r="N183" i="1"/>
  <c r="M183" i="1"/>
  <c r="T182" i="1"/>
  <c r="S182" i="1"/>
  <c r="R182" i="1"/>
  <c r="Q182" i="1"/>
  <c r="O182" i="1"/>
  <c r="P182" i="1" s="1"/>
  <c r="N182" i="1"/>
  <c r="M182" i="1"/>
  <c r="T181" i="1"/>
  <c r="S181" i="1"/>
  <c r="R181" i="1"/>
  <c r="Q181" i="1"/>
  <c r="O181" i="1"/>
  <c r="P181" i="1" s="1"/>
  <c r="N181" i="1"/>
  <c r="M181" i="1"/>
  <c r="T180" i="1"/>
  <c r="S180" i="1"/>
  <c r="R180" i="1"/>
  <c r="Q180" i="1"/>
  <c r="O180" i="1"/>
  <c r="P180" i="1" s="1"/>
  <c r="N180" i="1"/>
  <c r="M180" i="1"/>
  <c r="T179" i="1"/>
  <c r="S179" i="1"/>
  <c r="R179" i="1"/>
  <c r="Q179" i="1"/>
  <c r="O179" i="1"/>
  <c r="P179" i="1" s="1"/>
  <c r="N179" i="1"/>
  <c r="M179" i="1"/>
  <c r="T178" i="1"/>
  <c r="S178" i="1"/>
  <c r="R178" i="1"/>
  <c r="Q178" i="1"/>
  <c r="O178" i="1"/>
  <c r="P178" i="1" s="1"/>
  <c r="N178" i="1"/>
  <c r="M178" i="1"/>
  <c r="T177" i="1"/>
  <c r="S177" i="1"/>
  <c r="R177" i="1"/>
  <c r="Q177" i="1"/>
  <c r="O177" i="1"/>
  <c r="P177" i="1" s="1"/>
  <c r="N177" i="1"/>
  <c r="M177" i="1"/>
  <c r="T176" i="1"/>
  <c r="S176" i="1"/>
  <c r="R176" i="1"/>
  <c r="Q176" i="1"/>
  <c r="O176" i="1"/>
  <c r="P176" i="1" s="1"/>
  <c r="N176" i="1"/>
  <c r="M176" i="1"/>
  <c r="T175" i="1"/>
  <c r="S175" i="1"/>
  <c r="R175" i="1"/>
  <c r="Q175" i="1"/>
  <c r="O175" i="1"/>
  <c r="P175" i="1" s="1"/>
  <c r="N175" i="1"/>
  <c r="M175" i="1"/>
  <c r="T174" i="1"/>
  <c r="S174" i="1"/>
  <c r="R174" i="1"/>
  <c r="Q174" i="1"/>
  <c r="O174" i="1"/>
  <c r="P174" i="1" s="1"/>
  <c r="N174" i="1"/>
  <c r="M174" i="1"/>
  <c r="T173" i="1"/>
  <c r="S173" i="1"/>
  <c r="R173" i="1"/>
  <c r="Q173" i="1"/>
  <c r="O173" i="1"/>
  <c r="P173" i="1" s="1"/>
  <c r="N173" i="1"/>
  <c r="M173" i="1"/>
  <c r="T172" i="1"/>
  <c r="S172" i="1"/>
  <c r="R172" i="1"/>
  <c r="Q172" i="1"/>
  <c r="O172" i="1"/>
  <c r="P172" i="1" s="1"/>
  <c r="N172" i="1"/>
  <c r="M172" i="1"/>
  <c r="T171" i="1"/>
  <c r="S171" i="1"/>
  <c r="R171" i="1"/>
  <c r="Q171" i="1"/>
  <c r="O171" i="1"/>
  <c r="P171" i="1" s="1"/>
  <c r="N171" i="1"/>
  <c r="M171" i="1"/>
  <c r="T170" i="1"/>
  <c r="S170" i="1"/>
  <c r="R170" i="1"/>
  <c r="Q170" i="1"/>
  <c r="O170" i="1"/>
  <c r="P170" i="1" s="1"/>
  <c r="N170" i="1"/>
  <c r="M170" i="1"/>
  <c r="T169" i="1"/>
  <c r="S169" i="1"/>
  <c r="R169" i="1"/>
  <c r="Q169" i="1"/>
  <c r="O169" i="1"/>
  <c r="P169" i="1" s="1"/>
  <c r="N169" i="1"/>
  <c r="M169" i="1"/>
  <c r="T168" i="1"/>
  <c r="S168" i="1"/>
  <c r="R168" i="1"/>
  <c r="Q168" i="1"/>
  <c r="O168" i="1"/>
  <c r="P168" i="1" s="1"/>
  <c r="N168" i="1"/>
  <c r="M168" i="1"/>
  <c r="T167" i="1"/>
  <c r="S167" i="1"/>
  <c r="R167" i="1"/>
  <c r="Q167" i="1"/>
  <c r="O167" i="1"/>
  <c r="P167" i="1" s="1"/>
  <c r="N167" i="1"/>
  <c r="M167" i="1"/>
  <c r="T166" i="1"/>
  <c r="S166" i="1"/>
  <c r="R166" i="1"/>
  <c r="Q166" i="1"/>
  <c r="O166" i="1"/>
  <c r="P166" i="1" s="1"/>
  <c r="N166" i="1"/>
  <c r="M166" i="1"/>
  <c r="T165" i="1"/>
  <c r="S165" i="1"/>
  <c r="R165" i="1"/>
  <c r="Q165" i="1"/>
  <c r="O165" i="1"/>
  <c r="P165" i="1" s="1"/>
  <c r="N165" i="1"/>
  <c r="M165" i="1"/>
  <c r="T164" i="1"/>
  <c r="S164" i="1"/>
  <c r="R164" i="1"/>
  <c r="Q164" i="1"/>
  <c r="O164" i="1"/>
  <c r="P164" i="1" s="1"/>
  <c r="N164" i="1"/>
  <c r="M164" i="1"/>
  <c r="T163" i="1"/>
  <c r="S163" i="1"/>
  <c r="R163" i="1"/>
  <c r="Q163" i="1"/>
  <c r="O163" i="1"/>
  <c r="P163" i="1" s="1"/>
  <c r="N163" i="1"/>
  <c r="M163" i="1"/>
  <c r="T162" i="1"/>
  <c r="S162" i="1"/>
  <c r="R162" i="1"/>
  <c r="Q162" i="1"/>
  <c r="O162" i="1"/>
  <c r="P162" i="1" s="1"/>
  <c r="N162" i="1"/>
  <c r="M162" i="1"/>
  <c r="T161" i="1"/>
  <c r="S161" i="1"/>
  <c r="R161" i="1"/>
  <c r="Q161" i="1"/>
  <c r="O161" i="1"/>
  <c r="P161" i="1" s="1"/>
  <c r="N161" i="1"/>
  <c r="M161" i="1"/>
  <c r="T160" i="1"/>
  <c r="S160" i="1"/>
  <c r="R160" i="1"/>
  <c r="Q160" i="1"/>
  <c r="O160" i="1"/>
  <c r="P160" i="1" s="1"/>
  <c r="N160" i="1"/>
  <c r="M160" i="1"/>
  <c r="T159" i="1"/>
  <c r="S159" i="1"/>
  <c r="R159" i="1"/>
  <c r="Q159" i="1"/>
  <c r="O159" i="1"/>
  <c r="P159" i="1" s="1"/>
  <c r="N159" i="1"/>
  <c r="M159" i="1"/>
  <c r="T158" i="1"/>
  <c r="S158" i="1"/>
  <c r="R158" i="1"/>
  <c r="Q158" i="1"/>
  <c r="O158" i="1"/>
  <c r="P158" i="1" s="1"/>
  <c r="N158" i="1"/>
  <c r="M158" i="1"/>
  <c r="T157" i="1"/>
  <c r="S157" i="1"/>
  <c r="R157" i="1"/>
  <c r="Q157" i="1"/>
  <c r="O157" i="1"/>
  <c r="P157" i="1" s="1"/>
  <c r="N157" i="1"/>
  <c r="M157" i="1"/>
  <c r="T156" i="1"/>
  <c r="S156" i="1"/>
  <c r="R156" i="1"/>
  <c r="Q156" i="1"/>
  <c r="O156" i="1"/>
  <c r="P156" i="1" s="1"/>
  <c r="N156" i="1"/>
  <c r="M156" i="1"/>
  <c r="T155" i="1"/>
  <c r="S155" i="1"/>
  <c r="R155" i="1"/>
  <c r="Q155" i="1"/>
  <c r="O155" i="1"/>
  <c r="P155" i="1" s="1"/>
  <c r="N155" i="1"/>
  <c r="M155" i="1"/>
  <c r="T154" i="1"/>
  <c r="S154" i="1"/>
  <c r="R154" i="1"/>
  <c r="Q154" i="1"/>
  <c r="O154" i="1"/>
  <c r="P154" i="1" s="1"/>
  <c r="N154" i="1"/>
  <c r="M154" i="1"/>
  <c r="T153" i="1"/>
  <c r="S153" i="1"/>
  <c r="R153" i="1"/>
  <c r="Q153" i="1"/>
  <c r="O153" i="1"/>
  <c r="P153" i="1" s="1"/>
  <c r="N153" i="1"/>
  <c r="M153" i="1"/>
  <c r="T152" i="1"/>
  <c r="S152" i="1"/>
  <c r="R152" i="1"/>
  <c r="Q152" i="1"/>
  <c r="O152" i="1"/>
  <c r="P152" i="1" s="1"/>
  <c r="N152" i="1"/>
  <c r="M152" i="1"/>
  <c r="T151" i="1"/>
  <c r="S151" i="1"/>
  <c r="R151" i="1"/>
  <c r="Q151" i="1"/>
  <c r="O151" i="1"/>
  <c r="P151" i="1" s="1"/>
  <c r="N151" i="1"/>
  <c r="M151" i="1"/>
  <c r="T150" i="1"/>
  <c r="S150" i="1"/>
  <c r="R150" i="1"/>
  <c r="Q150" i="1"/>
  <c r="O150" i="1"/>
  <c r="P150" i="1" s="1"/>
  <c r="N150" i="1"/>
  <c r="M150" i="1"/>
  <c r="T149" i="1"/>
  <c r="S149" i="1"/>
  <c r="R149" i="1"/>
  <c r="Q149" i="1"/>
  <c r="O149" i="1"/>
  <c r="P149" i="1" s="1"/>
  <c r="N149" i="1"/>
  <c r="M149" i="1"/>
  <c r="T148" i="1"/>
  <c r="S148" i="1"/>
  <c r="R148" i="1"/>
  <c r="Q148" i="1"/>
  <c r="O148" i="1"/>
  <c r="P148" i="1" s="1"/>
  <c r="N148" i="1"/>
  <c r="M148" i="1"/>
  <c r="T147" i="1"/>
  <c r="S147" i="1"/>
  <c r="R147" i="1"/>
  <c r="Q147" i="1"/>
  <c r="O147" i="1"/>
  <c r="P147" i="1" s="1"/>
  <c r="N147" i="1"/>
  <c r="M147" i="1"/>
  <c r="T146" i="1"/>
  <c r="S146" i="1"/>
  <c r="R146" i="1"/>
  <c r="Q146" i="1"/>
  <c r="O146" i="1"/>
  <c r="P146" i="1" s="1"/>
  <c r="N146" i="1"/>
  <c r="M146" i="1"/>
  <c r="T145" i="1"/>
  <c r="S145" i="1"/>
  <c r="R145" i="1"/>
  <c r="Q145" i="1"/>
  <c r="O145" i="1"/>
  <c r="P145" i="1" s="1"/>
  <c r="N145" i="1"/>
  <c r="M145" i="1"/>
  <c r="T144" i="1"/>
  <c r="S144" i="1"/>
  <c r="R144" i="1"/>
  <c r="Q144" i="1"/>
  <c r="O144" i="1"/>
  <c r="P144" i="1" s="1"/>
  <c r="N144" i="1"/>
  <c r="M144" i="1"/>
  <c r="T143" i="1"/>
  <c r="S143" i="1"/>
  <c r="R143" i="1"/>
  <c r="Q143" i="1"/>
  <c r="O143" i="1"/>
  <c r="P143" i="1" s="1"/>
  <c r="N143" i="1"/>
  <c r="M143" i="1"/>
  <c r="T142" i="1"/>
  <c r="S142" i="1"/>
  <c r="R142" i="1"/>
  <c r="Q142" i="1"/>
  <c r="O142" i="1"/>
  <c r="P142" i="1" s="1"/>
  <c r="N142" i="1"/>
  <c r="M142" i="1"/>
  <c r="T141" i="1"/>
  <c r="S141" i="1"/>
  <c r="R141" i="1"/>
  <c r="Q141" i="1"/>
  <c r="O141" i="1"/>
  <c r="P141" i="1" s="1"/>
  <c r="N141" i="1"/>
  <c r="M141" i="1"/>
  <c r="T140" i="1"/>
  <c r="S140" i="1"/>
  <c r="R140" i="1"/>
  <c r="Q140" i="1"/>
  <c r="O140" i="1"/>
  <c r="P140" i="1" s="1"/>
  <c r="N140" i="1"/>
  <c r="M140" i="1"/>
  <c r="T139" i="1"/>
  <c r="S139" i="1"/>
  <c r="R139" i="1"/>
  <c r="Q139" i="1"/>
  <c r="O139" i="1"/>
  <c r="P139" i="1" s="1"/>
  <c r="N139" i="1"/>
  <c r="M139" i="1"/>
  <c r="T138" i="1"/>
  <c r="S138" i="1"/>
  <c r="R138" i="1"/>
  <c r="Q138" i="1"/>
  <c r="O138" i="1"/>
  <c r="P138" i="1" s="1"/>
  <c r="N138" i="1"/>
  <c r="M138" i="1"/>
  <c r="T137" i="1"/>
  <c r="S137" i="1"/>
  <c r="R137" i="1"/>
  <c r="Q137" i="1"/>
  <c r="O137" i="1"/>
  <c r="P137" i="1" s="1"/>
  <c r="N137" i="1"/>
  <c r="M137" i="1"/>
  <c r="T136" i="1"/>
  <c r="S136" i="1"/>
  <c r="R136" i="1"/>
  <c r="Q136" i="1"/>
  <c r="O136" i="1"/>
  <c r="P136" i="1" s="1"/>
  <c r="N136" i="1"/>
  <c r="M136" i="1"/>
  <c r="T135" i="1"/>
  <c r="S135" i="1"/>
  <c r="R135" i="1"/>
  <c r="Q135" i="1"/>
  <c r="O135" i="1"/>
  <c r="P135" i="1" s="1"/>
  <c r="N135" i="1"/>
  <c r="M135" i="1"/>
  <c r="T134" i="1"/>
  <c r="S134" i="1"/>
  <c r="R134" i="1"/>
  <c r="Q134" i="1"/>
  <c r="O134" i="1"/>
  <c r="P134" i="1" s="1"/>
  <c r="N134" i="1"/>
  <c r="M134" i="1"/>
  <c r="T133" i="1"/>
  <c r="S133" i="1"/>
  <c r="R133" i="1"/>
  <c r="Q133" i="1"/>
  <c r="O133" i="1"/>
  <c r="P133" i="1" s="1"/>
  <c r="N133" i="1"/>
  <c r="M133" i="1"/>
  <c r="T132" i="1"/>
  <c r="S132" i="1"/>
  <c r="R132" i="1"/>
  <c r="Q132" i="1"/>
  <c r="O132" i="1"/>
  <c r="P132" i="1" s="1"/>
  <c r="N132" i="1"/>
  <c r="M132" i="1"/>
  <c r="T131" i="1"/>
  <c r="S131" i="1"/>
  <c r="R131" i="1"/>
  <c r="Q131" i="1"/>
  <c r="O131" i="1"/>
  <c r="P131" i="1" s="1"/>
  <c r="N131" i="1"/>
  <c r="M131" i="1"/>
  <c r="T130" i="1"/>
  <c r="S130" i="1"/>
  <c r="R130" i="1"/>
  <c r="Q130" i="1"/>
  <c r="O130" i="1"/>
  <c r="P130" i="1" s="1"/>
  <c r="N130" i="1"/>
  <c r="M130" i="1"/>
  <c r="T129" i="1"/>
  <c r="S129" i="1"/>
  <c r="R129" i="1"/>
  <c r="Q129" i="1"/>
  <c r="O129" i="1"/>
  <c r="P129" i="1" s="1"/>
  <c r="N129" i="1"/>
  <c r="M129" i="1"/>
  <c r="T128" i="1"/>
  <c r="S128" i="1"/>
  <c r="R128" i="1"/>
  <c r="Q128" i="1"/>
  <c r="O128" i="1"/>
  <c r="P128" i="1" s="1"/>
  <c r="N128" i="1"/>
  <c r="M128" i="1"/>
  <c r="T127" i="1"/>
  <c r="S127" i="1"/>
  <c r="R127" i="1"/>
  <c r="Q127" i="1"/>
  <c r="O127" i="1"/>
  <c r="P127" i="1" s="1"/>
  <c r="N127" i="1"/>
  <c r="M127" i="1"/>
  <c r="T126" i="1"/>
  <c r="S126" i="1"/>
  <c r="R126" i="1"/>
  <c r="Q126" i="1"/>
  <c r="O126" i="1"/>
  <c r="P126" i="1" s="1"/>
  <c r="N126" i="1"/>
  <c r="M126" i="1"/>
  <c r="T125" i="1"/>
  <c r="S125" i="1"/>
  <c r="R125" i="1"/>
  <c r="Q125" i="1"/>
  <c r="O125" i="1"/>
  <c r="P125" i="1" s="1"/>
  <c r="N125" i="1"/>
  <c r="M125" i="1"/>
  <c r="T124" i="1"/>
  <c r="S124" i="1"/>
  <c r="R124" i="1"/>
  <c r="Q124" i="1"/>
  <c r="O124" i="1"/>
  <c r="P124" i="1" s="1"/>
  <c r="N124" i="1"/>
  <c r="M124" i="1"/>
  <c r="T123" i="1"/>
  <c r="S123" i="1"/>
  <c r="R123" i="1"/>
  <c r="Q123" i="1"/>
  <c r="O123" i="1"/>
  <c r="P123" i="1" s="1"/>
  <c r="N123" i="1"/>
  <c r="M123" i="1"/>
  <c r="T122" i="1"/>
  <c r="S122" i="1"/>
  <c r="R122" i="1"/>
  <c r="Q122" i="1"/>
  <c r="O122" i="1"/>
  <c r="P122" i="1" s="1"/>
  <c r="N122" i="1"/>
  <c r="M122" i="1"/>
  <c r="T121" i="1"/>
  <c r="S121" i="1"/>
  <c r="R121" i="1"/>
  <c r="Q121" i="1"/>
  <c r="O121" i="1"/>
  <c r="P121" i="1" s="1"/>
  <c r="N121" i="1"/>
  <c r="M121" i="1"/>
  <c r="T120" i="1"/>
  <c r="S120" i="1"/>
  <c r="R120" i="1"/>
  <c r="Q120" i="1"/>
  <c r="O120" i="1"/>
  <c r="P120" i="1" s="1"/>
  <c r="N120" i="1"/>
  <c r="M120" i="1"/>
  <c r="T119" i="1"/>
  <c r="S119" i="1"/>
  <c r="R119" i="1"/>
  <c r="Q119" i="1"/>
  <c r="O119" i="1"/>
  <c r="P119" i="1" s="1"/>
  <c r="N119" i="1"/>
  <c r="M119" i="1"/>
  <c r="T118" i="1"/>
  <c r="S118" i="1"/>
  <c r="R118" i="1"/>
  <c r="Q118" i="1"/>
  <c r="O118" i="1"/>
  <c r="P118" i="1" s="1"/>
  <c r="N118" i="1"/>
  <c r="M118" i="1"/>
  <c r="T117" i="1"/>
  <c r="S117" i="1"/>
  <c r="R117" i="1"/>
  <c r="Q117" i="1"/>
  <c r="O117" i="1"/>
  <c r="P117" i="1" s="1"/>
  <c r="N117" i="1"/>
  <c r="M117" i="1"/>
  <c r="T116" i="1"/>
  <c r="S116" i="1"/>
  <c r="R116" i="1"/>
  <c r="Q116" i="1"/>
  <c r="O116" i="1"/>
  <c r="P116" i="1" s="1"/>
  <c r="N116" i="1"/>
  <c r="M116" i="1"/>
  <c r="T115" i="1"/>
  <c r="S115" i="1"/>
  <c r="R115" i="1"/>
  <c r="Q115" i="1"/>
  <c r="O115" i="1"/>
  <c r="P115" i="1" s="1"/>
  <c r="N115" i="1"/>
  <c r="M115" i="1"/>
  <c r="T114" i="1"/>
  <c r="S114" i="1"/>
  <c r="R114" i="1"/>
  <c r="Q114" i="1"/>
  <c r="O114" i="1"/>
  <c r="P114" i="1" s="1"/>
  <c r="N114" i="1"/>
  <c r="M114" i="1"/>
  <c r="T113" i="1"/>
  <c r="S113" i="1"/>
  <c r="R113" i="1"/>
  <c r="Q113" i="1"/>
  <c r="O113" i="1"/>
  <c r="P113" i="1" s="1"/>
  <c r="N113" i="1"/>
  <c r="M113" i="1"/>
  <c r="T112" i="1"/>
  <c r="S112" i="1"/>
  <c r="R112" i="1"/>
  <c r="Q112" i="1"/>
  <c r="O112" i="1"/>
  <c r="P112" i="1" s="1"/>
  <c r="N112" i="1"/>
  <c r="M112" i="1"/>
  <c r="T111" i="1"/>
  <c r="S111" i="1"/>
  <c r="R111" i="1"/>
  <c r="Q111" i="1"/>
  <c r="O111" i="1"/>
  <c r="P111" i="1" s="1"/>
  <c r="N111" i="1"/>
  <c r="M111" i="1"/>
  <c r="T110" i="1"/>
  <c r="S110" i="1"/>
  <c r="R110" i="1"/>
  <c r="Q110" i="1"/>
  <c r="O110" i="1"/>
  <c r="P110" i="1" s="1"/>
  <c r="N110" i="1"/>
  <c r="M110" i="1"/>
  <c r="T109" i="1"/>
  <c r="S109" i="1"/>
  <c r="R109" i="1"/>
  <c r="Q109" i="1"/>
  <c r="O109" i="1"/>
  <c r="P109" i="1" s="1"/>
  <c r="N109" i="1"/>
  <c r="M109" i="1"/>
  <c r="T108" i="1"/>
  <c r="S108" i="1"/>
  <c r="R108" i="1"/>
  <c r="Q108" i="1"/>
  <c r="O108" i="1"/>
  <c r="P108" i="1" s="1"/>
  <c r="N108" i="1"/>
  <c r="M108" i="1"/>
  <c r="T107" i="1"/>
  <c r="S107" i="1"/>
  <c r="R107" i="1"/>
  <c r="Q107" i="1"/>
  <c r="O107" i="1"/>
  <c r="P107" i="1" s="1"/>
  <c r="N107" i="1"/>
  <c r="M107" i="1"/>
  <c r="T106" i="1"/>
  <c r="S106" i="1"/>
  <c r="R106" i="1"/>
  <c r="Q106" i="1"/>
  <c r="O106" i="1"/>
  <c r="P106" i="1" s="1"/>
  <c r="N106" i="1"/>
  <c r="M106" i="1"/>
  <c r="T105" i="1"/>
  <c r="S105" i="1"/>
  <c r="R105" i="1"/>
  <c r="Q105" i="1"/>
  <c r="O105" i="1"/>
  <c r="P105" i="1" s="1"/>
  <c r="N105" i="1"/>
  <c r="M105" i="1"/>
  <c r="T104" i="1"/>
  <c r="S104" i="1"/>
  <c r="R104" i="1"/>
  <c r="Q104" i="1"/>
  <c r="O104" i="1"/>
  <c r="P104" i="1" s="1"/>
  <c r="N104" i="1"/>
  <c r="M104" i="1"/>
  <c r="T103" i="1"/>
  <c r="S103" i="1"/>
  <c r="R103" i="1"/>
  <c r="Q103" i="1"/>
  <c r="O103" i="1"/>
  <c r="P103" i="1" s="1"/>
  <c r="N103" i="1"/>
  <c r="M103" i="1"/>
  <c r="T102" i="1"/>
  <c r="S102" i="1"/>
  <c r="R102" i="1"/>
  <c r="Q102" i="1"/>
  <c r="O102" i="1"/>
  <c r="P102" i="1" s="1"/>
  <c r="N102" i="1"/>
  <c r="M102" i="1"/>
  <c r="T101" i="1"/>
  <c r="S101" i="1"/>
  <c r="R101" i="1"/>
  <c r="Q101" i="1"/>
  <c r="O101" i="1"/>
  <c r="P101" i="1" s="1"/>
  <c r="N101" i="1"/>
  <c r="M101" i="1"/>
  <c r="T100" i="1"/>
  <c r="S100" i="1"/>
  <c r="R100" i="1"/>
  <c r="Q100" i="1"/>
  <c r="O100" i="1"/>
  <c r="P100" i="1" s="1"/>
  <c r="N100" i="1"/>
  <c r="M100" i="1"/>
  <c r="T99" i="1"/>
  <c r="S99" i="1"/>
  <c r="R99" i="1"/>
  <c r="Q99" i="1"/>
  <c r="O99" i="1"/>
  <c r="P99" i="1" s="1"/>
  <c r="N99" i="1"/>
  <c r="M99" i="1"/>
  <c r="T98" i="1"/>
  <c r="S98" i="1"/>
  <c r="R98" i="1"/>
  <c r="Q98" i="1"/>
  <c r="O98" i="1"/>
  <c r="P98" i="1" s="1"/>
  <c r="N98" i="1"/>
  <c r="M98" i="1"/>
  <c r="T97" i="1"/>
  <c r="S97" i="1"/>
  <c r="R97" i="1"/>
  <c r="Q97" i="1"/>
  <c r="O97" i="1"/>
  <c r="P97" i="1" s="1"/>
  <c r="N97" i="1"/>
  <c r="M97" i="1"/>
  <c r="T96" i="1"/>
  <c r="S96" i="1"/>
  <c r="R96" i="1"/>
  <c r="Q96" i="1"/>
  <c r="O96" i="1"/>
  <c r="P96" i="1" s="1"/>
  <c r="N96" i="1"/>
  <c r="M96" i="1"/>
  <c r="T95" i="1"/>
  <c r="S95" i="1"/>
  <c r="R95" i="1"/>
  <c r="Q95" i="1"/>
  <c r="O95" i="1"/>
  <c r="P95" i="1" s="1"/>
  <c r="N95" i="1"/>
  <c r="M95" i="1"/>
  <c r="T94" i="1"/>
  <c r="S94" i="1"/>
  <c r="R94" i="1"/>
  <c r="Q94" i="1"/>
  <c r="O94" i="1"/>
  <c r="P94" i="1" s="1"/>
  <c r="N94" i="1"/>
  <c r="M94" i="1"/>
  <c r="T93" i="1"/>
  <c r="S93" i="1"/>
  <c r="R93" i="1"/>
  <c r="Q93" i="1"/>
  <c r="O93" i="1"/>
  <c r="P93" i="1" s="1"/>
  <c r="N93" i="1"/>
  <c r="M93" i="1"/>
  <c r="T92" i="1"/>
  <c r="S92" i="1"/>
  <c r="R92" i="1"/>
  <c r="Q92" i="1"/>
  <c r="O92" i="1"/>
  <c r="P92" i="1" s="1"/>
  <c r="N92" i="1"/>
  <c r="M92" i="1"/>
  <c r="T91" i="1"/>
  <c r="S91" i="1"/>
  <c r="R91" i="1"/>
  <c r="Q91" i="1"/>
  <c r="O91" i="1"/>
  <c r="P91" i="1" s="1"/>
  <c r="N91" i="1"/>
  <c r="M91" i="1"/>
  <c r="T90" i="1"/>
  <c r="S90" i="1"/>
  <c r="R90" i="1"/>
  <c r="Q90" i="1"/>
  <c r="O90" i="1"/>
  <c r="P90" i="1" s="1"/>
  <c r="N90" i="1"/>
  <c r="M90" i="1"/>
  <c r="T89" i="1"/>
  <c r="S89" i="1"/>
  <c r="R89" i="1"/>
  <c r="Q89" i="1"/>
  <c r="O89" i="1"/>
  <c r="P89" i="1" s="1"/>
  <c r="N89" i="1"/>
  <c r="M89" i="1"/>
  <c r="T88" i="1"/>
  <c r="S88" i="1"/>
  <c r="R88" i="1"/>
  <c r="Q88" i="1"/>
  <c r="O88" i="1"/>
  <c r="P88" i="1" s="1"/>
  <c r="N88" i="1"/>
  <c r="M88" i="1"/>
  <c r="T87" i="1"/>
  <c r="S87" i="1"/>
  <c r="R87" i="1"/>
  <c r="Q87" i="1"/>
  <c r="O87" i="1"/>
  <c r="P87" i="1" s="1"/>
  <c r="N87" i="1"/>
  <c r="M87" i="1"/>
  <c r="T86" i="1"/>
  <c r="S86" i="1"/>
  <c r="R86" i="1"/>
  <c r="Q86" i="1"/>
  <c r="O86" i="1"/>
  <c r="P86" i="1" s="1"/>
  <c r="N86" i="1"/>
  <c r="M86" i="1"/>
  <c r="T85" i="1"/>
  <c r="S85" i="1"/>
  <c r="R85" i="1"/>
  <c r="Q85" i="1"/>
  <c r="O85" i="1"/>
  <c r="P85" i="1" s="1"/>
  <c r="N85" i="1"/>
  <c r="M85" i="1"/>
  <c r="T84" i="1"/>
  <c r="S84" i="1"/>
  <c r="R84" i="1"/>
  <c r="Q84" i="1"/>
  <c r="O84" i="1"/>
  <c r="P84" i="1" s="1"/>
  <c r="N84" i="1"/>
  <c r="M84" i="1"/>
  <c r="T83" i="1"/>
  <c r="S83" i="1"/>
  <c r="R83" i="1"/>
  <c r="Q83" i="1"/>
  <c r="O83" i="1"/>
  <c r="P83" i="1" s="1"/>
  <c r="N83" i="1"/>
  <c r="M83" i="1"/>
  <c r="T82" i="1"/>
  <c r="S82" i="1"/>
  <c r="R82" i="1"/>
  <c r="Q82" i="1"/>
  <c r="O82" i="1"/>
  <c r="P82" i="1" s="1"/>
  <c r="N82" i="1"/>
  <c r="M82" i="1"/>
  <c r="T81" i="1"/>
  <c r="S81" i="1"/>
  <c r="R81" i="1"/>
  <c r="Q81" i="1"/>
  <c r="O81" i="1"/>
  <c r="P81" i="1" s="1"/>
  <c r="N81" i="1"/>
  <c r="M81" i="1"/>
  <c r="T80" i="1"/>
  <c r="S80" i="1"/>
  <c r="R80" i="1"/>
  <c r="Q80" i="1"/>
  <c r="O80" i="1"/>
  <c r="P80" i="1" s="1"/>
  <c r="N80" i="1"/>
  <c r="M80" i="1"/>
  <c r="T79" i="1"/>
  <c r="S79" i="1"/>
  <c r="R79" i="1"/>
  <c r="Q79" i="1"/>
  <c r="O79" i="1"/>
  <c r="P79" i="1" s="1"/>
  <c r="N79" i="1"/>
  <c r="M79" i="1"/>
  <c r="T78" i="1"/>
  <c r="S78" i="1"/>
  <c r="R78" i="1"/>
  <c r="Q78" i="1"/>
  <c r="O78" i="1"/>
  <c r="P78" i="1" s="1"/>
  <c r="N78" i="1"/>
  <c r="M78" i="1"/>
  <c r="T77" i="1"/>
  <c r="S77" i="1"/>
  <c r="R77" i="1"/>
  <c r="Q77" i="1"/>
  <c r="O77" i="1"/>
  <c r="P77" i="1" s="1"/>
  <c r="N77" i="1"/>
  <c r="M77" i="1"/>
  <c r="T76" i="1"/>
  <c r="S76" i="1"/>
  <c r="R76" i="1"/>
  <c r="Q76" i="1"/>
  <c r="O76" i="1"/>
  <c r="P76" i="1" s="1"/>
  <c r="N76" i="1"/>
  <c r="M76" i="1"/>
  <c r="T75" i="1"/>
  <c r="S75" i="1"/>
  <c r="R75" i="1"/>
  <c r="Q75" i="1"/>
  <c r="O75" i="1"/>
  <c r="P75" i="1" s="1"/>
  <c r="N75" i="1"/>
  <c r="M75" i="1"/>
  <c r="T74" i="1"/>
  <c r="S74" i="1"/>
  <c r="R74" i="1"/>
  <c r="Q74" i="1"/>
  <c r="O74" i="1"/>
  <c r="P74" i="1" s="1"/>
  <c r="N74" i="1"/>
  <c r="M74" i="1"/>
  <c r="T73" i="1"/>
  <c r="S73" i="1"/>
  <c r="R73" i="1"/>
  <c r="Q73" i="1"/>
  <c r="O73" i="1"/>
  <c r="P73" i="1" s="1"/>
  <c r="N73" i="1"/>
  <c r="M73" i="1"/>
  <c r="T72" i="1"/>
  <c r="S72" i="1"/>
  <c r="R72" i="1"/>
  <c r="Q72" i="1"/>
  <c r="O72" i="1"/>
  <c r="P72" i="1" s="1"/>
  <c r="N72" i="1"/>
  <c r="M72" i="1"/>
  <c r="T71" i="1"/>
  <c r="S71" i="1"/>
  <c r="R71" i="1"/>
  <c r="Q71" i="1"/>
  <c r="O71" i="1"/>
  <c r="P71" i="1" s="1"/>
  <c r="N71" i="1"/>
  <c r="M71" i="1"/>
  <c r="T70" i="1"/>
  <c r="S70" i="1"/>
  <c r="R70" i="1"/>
  <c r="Q70" i="1"/>
  <c r="O70" i="1"/>
  <c r="P70" i="1" s="1"/>
  <c r="N70" i="1"/>
  <c r="M70" i="1"/>
  <c r="T69" i="1"/>
  <c r="S69" i="1"/>
  <c r="R69" i="1"/>
  <c r="Q69" i="1"/>
  <c r="O69" i="1"/>
  <c r="P69" i="1" s="1"/>
  <c r="N69" i="1"/>
  <c r="M69" i="1"/>
  <c r="T68" i="1"/>
  <c r="S68" i="1"/>
  <c r="R68" i="1"/>
  <c r="Q68" i="1"/>
  <c r="O68" i="1"/>
  <c r="P68" i="1" s="1"/>
  <c r="N68" i="1"/>
  <c r="M68" i="1"/>
  <c r="T67" i="1"/>
  <c r="S67" i="1"/>
  <c r="R67" i="1"/>
  <c r="Q67" i="1"/>
  <c r="O67" i="1"/>
  <c r="P67" i="1" s="1"/>
  <c r="N67" i="1"/>
  <c r="M67" i="1"/>
  <c r="T66" i="1"/>
  <c r="S66" i="1"/>
  <c r="R66" i="1"/>
  <c r="Q66" i="1"/>
  <c r="O66" i="1"/>
  <c r="P66" i="1" s="1"/>
  <c r="N66" i="1"/>
  <c r="M66" i="1"/>
  <c r="T65" i="1"/>
  <c r="S65" i="1"/>
  <c r="R65" i="1"/>
  <c r="Q65" i="1"/>
  <c r="O65" i="1"/>
  <c r="P65" i="1" s="1"/>
  <c r="N65" i="1"/>
  <c r="M65" i="1"/>
  <c r="T64" i="1"/>
  <c r="S64" i="1"/>
  <c r="R64" i="1"/>
  <c r="Q64" i="1"/>
  <c r="O64" i="1"/>
  <c r="P64" i="1" s="1"/>
  <c r="N64" i="1"/>
  <c r="M64" i="1"/>
  <c r="T63" i="1"/>
  <c r="S63" i="1"/>
  <c r="R63" i="1"/>
  <c r="Q63" i="1"/>
  <c r="O63" i="1"/>
  <c r="P63" i="1" s="1"/>
  <c r="N63" i="1"/>
  <c r="M63" i="1"/>
  <c r="T62" i="1"/>
  <c r="S62" i="1"/>
  <c r="R62" i="1"/>
  <c r="Q62" i="1"/>
  <c r="O62" i="1"/>
  <c r="P62" i="1" s="1"/>
  <c r="N62" i="1"/>
  <c r="M62" i="1"/>
  <c r="T61" i="1"/>
  <c r="S61" i="1"/>
  <c r="R61" i="1"/>
  <c r="Q61" i="1"/>
  <c r="O61" i="1"/>
  <c r="P61" i="1" s="1"/>
  <c r="N61" i="1"/>
  <c r="M61" i="1"/>
  <c r="T60" i="1"/>
  <c r="S60" i="1"/>
  <c r="R60" i="1"/>
  <c r="Q60" i="1"/>
  <c r="O60" i="1"/>
  <c r="P60" i="1" s="1"/>
  <c r="N60" i="1"/>
  <c r="M60" i="1"/>
  <c r="T59" i="1"/>
  <c r="S59" i="1"/>
  <c r="R59" i="1"/>
  <c r="Q59" i="1"/>
  <c r="O59" i="1"/>
  <c r="P59" i="1" s="1"/>
  <c r="N59" i="1"/>
  <c r="M59" i="1"/>
  <c r="T58" i="1"/>
  <c r="S58" i="1"/>
  <c r="R58" i="1"/>
  <c r="Q58" i="1"/>
  <c r="O58" i="1"/>
  <c r="P58" i="1" s="1"/>
  <c r="N58" i="1"/>
  <c r="M58" i="1"/>
  <c r="T57" i="1"/>
  <c r="S57" i="1"/>
  <c r="R57" i="1"/>
  <c r="Q57" i="1"/>
  <c r="O57" i="1"/>
  <c r="P57" i="1" s="1"/>
  <c r="N57" i="1"/>
  <c r="M57" i="1"/>
  <c r="T56" i="1"/>
  <c r="S56" i="1"/>
  <c r="R56" i="1"/>
  <c r="Q56" i="1"/>
  <c r="O56" i="1"/>
  <c r="P56" i="1" s="1"/>
  <c r="N56" i="1"/>
  <c r="M56" i="1"/>
  <c r="T55" i="1"/>
  <c r="S55" i="1"/>
  <c r="R55" i="1"/>
  <c r="Q55" i="1"/>
  <c r="O55" i="1"/>
  <c r="P55" i="1" s="1"/>
  <c r="N55" i="1"/>
  <c r="M55" i="1"/>
  <c r="T54" i="1"/>
  <c r="S54" i="1"/>
  <c r="R54" i="1"/>
  <c r="Q54" i="1"/>
  <c r="O54" i="1"/>
  <c r="P54" i="1" s="1"/>
  <c r="N54" i="1"/>
  <c r="M54" i="1"/>
  <c r="T53" i="1"/>
  <c r="S53" i="1"/>
  <c r="R53" i="1"/>
  <c r="Q53" i="1"/>
  <c r="O53" i="1"/>
  <c r="P53" i="1" s="1"/>
  <c r="N53" i="1"/>
  <c r="M53" i="1"/>
  <c r="T52" i="1"/>
  <c r="S52" i="1"/>
  <c r="R52" i="1"/>
  <c r="Q52" i="1"/>
  <c r="O52" i="1"/>
  <c r="P52" i="1" s="1"/>
  <c r="N52" i="1"/>
  <c r="M52" i="1"/>
  <c r="T51" i="1"/>
  <c r="S51" i="1"/>
  <c r="R51" i="1"/>
  <c r="Q51" i="1"/>
  <c r="O51" i="1"/>
  <c r="P51" i="1" s="1"/>
  <c r="N51" i="1"/>
  <c r="M51" i="1"/>
  <c r="T50" i="1"/>
  <c r="S50" i="1"/>
  <c r="R50" i="1"/>
  <c r="Q50" i="1"/>
  <c r="O50" i="1"/>
  <c r="P50" i="1" s="1"/>
  <c r="N50" i="1"/>
  <c r="M50" i="1"/>
  <c r="T49" i="1"/>
  <c r="S49" i="1"/>
  <c r="R49" i="1"/>
  <c r="Q49" i="1"/>
  <c r="O49" i="1"/>
  <c r="P49" i="1" s="1"/>
  <c r="N49" i="1"/>
  <c r="M49" i="1"/>
  <c r="T48" i="1"/>
  <c r="S48" i="1"/>
  <c r="R48" i="1"/>
  <c r="Q48" i="1"/>
  <c r="O48" i="1"/>
  <c r="P48" i="1" s="1"/>
  <c r="N48" i="1"/>
  <c r="M48" i="1"/>
  <c r="T47" i="1"/>
  <c r="S47" i="1"/>
  <c r="R47" i="1"/>
  <c r="Q47" i="1"/>
  <c r="O47" i="1"/>
  <c r="P47" i="1" s="1"/>
  <c r="N47" i="1"/>
  <c r="M47" i="1"/>
  <c r="T46" i="1"/>
  <c r="S46" i="1"/>
  <c r="R46" i="1"/>
  <c r="Q46" i="1"/>
  <c r="O46" i="1"/>
  <c r="P46" i="1" s="1"/>
  <c r="N46" i="1"/>
  <c r="M46" i="1"/>
  <c r="T45" i="1"/>
  <c r="S45" i="1"/>
  <c r="R45" i="1"/>
  <c r="Q45" i="1"/>
  <c r="O45" i="1"/>
  <c r="P45" i="1" s="1"/>
  <c r="N45" i="1"/>
  <c r="M45" i="1"/>
  <c r="T44" i="1"/>
  <c r="S44" i="1"/>
  <c r="R44" i="1"/>
  <c r="Q44" i="1"/>
  <c r="O44" i="1"/>
  <c r="P44" i="1" s="1"/>
  <c r="N44" i="1"/>
  <c r="M44" i="1"/>
  <c r="T43" i="1"/>
  <c r="S43" i="1"/>
  <c r="R43" i="1"/>
  <c r="Q43" i="1"/>
  <c r="O43" i="1"/>
  <c r="P43" i="1" s="1"/>
  <c r="N43" i="1"/>
  <c r="M43" i="1"/>
  <c r="T42" i="1"/>
  <c r="S42" i="1"/>
  <c r="R42" i="1"/>
  <c r="Q42" i="1"/>
  <c r="O42" i="1"/>
  <c r="P42" i="1" s="1"/>
  <c r="N42" i="1"/>
  <c r="M42" i="1"/>
  <c r="T41" i="1"/>
  <c r="S41" i="1"/>
  <c r="R41" i="1"/>
  <c r="Q41" i="1"/>
  <c r="O41" i="1"/>
  <c r="P41" i="1" s="1"/>
  <c r="N41" i="1"/>
  <c r="M41" i="1"/>
  <c r="T40" i="1"/>
  <c r="S40" i="1"/>
  <c r="R40" i="1"/>
  <c r="Q40" i="1"/>
  <c r="O40" i="1"/>
  <c r="P40" i="1" s="1"/>
  <c r="N40" i="1"/>
  <c r="M40" i="1"/>
  <c r="T39" i="1"/>
  <c r="S39" i="1"/>
  <c r="R39" i="1"/>
  <c r="Q39" i="1"/>
  <c r="O39" i="1"/>
  <c r="P39" i="1" s="1"/>
  <c r="N39" i="1"/>
  <c r="M39" i="1"/>
  <c r="T38" i="1"/>
  <c r="S38" i="1"/>
  <c r="R38" i="1"/>
  <c r="Q38" i="1"/>
  <c r="O38" i="1"/>
  <c r="P38" i="1" s="1"/>
  <c r="N38" i="1"/>
  <c r="M38" i="1"/>
  <c r="T37" i="1"/>
  <c r="S37" i="1"/>
  <c r="R37" i="1"/>
  <c r="Q37" i="1"/>
  <c r="O37" i="1"/>
  <c r="P37" i="1" s="1"/>
  <c r="N37" i="1"/>
  <c r="M37" i="1"/>
  <c r="T36" i="1"/>
  <c r="S36" i="1"/>
  <c r="R36" i="1"/>
  <c r="Q36" i="1"/>
  <c r="O36" i="1"/>
  <c r="P36" i="1" s="1"/>
  <c r="N36" i="1"/>
  <c r="M36" i="1"/>
  <c r="T35" i="1"/>
  <c r="S35" i="1"/>
  <c r="R35" i="1"/>
  <c r="Q35" i="1"/>
  <c r="O35" i="1"/>
  <c r="P35" i="1" s="1"/>
  <c r="N35" i="1"/>
  <c r="M35" i="1"/>
  <c r="T34" i="1"/>
  <c r="S34" i="1"/>
  <c r="R34" i="1"/>
  <c r="Q34" i="1"/>
  <c r="O34" i="1"/>
  <c r="P34" i="1" s="1"/>
  <c r="N34" i="1"/>
  <c r="M34" i="1"/>
  <c r="T33" i="1"/>
  <c r="S33" i="1"/>
  <c r="R33" i="1"/>
  <c r="Q33" i="1"/>
  <c r="O33" i="1"/>
  <c r="P33" i="1" s="1"/>
  <c r="N33" i="1"/>
  <c r="M33" i="1"/>
  <c r="T32" i="1"/>
  <c r="S32" i="1"/>
  <c r="R32" i="1"/>
  <c r="Q32" i="1"/>
  <c r="O32" i="1"/>
  <c r="P32" i="1" s="1"/>
  <c r="N32" i="1"/>
  <c r="M32" i="1"/>
  <c r="T31" i="1"/>
  <c r="S31" i="1"/>
  <c r="R31" i="1"/>
  <c r="Q31" i="1"/>
  <c r="O31" i="1"/>
  <c r="P31" i="1" s="1"/>
  <c r="N31" i="1"/>
  <c r="M31" i="1"/>
  <c r="T30" i="1"/>
  <c r="S30" i="1"/>
  <c r="R30" i="1"/>
  <c r="Q30" i="1"/>
  <c r="O30" i="1"/>
  <c r="P30" i="1" s="1"/>
  <c r="N30" i="1"/>
  <c r="M30" i="1"/>
  <c r="T29" i="1"/>
  <c r="S29" i="1"/>
  <c r="R29" i="1"/>
  <c r="Q29" i="1"/>
  <c r="O29" i="1"/>
  <c r="P29" i="1" s="1"/>
  <c r="N29" i="1"/>
  <c r="M29" i="1"/>
  <c r="T28" i="1"/>
  <c r="S28" i="1"/>
  <c r="R28" i="1"/>
  <c r="Q28" i="1"/>
  <c r="O28" i="1"/>
  <c r="P28" i="1" s="1"/>
  <c r="N28" i="1"/>
  <c r="M28" i="1"/>
  <c r="T27" i="1"/>
  <c r="S27" i="1"/>
  <c r="R27" i="1"/>
  <c r="Q27" i="1"/>
  <c r="O27" i="1"/>
  <c r="P27" i="1" s="1"/>
  <c r="N27" i="1"/>
  <c r="M27" i="1"/>
  <c r="T26" i="1"/>
  <c r="S26" i="1"/>
  <c r="R26" i="1"/>
  <c r="Q26" i="1"/>
  <c r="O26" i="1"/>
  <c r="P26" i="1" s="1"/>
  <c r="N26" i="1"/>
  <c r="M26" i="1"/>
  <c r="T25" i="1"/>
  <c r="S25" i="1"/>
  <c r="R25" i="1"/>
  <c r="Q25" i="1"/>
  <c r="O25" i="1"/>
  <c r="P25" i="1" s="1"/>
  <c r="N25" i="1"/>
  <c r="M25" i="1"/>
  <c r="T24" i="1"/>
  <c r="S24" i="1"/>
  <c r="R24" i="1"/>
  <c r="Q24" i="1"/>
  <c r="O24" i="1"/>
  <c r="P24" i="1" s="1"/>
  <c r="N24" i="1"/>
  <c r="M24" i="1"/>
  <c r="T23" i="1"/>
  <c r="S23" i="1"/>
  <c r="R23" i="1"/>
  <c r="Q23" i="1"/>
  <c r="O23" i="1"/>
  <c r="P23" i="1" s="1"/>
  <c r="N23" i="1"/>
  <c r="M23" i="1"/>
  <c r="T22" i="1"/>
  <c r="S22" i="1"/>
  <c r="R22" i="1"/>
  <c r="Q22" i="1"/>
  <c r="O22" i="1"/>
  <c r="P22" i="1" s="1"/>
  <c r="N22" i="1"/>
  <c r="M22" i="1"/>
  <c r="T21" i="1"/>
  <c r="S21" i="1"/>
  <c r="R21" i="1"/>
  <c r="Q21" i="1"/>
  <c r="O21" i="1"/>
  <c r="P21" i="1" s="1"/>
  <c r="N21" i="1"/>
  <c r="M21" i="1"/>
  <c r="T20" i="1"/>
  <c r="S20" i="1"/>
  <c r="R20" i="1"/>
  <c r="Q20" i="1"/>
  <c r="O20" i="1"/>
  <c r="P20" i="1" s="1"/>
  <c r="N20" i="1"/>
  <c r="M20" i="1"/>
  <c r="T19" i="1"/>
  <c r="S19" i="1"/>
  <c r="R19" i="1"/>
  <c r="Q19" i="1"/>
  <c r="O19" i="1"/>
  <c r="P19" i="1" s="1"/>
  <c r="N19" i="1"/>
  <c r="M19" i="1"/>
  <c r="T18" i="1"/>
  <c r="S18" i="1"/>
  <c r="R18" i="1"/>
  <c r="Q18" i="1"/>
  <c r="O18" i="1"/>
  <c r="P18" i="1" s="1"/>
  <c r="N18" i="1"/>
  <c r="M18" i="1"/>
  <c r="T17" i="1"/>
  <c r="S17" i="1"/>
  <c r="R17" i="1"/>
  <c r="Q17" i="1"/>
  <c r="O17" i="1"/>
  <c r="P17" i="1" s="1"/>
  <c r="N17" i="1"/>
  <c r="M17" i="1"/>
  <c r="T16" i="1"/>
  <c r="S16" i="1"/>
  <c r="R16" i="1"/>
  <c r="Q16" i="1"/>
  <c r="O16" i="1"/>
  <c r="P16" i="1" s="1"/>
  <c r="N16" i="1"/>
  <c r="M16" i="1"/>
  <c r="T15" i="1"/>
  <c r="S15" i="1"/>
  <c r="R15" i="1"/>
  <c r="Q15" i="1"/>
  <c r="O15" i="1"/>
  <c r="P15" i="1" s="1"/>
  <c r="N15" i="1"/>
  <c r="M15" i="1"/>
  <c r="T14" i="1"/>
  <c r="S14" i="1"/>
  <c r="R14" i="1"/>
  <c r="Q14" i="1"/>
  <c r="O14" i="1"/>
  <c r="P14" i="1" s="1"/>
  <c r="N14" i="1"/>
  <c r="M14" i="1"/>
  <c r="T13" i="1"/>
  <c r="S13" i="1"/>
  <c r="R13" i="1"/>
  <c r="Q13" i="1"/>
  <c r="O13" i="1"/>
  <c r="P13" i="1" s="1"/>
  <c r="N13" i="1"/>
  <c r="M13" i="1"/>
  <c r="T12" i="1"/>
  <c r="S12" i="1"/>
  <c r="R12" i="1"/>
  <c r="Q12" i="1"/>
  <c r="O12" i="1"/>
  <c r="P12" i="1" s="1"/>
  <c r="N12" i="1"/>
  <c r="M12" i="1"/>
  <c r="T11" i="1"/>
  <c r="S11" i="1"/>
  <c r="R11" i="1"/>
  <c r="Q11" i="1"/>
  <c r="O11" i="1"/>
  <c r="P11" i="1" s="1"/>
  <c r="N11" i="1"/>
  <c r="M11" i="1"/>
  <c r="T10" i="1"/>
  <c r="S10" i="1"/>
  <c r="R10" i="1"/>
  <c r="Q10" i="1"/>
  <c r="O10" i="1"/>
  <c r="P10" i="1" s="1"/>
  <c r="N10" i="1"/>
  <c r="M10" i="1"/>
  <c r="T9" i="1"/>
  <c r="S9" i="1"/>
  <c r="R9" i="1"/>
  <c r="Q9" i="1"/>
  <c r="O9" i="1"/>
  <c r="P9" i="1" s="1"/>
  <c r="N9" i="1"/>
  <c r="M9" i="1"/>
  <c r="T8" i="1"/>
  <c r="S8" i="1"/>
  <c r="R8" i="1"/>
  <c r="Q8" i="1"/>
  <c r="O8" i="1"/>
  <c r="P8" i="1" s="1"/>
  <c r="N8" i="1"/>
  <c r="M8" i="1"/>
  <c r="T7" i="1"/>
  <c r="S7" i="1"/>
  <c r="R7" i="1"/>
  <c r="Q7" i="1"/>
  <c r="O7" i="1"/>
  <c r="P7" i="1" s="1"/>
  <c r="N7" i="1"/>
  <c r="M7" i="1"/>
  <c r="T6" i="1"/>
  <c r="S6" i="1"/>
  <c r="R6" i="1"/>
  <c r="Q6" i="1"/>
  <c r="O6" i="1"/>
  <c r="P6" i="1" s="1"/>
  <c r="N6" i="1"/>
  <c r="M6" i="1"/>
  <c r="T5" i="1"/>
  <c r="S5" i="1"/>
  <c r="R5" i="1"/>
  <c r="Q5" i="1"/>
  <c r="O5" i="1"/>
  <c r="P5" i="1" s="1"/>
  <c r="N5" i="1"/>
  <c r="M5" i="1"/>
  <c r="T4" i="1"/>
  <c r="S4" i="1"/>
  <c r="R4" i="1"/>
  <c r="Q4" i="1"/>
  <c r="O4" i="1"/>
  <c r="P4" i="1" s="1"/>
  <c r="N4" i="1"/>
  <c r="M4" i="1"/>
  <c r="T3" i="1"/>
  <c r="S3" i="1"/>
  <c r="R3" i="1"/>
  <c r="Q3" i="1"/>
  <c r="O3" i="1"/>
  <c r="P3" i="1" s="1"/>
  <c r="N3" i="1"/>
  <c r="M3" i="1"/>
  <c r="T2" i="1"/>
  <c r="S2" i="1"/>
  <c r="R2" i="1"/>
  <c r="Q2" i="1"/>
  <c r="O2" i="1"/>
  <c r="P2" i="1" s="1"/>
  <c r="N2" i="1"/>
  <c r="M2" i="1"/>
  <c r="O1083" i="1" l="1"/>
  <c r="P1083" i="1" s="1"/>
  <c r="O1087" i="1"/>
  <c r="P1087" i="1" s="1"/>
  <c r="O1091" i="1"/>
  <c r="P1091" i="1" s="1"/>
  <c r="O1095" i="1"/>
  <c r="P1095" i="1" s="1"/>
  <c r="O1099" i="1"/>
  <c r="P1099" i="1" s="1"/>
  <c r="O1103" i="1"/>
  <c r="P1103" i="1" s="1"/>
  <c r="O1107" i="1"/>
  <c r="P1107" i="1" s="1"/>
  <c r="O1111" i="1"/>
  <c r="P1111" i="1" s="1"/>
  <c r="O1115" i="1"/>
  <c r="P1115" i="1" s="1"/>
  <c r="O1119" i="1"/>
  <c r="P1119" i="1" s="1"/>
  <c r="O1123" i="1"/>
  <c r="P1123" i="1" s="1"/>
  <c r="O1127" i="1"/>
  <c r="P1127" i="1" s="1"/>
  <c r="O1131" i="1"/>
  <c r="P1131" i="1" s="1"/>
  <c r="O1135" i="1"/>
  <c r="P1135" i="1" s="1"/>
  <c r="O1139" i="1"/>
  <c r="P1139" i="1" s="1"/>
  <c r="O1143" i="1"/>
  <c r="P1143" i="1" s="1"/>
  <c r="O1147" i="1"/>
  <c r="P1147" i="1" s="1"/>
  <c r="O1151" i="1"/>
  <c r="P1151" i="1" s="1"/>
  <c r="O1155" i="1"/>
  <c r="P1155" i="1" s="1"/>
  <c r="O1159" i="1"/>
  <c r="P1159" i="1" s="1"/>
  <c r="O1163" i="1"/>
  <c r="P1163" i="1" s="1"/>
  <c r="O1167" i="1"/>
  <c r="P1167" i="1" s="1"/>
  <c r="O1171" i="1"/>
  <c r="P1171" i="1" s="1"/>
  <c r="O1175" i="1"/>
  <c r="P1175" i="1" s="1"/>
  <c r="O1179" i="1"/>
  <c r="P1179" i="1" s="1"/>
  <c r="O1183" i="1"/>
  <c r="P1183" i="1" s="1"/>
  <c r="O1187" i="1"/>
  <c r="P1187" i="1" s="1"/>
  <c r="O1191" i="1"/>
  <c r="P1191" i="1" s="1"/>
  <c r="O1195" i="1"/>
  <c r="P1195" i="1" s="1"/>
  <c r="O1199" i="1"/>
  <c r="P1199" i="1" s="1"/>
  <c r="O1203" i="1"/>
  <c r="P1203" i="1" s="1"/>
  <c r="O1207" i="1"/>
  <c r="P1207" i="1" s="1"/>
  <c r="O1211" i="1"/>
  <c r="P1211" i="1" s="1"/>
  <c r="O1215" i="1"/>
  <c r="P1215" i="1" s="1"/>
  <c r="O1219" i="1"/>
  <c r="P1219" i="1" s="1"/>
  <c r="O1223" i="1"/>
  <c r="P1223" i="1" s="1"/>
  <c r="O1227" i="1"/>
  <c r="P1227" i="1" s="1"/>
  <c r="O1231" i="1"/>
  <c r="P1231" i="1" s="1"/>
  <c r="O1235" i="1"/>
  <c r="P1235" i="1" s="1"/>
  <c r="O1239" i="1"/>
  <c r="P1239" i="1" s="1"/>
  <c r="O1243" i="1"/>
  <c r="P1243" i="1" s="1"/>
  <c r="O1247" i="1"/>
  <c r="P1247" i="1" s="1"/>
  <c r="O1251" i="1"/>
  <c r="P1251" i="1" s="1"/>
  <c r="O1255" i="1"/>
  <c r="P1255" i="1" s="1"/>
  <c r="O1259" i="1"/>
  <c r="P1259" i="1" s="1"/>
  <c r="O1263" i="1"/>
  <c r="P1263" i="1" s="1"/>
  <c r="O1267" i="1"/>
  <c r="P1267" i="1" s="1"/>
  <c r="O1271" i="1"/>
  <c r="P1271" i="1" s="1"/>
  <c r="O1082" i="1"/>
  <c r="P1082" i="1" s="1"/>
  <c r="O1086" i="1"/>
  <c r="P1086" i="1" s="1"/>
  <c r="O1090" i="1"/>
  <c r="P1090" i="1" s="1"/>
  <c r="O1094" i="1"/>
  <c r="P1094" i="1" s="1"/>
  <c r="O1098" i="1"/>
  <c r="P1098" i="1" s="1"/>
  <c r="O1102" i="1"/>
  <c r="P1102" i="1" s="1"/>
  <c r="O1106" i="1"/>
  <c r="P1106" i="1" s="1"/>
  <c r="O1110" i="1"/>
  <c r="P1110" i="1" s="1"/>
  <c r="O1114" i="1"/>
  <c r="P1114" i="1" s="1"/>
  <c r="O1118" i="1"/>
  <c r="P1118" i="1" s="1"/>
  <c r="O1122" i="1"/>
  <c r="P1122" i="1" s="1"/>
  <c r="O1126" i="1"/>
  <c r="P1126" i="1" s="1"/>
  <c r="O1130" i="1"/>
  <c r="P1130" i="1" s="1"/>
  <c r="O1134" i="1"/>
  <c r="P1134" i="1" s="1"/>
  <c r="O1138" i="1"/>
  <c r="P1138" i="1" s="1"/>
  <c r="O1142" i="1"/>
  <c r="P1142" i="1" s="1"/>
  <c r="O1146" i="1"/>
  <c r="P1146" i="1" s="1"/>
  <c r="O1150" i="1"/>
  <c r="P1150" i="1" s="1"/>
  <c r="O1154" i="1"/>
  <c r="P1154" i="1" s="1"/>
  <c r="O1158" i="1"/>
  <c r="P1158" i="1" s="1"/>
  <c r="O1162" i="1"/>
  <c r="P1162" i="1" s="1"/>
  <c r="O1166" i="1"/>
  <c r="P1166" i="1" s="1"/>
  <c r="O1170" i="1"/>
  <c r="P1170" i="1" s="1"/>
  <c r="O1174" i="1"/>
  <c r="P1174" i="1" s="1"/>
  <c r="O1178" i="1"/>
  <c r="P1178" i="1" s="1"/>
  <c r="O1182" i="1"/>
  <c r="P1182" i="1" s="1"/>
  <c r="O1186" i="1"/>
  <c r="P1186" i="1" s="1"/>
  <c r="O1190" i="1"/>
  <c r="P1190" i="1" s="1"/>
  <c r="O1194" i="1"/>
  <c r="P1194" i="1" s="1"/>
  <c r="O1198" i="1"/>
  <c r="P1198" i="1" s="1"/>
  <c r="O1202" i="1"/>
  <c r="P1202" i="1" s="1"/>
  <c r="O1206" i="1"/>
  <c r="P1206" i="1" s="1"/>
  <c r="O1210" i="1"/>
  <c r="P1210" i="1" s="1"/>
  <c r="O1214" i="1"/>
  <c r="P1214" i="1" s="1"/>
  <c r="O1218" i="1"/>
  <c r="P1218" i="1" s="1"/>
  <c r="O1222" i="1"/>
  <c r="P1222" i="1" s="1"/>
  <c r="O1226" i="1"/>
  <c r="P1226" i="1" s="1"/>
  <c r="O1230" i="1"/>
  <c r="P1230" i="1" s="1"/>
  <c r="O1234" i="1"/>
  <c r="P1234" i="1" s="1"/>
  <c r="O1238" i="1"/>
  <c r="P1238" i="1" s="1"/>
  <c r="O1242" i="1"/>
  <c r="P1242" i="1" s="1"/>
  <c r="O1246" i="1"/>
  <c r="P1246" i="1" s="1"/>
  <c r="O1250" i="1"/>
  <c r="P1250" i="1" s="1"/>
  <c r="O1254" i="1"/>
  <c r="P1254" i="1" s="1"/>
  <c r="O1258" i="1"/>
  <c r="P1258" i="1" s="1"/>
  <c r="O1262" i="1"/>
  <c r="P1262" i="1" s="1"/>
  <c r="O1266" i="1"/>
  <c r="P1266" i="1" s="1"/>
  <c r="O1270" i="1"/>
  <c r="P1270" i="1" s="1"/>
  <c r="O2330" i="1"/>
  <c r="P2330" i="1" s="1"/>
  <c r="O2334" i="1"/>
  <c r="P2334" i="1" s="1"/>
  <c r="O2338" i="1"/>
  <c r="P2338" i="1" s="1"/>
  <c r="O2342" i="1"/>
  <c r="P2342" i="1" s="1"/>
  <c r="O2346" i="1"/>
  <c r="P2346" i="1" s="1"/>
  <c r="O2350" i="1"/>
  <c r="P2350" i="1" s="1"/>
  <c r="O2354" i="1"/>
  <c r="P2354" i="1" s="1"/>
  <c r="O2358" i="1"/>
  <c r="P2358" i="1" s="1"/>
  <c r="O2362" i="1"/>
  <c r="P2362" i="1" s="1"/>
  <c r="O2366" i="1"/>
  <c r="P2366" i="1" s="1"/>
  <c r="O2370" i="1"/>
  <c r="P2370" i="1" s="1"/>
  <c r="O2374" i="1"/>
  <c r="P2374" i="1" s="1"/>
  <c r="O2378" i="1"/>
  <c r="P2378" i="1" s="1"/>
  <c r="O2382" i="1"/>
  <c r="P2382" i="1" s="1"/>
  <c r="O2386" i="1"/>
  <c r="P2386" i="1" s="1"/>
  <c r="O2390" i="1"/>
  <c r="P2390" i="1" s="1"/>
  <c r="O2394" i="1"/>
  <c r="P2394" i="1" s="1"/>
  <c r="O2398" i="1"/>
  <c r="P2398" i="1" s="1"/>
  <c r="O2402" i="1"/>
  <c r="P2402" i="1" s="1"/>
  <c r="O2406" i="1"/>
  <c r="P2406" i="1" s="1"/>
  <c r="O2410" i="1"/>
  <c r="P2410" i="1" s="1"/>
  <c r="O2414" i="1"/>
  <c r="P2414" i="1" s="1"/>
  <c r="O2418" i="1"/>
  <c r="P2418" i="1" s="1"/>
  <c r="O2328" i="1"/>
  <c r="P2328" i="1" s="1"/>
  <c r="O2332" i="1"/>
  <c r="P2332" i="1" s="1"/>
  <c r="O2336" i="1"/>
  <c r="P2336" i="1" s="1"/>
  <c r="O2340" i="1"/>
  <c r="P2340" i="1" s="1"/>
  <c r="O2344" i="1"/>
  <c r="P2344" i="1" s="1"/>
  <c r="O2348" i="1"/>
  <c r="P2348" i="1" s="1"/>
  <c r="O2352" i="1"/>
  <c r="P2352" i="1" s="1"/>
  <c r="O2356" i="1"/>
  <c r="P2356" i="1" s="1"/>
  <c r="O2360" i="1"/>
  <c r="P2360" i="1" s="1"/>
  <c r="O2364" i="1"/>
  <c r="P2364" i="1" s="1"/>
  <c r="O2368" i="1"/>
  <c r="P2368" i="1" s="1"/>
  <c r="O2372" i="1"/>
  <c r="P2372" i="1" s="1"/>
  <c r="O2376" i="1"/>
  <c r="P2376" i="1" s="1"/>
  <c r="O2380" i="1"/>
  <c r="P2380" i="1" s="1"/>
  <c r="O2384" i="1"/>
  <c r="P2384" i="1" s="1"/>
  <c r="O2388" i="1"/>
  <c r="P2388" i="1" s="1"/>
  <c r="O2392" i="1"/>
  <c r="P2392" i="1" s="1"/>
  <c r="O2396" i="1"/>
  <c r="P2396" i="1" s="1"/>
  <c r="O2400" i="1"/>
  <c r="P2400" i="1" s="1"/>
  <c r="O2404" i="1"/>
  <c r="P2404" i="1" s="1"/>
  <c r="O2408" i="1"/>
  <c r="P2408" i="1" s="1"/>
  <c r="O2412" i="1"/>
  <c r="P2412" i="1" s="1"/>
  <c r="O2416" i="1"/>
  <c r="P2416" i="1" s="1"/>
  <c r="O2500" i="1"/>
  <c r="P2500" i="1" s="1"/>
  <c r="O2504" i="1"/>
  <c r="P2504" i="1" s="1"/>
  <c r="O2508" i="1"/>
  <c r="P2508" i="1" s="1"/>
  <c r="O2512" i="1"/>
  <c r="P2512" i="1" s="1"/>
  <c r="O2516" i="1"/>
  <c r="P2516" i="1" s="1"/>
  <c r="O2520" i="1"/>
  <c r="P2520" i="1" s="1"/>
  <c r="O2524" i="1"/>
  <c r="P2524" i="1" s="1"/>
  <c r="O2483" i="1"/>
  <c r="P2483" i="1" s="1"/>
  <c r="O2487" i="1"/>
  <c r="P2487" i="1" s="1"/>
  <c r="O2491" i="1"/>
  <c r="P2491" i="1" s="1"/>
  <c r="O2495" i="1"/>
  <c r="P2495" i="1" s="1"/>
  <c r="O2501" i="1"/>
  <c r="P2501" i="1" s="1"/>
  <c r="O2505" i="1"/>
  <c r="P2505" i="1" s="1"/>
  <c r="O2509" i="1"/>
  <c r="P2509" i="1" s="1"/>
  <c r="O2513" i="1"/>
  <c r="P2513" i="1" s="1"/>
  <c r="O2517" i="1"/>
  <c r="P2517" i="1" s="1"/>
  <c r="O2521" i="1"/>
  <c r="P2521" i="1" s="1"/>
  <c r="O2552" i="1"/>
  <c r="P2552" i="1" s="1"/>
  <c r="O2556" i="1"/>
  <c r="P2556" i="1" s="1"/>
  <c r="O2560" i="1"/>
  <c r="P2560" i="1" s="1"/>
  <c r="O2564" i="1"/>
  <c r="P2564" i="1" s="1"/>
  <c r="O2568" i="1"/>
  <c r="P2568" i="1" s="1"/>
  <c r="O2572" i="1"/>
  <c r="P2572" i="1" s="1"/>
  <c r="O2551" i="1"/>
  <c r="P2551" i="1" s="1"/>
  <c r="O2555" i="1"/>
  <c r="P2555" i="1" s="1"/>
  <c r="O2559" i="1"/>
  <c r="P2559" i="1" s="1"/>
  <c r="O2563" i="1"/>
  <c r="P2563" i="1" s="1"/>
  <c r="O2567" i="1"/>
  <c r="P2567" i="1" s="1"/>
  <c r="O2571" i="1"/>
  <c r="P2571" i="1" s="1"/>
  <c r="O2627" i="1"/>
  <c r="P2627" i="1" s="1"/>
  <c r="O2631" i="1"/>
  <c r="P2631" i="1" s="1"/>
  <c r="O2635" i="1"/>
  <c r="P2635" i="1" s="1"/>
  <c r="O2639" i="1"/>
  <c r="P2639" i="1" s="1"/>
  <c r="O2643" i="1"/>
  <c r="P2643" i="1" s="1"/>
  <c r="O2647" i="1"/>
  <c r="P2647" i="1" s="1"/>
  <c r="O2651" i="1"/>
  <c r="P2651" i="1" s="1"/>
  <c r="O2655" i="1"/>
  <c r="P2655" i="1" s="1"/>
  <c r="O2659" i="1"/>
  <c r="P2659" i="1" s="1"/>
  <c r="O2663" i="1"/>
  <c r="P2663" i="1" s="1"/>
  <c r="O2667" i="1"/>
  <c r="P2667" i="1" s="1"/>
  <c r="O2671" i="1"/>
  <c r="P2671" i="1" s="1"/>
  <c r="O2675" i="1"/>
  <c r="P2675" i="1" s="1"/>
  <c r="O2679" i="1"/>
  <c r="P2679" i="1" s="1"/>
  <c r="O2683" i="1"/>
  <c r="P2683" i="1" s="1"/>
  <c r="O2687" i="1"/>
  <c r="P2687" i="1" s="1"/>
  <c r="O2691" i="1"/>
  <c r="P2691" i="1" s="1"/>
  <c r="O2693" i="1"/>
  <c r="P2693" i="1" s="1"/>
  <c r="O2695" i="1"/>
  <c r="P2695" i="1" s="1"/>
  <c r="O2697" i="1"/>
  <c r="P2697" i="1" s="1"/>
  <c r="O2699" i="1"/>
  <c r="P2699" i="1" s="1"/>
  <c r="O2701" i="1"/>
  <c r="P2701" i="1" s="1"/>
  <c r="O2703" i="1"/>
  <c r="P2703" i="1" s="1"/>
  <c r="O2705" i="1"/>
  <c r="P2705" i="1" s="1"/>
  <c r="O2625" i="1"/>
  <c r="P2625" i="1" s="1"/>
  <c r="O2629" i="1"/>
  <c r="P2629" i="1" s="1"/>
  <c r="O2633" i="1"/>
  <c r="P2633" i="1" s="1"/>
  <c r="O2637" i="1"/>
  <c r="P2637" i="1" s="1"/>
  <c r="O2641" i="1"/>
  <c r="P2641" i="1" s="1"/>
  <c r="O2645" i="1"/>
  <c r="P2645" i="1" s="1"/>
  <c r="O2649" i="1"/>
  <c r="P2649" i="1" s="1"/>
  <c r="O2653" i="1"/>
  <c r="P2653" i="1" s="1"/>
  <c r="O2657" i="1"/>
  <c r="P2657" i="1" s="1"/>
  <c r="O2661" i="1"/>
  <c r="P2661" i="1" s="1"/>
  <c r="O2665" i="1"/>
  <c r="P2665" i="1" s="1"/>
  <c r="O2669" i="1"/>
  <c r="P2669" i="1" s="1"/>
  <c r="O2673" i="1"/>
  <c r="P2673" i="1" s="1"/>
  <c r="O2677" i="1"/>
  <c r="P2677" i="1" s="1"/>
  <c r="O2681" i="1"/>
  <c r="P2681" i="1" s="1"/>
  <c r="O2685" i="1"/>
  <c r="P2685" i="1" s="1"/>
  <c r="O2689" i="1"/>
  <c r="P2689" i="1" s="1"/>
  <c r="O2692" i="1"/>
  <c r="P2692" i="1" s="1"/>
  <c r="O2694" i="1"/>
  <c r="P2694" i="1" s="1"/>
  <c r="O2696" i="1"/>
  <c r="P2696" i="1" s="1"/>
  <c r="O2698" i="1"/>
  <c r="P2698" i="1" s="1"/>
  <c r="O2700" i="1"/>
  <c r="P2700" i="1" s="1"/>
  <c r="O2702" i="1"/>
  <c r="P2702" i="1" s="1"/>
  <c r="O2704" i="1"/>
  <c r="P2704" i="1" s="1"/>
  <c r="O2706" i="1"/>
  <c r="P2706" i="1" s="1"/>
  <c r="O2708" i="1"/>
  <c r="P2708" i="1" s="1"/>
  <c r="O2624" i="1"/>
  <c r="P2624" i="1" s="1"/>
  <c r="O2628" i="1"/>
  <c r="P2628" i="1" s="1"/>
  <c r="O2632" i="1"/>
  <c r="P2632" i="1" s="1"/>
  <c r="O2636" i="1"/>
  <c r="P2636" i="1" s="1"/>
  <c r="O2640" i="1"/>
  <c r="P2640" i="1" s="1"/>
  <c r="O2644" i="1"/>
  <c r="P2644" i="1" s="1"/>
  <c r="O2648" i="1"/>
  <c r="P2648" i="1" s="1"/>
  <c r="O2652" i="1"/>
  <c r="P2652" i="1" s="1"/>
  <c r="O2656" i="1"/>
  <c r="P2656" i="1" s="1"/>
  <c r="O2660" i="1"/>
  <c r="P2660" i="1" s="1"/>
  <c r="O2664" i="1"/>
  <c r="P2664" i="1" s="1"/>
  <c r="O2668" i="1"/>
  <c r="P2668" i="1" s="1"/>
  <c r="O2672" i="1"/>
  <c r="P2672" i="1" s="1"/>
  <c r="O2676" i="1"/>
  <c r="P2676" i="1" s="1"/>
  <c r="O2680" i="1"/>
  <c r="P2680" i="1" s="1"/>
  <c r="O2684" i="1"/>
  <c r="P2684" i="1" s="1"/>
  <c r="O2688" i="1"/>
  <c r="P268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<sst xmlns="http://schemas.openxmlformats.org/spreadsheetml/2006/main" count="16325" uniqueCount="94">
  <si>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</si>
  <si>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</si>
  <si>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</si>
  <si>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</si>
  <si>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</si>
  <si>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</si>
  <si>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</si>
  <si>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</si>
  <si>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</si>
  <si>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</si>
  <si>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</si>
  <si>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</si>
  <si>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</si>
  <si>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</si>
  <si>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</si>
  <si>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</si>
  <si>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</si>
  <si>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</si>
  <si>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</si>
  <si>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</si>
  <si>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</si>
  <si>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</si>
  <si>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</si>
  <si>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</si>
  <si>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</si>
  <si>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</si>
  <si>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</si>
  <si>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</si>
  <si>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</si>
  <si>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</si>
  <si>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</si>
  <si>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</si>
  <si>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</si>
  <si>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</si>
  <si>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</si>
  <si>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</si>
  <si>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</si>
  <si>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</si>
  <si>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</si>
  <si>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</si>
  <si>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</si>
  <si>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</si>
  <si>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</si>
  <si>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</si>
  <si>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</si>
  <si>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</si>
  <si>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</si>
  <si>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</si>
  <si>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</si>
  <si>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</si>
  <si>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</si>
  <si>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</si>
  <si>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</si>
  <si>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</si>
  <si>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</si>
  <si>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</si>
  <si>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</si>
  <si>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</si>
  <si>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</si>
  <si>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</si>
  <si>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</si>
  <si>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</si>
  <si>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</si>
  <si>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</si>
  <si>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</si>
  <si>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</si>
  <si>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</si>
  <si>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</si>
  <si>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</si>
  <si>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</si>
  <si>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</si>
  <si>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</si>
  <si>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</si>
  <si>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Row Labels</t>
  </si>
  <si>
    <t>Grand Total</t>
  </si>
  <si>
    <t>Sum of Revenue</t>
  </si>
  <si>
    <t>Sum of Gross Profit</t>
  </si>
  <si>
    <t>Sum of Units Sold</t>
  </si>
  <si>
    <t>Count of ID</t>
  </si>
  <si>
    <t>Sum of COGS</t>
  </si>
  <si>
    <t>Jan</t>
  </si>
  <si>
    <t>Feb</t>
  </si>
  <si>
    <t>Mar</t>
  </si>
  <si>
    <t>Apr</t>
  </si>
  <si>
    <t>May</t>
  </si>
  <si>
    <t>Jun</t>
  </si>
  <si>
    <t>Jul</t>
  </si>
  <si>
    <t>Aug</t>
  </si>
  <si>
    <t>Sep</t>
  </si>
  <si>
    <t>Oct</t>
  </si>
  <si>
    <t>Nov</t>
  </si>
  <si>
    <t>Dec</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</si>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</sst>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
    <numFmt numFmtId="166" formatCode="0.0%"/>
    <numFmt numFmtId="173" formatCode="\$#,##0,&quot;K&quot;"/>
  </numFmts>
  <fonts count="3" x14ac:knownFonts="1">
    <font>
      <sz val="11"/>
      <color theme="1"/>
      <name val="Calibri"/>
      <family val="2"/>
      <scheme val="minor"/>
    </font>
    <font>
      <b/>
      <sz val="12"/>
      <color rgb="FFFFFFFF"/>
      <name val="Calibri"/>
      <family val="2"/>
      <scheme val="minor"/>
    </font>
    <font>
      <sz val="12"/>
      <name val="Calibri"/>
      <family val="2"/>
      <scheme val="minor"/>
    </font>
  </fonts>
  <fills count="3">
    <fill>
      <patternFill patternType="none"/>
    </fill>
    <fill>
      <patternFill patternType="gray125"/>
    </fill>
    <fill>
      <patternFill patternType="solid">
        <fgColor rgb="FF1F4E78"/>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7">
    <xf numFmtId="0" fontId="0" fillId="0" borderId="0" xfId="0"/>
    <xf numFmtId="0" fontId="1" fillId="2" borderId="0" xfId="0" applyFont="1" applyFill="1" applyAlignment="1">
      <alignment horizontal="center" vertical="center"/>
    </xf>
    <xf numFmtId="0" fontId="2" fillId="0" borderId="0" xfId="0" quotePrefix="1" applyFont="1"/>
    <xf numFmtId="164" fontId="2" fillId="0" borderId="0" xfId="0" applyNumberFormat="1" applyFont="1"/>
    <xf numFmtId="0" fontId="2" fillId="0" borderId="0" xfId="0" applyFont="1"/>
    <xf numFmtId="1" fontId="2" fillId="0" borderId="0" xfId="0" applyNumberFormat="1" applyFont="1" applyAlignment="1">
      <alignment horizontal="center"/>
    </xf>
    <xf numFmtId="165" fontId="2" fillId="0" borderId="0" xfId="0" applyNumberFormat="1" applyFont="1"/>
    <xf numFmtId="9" fontId="2" fillId="0" borderId="0" xfId="0" applyNumberFormat="1" applyFont="1"/>
    <xf numFmtId="166" fontId="2" fillId="0" borderId="0" xfId="0" applyNumberFormat="1" applyFont="1" applyAlignment="1">
      <alignment horizontal="center"/>
    </xf>
    <xf numFmtId="1" fontId="2" fillId="0" borderId="0" xfId="0" applyNumberFormat="1" applyFont="1"/>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165" fontId="0" fillId="0" borderId="0" xfId="0" applyNumberFormat="1"/>
    <xf numFmtId="10" fontId="0" fillId="0" borderId="0" xfId="0" applyNumberFormat="1"/>
    <xf numFmtId="1" fontId="0" fillId="0" borderId="0" xfId="0" applyNumberFormat="1"/>
    <xf numFmtId="0" fontId="0" fillId="0" borderId="0" xfId="0" applyNumberFormat="1"/>
    <xf numFmtId="0" fontId="0" fillId="0" borderId="0" xfId="0" applyAlignment="1">
      <alignment horizontal="left"/>
    </xf>
    <xf numFmtId="173" fontId="0" fillId="0" borderId="0" xfId="0" applyNumberFormat="1"/>
  </cellXfs>
  <cellStyles count="1">
    <cellStyle name="Normal" xfId="0" builtinId="0"/>
  </cellStyles>
  <dxfs count="98">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numFmt numFmtId="173" formatCode="\$#,##0,&quot;K&quot;"/>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alignment horizontal="center" textRotation="0" wrapText="0" indent="0" justifyLastLine="0" shrinkToFit="0" readingOrder="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[SALES.EXCECUTIVE.DASHBORD.xlsx]PIVOT_TABLE!PivotTable7</c:name>
    <c:fmtId val="1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PIVOT_TABLE!$B$11</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PIVOT_TABLE!$B$12:$B$24</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EFF0-4BB0-AC56-D6B5F1C88B85}"/>
            </c:ext>
          </c:extLst>
        </c:ser>
        <c:ser>
          <c:idx val="1"/>
          <c:order val="1"/>
          <c:tx>
            <c:strRef>
              <c:f>PIVOT_TABLE!$C$11</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PIVOT_TABLE!$A$12:$A$24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PIVOT_TABLE!$C$12:$C$24</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EFF0-4BB0-AC56-D6B5F1C88B85}"/>
            </c:ext>
          </c:extLst>
        </c:ser>
        <c:dLbls>
          <c:showLegendKey val="0"/>
          <c:showVal val="0"/>
          <c:showCatName val="0"/>
          <c:showSerName val="0"/>
          <c:showPercent val="0"/>
          <c:showBubbleSize val="0"/>
        </c:dLbls>
        <c:marker val="1"/>
        <c:smooth val="0"/>
        <c:axId val="1972243264"/>
        <c:axId val="1667063136"/>
      </c:lineChart>
      <c:catAx>
        <c:axId val="1972243264"/>
        <c:scaling>
          <c:orientation val="minMax"/>
        </c:scaling>
        <c:delete val="1"/>
        <c:axPos val="b"/>
        <c:numFmt formatCode="General" sourceLinked="1"/>
        <c:majorTickMark val="none"/>
        <c:minorTickMark val="none"/>
        <c:tickLblPos val="nextTo"/>
        <c:crossAx val="1667063136"/>
        <c:crosses val="autoZero"/>
        <c:auto val="1"/>
        <c:lblAlgn val="ctr"/>
        <c:lblOffset val="100"/>
        <c:noMultiLvlLbl val="0"/>
      </c:catAx>
      <c:valAx>
        <c:axId val="1667063136"/>
        <c:scaling>
          <c:orientation val="minMax"/>
        </c:scaling>
        <c:delete val="1"/>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972243264"/>
        <c:crosses val="autoZero"/>
        <c:crossBetween val="between"/>
      </c:valAx>
      <c:spPr>
        <a:noFill/>
        <a:ln w="25400">
          <a:noFill/>
        </a:ln>
        <a:effectLst/>
      </c:spPr>
    </c:plotArea>
    <c:legend>
      <c:legendPos val="t"/>
      <c:layout>
        <c:manualLayout>
          <c:xMode val="edge"/>
          <c:yMode val="edge"/>
          <c:x val="0.21562095363079617"/>
          <c:y val="9.696969696969697E-3"/>
          <c:w val="0.66583023568754418"/>
          <c:h val="8.18187544738726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[SALES.EXCECUTIVE.DASHBORD.xlsx]PIVOT_TABLE!region_wise</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1677661913885"/>
          <c:y val="0.19126734158230219"/>
          <c:w val="0.80844718734482512"/>
          <c:h val="0.77921221101974802"/>
        </c:manualLayout>
      </c:layout>
      <c:barChart>
        <c:barDir val="bar"/>
        <c:grouping val="clustered"/>
        <c:varyColors val="0"/>
        <c:ser>
          <c:idx val="0"/>
          <c:order val="0"/>
          <c:tx>
            <c:strRef>
              <c:f>PIVOT_TABLE!$J$10</c:f>
              <c:strCache>
                <c:ptCount val="1"/>
                <c:pt idx="0">
                  <c:v>Total</c:v>
                </c:pt>
              </c:strCache>
            </c:strRef>
          </c:tx>
          <c:spPr>
            <a:solidFill>
              <a:srgbClr val="00B0F0"/>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PIVOT_TABLE!$I$11:$I$16</c:f>
              <c:strCache>
                <c:ptCount val="5"/>
                <c:pt idx="0">
                  <c:v>France</c:v>
                </c:pt>
                <c:pt idx="1">
                  <c:v>Germany</c:v>
                </c:pt>
                <c:pt idx="2">
                  <c:v>Italy</c:v>
                </c:pt>
                <c:pt idx="3">
                  <c:v>Spain</c:v>
                </c:pt>
                <c:pt idx="4">
                  <c:v>United Kingdom</c:v>
                </c:pt>
              </c:strCache>
            </c:strRef>
          </c:cat>
          <c:val>
            <c:numRef>
              <c:f>PIVOT_TABLE!$J$11:$J$16</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1D3D-4ED3-AB80-E4776943D2E7}"/>
            </c:ext>
          </c:extLst>
        </c:ser>
        <c:dLbls>
          <c:showLegendKey val="0"/>
          <c:showVal val="0"/>
          <c:showCatName val="0"/>
          <c:showSerName val="0"/>
          <c:showPercent val="0"/>
          <c:showBubbleSize val="0"/>
        </c:dLbls>
        <c:gapWidth val="82"/>
        <c:axId val="1997534432"/>
        <c:axId val="1890911520"/>
      </c:barChart>
      <c:catAx>
        <c:axId val="1997534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911520"/>
        <c:crosses val="autoZero"/>
        <c:auto val="1"/>
        <c:lblAlgn val="ctr"/>
        <c:lblOffset val="100"/>
        <c:noMultiLvlLbl val="0"/>
      </c:catAx>
      <c:valAx>
        <c:axId val="1890911520"/>
        <c:scaling>
          <c:orientation val="minMax"/>
        </c:scaling>
        <c:delete val="1"/>
        <c:axPos val="b"/>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crossAx val="1997534432"/>
        <c:crosses val="autoZero"/>
        <c:crossBetween val="between"/>
      </c:valAx>
      <c:spPr>
        <a:noFill/>
        <a:ln>
          <a:noFill/>
        </a:ln>
        <a:effectLst/>
      </c:spPr>
    </c:plotArea>
    <c:legend>
      <c:legendPos val="t"/>
      <c:layout>
        <c:manualLayout>
          <c:xMode val="edge"/>
          <c:yMode val="edge"/>
          <c:x val="0.45265551181102365"/>
          <c:y val="2.9520295202952029E-2"/>
          <c:w val="0.15580008748906388"/>
          <c:h val="8.30264113664758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[SALES.EXCECUTIVE.DASHBORD.xlsx]PIVOT_TABLE!sales_channele</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pieChart>
        <c:varyColors val="1"/>
        <c:ser>
          <c:idx val="0"/>
          <c:order val="0"/>
          <c:tx>
            <c:strRef>
              <c:f>PIVOT_TABLE!$M$10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A1B9-4A50-AF16-9301C16F83B5}"/>
              </c:ext>
            </c:extLst>
          </c:dPt>
          <c:dPt>
            <c:idx val="1"/>
            <c:bubble3D val="0"/>
            <c:spPr>
              <a:solidFill>
                <a:schemeClr val="accent2"/>
              </a:solidFill>
              <a:ln w="19050">
                <a:noFill/>
              </a:ln>
              <a:effectLst/>
            </c:spPr>
            <c:extLst>
              <c:ext xmlns:c16="http://schemas.microsoft.com/office/drawing/2014/chart" uri="{C3380CC4-5D6E-409C-BE32-E72D297353CC}">
                <c16:uniqueId val="{00000003-A1B9-4A50-AF16-9301C16F83B5}"/>
              </c:ext>
            </c:extLst>
          </c:dPt>
          <c:dPt>
            <c:idx val="2"/>
            <c:bubble3D val="0"/>
            <c:spPr>
              <a:solidFill>
                <a:schemeClr val="accent3"/>
              </a:solidFill>
              <a:ln w="19050">
                <a:noFill/>
              </a:ln>
              <a:effectLst/>
            </c:spPr>
            <c:extLst>
              <c:ext xmlns:c16="http://schemas.microsoft.com/office/drawing/2014/chart" uri="{C3380CC4-5D6E-409C-BE32-E72D297353CC}">
                <c16:uniqueId val="{00000005-A1B9-4A50-AF16-9301C16F83B5}"/>
              </c:ext>
            </c:extLst>
          </c:dPt>
          <c:dPt>
            <c:idx val="3"/>
            <c:bubble3D val="0"/>
            <c:spPr>
              <a:solidFill>
                <a:schemeClr val="accent4"/>
              </a:solidFill>
              <a:ln w="19050">
                <a:noFill/>
              </a:ln>
              <a:effectLst/>
            </c:spPr>
            <c:extLst>
              <c:ext xmlns:c16="http://schemas.microsoft.com/office/drawing/2014/chart" uri="{C3380CC4-5D6E-409C-BE32-E72D297353CC}">
                <c16:uniqueId val="{00000007-A1B9-4A50-AF16-9301C16F83B5}"/>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PIVOT_TABLE!$L$11:$L$15</c:f>
              <c:strCache>
                <c:ptCount val="4"/>
                <c:pt idx="0">
                  <c:v>Corporate</c:v>
                </c:pt>
                <c:pt idx="1">
                  <c:v>Marketplace</c:v>
                </c:pt>
                <c:pt idx="2">
                  <c:v>Online Store</c:v>
                </c:pt>
                <c:pt idx="3">
                  <c:v>Retail Partners</c:v>
                </c:pt>
              </c:strCache>
            </c:strRef>
          </c:cat>
          <c:val>
            <c:numRef>
              <c:f>PIVOT_TABLE!$M$11:$M$15</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A1B9-4A50-AF16-9301C16F83B5}"/>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[SALES.EXCECUTIVE.DASHBORD.xlsx]PIVOT_TABLE!top5_contries</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PIVOT_TABLE!$J$19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A1-44C9-90F4-2AEE02E816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A1-44C9-90F4-2AEE02E816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A1-44C9-90F4-2AEE02E816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A1-44C9-90F4-2AEE02E816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PIVOT_TABLE!$I$20:$I$24</c:f>
              <c:strCache>
                <c:ptCount val="4"/>
                <c:pt idx="0">
                  <c:v>Central Europe</c:v>
                </c:pt>
                <c:pt idx="1">
                  <c:v>Northern Europe</c:v>
                </c:pt>
                <c:pt idx="2">
                  <c:v>Southern Europe</c:v>
                </c:pt>
                <c:pt idx="3">
                  <c:v>Western Europe</c:v>
                </c:pt>
              </c:strCache>
            </c:strRef>
          </c:cat>
          <c:val>
            <c:numRef>
              <c:f>PIVOT_TABLE!$J$20:$J$24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18A1-44C9-90F4-2AEE02E8162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AC79-43D2-B8C5-02E1CEDAF6A2}">
          <cx:tx>
            <cx:txData>
              <cx:f>_xlchart.v5.2</cx:f>
              <cx:v>Total Revenue</cx:v>
            </cx:txData>
          </cx:tx>
          <cx:dataId val="0"/>
          <cx:layoutPr>
            <cx:geography cultureLanguage="en-US" cultureRegion="IN" attribution="Powered by Bing">
              <cx:geoCache provider="{E9337A44-BEBE-4D9F-B70C-5C5E7DAFC167}">
                <cx:binary>zHxpb9zGsvZfMfz5pdL7cnBygdvkjBbbsmx5zRdClmVuTTbJZnP79W+NZPtKI0VKcAzkKECMcExV
99PVVU89VZN/X87/urRXF/2zubaN/9fl/PvzfBjaf/32m7/Mr+oLf1AXl73z7ttwcOnq39y3b8Xl
1W9f+4upaLLfCMLst8v8oh+u5uf/82/4bdmVe+kuL4bCNW/CVb+8vfLBDv6Rzx786NmlC82wez2D
3/T78/8NfuiLi+fPrpqhGJZ3S3v1+/M7f+f5s9/2f9M9q88sLGwIX+FdJg+4kkgiJp8/s67Jvj/H
7AAzpJWiHF3/4B82Ty9qeO8vLOR6GRdfv/ZX3j/7/uetF++s+tbzwrv4ZtOx263wf99db+m3u6D+
z7/3HsAm957cwn0fkac+2of9uL+yF83XHxD857BzcqAEx1oQegMvuYN+JA+01IxrKW4+Rnvw/4UF
PQz/zxf34P/5fB/+480/D7+5slkR6l8IPzoQDDNFKdLXP+oO/OxAAPSEEfYw+n9hPQ+j//PFPfR/
Pt9H3/wXoB+vV5f5L405+kAyqhHD+AZfegd9zA8oVRgJ/N3593z/L6znYfR/vriH/s/n++jHf/zz
vr/tL5rLq1/n+kwcCMIU0uRuwCcHjCsqhZI3N0LrHzZvAv7T63gY9B/v7WH+4/E+5Nu3/zzkyVVT
X/TVj/3/gmjPDzQRQmFOHor26kBrrITWcA9u8voN5H9hHQ9j/vPFPdB/Pt9HPXnxz6O+LZpfm2MF
PSBMSCm4egh1sjsUpDH/kxT7F9bzMPo/X9xD/+fzffS3x/88+odXfX3RLD8c8Bf4PD4AcLUCBnMT
UO6GG4wOqELwjyLf480P0ze+/xfW8zD6P1/cQ//n8330k/+CFHs8XNhfiD2jB5xwzpH6TmAgg97m
9uQA8x3qit8F/cllPAz599f2AP/+dB/u4/8COn96NeRX/S7a+B8A/AKHJxBuuGCSfffou5ySQ9oV
mv2fv+/l17+4podP4M7Le+dw57P90zh9+c+HnlPXTxe/0Pu5PtCYArWH8HL9s+f96EBSpYWG87md
bZ9exp9g/335+7B/f3wP8df/POJn7tdmWqhmCUQUyuR3seBuNYv1AaaMkR+17n4x+/RyHkb+x3t7
yP94vI/82X+Br5+5fgjZhf3hev952KH6QCiCteR3E+xOQoAPgM7T7wkWPr/t739lKX+G+49N3EP+
xwf3sP8viPrn09XXq+YHCP858hBnhGSgE/AHAz4oaED3Fahr17kWDuGH6RuG8/RyHkb/x3t72P94
vI/8+X8BvTlvL4pfCDwD7qjRTiD47tl3M20E7IczKhjQz5ufvUj/5HL+BPibXezjfvN0H/bN+T8f
5s+nYlhveM4P1/vPvR70A4UwuT6A6+x6V7xRBxDltWAgoN387EWdv7imPzmB2xvaP4fbn+2fRnz0
z5/G+6YYrr4+ewH9gq/uV2qZ9EAzqigcyU9vv0X2IwK3AQEvRd9zM4LkfDsP/PV1PXwo++/vncv+
x/tHc2j++aM5BI3t67N3DqqwH9j82UV5rMfw55/97MAkF8PF5rp1c6sF8fin16hDO2nv1e9n+OA6
b473+OvvzwVw35/9oN1vuHP0P/Wguy9cXfjh9+cgw2LOgSdDmAVepyXc5Olq94k6QFKBuzFoEGEJ
LAPiawPEJv/9OZcHkgPR04RIohn88fyZd+H6I8iHXEOqZELBvzDDPztlwNiWzDU/cfj+38+aUJ+5
ohk8/OLnz9qbv3W9LahdKVgGS4RJqLkwLKG9vHgLlwv+Mv5/rqmiuSzWKZ5cT43udJGkQ9ttlqJz
N8Hgpp/0gCnI0/umQLljYAVhqCsUbOm2qaqQ6cqCn2NCo9yAObItFl+9nOXYvMxR1h5OfW3fl22v
DttizI9vHckD5il7wL6knBIQsrQC1O/aD1O+pHW2DnHBqiw/wyRXGzKrQm1LOjadiYp6ZADBkpdx
hkUn4zzP8Lmko7zMSpmeEaZ7mfR2QbUpK95ps+Jedtu0imq8JWtZN4cSl9O3bupkmTQi7/K4UwBp
H9k6j8vRkcnkfdd8m1O3WlOTUmKTTV3+bldnZXHPuvRLJpfx4zhy8h75qHmlxyUaNlNj8/ePA4Ix
eN69E5FQa1PGdycids5x6/CXFqW9WMohngqNchMQIxfNyGVhlpbXtYlKwT4iS/CF9dCBS6TCxWRa
16LMiJV2X9d6IsSUecq3UW4zkfgiay89nltp9NjWacybUkljs4yXh7YO9BLPhOPDjFfDu3QgU57k
pbVfeMg7u41G1c9Hamjdpzko6uJCpMtb3tV9ZXqVz8HMIiptolU/XJZhmd/5Svp6E8EuplO8hPx0
nH1HTjxrc/46T0NZbVEta3+MOt6MsKG5Xk2tWxGSWZCh31STFovpe5b3SV4Xs4x11QwXyKK6Mo1Y
sDv2gUjxalVORon3VP2R4k5VR07mU7vJxx6v26KfpUxwqguZNGsYzgVnWXZGm3Imcdqp/EL2kogj
4gifDyc512MseumJ8b5Zu001pLQ1red+SNBasC7O+wJVSckLxczKVi5Mt44sBEMbHVi8jDPqkmGd
KvpyjFItX/g09V2cMmHfFkIXaCPnqMEJCdkUEqZsL48KPGtyCRsW/MWSaoFiyWRWvKlSJadXaRbp
dLsWqi22RTliu7XgFXVcoYbY45RSa5N0rDzZDC3RzesSl2tlXF2SIeH5ZGliS9y/JqJZXUKtnHQ8
cd8Iw9PRp1/CyvJiywYqsxgOaVlNGXWiS9ZJszyRlaaLQU2tpkRXZd9uWLDTNqrSudiiRaExedz5
HwpGIF4oLKkACswhvt92fV/ypRpRGOLMSX0ocswSL3z3usJkXE2YhnmzjpHbjqhsjbIh/fa4fXH/
6mmQuBCoukDy5C4p3LY/4CgrrLJj3JZZsxl6x14QH4oTwmp86LAub4rwPw2++IFArzlWkihoWwnF
gW7eNii6HLsWsxBPzeTMwMQQ93PTvyh6py5CN/dHKVlZMvC5TJZuRMe2a+kXN1Vu2c4LFqYuU7td
eURf0KjM5A0d+fP17aL/3UTEEFFMcyQ1Ioyiu+sjNdJz19kh7qLUnTm98MNAS7aZUDVak80Fjsts
zo+asZbauJngmA5s3bo6Gg59iNAT2ep+toBcjaAA4lD+SIr2EmMT+QZhGlDsa9aReCynTBu5lHX8
uCM8EIQ58AMG+UhLpkBtvrtx3FZ8QmpBce6m8Sy3pS83EM5oaWrm5VU0u6UwcwntF4P6vMdmXQpI
1UzkzhocpnJJqn6ZPnV8pXgbRN+hREbMHtaRT+skuJr7J9Z833k5FpRCyU4BGSAhd5esOIgoY7pb
8ri2XzB1/jCd03pbyCY/L9aIHT6B0e7w/885JELQUyWCIJAIQIyEC3vXYCQrF7KIoHiMLPvQpUwL
U/RiCrHKVpqIbmrywxrb7HWpq+rDNPVUmKnz0fbxhdx1CuAtwFwQxVgBkUHimsrdvkT5ylvc4rKL
mYqmNxZEaoPGann3uBX8kBmouXeNh+s+8p7v4WlqWTkWXewg8DcG540+r7tavC2CXS4Da9Pt4Pv1
fd3a8WWaNYTEM2pKZFgpqmobYeXwkZu7iyysTfHETb0bOXcYMA0DTRR0SAWqzK7ZehuDVpXEszTv
4n6q0+OOq2gzW5wfNtX4PgtVuVFsxEnaVfkLtIz+/HFsHrKOdw0vLgQC2WiPRBY98RkLoo3lOuBs
M1g3GVcV0WqWPPPJOrvoVTWSqU5wi8Kml+t0M5zwp5HqLmm62T8hBIHrQ+DmYrfCW6QJhsByIHng
A2NTNms8tCmezFB285lrhTVpaYsjsvhx8/jG8d0AubPLERNA/DlESVCI9zIG7ZwgfTu1MSupKzYp
tMjf26wDajTSrHoFXE1uIu/wa16LksfNnE/ztuBFZRPH7dpuBeL5nDy+qruR4HpRErIXJFLNNTRs
9qI2+AiilkYhXlM7Gsmy4TigOXxglq0vxrxXHx+3t/P824EAQFDAD6+b0Tsf3N2cW+DTeSVrVEEW
ww3VSRVFfFPhypqoV8N53Uq1wS5ftqnT4gn879/JnWWQ5q+rByL3QtCKbWNVRUPclUAVM55Wm1TO
9onIupemrwFVUCJBkNOAK8d7gE6aC8u7foxtm9dHmS3SV7SnVdwF3LwLVva7XPcleCy3rPaRyQuZ
vddDhl6xBesTX7vquOxZc8FHrp64eyB13IcfQ6MfAgAMFWmk9nwwuED8okUX+3Y6yzqq3hTR7FvT
IBsM0O8+kbYdDFmHEQjcKQ/1Rld1wsvoUOXVXMWiLKsXrpe8NxmUiMhQ2kN6o2sqOoPtIC5r4oYi
9jmLXNJmJZVJXuH8k8i5LjfWA31u09YeguOvZyzTH8sMZS+heY7TTRWpnEIVU0hIo9wOBmhv+MZz
nX9i0dyXphnyYt0g3vosrj3qm20zt8tllKddvhkmRY6nwOs5WethnJO0ImnSN4JDSFNL+5l1E3od
tVjVps7F2JmhAeMvqlGtdQwi6igTNKTFaxJNZW58i8kxcq32x8CZW2cIjLZMRlUtP5+cntI4TF2J
Tc9SksXNsoyRQVKMDRD3mvaHTYEHf7Is87CtC4dtAvRZfVszhVYzT4N+L3DQk+mgcJuTzFezN3zo
+iuS5rKOKa/5mrQ2Kk6a0gObzqJmTewYhnczp+6TTQt/pTLarfHM64Yn3PflVY6hBDgG32TKUL+M
3Cz9PH0B2lb0ZgVG9A6xrJ63YtW2P4KLPylTorTKtqUiaWSww8vrJlh8FdQ8f1E4z0+hOB7pO9iM
/jD6poISoPDsVYhwA2WxI3lhisK5CcgooXVcR0EXJh3qqorJjIZqI6RrsGkziGFmaldYGWSGTp3a
lhafaiv0khC8wIEOKK9aM6Sh75KZ5PpwFbIpYte2Oplxs6xxijk9bnorV9MvwcLvgzru6xKq9QNL
IZ6aceLp8dx5XJpoWgYcV+0y9nHHIw3nZ335QbklXJTjoFlMS4Q+E+ClX6GMWLok4Hr9JiqZfcqr
fGiSCs14Pl7swqnJo4a+66Oq++zChN446EO9ieyEbIIWWp7UrsxaUzWAeUz0pGfQDtb5dBhX5+Oo
pYs8hn3JS6y41UbXsoI75hg94ZUS6SHULFC9946GfkNano0vMjZCeRgJr8ihn6Ms245QCfmkziuR
JuNQVaNZeOGg8Kzm+bhUecuNXSIK2wgKFSdUVH2VFGMVwDfTjg0Q4HMoS7Fw3YWoq8HHXKbtFIMi
QMAhW4dwPLZz943ZOb9QjrZ9zOc1qHgpKjVuahRca7IRJChAMvTVpvJZUCdLL5iNu6qKjseF5FFc
5XYpzQB5/ksasXU2cu1EewI7b+fTsPAMH1b5AsQrUMRBjWnnEiVDilNsxpVC7W4gH5T+kLW+9gaY
d4viahDMJyFFS3NYePATU0U+o1tLnAbHHhz5BAX7VMaqSOlpBc46mx4Noj4iYkRD0g+laDfpilKS
sEbRdzrUQ2ZkVulTB2ekEqijUWtGuNwtnGAxvOwiV/kkE81ITVcyBb+wzsinrFBVYTqu2w5qqVJ8
mLwlYyKGAFKRbdLyE6PWLUZGKkTHFUzX/tG6IUqTUjt8OYuhfRONHUx+h2iR4jAqIg1nvqTNi37N
8noD8ot860Rf2DhSDVwlO1D9mURUfRu0Tj/VvFnfudqGHa7z7tpR7d8ty0pg3Wurmg2eI80NLzLI
MF6q6DPmGdCtgVYayE3O6VmGi7XeQhrkwxGhmLwaMtaqjVgBmg1vrYynduxARGhH9lZzO/NE9sqv
CTDSLjekCtN5u0B6MW7EftmwpQzIEMJ7cJB1rF8WBeYteOyQtwb2jV5Q1K1n41zYc4SmZjGtpak1
1dBzkHFsnrkjXcKgfhwQofNG8TY6okMz5rGfBT5tXUnnLahA2RFed57f+DL7yjHLbDxXMzopwCN0
Utses1d4YVBW6aHWIZbpGEVbNQggWt4yqEIrv76JJtJcoZWWH+E3sG8+SsOUlHPXfFZ1P2lj16oo
kiItUAM5rmjzZFHMJSgXWWNojihEPN/wtxPjOX0xj4gkAZoSzWtF2iGNXUdBKkS9Fm/ntFs+lM08
yhjK+vnjaN3cniwenOWI+bBUGz72fIzVAIV/4tvF2qMZrwL0GMZcMFBHrN8gcuJTXaZQwXdeTZkJ
Y54VyVrSoTehReI4TLMEQtV3qasNcnYN28m7qs0Mz9qKvA4TC9PLPBf+zOapF8mKnRhjX1pfx30/
d6Vpm7b+o1lXOYHHWc1lvMxrVCYj7tlyWHRZTV/hrtHY4NKVPMkKJqMNJes4x0vO1RyrsU3TrUNh
HGLW4hziBs79CdwcQZNai/FN5XjY4qoQHzqyRG9Xh9fheLV19YrMHjJhTnIEGisNIRxGa7Wxk4te
TiFtiyOWVl0Z+/5tkQramG7M6njt/KtaN/6qtrb9iLvprB+h1gJOc9JmtSueInb3CxeBkaIIaygg
KRSod5mrdXA9i95OMScVtkBFXJvF09K3Lua8ry4LXgYRk7JcX5dkxrWZ5Y4YtPlCBlNHJPh4WZol
MiGfQhmvMg9/9K1tvRm6iDUJ16hoYo+WsjCg1NjwBNN/oP6AAny3dFB5EWV0jwB3M25rO4s51h3y
Bhpp5WG71FonocXDVyS7c1bw4EyOq/4YRCV02XI2vyvoDGrxiBo6PwUpovfoKKgQDMQBqhjZcee7
mA45lApNVYVYa4jKJyPqdzdgcvRCKAHKq24L3SaWRMUHiVRWxG1fdSrGU1F+qBENRTwpPL7RjQNS
NWUI9FK4yEIZ0GQK9dpTnF9xIvI60XYYe6Nz1S9Q4ZFx2ZlcgO5GUf51GkQ5btJ8Yk1MAoH7kNHW
ful6neKTtdHdFBdcRkcBwXmZEUfRYMZxSc9DjUcHnZcle5eCu194lM40GbJAv4FKiz7bNWOFqXQX
amAHaeNiNDE3J/nKhjxmqdKVSSfwuKN1krh4IbJavLfFHPI4T2n/OYfu0TnFVc3juhm7HrTpojm0
KiPA74ZBdhsG4nr0grqSrQnPAl+NEFVm7LxU3wpfdsK0BXABMwGf4AmjrLbGp0i8RNDo+kON/Xox
lktpN73ra2ek1yhKCBsykH2B29WblspygTjTA30D7uO2vKlrZmrk0o3NQvcx6B5nSeCypXE9gCYb
N17bP7IoZEAEubObiPARHyrpq28CeBo7smFk2wFII4Silba5oWC7jYuyatPYimV4rVdZtAZkIfsS
UpjycYfa1idzlWelgTK2fQX8lOM4dVEVmUnnTj+hktwvjIVg0L2XDODnUBzfdc0+wyogn47x3Cu3
xUvdJmlJIRc0fBcue/GEvfuVGWgRoJ4SaCQSIq5VxluFcQ00h0+9grBMGv5CD1Hx0U1DvcXMQcx/
vAi/H8o4NNHABqiVBL6Bsnftgot0YVM3xBX2dgM7nUH/WIGBtzJ6AZp2syGDRUlVluhUNAN5QoS7
Dy2nsFlAFb78AkrxLirc2ipeiEUpiJtxn+vldM3T9jBaepaIENBWiKJ8Qgm+L/hw+D6HhNgtKcVI
7m23nVc1VR7oRTN32SfVLixucJi3CgjLe92XEzDD1L75+xgr6MhxBLP1nOG9dAFtoX4sR+Fjr4v2
pdVz9LH0aDxZCzSYOY3CcZSH9H01tmTTQOn/9/fMFNaEQsMApm3Rns4SNYUC6SEH866MQAIfxEZP
03g0Mr7EMsdtjJYKHT++Z/qAY4EPk2sxScG8116KqdgorWxGH1Prx68NuACL8dhDjpmKthm2QzRU
ZRxByyI9bMQ8cJPqfLnIB5JS0GWGoknWlvTNZh7WbNthXvA4tSG80qQRNiayh6qETWoatlWLo8+I
euDFpLXv1qWtkiwvWRzWatlUTtNXmo8OJ80gh8bUsnci5n50I3Tg1NyapWZ2szakyRIFLes59t2S
iiSDzqE/1JHz0IZD0WwmVMzpxg0ypU9cwwcUKUkJEtB9VAju4Z5KXNZjjqCcmOLQN+lHyPsVj61t
lvkJOw9obhLEVqlA9oVJJbon+kRgeSjbNMTFgCnorIpBHYEF3gTn3qRsgtALNL4vDOmnp/Z4/64L
YBJKSGgBKCHuqW6ZJlzMOXRLSY4PNZ+nTcZKFbdaLSdRqacnWM4D9hjMXTCQthlBbL/rg8berayv
hzjN9HoKabwroPU+p68HuPFFXEMvJnoC3vvHCA1A+IKqgG8Iw7/JXqaQwcHzdoAmvKB9nA8KRhHA
n2X3hJ37lwtkG7kjTHg354H37ODgvO8ZRG25+OIM7ny5DRkUfBnuo0+hBoWDAxE/Bl1y3NA6Ks8e
v9wPJCjOQLcF/RrIF9SFd6M2Qmm+ohGmL8Z5UNsQqD7DoZ3jGiH36XFTDxwiB00aGiiQpUCz3Yud
SPnMQliGncp1Oc9DRlLjMuk2SkPNw/PKf/j7BhV0VWFz0KWC6Zy7e7NDhKLe4SFWFS+3ChojRymo
B+86KZaXnZjKJ+yRXcq5K4PDXKAg0I6CuWS4f3tX0jWL8AKBz/Q1FFVx1TUUioS6bpIOJpkPscd6
PaymsLxrBY+8sZ1mH6KqXCrDZYfKWFRl3m5TPoZTP2sYbJBlxvpY8Tm8LYeIlwlqF9DVF6dblEyZ
x0/1Mx5wRxhtBNeHSCE1fHvpLmZ1yD1eKAhLGSjAJ32Yq9d1XYAO0HHUG8mz7GSeIrrxTUmPLZlX
/sR9uJ/WIagxmH6Br/hgCY2FuwvIQEoLDUvBS3yax72q6eGMlvbbkFYC5INsNgLBOMbjnvLAZYdI
ShCnMEvD4fujd422Wi7B93qIZwJOuULn6oTm5frq71uBSSto0sJd3/US7lqBkYYBEwtWhJPrmx4Y
UgwjIu3Nlxf/tBGGHyi/YCpeSmhSUgjTZO9Kw72SIKrUUwzyxR8gJfcvWt+BCA61xnHRDl1McSTP
QP8FwXzolk1Z5OR0bOplWyGRZqAG2h49carXNd/e1VBYwO2Hig7mmji5u/dx7XVXVHOIhyxKXyvW
tEdqKd2HAbdLiAWaxEa1aY1MWxblZ3CCBiqVEJ6qTXdm9pcBAWFHZhDM08i9g26GjObFWENpGjom
TQvt1Pe+qsl5t2ReQr/KR59lVagUFJd5vlL9qJczW+T4ErgzgfG4Sqls87hbPODxClrKeNdAJADR
HjR+9KqW1MMISJReNCxbjqkX9ASN87rRBVSGE8w8PAHEffKwmzWBVhHod9A6Y3tkXdlI2TnLQ8ya
tTzO0swmmFXagDbcxRJywWYtR/QyH0d/+bd3qzEkAEqBusMK9gJMNkNMLrUeob6u0FkO3dXXEVlq
GLcT2dHC++GLbUp38bjR3Ze/985dSSox7FTt8tz+1XNFne00Mrh6wvUqjnggwynwmqJNPOTX1Phq
CGucdxoaNilww7ApkV/xy440w0c5k3KElgXLm3hBOem3IDEqBvNbwc4G1O2pBDmzxacwdra8CZVi
V/nAIXxRnIIok/GZb9eO1ZFZgPGKw3wqyAy5zy+v6jX1T+TZ+ykdBhwgqSMYhIGrvi+/RNaq1inQ
DqMw8sOeVXYDxMobnRbu+HFc75m6LjdhVpFoCROvu0nZ2zVflZZ1mTu1xjUZ3q1dNB+m/cRBHcv5
33VYyOIgJe0619A2UfuXpFD1UuMJZC5Q9Itkwl163IDWE6MIt8nscZp0tPVvKWn89vE93h/7AGdV
eDcNxilnsIa7mwR9gPI0zdZYC4vOG5xbQxfQw3sl3NG6rOLMNjABGK3QyoNGCj31pXdvcN4xE4ZM
Hldl50+924WPx1d2L2sJWBlo53CHd4PHYi+fIF1TB1tf43IW6atcBfGCZxU9edwKuS5q7wRNYPgw
Dr2bR5ag/+/+Vzq3T5lXgdSdI3M8O5j52xZYR3k8yNaSjYT27KdBWvcJzXw3lcXnHuYRm3KCVil1
2QR1iZgXM0Gb0sY6B2nGwKR1/4eeK/XFlW7Gm7yZGvWKQLXebKYKofMo6sbXtfJDt+UFKjMDDKlb
k5SULgXZEDEX4y4S+TGbOhIMaLhDH0cwxgwdJ1Ce8s3s667f4jGoV7rs0gZkWVC5DapyEBQXVqBg
/NRDcVqtHsTCogqfPcYw9knqHqaZmKxDb6CnuF6FLhQidrnN0Ys+D8ydZF0FevzUBz9CmYuQP54q
MQojtC2X41ZHKbTsINZHSTvR4I8CtEXl21otfZqsGTjEN9pN/L3u5vErV25tjvK6LrWB+NXCnGHf
L7mB+NPSLRSu0DDrYSa5SepxHL6kNiV/QCfJazNGWQ3UMsygy/Ox7s6GekihcUDqFIadZZRdcZkt
O+G5K6BhIDp2WXSMOLMMXfhcuZR9g4YzebHOBKZFo75q9UY43TRxvdjmFTSAcHmyllVTGwGzVzDB
Q7PhHBp/PAcKqhVI4ovtc1hHKYJBYrEUxkQ9VEeyECJK5olKsM7a/rzhWY8OWweDxwkfBxhjnYZm
/dC0DXrvBqZKo+fdsMEKzqAMdHWWxsCUaZcmwU/t64zN06UizYz+P2Vfth43jmb5RJiPO8GbueAS
jFVLSLIk3+CTbSXABQTBDQSfvk9kVVdXOl3tmUvZkoIRBP/lbCq6ZLBfp41VXqp1L1/IrKOwEM1E
SSaixtdpg5VOpnhaHAYRnOkAH0PhK/bx5jZNOXu82zsQIA17gAe03TW6d508qB09gdrDwJ1DGg5B
gm7sqjB7Tt4fQTUNY8awys9YkVDi0hV6hgFtwB3SrgsbkSbGUxeI8mSSRhhuXEz8jeGZkN2NLpCK
9Ac99T0vIGAzFjqheQ5yJjonSF3GY78UrVm/9WB7/bPwWLJz5mgMitkOuj4rEi1xWlfB8Dagyj2o
SFCVtULPFwiOutdaaO95BjuvirFd2ZzP5IYUG29Iron0xHOdrEmUGWCw3xzQid/GbTEecOgkepOY
1aLUaneDcB7iUuh1KmOTVFMdhjkF5SjSdWQkH1zAvlCaEu/FD0G5DsOmv2MBmA+y8X2ZjtIuTS7E
nHwHokqqdFz0tOuCrQPzHwb4YJZxgkx8MDHVOwE2GLfYEtVmHeBEaNIp5NBp1+CRTIXUyY9QRfqt
3QB3p5PwAyhZPLc/uXZKPq1ZOGpBJBY80GMkmlzNVM/pUnUC9HIQ9ST3oYjq8omGi7MbOdTapxbD
5x3GfzalA1EQ5gEb5t5vetTf6/GN7PAgUI1uRvnkp8G7mhrZVgZgb8D1kjc422VP+u13/ehvsxtg
F1hQYLb/M3vi53I8MciowFqCJJ4NaNMBx+Vr625uKhihR5yl8cFr6XLqg96WrVD6HVoDnBnV0qx1
bqKwzdP71UIw40F+U4JJfu8VIS8Kt2H4TY/6VfeMY8+FnYWCEfrbEj4Cd1vA7jrZJIK423Gvi1+6
iIKwqEGznUD81VsaR+t6ReFhVw16+dDppno0HW/m0033FIGicIdX0CD1/JvL+8UAgyXXgYcVrr8E
ff6vrQ0zaNvBFGIyT9b+twnUfKaCbnxXSvxmBP37BoTbhoEXumWKDRCk419fCioK1RI2mkyA7s09
BtE+pk5afwIVie7nNdGlmi3NwBbxi6hWdVrA8P5mObyNBH9t5YjCA2b35yjjgvb860WEvfLRNEF3
SumR0ljmpVSv7344BXcLGMPfrDa/fDnQHyAjXJzYn9/zugCFpDGw0EUs/h13pPy2BltzgBkB1qak
Yr95Nv6GXuAzBtcCUw7GNfh+fuIEGnQZ4lSArzyiNERdsh9SIjt76RzBC5aweG/YRq8jmKhioAy9
738flv62Z9wuAPgWlKgeUhp+BugV5dZsK8xUjopVjtC3+OgPW/wR1vXnUkvztoogfP3fX/PvZxiv
ibEMeE0Ad2r405t2SCukN6o1Y1VTg0Gr+sMKWQikqDz+TYULf3FDXddDf0eYlh978e1a/o3kYYkl
IgDpmoHUqqqsgnhlTechiN6NSeL5FItlfAfu0PIyqEOgtJFTVeeNMbR2PNnBtRd8fq1I7T1NhEMV
BMfJNpdL2LsvEXGZTtcqvIP9iT06YNplqkIJ/5KvBgACZOudb1vnB1UWQWNYtoDaXro+ER/M8TjU
WdiTT2bpkstWLVTsvGAJIaiaavlAWW2XNFrHLs57V2/lGiZtldetz2mhh7r7sLErqkISv/8Wjhhw
QbaaAAtbAIXMRGrYTSoiHS8zDhFhGft8+QPYs7GpN24DSDaTDPyyQMGjHxcpqMyAUsUJiK+lQkeF
mfB3sMGvbgVOWYS11sPN+HktAfUwRaGvsRGt7buUkXdeJd4dWQykWFB4dL852r94Paw/ADax6IGE
+pMl+rdbT/2k2qBNwgCTuBOsaAEjEGbFvcwIKluOg+38rmT+4mT7sMUAw8Jvh0Pmp2oF31ZIXDxP
UN1u292Khpby3ld3UMqMH2oSzU6o0c3jyLU7QGIDVMYQm8dN9NYnjt1Dt0aLpXb8vCayHn5T2355
cWj0LrZffC70JyCDaEOTLsBWpN21evUFSP96WmIgWFG0/WbP/kVZgeoWzzZkHuBWb9ku//7YTbM0
gvgxXiupl7TSWp/7eXNOUJlqfKlEyaCv/s0b9H51x7Fp++D8gNrH9KfCMqtaVCTEO1xEAkuUtlHE
Tl0TiWDXB94SYUBnvNrFpvVehSawTyasd1J3ghAyF1W12DOeSLQ5WwPQSgcum+89ZX4LIrDWr5Bo
TU8hILgtG8ZAr7tNanqP3xnEBXC5uVjCutFl39fqD0iDwRHOZJnob0ra3wU0WOw9z6WwfQWRj1v5
1892wYO7MiB8GY3m4UsFRGoHAFcuae92ScHZIOHH80nGFyjXROtDKNCQKYC1JhrPg06G/f9ezn8x
ReJ6aOwi2QT5Vj9b0Aa3ZwnE09Btdn1TYYoFP5OCOuK/2ethSP55Frg5ujD7gPWB1/lnEm+A/zTp
R2Myh9tqP7uOmgoLoeyjjTvjplEHESfYr1p8bECAptyNVqMhJ5f8o14hYEhb5otDNbCwTwMVyauD
2SI+6gDjN5by0dXZHNv1EcjR+lq1xBmyrTIrT4NRkAqCK8F4xkAynhrebEFGukj9wObrfjbeGmMZ
d8LuCgtvfY5tIh6aFlLiNCLTyHbUcaDRrg3Tr+7WQ7fVxNCxZZARRX+0TLfbzgrN8Wh4dfg7YvBP
/PwvMxRUfaAi0ePBZAVwiv/1wPAppjWr+jCDmtlVeUTgiyUb8w0kMdsC5WHsvgKc866UhAlEf80y
yCP0xPK5ZnF0bZag448YPcZgx8CyzWfC1lt4HZzQed/EACoSXP1cxKNO1FMc1zou0FGr4S8BQA//
uOR/mM6/qx5MLxf/TGj+15f/9/Lfsc9/pgv/z7/fMp7/56v7/rN7mobPz+ny0f/8nbdYgH99K17u
nzEBNzf+X774Wy7Af3D+X/+Mkv4P//n/Fgvg3lDl/5wLsJ87/jHY/85CuDnu//yJfwQDeMguhoUM
0X1oObcGi7L4j2AAN/o/8GPj3yG9wEaDk/mvYICAImcafYAidJfiP2407j+DAYIQgVzo0YnnAr4E
5fD/FQzggpf96bm9zXgugDi45fFKKM5/PX9K1eMM7BNuD0q+srV0dfsk2DbtgTGGe99rAVJP0tnR
cc0dj90toXD2sdx0XsfC38XKDbOmUzSvG/nCPBuhgm/AG+Ia1nJjnBSKNn+31pspZpf7l973pn0f
Rh8+reqHuI77Y7T1LIXUC6r/Nnq3JvyxxKWc2ccwem2BmX8+ccW2B/R1faQLkDbIP8TJqwgp+mp0
q5TTNTnCx8gfVo7R1Z9Cr9xqdpj6FVpkN3yAuP9rbTuR9v12Rtk4E3cFUuVNpBR45Ao2u2QHIbB/
gfncLxyiB52Km8mZURbv2pbJUjhjc10j7qzZnNT0mWMZLpxpbAotHfplXSjbo54Hbu6P1WLSIap8
L4+q2XnuiSdnvEXy3FO/ktCLob4EHl9emxEyE6hwJpNWSejv6TxQvJ2Yt+mqZ2c79HFC4AmqML0S
00+mWKEoLmZnCgFhrUA54SA17FQR4eY6Yq7IXAcDVcwjnltbwSPHR0g0UyI69ZaIpexiRQqhbP91
a1YOHyG4qrSqAzDIAIeapwD6fZYStc1jMVPpHS1A06RApWzqFHAZOaPSg9ZYWgmV0FbBpTbh1gVV
1DhpPHDWZrO7tVXaU1dmdo6918Wu86EWVh50o+1+7dvvvvU/oUK+TNUWFa0K7B83SXHaCMBwmYLz
7mK27eT2jy7f1+4kIesLa+imMTkAoutSNs+AcqGPtW83DfFpxaz5QWbn5IYy3foVlHM1+iV4khRo
afB0i9Q4jEv4HVhfSQh5X+Pt4MXsm2r4fTNsJSDBvXTldUhivIEWphTNbfQwYzH7HEUUwHqxDcch
xN2LuAjydXJWeMZhvudNX0R6OXk1bUsYRJKHQE451Txdw6GwbI/AgPmMUVOW1CU678LhG7Rve+we
zseaECwgcJvxLQUsD0E9VLSHAAXgLtq6dU3b2bNfrDfj1/lOQ3ZQObXnNlqHwmn046jbPqOmp89W
j/JxtZAXI9yBpu5iyH4KmuUOcRYyxdTpQ1QTiwyBFfbUdE2crrxM4sE7QEvLi9pDmkBbt+vLoDlm
z3CqzjNk/sWgHXaIxpYfPNbSN9jl/YtZFFaaeu6XzJn6l7ob3uM5gWStHyMsLzVnEKBHSElwIgLb
x5TVQf3WG2hH/UFD4VP7NJdBDKlNqF5A5uo7p+P8MHtM500Lxb6avCFd/bA6x3r5brEHTXAp4bqw
eIlstg5KBYRyFPAKE6mL53qqBsR6tBCHw0fl5F6rogv4fX7dxn49hyOs4+0cdudGJNE7GvITEV58
E749VaI7wn7jpNA4JpkPkTHqxyKupg3hsXb77hCG0b3qklIJvOtmgji48bJ+uoAcqHJ/jaMThc3r
IjGMVMmTGmRS1AFUfQPo7yho/gDShPmDGNiFFs/ZhZSre6ad8wyeusRQtR78LY6vFTzJ6a1MH3vU
fpxBLHlhI+OLnsY2rSLUWU4y2zUFrMPIGaH7SHmXxK1KTSH4rUAkAN490M6/sAnP22i+Y/j3sWGF
O2tqDYCfbwwenyXvYnEO+0dBgjlNxqHY5qQpeCXjbKVNdGZDmPvW/dTUEFhakuNiMbcmHZCmRbT9
y9BhGnLG6Cp7WUFZvYW7FoacY8/otlsjX/0IV4QHtH1jHkIJraaD6fMZko+i6ta8aqIK0Rc+GEX5
xYIyTofFTZswPHbLTW3nvlvXQamg8WlqSQDwA8Y0LxiTA9S8MBOGUfUs5NoyIObOBHOyPK4UBD9C
SArPOFAtQkYNxQcN4Bpb4pe1g7esoRUpgIHiHjT1mql5FPj8u4s3miprmpbtg3CLMt/+AFdhSmfu
ZYmHbt1X/oacltlDdwh5bqyeX8NE5ouvlhBeMiBwMkyWhxqJwdBW851VU1/APFYV0xZmw2LWo2BQ
e8WtTG3Sy3TavDsLLefkc/IAU5t9YICTM+wH93KjT5SJU+MqXBiiQWKIuAjr342/VkU/YSmLPF29
hRz2laCCgi1G9cliCV8PRBqpN+Pw+OO03EdknFIBw1qwwf+FD/sOgat+icSBDSSWu35ZuJ72bbsd
qKmbMkQ+C46HM+fC62eoVZzCbZ20mc+WjlFad7oeUkF7t2Q28VIBcxL0zeLEa7UXWAnSWvZvy2i9
lEz9kxwHeuwsHHjCRd/k2IgOZqhGIJIIi1F6MEgR6R4BsBRInJ6O3O9KqcZ2v/Sjc5zsFjxP7t3i
1SafNyyGMDZPhQCxUiiE+J7H+n2jHcmtw2KQGWq6+hAz7ZnF2Rom8irGRuQ4hO4eKqjkYW5AB8E4
BBwLLPu+RQnJFPdAjHR9JTK8haiMDIb/jAwQJYWE1/jpJcVoJvMtnC+OxK2Zh/jFr6vSj6ZCByNN
pauBJ4n7hMsfgxfnemzRNwT73uKzSGc6vbe8x/fWK1YiNBr4KSv2pgGoXDlF42O1E2aRtG65JWI9
Tw4stc4S6a9CDQtL5TawIsYgVhU1yk2+0WovN+5nwvQmTRRO08rnHcr6qwE7Ah9jCdXiaevr89q8
cYmGWb8lU3sXhe29tmMRrKoEboiHTfjXyAWd5r8Cf3nq6vCRN98S6PX9pN3xJPkqB5K7zQUMfx77
B6QyvHkzmusywlSo7oPZ32u5YLmg8OPolRawo6Au+tPVMBitdAeBrLsOaRUPh6jmr4FDlrxyoqte
xLQXBiJEOvgPaoXrcFEFnKNOMUEaUlR96Ztkp6L2GFRvVoe72UmG0sjuo1nbe2f08rb3nkhi3npH
HEOYj8cpuB8UCEscmM0gt2gaEpWP/jYWY1wNBTOIDoAs7EAwtkLRbZF8tTAoU1yX38FUtoeUGKIN
gnsEc1LWyu4rbYIGjmv6lTTGK8YRx4VOaA+LojTVeNbWtHFiuUMnUzADjqxgPg8PsFF4e9N0ZdM5
75vuuwxJLbCjruxBxwT2pAjGk5mwLdVr8DS3uJWNY7GX+ZW+9gN+V6R7/r0iw1chlrrwvBYde2jC
E/w2XZnME03jzmaRGBiiiMRFWvIpkvgyhAaHi3S5r4cfViQX62mQoCJPJrFrJoxg2g8KvwLx6N8u
K9bDGwY2/A4n473OK4qJiazCvrXuhPtYL/INB02mLelf28bczTT63s3Ok8Qac0ec9hPTWX9UAK7f
/MF/lM6Eq2q91IjbQv2EbJtHuow4St7C7t3RXJFKc53BJA8oBiN8j/gQ/d0crl1p8UJ7x+Hqwy68
fkpavh6q+nNWASgUumN26i5bi6lnaKNsDkb71QmEvNCl8dIBnt972TYNnhWpr3imHsAD/TBuXajA
JakCwAq7abMWUG6RNl08P8gHiNzOPniTdIZqsNAOP0Ex22xpG8TAkKlw0rCx9oVWffwNxC+9BbY0
ZwYjZM45Gry2cYM7RQFJQeSGkV7PuWtWH5JLH5bCGEBpAmtgpqLo3rGbLWCcxojBxQG5YP1Zqca7
w6Y0F5Nq3mfGrtAXVe9sEOcYnX7ql6QQPabwSLT6JN2x36EjQ8/e4Bpd5YtMmTn48FXv7aWJSAr/
GDkoSlB6Xd9FOeSwmIOC0ieOvYF4Afo+QEd58gC6nSqF6A43VhIbVDgflQGjvoptvF9YFaXQashn
Yt0mj2INQQCX+Di6mCcHdEt9gl2RI/0F3l7XkqQAKl/NcP4nXxEmxXcT91Q2oqaXG+xL2SLrMUOd
XCDFUipvEjUf+7ZqU+gGPtzeJD8sno8lbXh97VrtFLWu62yNJwdievEukMKwIxF3D0gn6eCdnsFI
8niG6Qyum5fVjbZ8DjqgRvDGfvfYonfNaE9dzwfY7ho3eRlm9OElIVEWOBN4k80TuYLup6B0g/VW
wt0146q+ENCMsGfpML5fBUqSZ9x4j8CxAFoLI9OldxnZQxbJMjPZV2NXN+dxD59o5LYzkmh6u+fN
+i42/K2sXCe0ntJOW30JbcTuh6bxCnjRbQkMZi2mnmyXZh6THDiTLu24+V8TozwE+kzm6NYYBjIa
oBK3GsIRUABVShqVARw10KJ0y27uRn0ck4QckwVbMciCl9htnFezeC6MC7P5smHc/rJaAH5mg+wE
1V2WLu3kPubdDOlJ1V6hrUH6leXaOTE9j7nbdWsxxGy8tJY1+TrX7r1OYL/EORr+WPzJAChuvMvg
T2Xldtc1eW07Qbx0kl/iWKkPV0jkMsSaoJMzb++Rtku3Tn+H8TIAK8iTPmWWIVOOi76MndU/1zZk
WTS6wUNVhe86IeELbMJDtm5dm0KVy1+t12OxQTAOom8khGAC3BuPSHhphH6uBzAxA7y1B/D9EqdV
vk8S54sNa26HejxG7dyCSsEobweHnrzbE7k2yZcGQUyP8JSvO0c3bt4H1YPPxz+6dcJo58vurOJw
vWA7Xx/04ibFNHdvSziycgm4OPcLkOjOMxvKETcnZMSsZ6CGsAXKJmRVqrb6xYHO5w7mdgd9FrP+
SHpTooNsIrnZX73gzrgDe6Oz0vslhOGmWhCrlyi0HMfE8R5BZvABw3uTmggCkJBOR+LivbAlmo5L
4IcHEL3Ro88Tu9fxIktlMe3mnd7CN08n9lG5NaDC3g2/+XSY7lZnrpAMt/nmXqOmoxKJ4Afphizy
5XLgsD4UmjH5KKPvQu951T/oyf3ODZzS+uDpq4CVgN6U0t03i55+lBtsh4nq5T4BoLhLYp1g7DQ1
OSc6JI/w2ocwUDfLFz9AqyWad99xIlcACQPZS7rwM5mrPCD1dq2lz9/wwden1Y+bz4AFsAmTISwp
TOjPbWhRWGtojLSzPXtTh3WhZesXId3krTMT9hbj6fcVQo2DZX79dQhmilGKuSg7y7DeJFxS7e3s
5o2K4U2ddftDJTUOAjQkNxmlgU8cogc7OwUop3hIGfU38S79OkqDiE8naEW4V0SUOG4J2U7QZMEa
kOuKoRZ73TLwtwCJGw3m/3Z+56uWXSqcVV27qFMPDd5j2SqMjVnIbXOGCt7ERdhp977H6HeofKmh
vKdaCiznwr14EGm9wtcm71YI4TE9uAEB8N0iszDrDDNP89qZLffxkqJQOrpzKrf9gqSS4CBdsl3l
OGIzdRHNchh8qhCHITR7FgbR/4jAUPEDmPLwk80IEmkxEqOJUVVnZmyiMQU1Ep+Aylel8mbbZ3Dw
U+QvUu9b2AI6d2BFg7qJY4XWXl+Emvi5dTfomzz4pfwa8QomVtPR6WekSgLR0M0pauDMzrDCJ99g
snmQTHsvsJvPR9np8eQNDJANVqsUbQ5CKQYsLIKUIRryCtGcVe6221h6jH6EQh2WOYEpdlYOqn2H
FBYAAUcxOwscZKq/8L5eD+G8HNcaC1NNTp3wn4fBzZDoZtOR692EdWTmI3ucWdzvoQbjme4QugGR
PjZ3pE+syTDAwL+VQ3DppdNkVYsOybxHvIuDF05vQRSnlQ2KeqYinyN9oEOX1ep2DN60WTIkfJYy
gUmLRWAxoTszkCckw9XC0JqHIA3CekvSKmyyBm0d7v86C6sWLQZ/MNFDakAnCzgBM2f90rTRY2+3
3JMGwan0OXCQ96BhMTXr3rSfzYiGtgQmjaroGm6jesZmuJTOSv+AsRE6KAfL7UIhwEhnvwI0sujt
FIkoOiZzE8E9C+eKw78bLj5919pzUDX70IZQ9yP0I7MeaO0qaL8AvWjSHsAiXOYBNGnUluEK7TiS
wk6dQ7ErivBE/fA7RfpcOS6VyLuAJpjgnay9rZ4BesJjIzY/qzvnE2oVxFBCNn1FBy7i3q4Z8tXs
Pka0DAl74B0eEEsReDsMUffyVvDCtm7gZ0DuHe3cIIVhGRUypB8+LHxV7e2A7hUygWaQQnUBlSiM
x57O1h46vwaLNg+viALNa0AoIDuhZRh/gAW636gLxx+cyH3y0rENNsM6ENcBK+AOB/RDDQGCPHAe
FfSbeDl7p7jFbkLBMjkWp6Krs8oH4/AIkfkuMEhPaPiNRqJr0fqqgJ37KQhhQRI1uk94WhP+NaZ7
XUElpZe0jZPnjdywMXpyDUuT2cvhFkgHuDY2utRI2KQvrA+vmrg8HQY41ydyD/1DOav1A/kVF17j
HU/Is4XGCZEa69eokkhbQHgjAjmUkHc1Ow9CrOlYsaNphysm1bsmAEis2qguOkbfdRWafLO3ms6v
SzdD2FIlftoz72CtgieBsrwy4ZR5cIu3mpRQ5o1pM7ggkrDCINJXBwd0/S/1zXAC5DFH0Oe5dvrr
uuW89Q4u9n7siLlyQpViwUsQ8IqZEV4AQNyBj9MoC77ER0A1QRoMMcrPgCxI0jX7iU/HKIFAtXNY
iGlJZUihRL1eMkvV3sTdOXLk3voPQB4x9iP6rFfoJsyI1JquQ94ChPAEnbJtsN9GyKyaxjjKWpj7
9oOFnbN3gGCtcZgB/Hsw0GxCqI9nDVEW05IsKTCIFEDZYeEBB9p+3XynjDRBwsuHMRSL3sDQzJMf
sWpLv0Y+T9t89gMDYB9s0wURqs7jgESlPBY9SqtemmytKf8C5WSQq8Cr9jBYdjjLUB5gD/povRmP
jcDpRp5dJFHw2rVO6bLkA+RFGyC2uTsKrXObBO/D8MVFePCSJPf4c3WZrpJdrIM+W+Zmt7UQVerU
D55YdU4qmqsFTk0TsByhOolxc6NfQYTSyv3AcG5SkKkDYuToA9KI2IGH60m1Gg+8njdklQR5zJwH
mHkuNQTgiNxQ3zpnvccGcpDGvI7rcHbsa+KN104n6JWbigszYiQY/eYVfptSYE2JetyUHt7ilg3H
ap7QcFfyQrxLBQFrD+0BhIYnR4YplRtySuDbRQRPKM+26Q6kovsOUTenAd9n5oPvrtBWP0hud2op
yXAOgFNhCAqO0EyUrH0B7pA27EWbuwW5DiTenlxvBtI/7aqkXICL9lOMETTCzgiQ2okzJukFlEoq
5hOkAyhFyF/AhriA1hDwpSFDBBPpGpjcRghr2vyHKHyhCOdwvffQfmvGF9AtWPawDqIfjKi7altP
A8zjcb8b6dvoEPjk3cwF3uHchoWpu5sIMLcZoUQdahr2ydeVjFAJqPa0OTO8Q1WCoOPA+vnMVVN4
YGuy1qPPEEsECDDzrkE824seB+whHlPZNn0Ga3yUjYIdY75vseLtkmpojkEPrgHzS04EdU+KmWeE
ItzpmhyGm3gbKDRumUgklkbkO4lYbeeADTdFNoQtc7wXDtZQj6H8WfpYb0FURMQa5CxM2O9sxE+e
O3/tQr/iwMvm+OLL6RmBFRyJzqE9A84K2ke/nT7RgoB+xJhkAjGfYTh1EKd9q+STpfesnpCQPCZ9
tjUAPlB+wWi8Mc6XHtv8+Gicl5h0d0j9S1vj41kWfnRfbUl0ADMNCHd+Chqgw8huirVG61g3N98Y
f5umwJ5jE+4wW4OvW9763qbgRJFypNTZ8x62AZ3WK5uqsfvRrMmO+q5BHFL8LDa0msQ/ObVz3/df
zLAA4ZbPDYmhP55yGLYoEvDco6mDnZFg2LrtT9DUs/xYGW72YUvZDlB4vUf0dA8IcOsvgbNGh2bq
L5WDfKSxz5Fec+0B5AJm4UuadMmj3Noau0y44mcxihEg7o7f76FWA6aUQPmtsCLBbACeYxwxadmk
bi+cnWovnPftYjn2EKb3yayGRzeJ3+qKV4dx1HXuDlVy38WMHau4yQQ+hQwBHPEl0fKAtLl7IXaI
IQJb6t68EzdhPzIXSrI0LLNQfK4pPmN33wFbLd3ERCmBYn6vogoDEA5hXKl043ZK/Yi8h5gNG8jc
9hgepoLAfAxTi4vkpWRZd5piODJT4WCwoPN0xzE0P9sI6jIEiWIOjeV1rZMPaYISucxnE9GqRMzU
q23JHaCElyZs9iRc925PHzc4WPPJmYFYJQvQ/fC4CfroY6ybR3C17QzJ9+RDeaenF4SpPihIYzJ/
mwKAvwh3kI02F3ecvCIMzFJ4y/qHwAgNtwAd9jBqfkN6PCbEEP1qaTBXIWbwo6YfSCd7jBGyCcgB
j5NjLxUPXmCjvRDA72UF/w46QODusMsfdKvDg1y9JKvh8MqGXj8xQxA1FNOtPY5QdZfJKL63FFSe
AFbgohNy52mjECpvoOEVFIqZY3HaatWl0F8C4kGwFG/OJPYtSowBhyBJJ47RUh8BsbGdUYstF41g
ggQRVhkP/FJtsJ9FA77HKrjUZnOolCbZ1m7OC5fURbpgdLc4DqabqE+y24ayCJgNxm4FqAmuNavo
fzF3JjuOI1uafiJekMZ52RI1uySfpw3hHh7OeTAaByOfvj7dauB2FVCFql3vEsiMDHeJNDvnH2+U
m3zgps1WaSuym8nR28l6+tsOQBSDlzfruCCNeEEUj1jGkpsEx92lKO1rhjH7wI9GYF0fVIe+ayus
LjbnTauHiPQ+Is6V7e89q//EMt5uASxEhIkmjQxVbbVhPfHy3XcZUA04Vsp0JayNXHq43QUkLDYL
/e6VjI/dNE9sap08TaWZ/3iY3w8Btovj0mDu1SMx6nDdlBBYmYF4xnQ32TJk285Lp4PUrjoY3s0z
UlfFuim623iHFIiAJvxuC3IbW2u1rhvUDgQvgRhltdx0iflTINIzKma6LkfyPqI5EPZUrr3OuGms
2nfkXcO9YN2IAsCox0A7ePB9pgIhSyOayH0724sDX9GMZlTl2lipMH+ah+559uOPcjCNrdMt4R2j
YbtCzsAP1i34TAlXXAOlnxsW4CzoupORGN3Bsr38pVnG4E4NrXvoBvBs7LMgzLN5L25c8tKWV6Jl
ScYL++an951hr0Vn3gmZhN/zpIy3pqj1O3Fmy45UMYTjqCIjv5KfFkIqVp3l0nrpdU7FozGKGyjL
D4DfqHnS0p4AP2EsSKxdkZ7SRaEV/hStHaXhLehSdJJsvorhJyOATXITUIkA+74ij6g8OCX5oL6Y
vEfiwkRU+e2LFzLP5CJAXeDE40bpYNkndTg/97rL9siw1YswyPWyzOwTEqXb66TuVlanz2TiPs0N
mVVjhmzZz2J3nXf5eahRssR+RqpHW20BoTbwcPam6uvqkPazFXX2lB2aNN82MYUAoF7nJi676zQN
X7FL+g3SB040tQi1nlLGhqFVKgrb7hiad3NifvWgB6lhbQ2VRr1NBUE38fakBBuSYDjY5HiH7pMy
1bBryrLZC+KW/kPH7P9MffXf6qr+X1nVf63T+v9RfYWi8b8WX/2fQfXdv+q2/ym+4g/831IW/x8W
Rnxoe1KM8Gmjc/136VX4D7yXmIVJBfBJNsf48i/pVfgPE2PvrWubuA6XoId/Sa+8f9jIVh2TfDTc
/fgv/jedLHix/7M2UxCrbuF5xcdy6+f6z1rRPMn6NFg0e384xkc1QLGX80ZPPpNQ6m9JBzmGndqZ
9s5uzX2mnR4W79PPOJxGASFSInx4DgHK5pVjpMXLlMOmSbmeOfmm9Jmtm+kdeXlMyQbuzmRtZa5H
9UVLfp8gNjp7VsBSkeVwVhP9cFt+vSZNkNxmqyAZD0MYEOT43iu3ubPD764bjjOhYnUaFytHEx3q
qCxqEhZy/1ikVzHA0Hv4vpDBnetarPtCPyoEv7XzZrBP9+EMOOAfZMXiXZrL1fGKEvgoewNqkQAc
JXOHQc/HeQL56hYjqor8aJbzh7amfpV3xU5a7VayEnZQL46K32lN2YuCcUrnwyZzSfJNPqnOWaWg
6e1n34fM1cG7V2yctgAQ+Rjqn5brviZm0WD5ngth7/0bm68E9hlPEVFhvsiy2tVqehkK58/C5cRu
UHC6HsUcRBl8xzYo+rtSoUTIGdINW5/CwtjTb7MmJmw70DtznESHwTdP9870aGtW8bTWr760Edk9
++EVCo7f0w3WZMNhg9XXLk9t2MlqgD1MmUb89EHm3rZDaodQeydFdWfqT2jB8KEkiuy1aQP5bBkZ
5HRM6kEP7971nwm/qDLNd6tHUmbKD+G0x575uumecjaxit4WRrbpht6Ad3sJJEbcNfuywXkbfi8B
oepqOfWlhtzV7UYt09FFshoVs81ljj0zkNkrVtW1nCoaVnL0HGbQ3Hdz/DrBM30vcpj+Bu1bzHjm
6pnW8DxK4uB+yMv7TkzrUj5Ywl0ZWEvBcqPQ1klUVWz5ZHrjk0RUeCcozCHA5pkqQfWqh/plLguF
7RECI2vmnEBSsIzeNMvV0Fg7bVvr0Kayph7poHlBLbmZrHO2lA/Ca09ebIzramnWfcAQkIeXGPUI
5UCRGuDSob3bMH5tGj7SGa8nmxMcpiqQPYTebmqqQ1zlWDDPrXeIvXxtkyZhps4e81tEbt2qE9VL
wMPt+j85SZNNcyr86qqqFJETtz60rRi284gszGtWIfmr6HufsvIPa20y5y+iPfGfnj27GBhDyTUb
P5fqO1QPnpOjvyDytNkN5BqmlgZQPyEHXekbAhpb82ky+m8r9sFl8Ws46cMt1TiGsM0l22GnCLsl
hHQmO62W2YtkBOiW/G1Ogou5ONtFUChxE7qQ05lquQ78YxkgKcOPAfTVPksveWj9g63LA9Go3Miu
ta8UOG+iAzKLoH5XgkWWsAu9N5TxqzM/O7lBfk8i5NmWw++UZSgIhnSzzPl7kyz+LkVOInFshQJy
bDAyJHC5O/+xFpLWlpapfqKibVfGNb04nBub2raeU2ckB00HClFMOEC214BFNrL1qdMEgBoQi6wj
96BsT53dPKJFOBdoBXKEJb/FMruvdNNM1mpInJUU8bNrU/QTGlgU1yhGHwuMBq5Kj4mp9mNqnIfC
hBpGG+GrT8Yo/OiV17IPfVtEYJdxf+pm4ynug3zt5x8OYSj0ufQbDZ+xrUuyNoxgtjYkHU9QGwz9
Mtkk8ivGo4rqEGBuFNeatEdZRVPOnjs4p9t8XrbD+BYAw21GFIU/YPykP7gWxNrSzfA7mowyMw6g
7WGVb3ux+TkNhX9nkfWyTuug2WSq7zd+YYY7VfOYopgaVoVyaTCi4yZXc8S2RC5n3EMk2vK9Ak9I
LezTeWgoborF/DPKwIbPKZ21WghvgSnfSPkmfPme+yXJa/E7anOjC4NHmf20quR9BmkkaHU185Ll
+5GXA0EEkg/Dv2bm0SExeQh3vf2n6dZ9wqvRckLK01w2hyoZP728Sm+S2j36h2OhzG3BY9g2PLL2
V5ZycNOTY2fzGp3Pqpjw/tM/0mjnXE4QC/GC4pMSCnN+V5xnwifcbckjuOoE07CDjOkGRZV+40Os
TI9WHGxIDrgTwXLXVvkjG/AT0X8khJq4V09tFVz8NvtUWqNjGfRdwK83Qh+P3VMm7pR723NXPCTC
BKEKHgIn+agI/U2mGjw5iAZ15zhP+Pd5wChJMZNPJ1eRKCig6ovdTYY8gdWFHoge9VLdnUre415+
GjcUQB5H2wfjlquh6ggL9TdhVUap30WFkVzk2O8Q6Z5dXX5kPmld8oXc4lso4bziFDwR+wVOmdjz
pjaZPIO4IW3SK7dp2PsXD5YVigQuakTCTH8GcN803hlT8cDU3B6cpWUPTpJlT+bhuvIvdTLt/BSU
NkkvJcnrzci3DMjpzN02kSIKgo5d1O3xoJfoW8fspIFIB5HinmLQsAFP3WYcD7C96B+JLYBWLT4a
o3mOp/rbKduT7tBM0CPCoiNYwf07Y/G2Td+MT0NtYeAOwOYLLxKJ89N74VtvQRhPQMEOb/4qUWJZ
LVXnbWdhGSfiwtH9uTwqN6GmyRphlB9otjnw9MJMr4j+nMp3K5n1LeSdd5FQ5VVgLDTt8MuY47PU
+aEJyU0iPnOLC3KT+927a6N8sOIHzHzWFn/9FvIMnzlk1LpFy7xzOKrSftla3PDkBq77xT61nt4i
mKfACDkhgkxveO3RX/qVw4cPlrpaMrglE+tRdhPh3dC4BiFZflP35tC9wtxJkH8N+ujVxbH2x32J
LJewPWoxoVr4v9rZgUtMrFEZbfPS3y1VGHk6uzYdi4Vp/B3tbkXcVBTO2YNVySc0xg+zMdDPpR8h
NTfajqsPG3K5HLynQvYfpvlbkYE1NL/kch0ndbKSr8Qd1qldHyZzWGtjAlIrdwUZGIrXBkFcUp/T
9jzSiCZIEXq1eKPj2lkT+zq1R3d+q8MaHc28L/J9CBdTIy2b0zEywld7LtAmf6mKxPBOb0VxyfiD
IyILvk6+O0TUpvucl/SYNLBbFEA0SfWZ3wa8HjD9rStdnM3uurGxe7Lrk1yHDW+CjWHYPqExX/tj
tjKN4SmfAqh0uJEmzn/hp6J0KMjHn+6yJiCwthsveXqwHP+ky5nY/cq8aI3yaXD+dMjNQ206mwAp
o9UbW9NOOHXbfUto1JpNLaJTDlluAxcoGN/0d93KPdqKGtWqsbYCcRSZd0C0vCJfWG9dr3kJcrXp
A/loqbMA6VhS8TBkvz56ToIjOG3No0oFipT6nmwjUrqr4IaTFJzzw6tMLOaPfhNnoDE2GsDanbaA
w6+Q2oeM0elilBkuSRVba1VwcDquYfLs01SSjJUmOWSW8IjNSvNd5AE6L9CyVaWOtnseKo28qbR/
vXh5QUdE6ZDtrMlt8h+RZMd7CqlYKnJx36DqW43Vg9t2314AME8yKXFymMiz3Hgs6/BTz2Q6WcZV
dNa1n4vDhOS3kVGMbJzpkmCT0pzYAwjMdPOnYXkhiGoVwpmKRh1wExNuLOyV3wRns1RHC24DtHif
hfMbJXOvhS9A560T9wRgN3MN6fDSNqNMpGfRsD8b0DzWMpxuNYDr1sFrMXY34gdVXi2cbZrmgoMY
qrrN05P0zE3rDESC0AEo4YUREz3natmHRhGx6jyDPQG7VtGtSiDMl/purAVJ6z2cojf2L0GlmXUH
M91M+bLLiUFYmYkbtXn/pTK2gGkw/zC6dh8eJRxRoS3zQkKzw+Ex3ooIAL3GwSK720iEF3lWgczF
8GGmyaU50a6Q7RMx72Rr4f0w0XeUeRJlffxUektyX1Lvtx5Vh+R66Thx06aa/Ksxk6Onl5zwOuJH
tg5CtCjENrcspsMsvYvRVXmWF0ReDUk0lIz+kg8jrY03HTTxvSFY9kZbkGLf6y3qicPS3SDnwX3W
hnEJAkoveXJ4IltCVLadMSEuMr1xJepl3wQsfs04bAI/RWt7Y0VyQOZPwwvvc9K4VsJlYrdEcZ1z
f9kKUnUPJaEqxG03HAe4MdumORZh/Oh3SBOapr2kGemidV0Tzh4XGBV/stzdlF2PecZp7Q3qaGOd
IwK1KJa5z/JE/VhQ3/uAaj1oI5ROGaObtO0FVPpWQtMY6g6Iq0ZhVDIZIPmAgQ3vPHQA2EYNQFXT
OLqj84xSKY1shBBEoJh7t64jsrm+RqHsbQMzCpotAOskef+L8qqVP3b2gfln11odhx9o3my2Ncjd
EvAlbQl8xue4XHtZHNC+PigTfSLj3w0xsorxBxQZTm4ZVl6XRP4i/tp1cQfof/UHyazJy4LMFt0j
02NvGWx/DWFBC6VnV+Z4g56O2dj1PV9bvADJ0d2ptnNni7XlEnjWm+qz7cT71FmPNuLAWfl3jZQb
4Kir5sk+FdmvdIIPaLc93vrfOssjXCB/O1TsmYq/MO3uRfUnCF+TyXq1LfXUlc6zq6v0GM/pH8P3
vtxOfTaV+vCNAa8Cv73hiGuVduSCL95Xm9yUe9kGcyUjs+4PCmGtTW5Clv1ULPGn1IOrDWKY7XG0
SQ5X1F1Sy0IIHrYixSCRD8tbZ7rJtjEypvYZEDBoL3h1FqC3B4GVizaaz9YiPCYxxwY5RX9tfOlt
3JLWSm9QZ8M13ItQiDcq8rjRwK6XxnykzXPllMURhc2xyobvFCENUlromTLzdCTLkEMP1EL3xyZJ
btq2p6YuLyB/l1YUqM8ZptrlZ8wArbl4sS5YMaE+aST7m4sGzUoxT5s5MCOzBAw2sseyHbc9MmLw
jPlrMsb9sCiDkPLkN2PMsZA8lXK8x8z8E/a0YzYO+ukFNrFc6vdg8beml7Zr+goZ2utN3QXvXV7x
AZmAigQUoC2gXtMXUZJbn1ne32dpvMe8sLJvF4nw5KYMCGvHoMyymhBxtRxLJ9x1CrJVW8faguSa
iFkqhxdXVLRLVT72Y//WHhMV1hRlGRhoZq/J5uHQ5qQqvHnf0ZbiwyyAoog3WJgblw+8YSnW7Ba8
sz+kg8co5X85WYPSSx2HjJsQ1f1gA2mgIEIdOxQ4fsPyLmFEncfYuu+69OJm07q3jdesYYsn3khy
4+aAwilj6z5R0Jl+M6eMovowlrNia837/o2JaEBzJv6ga1/1xoIIl9EvSBVo2pi4l3GeUOvarbYO
qT1nl8m/DSeGnXoT9rAAH/GUlIj+XG96yNWIm8nsnmzZ5vyDPb/3rThObQEohUNhhR2oXg+5+r4l
RIX6J9cOwo3+Oc30ZUQQ0tROz4k5yVuYsNGuXaebX5LYmwoAqQqgSXLz3jKYEHxzAXfJ1s9pXs4N
ZT4SKHbix8YjZaqneuYbXHhJKKoyoC9sfR3xUY+1whKF7Ib/+Ioii+GqIvFQnsmG3haV1+xMEoWj
wOSGcfrbZw6CHkzy5oHbkDb2SsT+JnCAZYbJde9cwJwLtUPm2mJFtvP5vS2DQ0fmOSlLSkZuOzlH
TzWP3VDgApv1vPGzekuNgthVvT4uNpdyoX1989wUz7Jru4jMJrz6EwFKBsYA3qqBJ6TSf/B1bFyr
7e/zYd4Sj10hKHbYRPZTj+xrHLdWZSZbSPJCbjLNY9+PiXfhkC/eAgGwh8D2dl5/DJhQ0ewxv8D6
7rDh0WRc9vNlcJV+mats/jJKM/ktauDO4ULfwZ5Ckj94TbMdzjsg+wKVbwC5Twl0dixRkxaGdxzL
V9dij25ipPBISoLBfRowyZm9RgNMtuJoH5R2fu0M7KOYjU3lZg+6qbd2vmzHOGEhC+VyTof2zbDN
Q2V02MaWejXK9BF/WrxKYvcXdmp3m1FsjxB5UjDzk4FDrfGcteOqndWVz4H9xyYFBXk0XYf2Y1iP
M/pL++wP04+YJLeoRAXXFafMr8q9WOLH3JFnKSyEX0BTxAfinel59Mvb55KW2WNXmefKD9G54uZc
GdLO3sr4Q+X6TvQkeT1Kr94n8ORVu1hXgCmPFphVUe7Q0rkr35fW56JmguFzt97Qjhu1srw4Sp+z
+Lu1af9EtVMsYHKd/T6T4IX4FFwOTE/TkoaS6ZJpyEauJaNPjcio440j1cgssrwDehzxS+8tCwjE
t62j33D9oV+gv0s+jbHBAocm2DAxzJIOAT/MhA5QT/5O8IhPnlgM73PWJAjYXrjxOohJ7KE+yIo8
5e6zSvzI5TDruWMHwIQ6Ia6rsY6BB9qTgQApM98niLkMpj1EdsAIwjkkrD0YmxB/j/MKgcKbjjE8
uSh7JsOpWKWxO1HJhMDoQxlXBSo9J6uAVH6Pm2emro4BfOWpnIooQk1wyYYJlK2e3tPkoTI+sTMS
MK7ASJLf2wvmYTUxa4mUxXzvS85iNcGIi/kyJU/aD47Kdw9eaqKNwxo67sbwreD50bH5MFTNZ+Hg
HBrHmBqw8hD2HMlT/9RwXMTzc07zF32idM4wNuv+PI7OTpq3AzrE4fpHW+WnClO0Eu8ewMQwbqc5
+Juz5RgAoMVQRdWCdmdG9uQPx4JaOsRa9bApxFOq/4rqCwfoTAdknP7A657CbtxYgyBo+kNlL6Aa
ZpXtWlBoE+0YuMJFle5WKdYGy7o4ISLSkW4Ut1anKvltcYIUVnXuEO80ibkLhpDfYIZJk06EVuAW
n4qXOVjFbR7QPP7me8WWRZdPzkmOIv1MBUVvZXUwxvvSAkUuvGHfVc4+MwrKt7x7t34K7K+bJEDM
6Qb7xWNVstR3jkF234hGsSuuKitOMXsbFjd7Y3kEz9i3AhVQamkMD94yfVdO8tNY3IRUIN6XgQC8
cTA1mncLp56ss0MZLJATFS7SzhTIrJADyjc5XjAz0tvyatnZtk1+NXyCRG8s3urpOlFqEFavzaz5
cNEre0t1vxiDeaRc5mBoQh2gI7TCl0Z0blkE2KHGO7NrAIXRr9nvGaVIWTs9l+KzJDMoH/3HEak9
BvcVOfpUlJ8S98O5qajakZq10H8ZXHxQM00p1GJR1VSemv4aoxl5tpBu0rC5l7mPv0SzKYbIv56y
PD4JGy+xNnY2WkeUYJuF5K1CCC7+YN3X9zL116gZuQgfJ+e5HpZVIER19rJN0n8O2MYBfPuDMaTs
37SIULw2mkd4Hgv5WLpxrFPVnheTjw6AMj0WwUFly8FIjlSrc8VvCCsJsk1dv5bLtfSqrWt+Glzj
+V3bHDGX7nNmiFQ/O2N+nrJNac5cIgi6oMxae5UVFDYgnCt5ZG6rIT2T+2z5iW0dhbl+KJGESf2G
QXSdCPSHpTqDMTfYvWp7uVgua+Rk4w9M7kUoNqVl73J7nzrZpcPXUcBiNYXG08yoBLqWBWOEvfrg
SxeNPbm4b1wBq9ivN6Y8ufXJLc+e+aqMfdMDF23tDA1l+1fXr7aC+Npkgjuw9R+Rj5+4i85xBiQi
SqQ93paGq3RVGa8dnqYeezCumuxmoNkgVZ5be49/Zx1Qytl0l07w3CY7GU4fdv6wKDpoblWTgOZ5
e1fXuwANKhBxb3OwIJn0xdYJl8jR1reF6TT1awSn1T25dgKyAgokcFeoiU6GwLCOmxAi0KkIpCJa
FM/Z24yRdENCwL5gBWOEoksDNz3tY7AFkbLyVcqXaKaXVlPhllemv0lFViBmC7CJ3eRuI7iImx7i
uLQQ+CMRcWbFglbetRagbTncKQr79rXRXvs0/pq85tM2WHB7zLdOgGJvLOsjdnnGQqtoz3PYfSAI
WcwF2ZpSf5oyu+uqZW0PBWgPnRZDiyYX3VCwrYxrQWzjDSQP53nX+QanMAVI8zU2+ZXnT6OWbMLY
r2WTvTiOCcSxd5zB2Gu10wIr6Qxre4N8nwv2C7kod1PlCI7QLFft3SwZ+GuUya+z9Srzi00APCP6
ajHkpuH5nO1yG4u7yh7vLfVnsg10Od1BBF9hnz3moLAiu49NPBd+t/GXmVlGbjuQ5KI5pOUBu2Aa
v4vpVLtPoNyXrrKZv/tlLVyBfMsEhFKyf0JRlq6N3v4IkfqW4QfOxruWhjUUC6SRYlTxZcBRUh1y
fKh0U/7UyTeSwB63LRpmoUm+QC2xlX59AS+wwaKI7qG35W40+SGVmSFCcveVq4prHXfFh0ex67aY
xT3vVo9dtQ82S7qjoW8VIg0bUSbWPiyQIip2qYlvWLa0ij7gLmvJes3+xkquVImTnSjOY6brTV8k
e6noyQg1U0pgtFGe8yRLC3QaODSiFXE/+kYIsUzIeNsZ35QVXeoFHtcwnUtZhMEpyPrxeVycL8/k
Da9D/WiBDiH0/x16eZhzikznIumhvUD8Q+DJddfDiWj9EIY5ig7X8PZqGYKjx4ri02gh3a8Zqn0V
OpYGKgJiSUavOvjhfFaDLXHVkSxXxwnS9iCVD4YbPy4D28fgpi+hSOw1SGRLUipNC0mlCLWoLLyT
1jYOiRj2s+uUImScSUxZVZn9FaZLBoyazKyc2rmiurJJvJunfYOln1PLzOI3FsOQRyhcTrmV9Ltg
whZWycFyN96cFFsf6D1yqm6P2vYt0XwbcnL0xune0DLviZ37Cm13W3gORLYjXhNzYQUTW1VOq0Is
V2+UBxjibULGaqfSQyvMuz40L2TyrcrcIEVTaH3MFxLKhjDFdNyZUbkY5i7kSbqnE+NEfNoYrMpb
skNduOXWbH002GNelm9iaB0srqAkO6UcnHmmyP2BNckWBudJ8pwVQytWvkoBLylaDc2IArLd5JUb
1dp4omzX28Di2CdsnJqs2nwGo+2LOCYCKnO3cdw2O2XWjy4R3o+NBUEazrF/bRMhd2SE9hsyCMSL
r9pzMSEFYtVEUutPyIhadpuxNXVUNUAVS2r2TxLUBVemtO7RmKXJWs9ev7fR0sFC62pBNSGy+UGi
wMPLQ53HthXsxiZJdKvKtp6KuP0zBINVXOqYJNZ1mTT2x1T58ne8gbyJsKZ1O4E0lYXsful+KlZh
sgx/b4olLhJ7uC6UKW/sogNdqahWDluDtAn+HEqGeWStWsi1Y4FJnHEFQYGZLwCuaJEslWkp7jvP
fx1DIDIq5fc54o1tOtT2B5Q7xHTTDtdBLGQjmARfqRqxuNma5dZdsvA9oYQVVKKfPvEC/U1r6fT7
2pvcO6km+6tLIL0T9A5/WxK6MV1IJnsTyW5K9EhIvS9WWCKOj66HANjh1d+j+EfCbwA6NfGe76Ln
bNTEPtBo3I9We3VxwuOhRF1PmadPJMIC1p8Yo8NcN5kHPIcoYdU0XCwKd9+JZpRkd6OK/SXiGvHZ
zWiOhr5DP8hus8nyZo5SNppdmxrgvtTZU8qQwGexB5dz+bdzMNoOfdzig9AKAoW4n2xaPvu4rrYm
wty/YU72RKQAi6Bix9bmNs7q/EENpFsYBOSsLQgkvuSQ7W4MCgaDikJCOYkPqx7ElegU8dGz1xzo
GqzOOAflDuOtuFTsD0w45GOsm9lH94bq0EIvIx1uxSmG/yR3zOO9tpq7PA+BB6eU+F9JCoQT1B3f
G5Wc27hovV1tnotgNmASiTf4aYnv3sBom13koW65muSWfJedYe3yxfA3Y9u559h3za3JfHAEoWaI
4i69qtHQb/6oUbt3wrtX5FJsPUreACvJajp1nR1esOT60dj2KGFsVgo7NMB0tJwk64Q3fpdT4nY7
MpnYWeLSXHd2V5vHTpHYMIvEerT6pFoxnFHRE4fQuSxgc9RkRhP8sy5hldi9OiMJcTpA4Tm5HwCA
N4NjjfeFp/n9+sCAlbb8aYsXPj1jrufZsBGn8iqzyhWi3xUY8ZGlt+ZbEMdLt5VVpve0GQafODcT
wmqKW24Vt5jxKApkP0Sb/9Ayp4EZ5vin6hyxqtAKRi5JLJsMOVX9z7SAS5iAmnRUyUR97gd8LZl7
sJR7T3crST+QmGQgteRk12RHsik2vvXmEGd3D8CDYlt5bWldMDANBnaqmAx00P5blsuwMYwAuSkZ
qc0d2Ab4d+7iHnGIyxYNwdNzHjz4bTLvdDzl+K9xmjYTkqHE9/x90HT9Y1zq7IE08F9JAMglZ5BE
9DHFv1nbzdMqlklwxiJzr7Ep70jKXlt1Z24HXFa7IV5AiVvCq7OxTd6nwneO+eS+TU0tr05f63sh
+oXjmuAgfi3BZx3He0Ck/iSL2Hq/HYVbN2SHEm09v0zmyJfAM/GYFMLdzV3Ln9UZT5HTmQeaaudn
b/BAXXRlbQIbEQ1pM+GD2YnhAaSKmG3KLjKq080x9KJ0yju87Hizafbsq5cUJiEOJrKcymo6xcXc
H4NJkeYoE9LhAyv462REW+T4ZbdNC+vLOwSpIh0eD4sx/yef0vkMIPfdDDDmKmh34XKLueoL4JgS
2/HFb0LWpxylJ+9h5RzSrjD3nhY8whPBKbgwFhUGBwzPIP6Bj1DblEfJnv3Q1s5whrR0tpbU89me
qTs26EbcmjleBYLXvEcd195ZBNNwpW9d76tGFq/YL0GcWgI6aQeZ9HCxYUnkKs5MiqD5V/e619mW
4EtSy0X6OFedfZ35bskRc4kog07y92WqXzNipx5cLxzuRseP3xpjNkHcincLdGFNgyLOCK2bfddg
EME5SJFBR00lU+NL6A7vt4yDDXZ8wNGGnKXXYLJTf9XIxNMr6fXASYvft/sOrfTa1bjAcxxzqyRp
zC3jDzxSCSsROBCVCwTplbo/ZFkEMtyY5JMuJvorpNchD18+AXrAZ5pJf8exTS9CqdFeTAT+aw9x
t267ZSRPgdCp29soNq2uADwNsvcrmj+RZdR+tiEdtI4YGHouDQaRuiAgYR5GkuMND+c4eeqAL5+o
8i2HA9tDNBSyg0RJExZfVs1XR4xxf7Sr0CXdJrvpL6S+mVsSNCe9rOK/dWIFdzOwn0RbgyvGQMmT
0+AeNv7aNCfzyANa7EMx+d9VESLOhJS8IuKw+Ys6f1cuqQfLYwnjYgqcu11T0BI2UHrdJVhBzGmE
BNI2UcrL3MdXnjb28owUL7ROcfbYI2xkxAyIRcmR3O975o8Vf23wVpad2kuUdTN+PfyW3GOWP0ZK
idQjaaXSV1EMhCcYqNguvlmCreN6O+QizpF8DrTROL7K3zDAlWi+ZCai1kr071TJ7OqUJB813shK
VqQaDxTl9Ef0rzA6JESR5Ba6y2jdBUEr8TXP8bfSPh9d4w3mFZOG/Jn7ZvktkDYfw4XKyH9j7zyW
NDfWJPsqY70e0KACYtGbX6bWsjawyspMaAQiAvrp54Bs6y4m2ay+s5rFmN0F7RaLvwICEf65H9+H
qcWkwBvWCeyUfsOBIa4tVvKDiwBFZmHIJeYYkd1ac9Psl9TpzscemXzMOudkmQbz2qVLukupAtw6
XtXeET3IL9GwJGlOSsxJOELXQXIhRmchGHaYPB76ZFo+q7KoAdckwwG4XAyS3l37A0Rob3sb598i
4abNM5IFlYO4Y6uMqC31A/hY6zHS11ManxAjrrctwcDTgOjpmUsJHVakqSF81TZkT+f5epLYeXQe
3iXMJw9T6BUrsEKt3ZFLd95bvdxZU7DXVrZ8U8nUPpiO6JIqJCPXcOqebFLJBWxqWyPQdeF5EDFV
KsZbL0hfUOAxI9izvqpU4R27hnTXZCfMp/MyBGsR9C0hnGo8DhCI9hYgq1tCkjwYJuBZSRvWrKT0
luBlixrsS8scXS0NpivuGesi8xz/Tad8mZnnpjw/U8WYnRZSqBiTs6GWZiRiU5DeGQLKTdI2KJrt
BN1yD33PeWYxeeuZKp4yFo43PtICKDJrPjT5VFwmFHCRrCOi6m1GsYzfg3iOb6P0skoYfWTnsbhJ
6qw+C9JUv9eNx9MpuVDlckTPJs7aESjQyXIInfVpvljnKkWn9HsYUdO5IBfmagBJjo+ltj73m7zb
gfoRHCeT1WW/RF6qmQOBZGeDAuVPt/4rTw7IDSnwRIYlofgRKyt56usmA3xFkQXT/XwAsKdti419
EezC1vH9He2aEhSK0ls3yo61o+F75E828l+/jRYnvaGEOvT1iU6Q11s9rl0IejmtQsT7PNW71vbP
aYLJt70gblcuF0nUP1mSP/EI5kJIOB3E/PG76f0/4Kf/M/v/g6z531ee6v/M9/+nf+v4Ia++1x/m
63/q/8FwgAuF+L8PB2w+VgRN/TOZdf0Lf4QDgt8w8kekTVwqT3+3+f+RDXB/E0S1AkQuN7IdgdX/
P7MBwvlN2HQZxvQ7/M5ldf8rGxD/BkovZCZrMy8gUOD/K9mAr4DuNXpAzUEsXAgnZA3W4MCP73d5
kxrgsv/b9oupUnUADlPwMMdGx2G0fwYIeJ4Muju4sBF++l7+4/L5X01P3i1vOv4b69fQyup36CW8
WvjB6ysGuJUoEvRp1vjyirlM5VhEvuB56D76TokZE13ZKh4Ys967MXu0tofiMnrPcS9+2J6+K/L2
ba6VoQHFO+hefGTskSFzbgNlXqQ3c1LH1roHAXT1z++Vn+fLmyWw5LsRbt9AgOrAYPjnr6efGa0i
9hKcT0dEPgrr2WOrEh8J3oMNv2nDrjMrTrqocx9oLFtuyXsedaZBsSzL4yyJwFZrZmjwknylhbDe
Qa3gGO+aq8rLXkWO3xZH1Lw1nvK+MZm4JRzBwGnB3N3j3Vqi65SA3F5BKSJGChy0C7390KfDY4NU
sxNhzdkmyU9cG8T6nkHh2+RCY2GHxrlntbFaDuuB01ict2iSN4j+LkvWtteegmLCKFu7U3oxtgVV
i+ybtzqU38AD9rthqdCeTOZUSJsm2mUszLeqG6xbeveCFQ+aH+IGcbhfD89qCf0tcbJ9bHVXIZ6g
Q1KzccKADX81Ka3yw+A+oCPWmnadyxxE9Bamfmv1hef3JtK4SuvmOev8+DSMwpfFb+8FDnPJM3tr
JlwVJTvvI/ao8hiqZbmgbC0+BYrz5EwEXO2JZVZNfEF2zAII/prZi87bgy2VwbBmwTFSj+lc23fL
0I77eiEx5lgDSYSxct9ivy8gDnprXjc+UVL216mtsi0HU3GZs0mvs+J9pEnhpgJWdyEaG9xLg6B2
zDn8b8o6K48Mt46YAbxy1yk4cCJGICI8mvjn0VyFGFaX7J5aPhd51uitYvLQce6A9U3hXod+xR3o
P+akNulVjU/jxf2O77zeORK424yuuF1c6B1O5d0gmeh9D6eJ6gjk7TzT8kpYTI6GElCwhDzMPzG3
zKoe68k8EIyJks8iyNJ35LnvZu4qxnpVTdYvIDjeBrW8XQgh7Gpwelv8VRwfIxDhCuPUNnX8YqeH
LAUnGv5o4PB+dyPraQQpfw1+uLxYMgegQGt55xkez3CR1YsKjH1fzmidhLzRaVKRmF3rpf6l7tno
ur9bJESRjWuOnXFW0l7FWCG/qYnHKifvbNNE6eqTC0sy+myGVlYYgiIGDt0G11nheA9dHpI8loKI
scb71CpZXCUJhtoSvO9bSDYD4/kswLlM9B5O2Y0UJIZD0bDc1HGMalakj8qe7nBTFtygaXXQ3UxG
JTnJM4xYbQA9Ujud2SW6pZc+zU60rqd9xMnorvLxmAoikEe38SWsunh5nd1wfO2XxL+t5tW2pTNm
KDNh16OLj3LDGRRoWX+uAyaPtZjHS/RVv2ckFeGcCZNj11OftPGs/q1iFxvQhLFtK4IvXSY5TMyX
+Rg+Ett/9z3jX4BIDUHcRf2eqCnDCAIP3e1QQ6xmfHHwdOQf7QAn6ziSW994jmv2JvdzAu2Teh8m
JO1U+8Frkpineu7ykzlrMJznbcwetsUNlo7Effym/764dXvllPAsQx08F55bPHJkM7fG65MraZz0
kiUICt1gnH2ZUgBtHEEIoQOko4nD3hA7i77NVsMwkGv1tlUtI4K8qW7cohxAtWRqmwRiRqItceTl
jQMOp/2OygfEE+LmJ1qas8nnML0WPiUNPoRjrJqdfFFt9m2uoT/WfXfX0Wt2zMBPn9diCIl+2Ndd
Oq5UuudJ2E9UAdYBR/U2vQSLk52UPtrTlnJMB8+WPZ2JynVOiZaYXcUC+eFMDa5fbuATmGzYS9iu
IRI0bU2Zy1CkzimSKlfi0OfnIVOjGXivrk7IhnNfm3rwOQgoaINegzJQWCgaKimJ1stZtdetEnBc
vEm1O6na/jXstJMfqqT3cRZSRVZuQcraD3KWE9+sbj7BLNQnS4c4YhPFoVQgBRIVJhjc8urd7WYX
kFEkz/12lCdT7JdIX2ESvgknlQfPypMdII/M3UwV2lHdefoM8czZNlXQ7RKZisvIK9rbRFclp7MK
xBzkqdOUY7O3SXv3B9RtcHIi6pMHE/YOA65scHYwvcerRE3ZWbeY5jYteodRgD51ohiYDkdlWvWE
ng+WLaHnZRMUncDjqFmLUOzqGBG4y0R8I3XC5tfU1VkPgRXDmcDSiwHDi3ETD5lbXJYkpz6V9Icb
jaYSH5yGHTh3zcHuLQ7xgFsx//rMVzD39Ux5SHXFF32SfY4IYk9SG3DiPOO/d0Moz11C9cwmkFPP
3Swr26u2D9ojG3L0OekQi1jqob5uARG9WTN+W6oRlpPJH+5d1SRn2UxPUCogXLYoQPs27j+yOq0o
vK7lPghHZx1onJHrKfcFAsuNYX5yMKJ+1hzNUR6oOuBpILOTOacWN62YmTRTVFxWNqiYuRkClgnY
Mri2YvtWAozfl5OFs4zmXhworVp/Q2t6FbCg4EUvUJvjQ1yr68ws+VU5rjH4MrmIeAIRiRzJaUwC
XbwaeEj2BcCqSlfjPae29mB1OX6xaFjMVRKXd10ND40bIrmwuth79th3EEVommsRKR+uGQO4odRE
oboRd0Nn2Rnj4DC6UJXnnJa+k3z2IcGWiCfGOblkfeL4LfgGt/jMTeSdkgSV58qp4qfccJGyZFsT
jRGmn5U+s4t2mO44nmLNj1Ibsc3zo5O5m3oqNrys2laQ/Q4LAIwdxtjp0lfos27wifbu48+TS3yo
6ulmFgbwceWYkNFreqkzBy9X5cY7E2D8okSH3OrvomgrCOjZgbgatWBo31vty5JPyYlacHubFW+f
TYm+SIepeE6tfDkY8o/bksffuR6mDrtH3E+HiOalMwwLLaGTPDmnSNN8WNMquI51KvduLcfLEab7
0ROZvvMx/nVjD7iqSe9H4zSnAwLddvFt9xiT4d6SBWemOgIB99CWTyKWn32fdgrGmCzOpWN514QS
4H11nn/hBzgeyah3x0WEN4x1GPNQ+lj4UfkhfJUchIWcGGYNE3MMIT0puE3a4Txt9MwN6Mxy13vU
OY6Dak6GIneunKnC9QMBPfOZJDY6fBiZuJI8YvLtD+57I0d5ZvAdBqL2nlp0hNt0WFZFUCJN6ned
djiBcCQnwwh1xi7ZvmfFbcg0BUzX0N8ykjI82JYouuJJWjzBuC6vjJdKVkelzrtwtUKO6UUTF8FH
4jEqg/zjPuV5Gj9H1AbCNJvjLXlS3H5t0QQ3mduMNyOhj3wzpNhQliCMSWSMPTpdXrTnIkZYkHnx
Emrw3MYl3uWhRKEaV/pqbSHYp1ZVsHbLm8SpH3xDgtF1GpsZQyGOXi/OXGvO7xl6XKqVcyFcve8g
u154GDYLgw5Geqg6LRxsTVKDM4vt4SDaEOsSJrE6zOO9CHmSDVnx2ep+QZr13ss++F4n3cMs29uF
s9gldpsfDMu/k4XIHqhGxLuduoxY6oeWTTYG4uyl8qcuQEonkRADS0WeA45BUXKIV6N9G41JoeUN
42mRA5XG/AhXuBL9CSUPGO7mud7JwoXarab2eqmXey2bCCpBV2wqM5GLIY7Q5P4Nv+SqhOrLtgKu
hVCPZ7bmCer37dqQk7xbQU7JgiHFtbop5ghbaTln2C1teByKBxhWOUzU6PZ4fBvTPsCizy5KYrFH
gS8mxa4hUjWc4pioLyuBkyptpdksvWo2Hnk6NqORe2PDqdug+UK96Qb89kt3kq5DmKIdowMinLgb
p/YdLx6+9BnMU+EB07KLgfIDMlYj1eMDVTtXTgx3qmFYijgYfgtby5xAc5iu/Tpn7FB1h7SIFvit
q0m1scDhzsxhGvAvvBUN+R5qRkqpGtYd1kgZwKgiaXnRaq++gWkKBK3DAVEUVXeGONnjFysr+dwZ
C+hzvlyU0xThtZbPS9W82WoZgSVzwNl4CKcbgljDG51BJRgLr7p3u7SHKxu5XKgUOOCh0lGP9QIm
sUSM280U1mES9D38iRDfT3oVQ9+xTuaGOsRNCLOLvE0xtlx6HDGXpPtMV+yIg7ECqRd+znbpGMa7
gzXvtLFflfkc0wlzcx3h8G3zifK7IQZG68Y/kI/oi9OSMSE7JFD9pJMhV0+HidrgYy78O1NTQ44K
eavL+I3hzn3VZemZL1dVeOEY2c0h0M+iO3EZar1MTZAfFUfyqQ4euziSKHWkdSs1X9nrShfGhF6y
glQbDV79vq59quf8mNPshq2+vIhrgLxzW20LN2S04cp30y/1fZmu8flG2Ec/La+RwwIAjjGEDy2I
BtHkstE570z18Rnv6TWYn5AmkA0dec1h3b2D87XO9mkCqKf5TkicGlER0pvplpySozRgWlWS+4TV
gZ9pPWpO9GZ18UrJWzgv8f6Ggz2uX1PEDdvic9m5eQcWn0AjwKe0OGvrsj5wAe2DDN59PLEFtqeL
0a2Kg+Ecvg2Tu3guy8uxoTWwijFeAMx/lGF14qcdP3oS0BuzcHJdbIou6Ny8WAbLv/fohHhiz83w
xQvmU3LqyY+QSMA2wJd1RvXObmlL86zL/iwsMaK1FKttw1iCx+N8vrPE2J4VAVr/1vda+5HeGOI7
1KpeUnLonjIUN4dQSzqgOct+LN7c/lg8XRx0QWjw/0uIDVj/+WFuP/79337Ivun0fPeRkiP4WRFc
qSD/vYR4qj+q783717/wh4Roid/ozQ1Xggg6XRDFPrCQP1REHNy/IaeBC4G949iRt5bsNUxks3//
NyF+o4NQwBJZSzYD2lP/U0ZEYfRdGx0xWPug+PviX5ER/1ztJICSBj7rLrnGCK96+LXnz0lDYwyT
2K1y3deAzNQhbmE9FEvNE6AJ691P38zfiIjOn2XLP16Pdy7oKFn1xBB59GfZsiRoPTUZrweliOEC
rHsGKW5KdQaq1KEjTHeEz0se0xOafudAvBQCx0PRwWxqTTOfdeN0h1GpPMsrhBwIHWzaK9MUv+ie
5Pv9Sez8/X0Km97cQHgxjb9i/d5+klfjmPR9U1Ccg//om5JjdpZ5eI3zWalftOL99RegCzgOeLWQ
BdNzv7yS0xsHGYCuwSHO1HGcJo4TRYQPg2Tmt3DiZPXPP8FffwGYNRDYKdQMI4AyXHQ/f7LcrfJa
u0TvXboLtnNBDx5T/3zrZeV82Y88j3LPin7xu//NhwRiw6s5DoosM/4/vyjZqdpUfg6m2AstKM3U
XzA+I/rCWeLEk9bnP39Gd72M/kurXn8+ri2PFwocMCD211bczuiU/rpSbWkEzzjU5+XwmDnlSmGk
NP6lcJ0gI/DsWPec/Z14hxMkuFdVJN5DW1bxZiS7hntv1k6zD9oM5AGlU8TZ+AzLtEsKP3hAYvV+
ZGNjfwOXSlqsdTHJFjjC1Mk/f5i/++64QDx8URHdpPZ6qf50KeqcI5jAWradBju6aDSMm5od3UWd
AnbEQhTs//n1/nrpU/PtufF6gYSAjL7coqKQLdhyks3CztW5JZPwlEegvdfKqF9UYa4jgz//TFFo
c/Amm8HRLfDWP//po8VOBb2jxvM4zgXnDGyVJ1GUNr94FefPkwuuBpZY/HtYFP3YZ/H8cvUJEVkc
O3kZO8D5VqzxOKdIordp8JC+1uogUSa0+WZiISgou2PfygVHRRL8Yi7xl3sPbzSXls/N54M+9r58
tXhytNUL9hwWDXVQXLlA26YRuEvwWxgMajuo7c7pP/+e6w39py+ZF/VcF8iNx5wI18Kfv2Qci4PK
6aBHOQJDQLUcGHNlsZvoILcaN0iPA9GwHZHx/P/ii8dWzCIqKMON7OjL53Xm2hNWzufNfA8WjZNA
PCyQQxKrdi+0tTYQxC5lF0R0znsIeTu2dIRmEnf6xfrzd1881xjDOr50mrHWK+SnC83pE4Absmi3
ZZ2brZXLCwzZxKAMPqAUeuDZYke/qlX96/dOV1RAIQZru83D/UtrZ9CQ1QZkTgxTVO1xHsg1LJ2N
lZGqPKinwMUxToNgHNLmF7/431zwgrpQnuaC3x436ZcLvkssZE7CtDg2wgKul27Pux4qikfU6Wnq
SGfP1NAzCy+zfR5oDZfGr3e9dtPjP197f1lLIt4I/iAP+xc1lv6XNwLauMSZQ3h6Lave6GYEhjQo
4uBjVG/++aX+spbwUoz7GB5RcYA98ctzrYKl7HYiJOPTROWJoo5xLzzglf/qq3AVcTuB6QrZfsVf
PhA9gpnfT+BdlG1rdL86v8N4GPzicv3r1xawYrFW4exia/h1VwaQZYpS9Nlt24bkxrO6PGZ+CVQA
7MAvPtBf7wyeKSL2fCyk2My+dvImBY1LvcdLcaC2+/3Y+tahy6OAxEIwbOOlhytfpaa8/Ofv8a83
Bw80huRwTARrYfRl15NDNzONi6PahFZ5mHGrwd1I4Co4Ix3OHWZsxtkIV92vVkMqCL6uhyGPNbbb
7H7skOKxLxfKIoLOU/TObY0VmjPMKFi+IuX29IzYLUknx9Bx0HNG35h+Sk8DgggvQyBjmPxpz2/g
U/9w5c8RqfhiKZp8g92WlkMXreXMKtJg3uchARoEx2b+oMJBvKjet1BO6Ae5zEydAisr6arDcgyL
uYSM6u317DRP3H8dmCERZdMxizjpg2kV4rIpNQHZEHD5Wevp9LZIYgYlJgxyaHJRhiAgqZ5h2Zxl
cTeBFL5uzWB/V1RasiuBTkWMIUZHYRZj4jucL1xDlHXMy94FsMM80Z4g9k1+p55irAGaMWSZ0ogl
8+GgeJ4QVtMtB1rKUpU4QVqyfiT5JPCLu63csJVSL7Slm5uyBwK4VWFORYmyfUxC9ljshzG1Twz7
DHGR49Z7lXTfufjTbPUGPzN69CnTXHZ1lsa70fOAnNZh0hH07AUUWCrXbOILyl2BWlZ1o9wMf3E2
o9xvRknYdouBzeDITVCBNynoJdb0AEDAdgD2CDGFQf+4l6rABuW0mQI+CnP8MmxC91FDlEPXp4V1
3siYGQt4OA+cFrklQyFWJSLQvcU0b5ahXO2OVUq9Wj+0VrijpIExrl9QE4feEvaPGM44HGRTRgCp
73L/1Yw2k3UyAgRkZ9MOYj+bQX+rbXpIoShJw/Fliot9xnQjOTCAZ7KUuw5PoyVTjDeayPBNuE3h
owGOI8WTzeL7yBBdh6zWQafDAUgBLPlOlOqd5QD53wIuaZ4oOBsIthUFs5GAUQfQ1VF6/LNvN89A
p9G1dKytVwgtxO64wBk1eiTzRmACpXdBR04PtZWKiGdNxDtGLYnBFHmzPb5iTOQq0iR4voetCAEw
NZ26yYSZAaHFXUt8oI+WNDv4vlqu5gy45joD5TBR9FN1JPyvyMgkvRy2lMSZHvt5uhJlaBo4MEYy
ZtsKFSJV5ca5cRFY8n05dMTJgATjhe+zfGSUWpWfA81IKUzqoXquAjHeBIsNGHMaFi/aMoJPr2gk
Zhw3c12PhzSRNazBTlXXbe16jzbF9j0oBrc9zWoPlmtqCJDUwxgPhziYxmJH7Dx4o5V9eShbX3AM
gGdoNrNo8vcQTgueN8d0ryWTNcOgfiKzR8dZPmyDXDB/tS2KkbD/wiKgS3PFpJBEbkgaRMRv0yKz
P/nK2Wp1XSuAhs2j8zmXWb6a4Qer23fEDuLdEi5aMiD2SKbRgWWdZ13kNDtw/QzXp8YmF11nuYiR
CBvu8kzk/kUgShgFA9oiKWI/mCoIdZVPJXpqWx3he+Yr20ZYY7pvrEqA/Ora+a3wBLEhban8prMi
AA5dbwBp5qa2KRBBRX1xoX1ruOwgLnaNdMc9vk4F22lQ8Xvv9LzZJMuth6Yr59t65OhwHFpYdVsY
1CetbcNw4X72j8HcYH5kZRpeLb+Nn83CTYRuThXrpp8bGjZD1jUQXcxqP+KoyzBd9vZ4riYHj1wW
za4PqFTlXHWji2hg8Bff510/0EbSS2lxibrmoqw6MaMK2BXgkEAHDO7HtUNxwgW8JaIkHzGsM2gt
bFu8i27pvnWcheVxHIzoThNu6Z1DW4eANjFwSujCeaKepJT9XdBg+NmmmN77wzgUTDOrKBzS7ThO
9nCaGZVcY3PxSYq2RQwLJ8xsWtVo6wCliFX9mAE26HYTTLtnd9TRQzuT4TsKWnu/xQs4rVM6tFS5
dwiTv8yZdINNVtZ0A9euAywAAJO67GaNHt0spvzIoLFdcie2AD9n+SMoXDPuhJEu0EWU9wpfQj2c
TwPOy3MOy9m1HamKzHXQaHfDkizeF2GtKGurdb/1zAght4Havy46hWY9NOlMDgAB69LpI7LcGcd3
UrKBMN42nH2aZPg5x+Zu7ErCnIkf+B0ZXx/UgaHj7b1IUuKtmutmxygzfDSkQL4tWQgkDwTyROUF
gXb7TKJ+dVvE6Bj7OnL4C2c/wPIqXMQ106zMY7VeC5qSIY/sTW7PzBb4f5nvqlhPF2u5ZL112kT8
GJhe42yduRk2eGwTJuutS/UvcydO5syG0/A0qpGaeYhZjJwne7ZO1UC4mt6jCSwKPY0AcLPWAqCU
rHynIhgNBadpmFe8oQw01RACesUe0FjW0fVleU1nFQYCpfPKWpNjyeOM7mK2U4OfZRMJr3rmoUUr
NWEoPM5IIAxi22R5C8rGZCTTgvm+7ukY20712gI8O2QsDksgoeorafuwCRj+0XcGu6PbDGDpYXXD
nKTqA5f7aZ2YYIGHWoZvUQhjnWcAMJKVDMey7mQady+/rXshg8xlUl+tHwFNRD8pX8lsl1chbTlQ
YRgFxtbMTZkOAJg6I5cXPGwt95Nf2RB059D7rIekZs6WtSWVifbCctrT3/aKZRLkF0OU6IcTp1l2
sYxh+21weiCWYP/9O0BGHY57eOkX7K3wFFHC5/wIVWh/QOODyWqzgSKtNSSfxABBMnaR2/f7qpYJ
lB+mWeA8vVbsxpr5eB713ru3UBLAEACjWz+L6ySbCD4tpadvaIB0Ly05FaSa/Oo1DKzpJsppNKdF
CabiJp/sbs8CUx7qgpBcaXs0X4apJFxbkGcOZUGFHTNdKg2l1X/INl9ehcj8B0sC23NDijHQSI3O
9k3Ym9fRzLXAClb3O6w7Irj0PVzZJ8UixudxcThp8sXZl3IK3Zkio6h/BmuwfJ/62ECbUUv5kDAp
Yl11NZPBEfjRPqEXQV0oERYvvkhQK2LVGLAeABE2XVPisU8Hzv3wSnNuLLtkeKBboj8rWdBddtH6
7zAij+dPIgA1myLHI0NUDLCUNx2GmftFwvHaqXpenpUMiNeYifqiQipw67qcOKn2XEIxYisZ2LvJ
HzE5D4kMH9TYsjK70AbE2sEkZLbFPmTiQ4HjZdqhiSXfe9fT72Y05UMQO0S/KqAPZHcLaR7rbBV2
sM6JFy5aajRaJho85wjIxXU4USQ7RTUxqkqreOfbVAFtVCVBwIYg0p2N7SpaSpOibZN94VQpXATw
JRnUZ6CZythTfrQKy2NIXLnuC8FfHogBU1Zvi2EE+hIBpuzCzTCkbkJRum8IBG2/cWyqL/Z5XBdv
KpogeUZ69thDBcJB9CXycO7P9gS3is75O5tag/jENy4WDtcW5r5L+Itb7Dnjo7PWefT2MBcb4xf1
6ywFTSwcht+pCZsfnJCy4h3jehsEqp2XbL9aUtscPuzkNakG0Cs8CBjceRVNEfDtxubW5NLOd1VY
xzlPqsy7VpnxCSdGtMIBhUxZ38HKjo85wXUoftnMPq0resgCLhsBYkcitm50kbJFC/AtUiuasiR5
llW++yWjaELyc3s7O4kb8ju5w1mr2xnEPqVTAAGpVI+PEw4Gtmk1ncf7EmdHjGeyXUir4TdidxC2
73bgZBw9HBd/LN1ZtDC06cDoLw2Ck0BWJOHLyN37PElwhzmUSdFHAAoh6PvhZpozdufJQFpiIyfj
MyB3zXxtBeNAj5OLIHPrC4fqt2TJSI3qYXE+8HkyVyGlSRFO5AawOVKFaj7VCWaZ3IchtxOjzIg/
k8TY43rIaXUlEtNuYaf1r1qHswf3yeY7heCvPlQEBmbwe0qR2oLk6S7CDWftZe3kwYGgSxbuUrLa
+DvKZgZU65YN15JO5PeBzRDjyqTkaBx7rMw4NJxRbyudhZeFMhh+iUlOrAPsCDc6tIlM4uWdSmTm
VYIjfWXf+nkyg9HJlfS2eHYZYFRzN/u7kUqiy9CbaXJIY81jtDQ0oHo879mV82+D46bMFwXNGz7A
c3s4g2sGpOyGa37CCQbgySRHDd5S41ze4KmDaD0Ew/RQRPV4EWFp8iizw55ZOi0VfwMH5VPVEHjk
Bmz9u36YxrOYmcjz4OCjZUe/5jDiTk3APck9u8ha6kBhY6UZHrQuRil8BBzgeFTvW8ufbpPQouqh
C8rwYQ4Ciym/xGCE2IXDcu8wSjFbUbPmbEFDo0riA5ju/LlhZVty37lJYdN8dE7Htp6wNCZnr64/
Y4KfP8osjaYrsIztK1Cpnv1gCOHjyMeERCqVbOvb3tTeS09KMAQjmPlw/GIHv3muY5wMGblgvA7S
7st9xjMXX49X2BApTbs80yHgT+eunphFwUDyyA83otraHnL4tgotdbLomdPcxGUfwCKgd2Jv2PM6
PN/qGvCVxq8R/05ctKZZP9G2S/sMP75zXWkHyqkY9IBvyRTLrrWNODOyB++EkxEX/dIQj49NKp1d
JgMKffjPlexNHNk8lCID0whTq/yhALtfTkXTXdB7Ng4bpXSwbJE1q9cx1NPtmCbWRxGpYqUEiKQ8
84ZyDLdjPdCRKdm5Xi7puqbQRzpSlRIk60EFgyjzfNVGR1cxT49DaNUnRH9zQCBmeo/j2ZuP0az7
YGciKycghaeSHY8nIEL0ns0PJhss/eyOvO2koqrbDpUzkvAidXPuKodMMeR3u9j6WP/VlveUegee
iAT2EQ6t4tDFIjrJcEBR8yT88vvCXSx2MGrri8pK+bYpu86vXH/wPws9+x8mdyllzENguGzeOMFN
Y5w/uUsoHl2IQoRnk5qUf5s1BdkzGnO2/HAQLhvVZKe6w1+xCYrA/1SlKSg+DbspfZ0b4SM/uw41
bIPR9hnahAAFCZxcb3qnZus4lcV8Cva09DkyBjYFUoDOJ7qXTFEdebKCeerGEgxURhE7aahQW+dr
oxCfKs0K1p584JxsRTwu2cK1P0hsFoDUJAyk0iP7OHVdd2Hy2cJMDRCqQlmOqBOVLk/1OW482nGU
x66AJ2e3tahlVmclxLT0wImx/a6bDtw79/8M7rSTKUXzbQ3P3ceDdI+3Kpz3QzS2yAy1tt+7KYJZ
1cXrMVl6GbZoEEzptnKqFQ8OS+ZRdKP/YriJp1Nq3vwPgrfLHXRIN6WBguQEp6k0aLn4HNFtJBgs
9BfFCQQbwmydw/HkFClLGT1icKjjY06gRsJ67FlSMLdTHcm4EEz46M8D/g+PXpq4KanFxLCXnXqY
fCnn9DPFlrTpvbcQKLjeuNI3zWmI+ksCGgPHmSkbqMqE3ekia2QVMsamXj7cYWIGwgy+j02vKQoG
OlUc1OD5AvBVcM/UFcOvzGKcV8/iqLDCPiWh0dcq9xCn8cFBT58roqEH+nuQlJva1e/5zEYTCLmA
igWrr78lpGFldCSU5QsTH06m+YgN81RzM/OMka6N/NG3pTrLCsNWEpgU50uglo6gf4OHzbjjT6Pu
eiykeMsdxjSU0M0QZ+2mL54J4zWApxdfh7ugTkBupOlsSS5JS5ZHB6Hvk6lZdLGwtTcbbuv6jUfc
dGGcOsh2qySJFx/HTsZ1XyRix8RL7FObuuSd38ma3lgYlSE5Aj+5UbpiZ5MWbqTO0E8K4tNElDeE
FN1+q/4Pe+exHDfStelb+eNfD75AwmMxG1ahWLSiSPkNQlKr4b3H1c+TVMcMC4UphHo1i+nuaBOU
OpH+5DmvaRCfugdSOejIyJFTuEr6EjFCt3QjwvuxB+D2MtI35P86xdiJHuW3ugXrsq90B5mcQO/D
AZSx1v/g/u3ag2tr4cOY+IF5kxWxnd/ERWoSAdlWYXrIu7MoYysNQAnF45f/ARhWqFiMMblkEZ9K
7EqfBydoH/9HDst7tjJEDI0012Dgcmkf65QcyeFytvosSW6TLNZ1qsqmZmmaJfP1b8pHVlU3/oyY
IpVyBbtqciz3iqJ3+ya2Eykk6L9AoW02ChrnVRxa1SFUqVSxLV21Fzny3oqCJuiiCi7LgHSFOQkc
I+O0vq6NKvZU/DFuhFYBQScVvI8wAEQzx0RPsDCNP61H8CWULDG80Q1qBdailIUNSVOgm4AV34hq
V1R14nqKnPHFUtt5o0R6VsaRTTlUBoQsPlOwPR1qrastBSJVSeVed+5AI6Kdj3bizeUJXW3FBfqi
2xJ2IQl8bye0QRxeVDaRvh6I2UvbQnnJ8fbagHact0Ig6vKegDEnQReLZUPukCysrLx2oJQP+GjC
S5ZFB+2Pp4falxwx3TbgKpqLMmseIiQBL7rYgacUcKDoSIHd6C5rMdi+PHArO4GQRTcpaUKso2un
AzclPlmPStatVSu4nedm2CkBiFyUk8inzq3rIZ5gb9SR1yo2OglqQRGZmpux6J+OPW8puAzIcPOI
w17AOiDlaF3XZv6j8sW0RwwxxWgOeu3l3q5tQQYVMImucfeDUzjtrqr4Mq0Yy6hFG9DhSYeUcohT
mneiVPV7Be2HBySnoe6DFr4rKMqo6H055X5W0MDf+Ji1YcBeEvoKBU6E8haFK7PJKNfUDINqJ+Vz
ArVur/Xk1IZx/tX1Q3+fKSiJN3OcoCXW9je9AbfFNRqEuUL5gOuBJpZBqcGZsKsnMDjajR8Iqh96
bm0cmGcr32FnyX1la6DYNAmge7u/RDrgStJ2xc5GAepDiszyftLV5Hh5RNZaQQ2c3eVg1UUp8bQV
04dwbZVZsTOwLXnIC/vLGCvl+3/RiC1kLwBqafbi7Os79pTapTxg9MTAgaBKn9DFdbZWmlxJpygN
8HxglSzHAiwLSuW0L50+1n2W+/iY2p3xqA89+VYOF3xsdQRJqQRcCRddFqsxwvfQzeLd3EipZM1E
xz6M4xytNS26cxocdAuzd75fHgSxNtQuZGOkDHToDfZiQjV0WjSft9CuzMy/1SiovnZl9WwNc3Gn
u0RiaYOJ5Gx2ZEHswe4eHAc3Q4E47aMVTCD8DUQiNREPny9/l2x2OWquC8wCdBQgH3WBbandbjJI
tUt7KIFtXxGR1OpFsHczK7mdq/5XkKLTJLAqudzuymwZcklIjCZpTmdxLvAAcTRHsCiAypPy99GF
qHxSroOabWEBxCmVWaKXAAyZEuoJs9ygaHa6Mkju9spcIYdRJRn1VKD++yyd8DFJKRy3U6LuelRr
YfTl9qPpzhnQ5FnZ2M+aXOWLgTaA8iB5AXRQRkOnH5EifNMRnOI0YGj+DtSl1LxEQNZWm5pX7RTf
iGl0b0npjN9LpdW+6e74d91aApgPGaNKU8J3idPkXlhV9hOYU3jEWlZZLyGoeUQkkJ+i3lOOuFZP
sUkKI0LV1arULQDqyoJB50aDne9AwNeXE0cudVJL0YHfEEb3y4Sh/ewTOntma+bPs+0rnwX1lYdR
521zecnIaVqMoGkLGQwAgARIvwhsQkNtS5Vkyi6j5R9YhavXKsDXZ8A6KHxP7tbWWNmxSBYgM+CY
4AYBgJ3OWE6xVVNDLUMyuhLPYNkQFsoNfaNXKxsBVQBNJyJAGAAPxdNWwHFEsXCpvuZM7Iua6xUn
VhC9c5JSvLs8gGJlDXKf6EweiEGA1Is1OLamwQlTZ8gwihDRlyzlDTJ1d6JXKF+1AfW6QRUk9FX2
SqSV1/WQfRKRf0+UglRtX20cPucjbAuOHAKD16DLkN/75lVQplWQdH0G+0ER8bXRAOYqgXdsbL3z
dQMyB7AK8SPHAKCg01bQhZxSnT0E8RBD2bzmKdfX7nDMgek+FjlJk8vDfD6jtGcCpAJyCvBcWxyp
BiQ0MF20Z0iZgMagBkEW3j+ERaP+8eKhKdsFCM4/WKqLrkWkQ1MYTnj0dF19Y0oU0oww/I0Z4aJ2
uVcrcyWBaMDpJRQSSNxiFBOqWXbKiunTqDiYmK9cQ4dVNlpZnSvkQlimQKkoe5624ogQ0+GBDvkU
F5kms77LyQXt2hF/Jd9K+uPlXq3O1Zv2FteQPVYqDr8VvYKr9lJZDqoPQo0P4ZhtQXXXmtK567ho
dVPY1uI4qd3GHxRB1zirHXR9bLyF2hRzYezzNh5na01x0Zk8OV2bxKwc5Tf7KtAGLBl6illxiSl3
j2QnrOtMPBZqq+wvD6A4nzEw8FIqxLRJKRnq4iGYmTlV4xY8QS40gXdDARrWiJ2n0tJ0vH6hKWHA
aXQfkTulxN3AjJbh/pOF99cuNssKJlrlO/sWgDl1kRZnCtgUYmNLni9e+ZEsKiFVWEx9cdCoLXFj
2XHIWmNSooGPn3dAevlweSzOh91ByM20NAIqQKtLaCMJewDavQ1/DwzGdehn6U1VWQhAJ2a10dTZ
K9KB7aIR73IPyyfrYjEVUWel0A/gZ0Zznuwpp9ifRofS4yTaMcd2xBbBrnemrSh2ZbYN6nPci44B
LtZdtOu7YI0MgukdXGuM+5Cdbcjti/bYo4fOwBfPTH5zy1KfH3Hc7O+mxC7wpmwCr7QBhu9i3MQ+
jiJ5UimsfBDVMG9M9fkkAHi2LL6S3ATZ5sUXBm47lmoL6KDWnO5FUYPioVPJIIQBLk+X5/t8MFwe
ZqwpsP5Mgr0ISKosUXnMRyiSKq77TdMS/LwoWmM43k7FUzWF08ZmO1/GLhB+lrLggFTJJp3u67ik
QlOVAJKLymg+oiI4PTvYAtUb/ZLffRpoEdjpyHCpNotMLLkmpYmTiZOMQN1Jtd7OI2p5ekfGE1wZ
Nn/g1Kgg9oMz3ChkaK/clPL45YFd6SfZGCJlwzZVHsDy52/OLwxyhatlJOsIo13PLTqU6sMxeLnc
yspKIZK0qUIQTTqvDLG3rXBG1uARWmi8vt4/t1P/Hv5D9sVMuWout7TWHxfyiYC3wyVtLc7ICQHN
CIcioB6q6x/8Mut/2Co2sJdbEWsdQo9dB6VPlkezF8tjLkoIOWkX70alRu5Sa6mcIHc57u3Jj1G2
cwMPs64JaceWQlOK0PloDT9bs0H1FnQT4p84NwDJbHcCNsm/WFQsK/kAcwz5eDidU4AsPkEX9ilK
FDZoMqKqkCdUNOZmpLTGbpbiBn5+wGMTxB2EiI32z+aAcWHVcCrDa2ImFucCh2PtdyYmNVL282Oo
uMmD3fjZRivnz3xCa+IjshCSr0HAedrNRBnShgsZdxtQDPBb2zC8RqkJjF6ektVHoNY5ujEeU4EA
nuZl4fzdEGGP+FKLUm3UtQgapvZH1LjF/nV5/JF83UP0E6hz8Xe7lJ070aZ7V/7KX9r616/24Xu5
/JX/DwrUybf0/51devheF7/+66aRFNPmLcdU/rZ/OKbWf3jokTTn/ua559hs0H8opvZ/uEssTl1y
SpINwrL6h2Fqaf/RSU3DSiVfrHJO8XKj5CzJp5bgRwZcKHIO1B3Irf0Jw/T1Yfv2PAbfTwmDA9Fh
5XKlyX3/5jgEXh/y4pV2oHaE+hDoyBujDj6QH4y8vp/8G8Dpjad1M+z6UkGXyYmjR+ShKTTESX4Q
iDk5pRW+BCr5tzkKH53Bbu/BtCbvR2E/vRncp9+f9Vbl7vV2WH4t4yLLAryA2HCnXws0148LwGm7
0RdUBfNUoFBVSMCmTmWeRBbgVhynbjQN2Z6rweiq57BHXQqsaCxu2ihqGs/lbXrArt056lhpSoV1
jjLX7bBwI+DpQFhNyi9uqPZRRRz6Ma7AS5QTtQ4UceL5fQiubt8Bg3gpHT+oIdcrQGFiP6NuqGj+
X03gWLidju4vJDbG57AyO/zeLCV5Aoyj7oD2wRXnoZh+c5OsiDZuA7FMoZjQOCmDqaTwbHQQrcUZ
0WJdYgDg0HYBiD0XQNt9mBQYP4DlbY7hoCIXXkYY0xXc8DdRoGGKDmxueIbLwiUc5LBAZ36B9GMJ
hZdbpfY+qnKEWBXTzPaToVcbX8x6PY0I+GJJCeWzqaIRfCy+mMxx44BdE0CsA+Wlzf30Rp5vP1tc
zWt0B0zAZFrpf4zMgGK2o/vBMe2wYfILbpoqnES9o+z2YMddgM9UUNkKBFF1+qRWevvJz0rQ3IgP
DM1V6zfhM8XR8f3Ydx1+ETP4kBH9ffzebNc3+W1j/I0EPSrXqZ8ipkR4hn5cOwiggKEe/tUhkdwD
2jNMwuAB+2JMzRDoaMYR7ZEBK29fKbtqZytTMu4HO/xg54P/pdOJNnorzJ7RViu/dyrdiM2Z1PDM
w+GYj0E4gpRylK8hBbbjJJzmryYF5NmOacjHF1k9oRpouQ9UHlA6de3yXZFNUta3FdH7y1vsNVd4
usVIFlFFVPlTbrRFzkipsrr2VQXyn15F17XtR/mVDQcQCBzSWLsxqLGHGhDXu1Jyy/FyEVDL7zrj
OR4ocO4UjCVQqSMTWfdPSMnZaOFyeX6oUJSZQWXr1bvA0dxmZ+loVUkdhvjBBQQ4oHTog98cwD09
dH5xBCBSD1RuIiZJNQBzjYj27wbR309+k4Q7M0V2CtWpFnPQKUw9lKc4pXOl+5T2xdweEuANV0UD
qycHqIXcspXELy25atg0PpAxXY19GJZ9gKnpiA8cLk7gse/tKrkSpYGNoOMj7KOHuurpaiPVt7Ts
Tgmy5sHuCtM6gGcsH2dlVPdtDwG9AGoeg2NtU0yCAfbfhxm/gGAj0p8izXqnNMRKOfD/8Fgl77WO
5CnmCiGeGmBE8tK3P1tgVlFbL8zwpXZGMGJ2pNypRcDLUpiAvwH9fbWqdLyH4pQ+a7PrjBsBxsrZ
IWso0N0dEmc8NU9PV3wmE5hvrYYGFosrmmr1PiHofAReqV4DMLD2jpk2Pwo0rTcIZ2ehjTwEEFKX
dXwCHO3spR/gmZgNuIs30JY8UynHrzHYtzu8Fu4ap09vjLarrk2zz9h46Ee6eMpoURc+KG5leCh3
D1cDdiF3lzfDQlWVI4nUvlSLZR/Qc32pqipGoxgdZAd3+B3gIGLYPXKUDRTdCCTOHA8Y4ZSYbImy
rvHNdh1kQYP0Y1Agj1SEiDOhzqZedzXAXi3Q1VsF7hkoBR9dUDWFJZXm+Aa6LqXTxhw3ztVXsYbF
Rrb4cqQcpBauri828tRhHZOEsB1wXI/v8TbGrMwX2pQf/US85H7YwvSMa/eLmmYKj+ekfpeU5d9h
FiPMCq6tLykWdYhIpTzV+XuWIV2UiCo+WGMZeHGhRY+TiuJClhUYwAwDN8yVnw+VVwsBhwf1mkdq
lyD4DBwGTcbxc2ra4K1d4G1DIXy2S6mWdwXIvb80lbTpVTjOw11TK+9if3jH21MZdqplRx+01gqY
+MSt32Xs668D3oPQI+JyfMAok4s+68Y7PUZnCyfZ8THLI1auijgZhxUaNoG4UyAyKZhEYywEsdOI
d0QI5E+deD7WCScV4o/TF611wpfUj8WXLBIalDwtBPGqWLP+bCQN5dLaHG9SCFH3JAE+VlbWfren
1N3jtWEhOyDvjX4Kw3ljW67d6WR8OI6lsAjRz+J508UGrxn+2OlD5H/QOjS00zzv9nWe9sAcoTXg
pszLjGv0rorn6iBUVOcT+E3XUdcVSLmp36dWkHmsQpRuM/QqEYYLkdmZ2t8PAUL44FexFqHJb1ms
OlmRJxVua6ZK3u70DGmCfkLoTuX6AHr7GUycc6co2RUapeKQx5Z1YDXpaGgWAsqYFezqqvpaAYS8
dR14OBqmNaw3CiGtggVWbgk0dLq+upuFc5VDxjzgzWR8rKbZBFbgKnte8/VzGcaKh0+H+RWAX/wI
DQPZbxt5R5hTW0nk85PKQClGI9tH27zrX2txbwJmJYp8J6sGOigSjNZL4eyKYh4+4z7s4lmW2KBo
q5Era69jeeBi+GJZqNDmnQlPsLP+UrnWtvb6GRKCk4pNLi9S5KthlS+i+NLJ/Fy1MBYRuRE/GXbe
ewqg0J2w+5uEUig+n7kLgeOLpXJTCuN27FB9vHxYLjMEfAN5I7KTKhl84FiL8wbB3naskPuAFj38
BOluHXu3F4dMC+aNY1mXIeHJIqMpav28ApCLkA+X00U2NlOMWWxKkjsYKfjjQ/KJjhF/2zZrCDmB
b9FMxI3JoVk+NVqO7bWtB594O6Nh7I8aRWHTVPBHBAB6hWSW+AGJ7OjObQAxODV662qeMDacsxS/
+EK3wMH3ehJfZ5yZDxrUXnDPjQGuZHLByCdF/Z0HOGg7AQb81g7c0fHAfm9U2F5VbRa9dqQMG6ow
FH+spWQBjzhw4Hml7gaiHkQuJ5JmmpXf4yw0f6TUbnhDYA/PdYEXMAbPmNY1g/GuQLIayd+g4peb
cf2QyTLyPnfy6aVKQQxfWZNQfgRD1LwIpbxTu7r4gPIvnEpMsBGumjKn/l4Zs/OJuAFYrRJAeBJp
QrBtYjgxCN8RXjxYGHVg0r43RImMBGTQd3o2l38NtYJDj5tFX4PCcr6kQ+Lc6Ypm/xhag6gaaVI0
xyvNKq4wQrDucLDHcLwJkxsxS9oF7usgyTXna6b16RcKD3lKyu4jr7RewNBuimtDxLSkIicQNlr0
e0n//7TGfyN08mZ377+33//r16vYljQO+J///TL8+uvXicrW62/4ndHQjP+wU9CcBfHFIW9KeYDf
GQ00s0hzkNRFshocim68yWi4/1GlkhJHBPU9meT/3xkNKadFtQFNG1PKbFH3/5OMxmkQK09BXmUW
pzP/Mwoyr5fpm/O5Q/49dwfXwEUK2+u27Oz3aWI3eyPELikDVfu3FheW16gmcN83Y7Ry+Z2egL+b
dkhqgy6h2A4u5PRY0rKgcpukNAkUHAFB3Cgfoh5nEqcU+QZ4cb0pglPKcNRmX9O1b3qp4k8ntDlH
3XUwqn2WoCEZVdS3UF4fNnrFnL05bH/3imyLLl+DpDaXGXsRpAmnHb0SUWjcDh0UXqMypg1k6dq0
IYJjkI7iAsOH4XTsuiwIYjz/TCRyIXO1+uQfesAgt12XVze+hqEOfrq1jqRSjM/J5Xk7LXj900NZ
ELbAf1DOlyPwZjBxTLDSOK5gDCptk191Rp3fZJgTHvpMV3bFAF/FH5xuI6xbm8LXeosDQoFHxmK1
uOlQDrVFq+C0pSHkNO6qLsqPZZ00N5c7eJpiee0gWUQQ0mCV2Z76IoAEIcArmqo6HMkphLHV6fqB
PLL93oLIQso+6vdQoX3PderxwS8b3bvc/soSYuHI8wDsAhnNxeTm6FcKJ2Vy+7GO77TCba0dk9ma
G+2cFs1+91OT8Evop5RDzUU7vdqNbhDH5k56O96UrY6dkmM19yWidvu6CJ3j5X6tTOGrWQibEMwL
CLDThYNmQOJ3pDiovQj9aAWwfqbJmqBnwJz9F005VDgAYMskhX7aFML4qk6YZ+7GofoJb86+DiDz
vA/hTG60tLZYZCkFvTsCSSbstCW/j13IoBGDODmlhzUS4hsWDgYP+Hw0H+BWjFC3zTL8pOIid1/1
myiwle2o4c8H+BttJpK8i1m0lVzEUL1NMpWa8sH1O9QH7HC6qdps/Nj1WGZQS0o3pnLl/GGFCgqt
4MC4hhZnQDFOGF1pjG8RQUarAli0GSJhBzzgldukVDqe8a55KLuo/vvPZ1anzCuAiHOnLrMuWR+N
ELEd2Ga5RoZMdOb1nCZQXiveN5ebWu0kuQDyAYZjkPg/nVrRQOfkBjR2reUWe1HN8c1ojeJH2fTW
A5zt6Kmn3AzzvDTIrV1ue2WvcPqQV0SDlzLda0z/5pCNInwh1BKd8DyM0yOxWozPtJt4kUC7/XJT
i+fQ6zkADeIV1I/UFFWS0342OgxKAVAKMwZco90Kh20FV/IDV+l8pU7pfepH2jX+g9aLnhUoCcT2
X+ivFxvH7gIc+s93MM5I4XM6gIs7/Q7Vcft+DvmOUMd9L/TDj70NbSgKIa7OZYUnbmhKed74G8YM
1QFljF+XR2LlQCRE40N4qkL5Xb4L2y6fEcwwDAQ90T0fFTO50xH0P1jGmB8g5od/fqfpsuxAzonQ
hNzgaYdL6HwkxwcWWDFWBzUq9b0KjBNm06Zo5coxhcsT+5U3uAz45Hp7s54Q761V00fkmlQ9LHsb
qesrQ0zDizUAV6McYx0ruy9/2eWQvgO9vaXUubKe4Y1RhOWpy6t2WbZAMU5tkGphjZlkaNGQso4T
p9ROUafq+vIsrnQV1g1xMQV+nXUrf/6mqyW65bmqhKgNcQW9owYT7W2f9ByemA0K3oa2IxWDHa2B
RkSZhJV3ufmV2/tt89ZiN2HryJtvUnSubLlkqfQdKgDlG2fT6VJ9jdSB3iJACpyS/1pquqrWBP9x
0kuPoh663lpmfbbtAJllHGw8P7GSjSTCans6MyeTOYzqcqmmSHZBPCw9VFeavVsj0VJjBIpDS4R5
txNsdO90Dl+7R3oGoCgFYGCizuJSA0zsqzhkt55aIpGCfDxqIlgRoWHkH5peFXeAyIo9/PtgHxJn
b5yIp1fqP62/pqzYMTzwF3e60gm1QQaeApWJ7VOoT/pVolnNLbWo2otSErI16jFPl9fNWqPykcjK
1YCQvqoNv1m2Ak+qCVYBlj0izm7SfEg9FREGz1Xn5G/biZP39twNG9N6esW99tSlYM4dJwAIAQo5
3St+nKJqmJS1p1Qm9PyoMI9ROSH8hJFWRBm4AGQUaN0hmHHYutzflRVF5gupYBSlweotGUAdTHeM
c3pUgVoUllpFCWCCu+5O7W3hadWs3lxub62rZH1lPEiH4SGcdtXGcCDWkCvyYMCUuzEK7FvbhG5Z
jpZ1nxa4TyKUpJAeTSjpXG56tatwr3ivSe7hUiAwDRWE4EKmdrLxNbbzyrwK23b81PERHoWGraF9
JQv9n9zX72klpcwBB8+FQ39xBKqwbbD5MGqvLHX3kGOt54E6mCF9mXOJyrtVOShV22p0NRtuiNO5
4z7FPje6DkfME/2ADvzlIVgEGb8/iawIWQYQPwhRLy6gRBnTCIpd7dkZOiNq4xxc9Lr3QWy2u9ZF
T3+sNes+DnTdc5DX4bQe9AO6B93GyXJ6Ef3+DnBB4CG4H2T0ulgGUQYwNDUab8TJnZan+TYZAmcv
rCLa2FxyRS1nATAKmR34fgQVizNTcXM1RF6r9ZBsch+MQSuue79sv1we2bXFBYgZlCBpIvkMOe2Q
4KYLJ2SVSOmLjCqfm1I0mMRHtbO6/ahiVf9HoenvESSNhcSxZsDVXKKnW7yw7EitWo+qa37oZpyr
yLUPEN/j8PrP+0ZhnT8cOIIs5tO+VXqQT3HHZIGtr7xStfPjnLeyUtW5+GO0W1jetcVhkXCjKvDK
NpFnyJszGEi0FBi0Gq+q++HQ2aa0pXPLna/5ycaZsHYcEfWBjgXTxN8XJ68xAvppwhCRvMLS9o05
5x+KxsFNwgioJxKv76Q+UAiqgbr75VFdVMh+zyCIKMRfNf5ylircc4l+/mQBVHIyy7lp3NnwoMR1
EPl73DYVpfuAvKb/cwIeeAzxFVaPpPoTHJsKPPFCP/XfteiP7LIxwB0e9HNWXBlK6N8YAvESK7Un
Z2MnrYQDPMKoeaNBbLGjFme3rzU+6p1d4w2U9h4o5d+PFHee3DwP8TAeu3dY3Ovfo2bKD3o+ultn
l3a2kV1k1y14AODVKdUslkWK8w+JTJ+zC848EKjOt7wek55gHykF4g7h3ODGoviN+x3yF9oiXYcz
jAP2/tpN8/oj8BX90+U5PB8RWTZyJdTZJlx4PW7frFSjLKu+hTrrgRRtD3bYOfiY2O0tml3at0qd
dFD+qfM+q5vp/YSV3tfLzZ+vXnl3g8eTpg4ED4sgt8eBBXfqhoSHaVPZqBJ3xwjp11rTKbcYVzrH
OW2CKzHV+eFyy4tXoly8QM44vSmjA74GX366R2fyKLaBZZbHyFjHEgvqay4sVb+u4AP/bSuzddMg
O3M3un4Zenpvae9EpA4fL3/G+UkBmUPlXNcp40h46elXoIAo5iKXkBeltPeYkKOdM1Jcsadiuvk3
TXGEAuGTRIPF6mMXozMr0TXJbLQ/oCCaHvpjDURUO7Q2NtravFpkkhyWugM3crHRhiQx9VjvASAg
YiVxekOe7vTWQi3Kd+af2DehZ1aN9kiE5tZbB9Paoua65ASGOAAJVu7DN4t6jLMG09Gw9EBiaHe+
FTq7CFd2PNigGiaarxx5xSpYiikhltji/vI4n1+kLrhwYmAmVV6mi8gASZHKbrW09OLOyR+Dsh8I
j8Av3s2mWhyp4f15WEhB1qKYw0jT3PKh2kPWQTJDyTzwYqilVQrq1M1oil1rj/NdFAjg2Je7eP7G
kCVglUI8Jyl42cX0+nppg4lwM68nubTvuLAfpjizydM1/l1ckgDu3ST5FzsWkgTXHBhLqTQu99Kb
ae2LMnY0TGE9u239a2BvkpOKadhouvV7xezs28pFZmk/BH2zx20zeQSrPfx1uesrG5abDjdeUrUU
gZa5ncbRckSp2sKrjV78QKAyu9btMTtoZl1vnA0rC4n7mQoQtTVJ5V+M8qwKuUzryuuTLvjVaG5+
m2MDcKW3ao2waTxvgULXzkQZY/KukTkeqt6nI9zgsh5MTl555IB7c69UrZ+R9kWY0VR8ZL4p0n+r
OEtLLyIHdN2Ylo+bY+BvikysjDK1dlBUMjFMiX2xh/hJjx5vVHmc3XgFo/lJDWw0xF73K3KLl6d0
ZTXTVZNVJWUTuIpOez07el8VXY+o39SaD+hE6k+zNZjHxHXfc/gHXq9E6vFym3LuTmN6qrhSlB9O
AXk0CU9/u5bBQYghmuhgkFTiaehNf8/Jnf283MrKMSyVOqAY8Swnx73oGXKFSmROSK12Lt7HU6sn
t3i3NrvZJhwD18TPruKxw4phdsL4Xyxfwl9OCKpPoNwXXcx1qw7N0Sbe1v3mPitRg+7D3se+2RjF
tYXdpfXnxxJRhKxkkmtnBS+726JLhcJf6SFbiOivVFZzQnv4mpb+X2rTg7oIemXLLGBlqbI1sb2H
S0tufylSkaI2omYT6b/SjtAFS1znsR3m/BmZbOfL5elcORBYncitIS5JKWGZrNPLRpQKGmqUhxCQ
LKsECoqfKXcicjKQtsWWZ8bKPWpANjVhKxAtwZk/XaTMlR07TgoRIQ5LTDnZGDxGJwSy9NDat1Yx
3NeiLrhoWn/05mnaYh6sfwC8RErUch3JAXlz4sMnDLnI+ABkEvNvoPe7ew334Ssn77L70sWaGIBj
cNXldvElrrXPfz7cCGiQ/KCISqCyaD3ucPgZkDn3iDCQi/UddNoaUPq7vtfGWw787Ppyg+f5FlnX
BIorgQz8i7M4f+2MDJuJZe7eQaT1GCW4K2FxKPaqMn7I41y/wZdi3IGpVK5GfGA/TZ0S7eLRLfeV
4vQbyKezI4qPoaYL4At8GXCTRWyuJkPVuUbr7qNqaB/qMUZ/0PGNw+U+r7XCM5FjEGAZL+bFGsOy
N5+SATVH3U5nZPxjjKP7eqs2dbZJIXBxj1IrpXCgA5U7XUgFfdTmQNPQiQ+zXTbV2Y2o0XsvQj04
Xu7QeVPQg8igcJGAuYFjdNpUGWB0UViqtq/dIP86sDM+OlODql+FEP4fN/VK1H6NtFVgIqdNuWPW
knLDM7vyA6k1K8lmV3oc5O1uLIwp9i43d3b8kLCX0EuiEQsy5xIQa9aOg5OCoe/ryfqhZH7vmcNU
HuoeukaJF8XGQJ5tflqieiZf68ANOYFOeyeSKdBne0SayQ8R5wbT/IimT/sO/b7+QS2aBvFHNwuR
Kg3nY1/XqNBd7u95rlH2lWmEmWFCJpO4qrfHjw05F0Rlp+0RW0fsOxC+hQulPxqfw96BlJkZtf4Z
dpJBJQxRxAQwUDwRFI8iwxQd38p644KTF9hJ1CA/iCeVNGkh+bm8a4YSkWyRZvoeKwzjm1MCEK/b
oHrSgvR5Upr5BRRJ+yscxRbVcmXqCUVBfoI25B9LNFLWWI3SVtSh0KCebocUUkKlBu1dbOnKIZ4b
a+PsWRt6shKkJqibvGLpT4fe7Wa9GzuY9qTRSJjUArTMLptrdm8qBWOvGrPkeTn6g9bvJ2o8zRVl
pFRBOtev/+5Vjeze5dWwsq/5IpAgQMFxBzIW+3oSnQYuMkOgdULZp6gQ1sTKBC4z222jqfM4XMJp
uOaZZtLv3H+nvde0XNSB6kx7neqcFzthD3Q/gXrfG/khQ1f+qlf63JvnYdpH2IHs/AmnkMv9XZly
olPYIa5EZ1HUOf2GXlFzu8/1ad/ZoropfIGymm9EHt7tpTegVL5xuqxsdzKJlOzhe0gW3WJ8I/zm
IyuRtuFGCDzYDKsHAZD8tnFy5ZdodL3yDGgn7wGKjPiNE9oaG8O+0mNACzLcISNNem6RSo39iGzq
zCInJ5bcamqLR73fzB9RkZx/DYVbbHnBrWxnFFHISIOo1qGVLoZ4yLRkcn1f7BMFes0tGsDhrZ4p
CXwuy6zqHYUgp0LENcMVpDP8bisDvzLkPD2Q+pB8Vrosv+9NeBXGphR7CtW94szxQU3ndkbNO7Wu
S6srzSvftOuXtNT860rr5106hf/irpSMagZcCiWdDYCRxjXIxBq5vqHTruJOJIinByPctXDYX17O
K7EV6gokg8CMEU6iSHva2THo08QtHWmjlNfBPinx1B5Y+/dOWCMQGif21ybX672DOc8xSRH0JcYS
5iMGI/V+MNtwg3x1PvlcaZCNQSGaRAvL1OdEmk/0lPD2phGUD0FkjUciWinlOKe3Ob7juy6s+2ty
01tDcR5ykZki3ctdQhXtTN8lQcLaHN3R3KMyHx3t1OxvFbbkBlb2fDcRAknYsVxdcFIWZ1g0Udou
I8Pcs620FyeotOsYIsw+1itjnyQcIBvb9/yApjlCViFxN6a2LMwqYQPaWQ8sSJtJts/9cfZ0vYmu
mOnycHkxrTYlRSeBosAPWt4FQ9o5ipPm0q4b9oeDw9PV1IToq4/21rG4OoxEHxxIyB0QV54u2zmo
I0WECFyhUX8/dnFwiDBfQ7cabmYZxdHGKby2KontgAJTLJNZg9PmVE1BoR81d265qvwAIDg9sHVL
pP6b+LmclVBaaPjXBcS2P75vZMhMroutiRrVEn84U03N9X5gTCO4xX2pQxAdoDzmbZMeqZdsVWNW
B5Z6DPK9OvnaZTFdOIU/BeTB9i6lzaNtDdkHNzB512G5d2NFZf3X5TVzftiSWJObHVQPmgRLj+E4
C6JUJLQ3WAwgxMToKpzM+n6YM+MQuImFtHRp7ZzaTW5a6OYbS3atuxQ+SXNx3pMjWWxHJHQyPUkZ
Xq2c3KPvm/o1kCYcw1rXQBAm2KqPy+v6NFRFLUFFSwd5enbJsgJQTkNiBD2O9okP/SWlhv2iNJZO
7Nj6e71p7UMALWjjCFhtlKccPAdBSX6Z79Jnl6wwBl17aaBx6wbSvygmeCqdyT9OSo+XdNlqGyO7
NrGIGEpQBi8/7ZXa/eYWFWOsu9WQQ41zfCykOxHVhwZMioHlUG/9nahB1u9UESWAY6JcRfIcivrl
tbU2uZLKL5EhqFcs69ttOA1zG0IwUv3WvC1Gvfdmofj7UkGhq+varZfRWnvkoXiVcY2QDF+cEjCt
UtirERliTZ9+qlksDqA9i68CZL2OfUKR/LjcwZUDl7QXOAGZI5CkzNNjKUnVssg6Xd8PjdC5GKfo
YBLyeoHd/bzc0krXSBXo5NtJ+0hxvNOW4jbJUlHM9r4EZh03+Xc0JyIPml22Q155q3q/0hqYaxDX
RCWAtl7lHd+snSJJlXGOUOdXO508lk5Kwka4YI+PVr1v2rDfCDrO2+MEgiIDTh+BN26U097VuIdk
FvQzb5xEerC5oFFPV5RdFmP1NPp9vxEEvOJBT48BlMwoglFwJ4WITt5pg2XaO7Ou8lio80n7ifWD
89OZmwxXvF59VGfd+JZBeHsKwzi4iVBxSK5924WfjxPAPaUIlUJDjh6Z4zufCWB5716ebTmby8/j
dYOCkUYgzkycfp77vzg7rx25jW0NPxEB5nDbze6eGUUrbMm+IWzZJos5FdPTn690cbbIJpqYDdiA
AcFaXcUKq9b6g6XREy+TKHTN3H1iZ9YoveXj8+Moe7POTkGqkpqtyvfXUboKpeAknaNQpGN1q7tK
PHuF9wUCZffca/3BCr4/BGnJccHgao2wB22UdTSL3h+ZYxeF2FdhwQq0/BxElXXS43K6YtteIK9Q
HuFI7zcoJSHyBr4yFxy7Zx0U3mWXJu4SX2w918/GUmDslsX2lTTj1e0aUjuyZlIUkHCq0LYOVQ0B
tOQauzjc46aXPva8k+021WXBv/aUjTq05Qpa8uNPuDM+hFIMjh/IEQoQvA6aTslE180VwOwcsC16
gRURms6fix6DkteHorcI15m5BCSyCdUUfoxYgZlQUDesf+vIbcqTC1eArWBP2e1xsL0NihAMtwb6
Yuo/NjuAl587jmMpMNOdqn9qd2g/jOMikc+kR3XTC6vmorbnBJ672f7AAbi6dGVc4btZIRHS91w1
AYo/X+cYE9kGfM1BQvoz49xsUazSaearXYruwOYHVnmO9sykJZdpmBEdaA1LvAizRq1AOBjoYF+E
ychUmB+XEWmQqB3FOwRaxa1pOvNdY1XzhyBFJs3SwKROeos0dVq28gPiy+XvJh7L5omsgV5mgxXp
wdyqL7X56ar5BRmCUjoNsM1OrG1QPUXUJxepl5+rWs+fjQYNFWhSkOw9IEBJ0fW3TNbmafSy/qZx
qUJOkP57rDviC5iR+mA2704izjq4hPQCldwgVPr1MlYYsXJMFhuzcS95jnEAHdBrooKYBZ31ydGj
I5eQvYBsFy4AGleqsLMOGPUlzoETDiiU4O0nE3WOl1piZe/lZfWMHcvRer7bp3DdCAM+l+IZiirq
z3+5UL1mkRgFQqOyxTheG+gqwBPAIyzYXoaPP+/dU0k1/FQU6AgI6G7N1Ul6tXRwwK4PY+O0p44q
0b+GAbOQwqikZ5/pT0GhjRjEBt1B6J1RBryVOG2VgC/50HqUGo+xrqhxnJ006V+gaeWhRd8adyAp
Pz0e5V12SwT2H2VAjF6UJvE6lNWnLaUoCBcuZkcXLWo8KhTRFNaFh7S7P3ZhXszVpwRL3NCPiyNg
+X0hmPgoJ7KFYAzQJ9osoISI4IbwfMZMixQ70pXNczekTzX+Rzr+elkjQvZR1F2FMRpfgm6c32Ve
3TzhmzqeH0+GCrba0OrHAOqBUklhg7b2ejJqUBCGF8N+ic0AX8TawFapK7vXb1IlPurjdKMYalvO
Fg5zgxl5Fa5BMh6uMihxyAK0ePLrIQizyjp6Gu6Oireaqdii6j28HtUMQcSbgDGfLToKz2MZl29l
g6/s47m7S0vU3PFoUCA3TsRt6mmMBTCRsbPPnLnR31ZF0mUJt/wro2mi4eJq2h9nEEcHBOed8wf1
P174VBbgqG+tc1KSP0P5tZ6F0bvfEaVAlc5xa/262I2RXnqrPaoN7Udks1Dbo5i9hdm1ZjO4hgdv
pxkWfHZxxb3ocZOfCmsBoZ6iUfR4Xu+/HuqgVEyAylA2oVq//nqF6WWLWRLPlKZ2cxCifKbd6Fwf
R7n/ekShGQ5SRVmYbIk0dhDFCeVpyFBLnH3A6iG9WG0wvx9riQKIM2s4Q1d65xzgCO8nk6QLbW3E
a4FhwjdbD45XEHtashVs6IRPMmrTJ1sf/YvAKuCN4+fTwTDvz3TiYURK9uVxcTub64OuexHUXQBo
userw/am8lmi3YV6IYoydP4ow+H7dKoK+4jYtnPQERpSCTJsSltlWx+aY1sbwVFbZ8fMojDuMSlE
3d+8tB1CIjOYZPRFh/aK5hKu1oU5XTVXsz7pDtjdx5/6/nJBzcagmkH3ib26PXH7AcwT1nJIORhD
domaBuVTo/deXGc+yqr3Pi/rirI82R0CDpuTpxPxiHgjqhGx7J3Qqy3kAY1Ze0JHeDgZXT8eZLu7
8VD8hPtPgfOnuMav2UGXW8YIZpTlxMK6xFrBBCK7/RZpOR+GbDcfPH/3phLgCDsTbTeEADb3hXRH
l+cCIg6Zryt73TQP58QfLtIwj5rze8eA4m1T+lYClNvMTnQaUuUloVovlpeAxC60Sv8IYbU3gWAX
KCCS0lId3uyPeJzjJGpa5zzC8T1FCZbyiT1H5zZK//IG9O8fL8W9UwcAEvgqGkRMovo5v2RzEU1P
s/YMiK1dh0DNlBq3PCs12J4tiuQwu/FcLt2DRXKf8VDGY2zsAqgidKXWQY16pvnr9fYZIyjQ0Voa
SMx5J/mkYyJf0Y6b2o8+go3/sTOtfpkyffr+eNR7hxDEYVIM7kvY22pWfhk1ai5zkIEBO89iTsIc
B79zIVGFNNAk/8J7t+YxUwah5tbjb48j731earUkOFyXyqZqHdmauhJBV+bbz+vm2tk9HuGiErcg
7vuT7KwhfBzvJ8t+nVABxrGhH9BJ4RbbSkiXuaMjfhizIbtgROo1Ll3YkrH0/8YMBhE7EzlHfGm0
yMUzHrc9HWEkUb7Xp6H6bkRlOp1spEZtvBBQxLxUU40MaSL6bjxNshoG5Yo9jmcfZN63TrjGvzlF
5x7zR7PonkD8ZxhbNrhCnmnTpf9YXj/9mbkT+qf0AIBwOOkiy1O9DPUBvGFniSluEJg2zgXSrs26
7quE/vUCQbyZ4AclmeuerCDvLyJO4Ik2WPHMgdtgDY9sSN6XR7ih+zc1CRHlebRflTAQfYn1dw6s
LkAS3reQfdHF77Nl9/R13Fb/MeaGsjxPW/m5NwClnmycnttTISzzS2PM+DkuvbC/V74d0yZP2sa5
Zb2MPjpCNtHJpLyNft8oSbxBcxX4MNN6gXuUFONRQrJztNIaBvP0U9yAp8F6COm8FE7Skth5+CuH
RjDnn8dJQ1eLa+ryeJXuhXLoGINKoOcH7mYdysplXRtsSGWWm0HSwStXM7qFWyPvD+qzOwee4gb9
f6jNhVja6rRDKPjsONJ4M5h1/n1RT6MTr0CcxUG0Tk+TUy3XxyPcDevg6EezhoN2a/1o2zFyKoIR
+o2Lq71td7ZiTkqEkvVa1t+DABfwyG79g7g7M0v3lEIX1SeyjTv2C+ZXU8LvOes4Wj9l+NuD2vWb
t5Gp/3g8wt1Iim1IXqdQjZsXc15UXT/NGS/mxCsBBE/eNbCb1jwVntv88TjWzlXMzfjfWJukdSqr
oYwluXLS5frnAS2cP2rVl34cZXdE6ENRUyFpxHdyvSptHS1ptG5R9jDiBhR3E3zCmrZ8ERWS+68P
hasTvS3YCLAvNqtSVIGbRSAKz1ZtQ9BqoTsA1cmeTFkkB6XynZVIXkEjhBYez8Qt6BRRwWk0k4jX
zNwCekLL4qr5I3XdeohvWdoYn+apcH5/PL69Dwa2TS0Mmlq8gddTKfDd9qqBD5bPBWtRDNB4TVDz
j6PsfTCe1yQUUL34aJsPRvlUujPGFAg6tObvcVv+U5em98ltsv9hrTMUkhTEp6hwbT6X5Q0AVIfJ
Qgx3EO8qp+EWMeMYA84l0g6+196gSKeh0nEW837ZxKqVYkQe4IKcmGMfOjqwu15S1Kzm+YjEu/eV
SKaRdbHgfdOvWX8lJMdHpxk5Gw286K9Lhc2910evRjpSy1OcXZjWzBKLfh2lLh1/dFHEOHt9+xdZ
X3Mp8Dm6mgzoPLhD9PR4UewOStVGydvVs3MzKFcLZrv2JfUJSqVvS9nx2opyL9LDx3H29hUM/v+P
o77jLzmlunFMSyOONcLTMgynPpl2I0H/BAuSGEH+krO3D2qHKo3ZZHc8fHhG01owUWjYBIXVErt4
zRMU2c76FEWd+DaIub82iee9y3u/qg9K7nvTyfuEao+DMSdPrvUwU0PZ1+ss/dapy+d+qf8sY908
eNXtB2GRKHYL5H8117/M5ewPxWi6HRWeYuhfgiYFqm9mR7Lge19MEcx0ymbUre7aXEZaFqI3rTNA
JvEW5Zn83OeiDcsZJ3Ut8t+MQfTv40VyPzAqLSbFHfCPLnJCKm39ZWCp0Zu1MbL2c94HYeDU7idj
sPwvj6PcP29UPQfJXMiZqsSyOQe7YjATLBFY8kD+b2PaLW/MVPjvMQ2rz8VIDlChO3Euq1ReHke+
n1IiI5JJQZnDCubYenyoRdTIBzO+xi+Lj5ZmiW+AmvEo7pv22bKjEr1sQM2Pg95vAgpJqvKoMLQQ
sdSk/zKpVDc73Oj5jnM/qqeM4ysvLy20nf57yS16/V/CKWcREAyqbrYOZwgU991MhatwkbICEZwj
LtAQZ40fsxYd4cX2RsdpqQTPkWxnN6zD9U5KV3Rhi2cDFgwKlhe6CaYdGF9kXzNZaAf13L0lqk4T
xYskEdkio4XhwcmJebnwtorPdDTHJz3x7YMW7N5CAY9BYepn4WZbAktbxPCgIII0CTrxnofveNPG
ND3ry9ifhWj8EOpcGT7+cjtDo4uEoIgiPIKU2KxOYJQBXhmKp6fF45vczJNLMHDKPI5yf2GD/eLp
CcoZBxqGuP5gduMhoJ4TRRYo0/temZwQje4+IPiVvfoxQ56jSij8v1RTt724kULU4BZsdDPVo1DD
5uPkI5ocBktdnQ27lOfJiY+oyTsL0qVNr7pVLJG7BmDZLMKuSy66xJa/G1nsv9DUKr9p2qjhLVFk
B/mP+ijrK07xZUFa0KOix7lF8XpOQdN2mdEC8+fxo52O0wXSsXdGGSY+502NFXyhFS+YjRSffJxn
D9bM/deEHEHuoNOjgcLqbLKVPBkQdp89oPlFPP7hu5HehGjUF5elmmN5cLnuBlNFCz4oBsxbOmAx
LpMulxJGcJO1t0bM9tsWWf4br1Tj9niV3jMgUKCx/Z8UesqnyDSsl2mpeWZeybkIkzEfIP8M00Vn
S1yCVM5v4n7K3joTGkhT4kAM1nDnGPz24+PfcL8fiUu3St1SaMdsgQegaDTXWtDCQYt3etaFUV9i
gXfI/xBF3bUknKR/tpr0X64HXuOs0dwvwtGU/ZMgywVZQe3vcZT7XaESFag0qrjHqMx1FKtvJy0r
KaJZHeVuSyzDs9kP8YtwRwyrjarvDj7g3uRxhll0/h24k1v0d2x3CCUDJwiXxmo/9UbmvhtqvzvI
nveG5YEJAb+CMP1dHatIPfRtl6QEL4cPVjIhAZAv1YTW2VSceiM+ind/LzCDv8RTv+eXjzVX9JRh
ppShN2vvcvBQ3xBmnZ+EU6VQNv0/+iAJDjbd3RChFNP7UgA6ynV3FAk9wmO8iFF7nczWPg2pDM6j
7bVPtkKeG6I6gu3fbXLiQQmgCoXqvXryr4foJeWCgeLAStEScU3amsaPBbyBX3nkWvGzvbM6PFUs
S7URWCRwpze5ysTxiBGk0slvhznACWiKv7OWpg/eIgek60RR0nSb8/NcyODS1IH1py5SEynlTE/f
9ktifl1MC13ROUUSN8sL6kjTQF/ZLos/Uf3g9+OS8o1HffdkuO38GxVsHI2EhVOEVrUHid7uzHFm
0YDhhqVbup65skbmeWI7haKYXKxmPHlxBh47ftdpB4vibh2qiSMMgAylMrrFIcgJS9KRp3eYu/Mf
zuiXf45RMd/KtE9AzTddOpztXBwp3+1FVQgxQGn8e0cCLIOEnBLX4bDSjPkSLFMN/8HRThGKOdei
13Rg+qZxeXxy7c0qxRIIyKg3AvbbnFxLlsqocbU8zB10yNrUnMMOAU7qhOURkHs3FA0fsGZoCfK+
W3/AcelmLwYhEPYgwk5O4jTnTIxRmFD5fu15zAdEUU/Z6XHRUXhah0LocrRH387Dfiz8m0dXLRyc
HvuQLEmuVlBE/3k8i/f3qQoIbBHHEqX0uUVfYJjFsxnoSmhMcdqeDLsKrgCd8xfZatXbMV66N9qU
dmjyZtXfImjNi6en1cGNurOAiAL0A94ajYetgEtQgB6sSj8L0WLwwlZYeIVOGHo4SGG8D6KgObmF
XR4E3fmqyqCVkiLEEqWGvp7qrughK/p2FqJhKC4RUkRfFgPznmYCKfF4lndDUZ9CdBh+B3nZOlRT
8ricR0LFrR7fui6Pr4Nvyved0+avP2xA7ChVUUV3umvSoz442FapEWpoglMVLf5VQ1DpXJXtUbnj
LsUl+1FadsB6EXfmCbceVVykCqYUZQjBFEGox5lzq9Eqx4ckCH64TjNdBgPp1FYhFhCVOnoW7U0q
wGwl1cVTgsLEOryyGnT1KM7DNjGw9pEayq21bp6NOpIHhZ2du1Yp9bM06RBwCGxO8MVLk6ZwZB4u
GIjBIGtrfKlQqqqitnwy8H+7PV4ve/uBwinZnwu0hdLLemiWpEjiZlMeZrFZvxSe01yq2sTeU2uX
c2YUBf6H6ZFpvRrE5tJFEPy/QTeXrpiLZWhR0QwnPJKRUC7y+TOkbvdWlZn3nFlWcg0yz8D4wTaz
3x8PeDc25SywF+CogU2uB+wb09wP5sJzZeqtN0up42mTuSAmOys5t6X8MwtK40VO7hFwb28RUTlW
crgotoI3WQcO5rL08ZDKQ71f4qeZt+/XVKeAwHF1BAvdDUW29vOaVLJN61BUtvKy1sscSoHx21Lo
3udq8CAsSz06qFLsRcKvFuoI9CPE1jaDYtImG7ZeFoKtE+elW7TLOGHVg2dhe339h4M0Cu2dZA9E
4mZnlNQFU1fnuEEitHyei7RtlEv4p6ZptZtVw1jmktRoArTT18eR924uapH0WwjvwZxTx9MvOTew
UwQKR4eTbtGM0AxS69q0evfsz1gyy3aak5Mn/G9Dk1TtyVSt9IEa28E7e2+n0iyHYcWxwK29Gf8c
iUzVTbKwt/G5lWaCVp9dJucmL/80fPSyaeUcybrdPaE4dxXSRAkD8g7ddqVqYRZDXM/EFNA/J7uT
v6H74x8U1Pa2JKQUpItUHQPO53p6+yKep6QLMo5XOX0obb6nP0/RldvyDy9y6uXc9F79fnaRsziY
1L2LRdk+wJsDLIm38Dr0WA7IGLVFHtqD2dZnuxfjZeqy+MlxsvZb2tf+n34QT8mp9Yv53C2+fuTM
sHfgKwY+OAzkPchK1r+gl1mDCb2XhS6X3JnnM9iQRKbhqFO9SUv7iPC/t2PVDUr2DqCayv46nshd
I+414jmpk5/9OVhCo3FxCAza/GDH7g0N+g+PfqpDbNtNqLSdvE5UFmlPIMxTUPkuVP6oe8rdcr6M
3WIfrKP7oXG+KhFPumZUF7etfNdujSWK4ywcpvFT3HbypddJNHNQPK9O6IBgUJJRZxG9kW0+kiuR
r8DusrBIa3kbdTY7UPnhWrSDfbBC70UDFNyDf+hGqxtze+4FHcZ+rVaQsWpi+t3ssqE52VIgPIVy
/fJ5pqn39zjl07kLpKAp7sjfhqp0TyZqHddiHKuD0/D+HOLHKJ1UjkTYl1tAYa5rnt0vGeewJvIv
VemM2Tl3OvvJHSlXnfBd7r7Gsi7jg/fKblwqLCgN+2ANtm1eacZF2w9pFqKD+mPSNHEBeuC9lQ6l
cF7bc1hIx/r8+OTfW1GwOTAlUCKAd2D7gN6XXTRVFtqjkcMVHLOrl476u9nCT+N/CMWthlYepwDv
pPW+XEYZ85fymVvQjVfHFws7pnExMmmP/Kfu9yVOgpx36sZW4P7NkdN1Se/gEZuFo21WpyGD696T
44ZNHOtP4M3M59cPTd1aIGyAhQLdXA+tFa40y7xht5TOh8RvqzN3eXn1+2Q5iLQ3Mh4KrA4F1ry7
r+ZSWL42MrLcFUqbCNrC0hTxaRKYHPb5WB6A6O7vRwURIWuGkMGrcvvRbHOONa/y0tA1muY6eFr3
ofFb8wASubcKgb0ouX/FZd826A2zosZf1GmItOlwovLhXpyMVpfkzLk8/lR7A/o1lPopv2Q6pbD7
MukJ5VeZ8SHro/SGgPfwP2xl3lE0IsHzw1jf5OATV6ERY36DaFg2vQnK3n8XtUiLOsMU/eXRkTzX
/WFffmdtKJsRpb7CucV2Xg8t7spC57oXIV20v6OI0k2xWB4eGPDPZjg9r5/JnxrbQEp59CMvsw4X
oUrlV4iboAPQdNcucaePcKRe53uGgjRgsp+FMLJ9mhXbBdgGZmEnDVFkUQ8tQOGoOjdtnf4xJdr0
HnjpUUdiZy3CS6CuQCbKTtvWwlDg84loqbU4tWcoYM7ZTRI0ldND2ZG9UFx4FBaoZ3L7bY4pKfV6
ov0hQt0S9SmOcGYZYqPnLKZw9HjZ712yqo4Jo4pchWx382Kykgy2N4dumI+RfsK6xPhh4J5d4vet
1FVy/NCwH07CZMIQPUY16YwCSn7D1r08j4Ur/3z8e/aGrmAJOsuUp9W29WTDNR8drRWIsmvig7Hk
0TsOPTSK9PgI/7hzrXq0SOlW0qqEIrrZFh3mVy5+rSLEKyU/WV7TXrNagrVORDsgUWRElyoLlqfX
DpDbB3AAcCOUB1A0W++OxKSN5+sZpKtWBBdzku0pmzgQnFSkB0/U+31vQS0GHgb3nU7w1uMBSL9X
65kQYTGN+Ul0zXABsIZXSwWrPzDQ1n08tPsjFPSeqqxS7GOQ23caTGFQYj2C+gtScd+o9RYXeIPa
7XGU+xWiZPh4K7E5aDFvIR0ym9wcXnsSTv1ohUWTNmhldVjsYP5yehxqb0BwWXmYoVl1L9o+lojN
lYYWY7lta4DeYCqPlPnDx1HUbl7XhIhAVRj/D1Yhq3m9ItAcpS04JFNYIkn1m94GuM076E61vA1v
Gf/byYu18reumf3XLxAucaqLZEOq5bR5psA896YA59iQGxgrlz6Q1w5T+H/KJcUtoszmg7W/syDJ
hhS7QXVQIB2sR4rpUtQ5PfGitpiBUFX5udBl/ByYzXxzczi9Bx/wfovzeCDTo/+KciPfcB0wr3v0
hQoy5C5tolsNaReR08U8R6J1XmhW2S+WkOlB0rIXFI4qZxgve0TG1AL+JZMYMovMfJqmEOZ8eTEz
6V28Do8rw5XaW9eMq98E3mYHicXOrgAc/N+gaup/CaqbLRgJABB0Qt3oXDWL/4Ym1Hhu+zz+9Hi9
7o6PNB2Rf3bGHSm5z/J2HGrWK+a481+GMWKb4QutvApzxp2+YCmVlfdq9hjvQABVbHlq0Ui8bj6l
jahQNSX5FGYOLBW6bnM4oUn+Qg4aUN9z/NcfM8QjRcNMQD3kN1+xlkuAaVY5hak3N2dSnf5io0B5
Hr3UO7iDdw4AnnY/hQDpe3EXrb9dFGndUMl6Cjt6N28W9BYubWRBMkrT1DCe0MLRbpGhl+8qa4wO
Yu8ccbT3VDeMMgxFkc26ycwplU2wjNx34+cOJ6UPGNqnXx6vmJ3FiY8yzGP0mcg1tuUQsiajxMN1
DGViKXlFKW5c73WYibk5eJfsLE7IfvQs1cGGDMEmnQlEls1VwOnpl3Tn22xYqEjq5Uvh0O/L67T7
j1YM+UHQnfEhekAJT52jBhfu+gPOurZQmhFj6AZTcErKXA/RWu+eUm/sTo+nUn2P9WUBkxuaOAR1
yi8oLaxDuU4XGcEI3Z8VKf7QAMKdbShSn6jiFWFK4f+gsrQbD9QmSBzAR1Q/1vFmEBf12JIP2bPj
vxT5JN4leVzDN57i4q8mkMVBwPsFyQDpzSqdNh7N245T5yfNOBnLEBotHilxM/RvRDf1BzfRThSU
5xTASEkCIZGxHlaSLJllNpoMWbBQm4FBvOBPVB4cyjuTR9EGKiNQHFbltmC0DFYnDW7VcEis0SKj
HodbNMbZN62V4s1itNFBFWBnWIompZQiqE9xz66HVTljJWjqyjCobP1We4N2SY5J9vd7jLSVRgSy
5CrOFqm8+GbWBO4iw97pxMe47aMXrZ0FJ/NoUE6W3kekTdqDL7Y3lyhQkKYg5qSeluuhCaFJ8hVH
gmkq/L/Q/c3PcTpNT8mM7HY6TEfSN/d7mhcYdUcl0gk9YAvV7IIGzlddDPhAFRjlJKJ5aW0WDNXb
IxjvzlejvwKyiXobVMwt6meWabB0fcmSL4fmpUkt45YlPEkenxw7A2IXAwdjE1ND3F5oi5NqrW8w
oCnK849m2vaX1K5wF0yOxFXvI4EXAW8NoR6YjL09M2hWJV6fVuQivt5+sDvd+RIUxWJCTmyC5GBY
P3081yci0X5+JYSSOYI3tydyW4PANG8KpUiqAS3wUkH0F+F7J3QteF4tdFmeZFzMw80hp0H9ZxYO
ClJlqvOErXUnP0U4E//oF83pzlnQV1/HcZ5/aH4nvsyJPfwgbw0A6jUooT3NlJitUz6a1hI+/kD3
2woOIAUGpDKUZsYWJTJAbMisWPShiKnXnJKpqL5mtI1iaHK+dUJkHRJWMB7sq3vpA1JyqkOQChBo
ZclvLq+AE7crkroPBwhe36Zo0VA9HpzFuNRSzv1NyNG92spj99qOkM/dObL+1by2dk9LltjBwRF2
v8+R3ebtqCAcaKxv/bqnJM67kQ4D2uOdeNPxUr7McY5/1ZD1bzLhxQf3zV48etKgRmiNs2bV5vwl
cbaxes+MtCf5KhzzXKCNewkauLcJ2MmTxD/r4E643+yUufEj51XCAXN3oXYDbZW8Iq8UnmjAOrTs
wDI7ypb3oqijko4tPXeO6vWoMAAFpg0YMxzKNLhVWOBeaUm1Byv2fqMrWSIlasiFTT6ySQ6GpTWq
GHvZMDZ9caHu1v5mR0120tmDr0aHqFDkqJDBaQRvMQTpDJg9DxrSf+zFTs5SjH8UHmaspOTTkxtV
8X8eb8a9oSFTgfwSepdKGX09gTXaazCZyItre/LPLaLk6cksK/TLLDf/8fpYKhFh+VG8p2SzjtVp
tWTBIFY1d3byhtsvulB8yt4N2lweuUztHDIsCHJV5d1EorAZVztNJSdBzONNl/qTNgXeCbW76lQD
QnpuZmc6mzzTL48HqAawPqIRMyE3Ro6aewFg+XqAkdFMQa+rI3pqJGBFkXwuslEqMwH/84xi2HMd
Dd61mwfj++PI6m/eRka5GVwRQD+avpsVOgVxsCw5n1E2FFVRW0N6hPN/9P96HGdvuZAdo9WlKGmI
5a1H6OeeJ5Ho4tmxUCEu6COe8tqv8Yutp4PJ3DuwEBoiDncrb9NNKBoI86jNEdJmbL5TiqrctU6R
L0j99o2bjcPvj0e28+1IJdGJUdmeBX5wPbJlygResepxWjoGPqEgNKUI6uY0LIvxNPf4ESeJDE6D
tRwJre2sVZV48exg2zPiTcoHOsMwizYjj4iXDJ6klWNNIMAKWGavfadFWJ4mr55ujwe88ylXUTfz
a+XxvCwjhQYL8R9sCvP5jRHH07kO5JGgy/4AVflZSYaybNZzy6C1Rp851CY9FtfJdmegLBU1Dckd
jGf6+MbPjCN/C/WXbraEaiogVqyEt50tTtKLqgkhDgMVwExHIDpu4/fRuLwej82VSidSZVS8ELaS
pPk06gjICq65IP7e56n3KV+86Npa0jyinf5kDm5HRH2PYjcJFIaIapp/ucIRLoiWvgIh43Z+8cFJ
cvk8xJENdFhU741p0v7u57YPzc7rXtCDrj5ZY9YvZw6H7NPiOJzsfe46GGy4f8eJHZ3JNLp/6bVS
fc2dGWu4WB51G/d2FUw6nmg0vjH52lRCo3hcqrzm5jSTRQlMIQ2et4ArK0BGITrO1SWW5XKhr68d
XKT3a44SM0eiznFM52O75ka3d/rM85Cx0msxnxo/q3/TS70ZTxTsxUdjmX3jWUL3iQ8C3+8ryjE6
rzdKojhBbFEMw2ABGZkp/vaz616Xvgne8LrPT8sQRa8+IgmleHyIOtNF2gpWu70eudPEmZXOWgmH
1xvqUGtH94OjVU13yjrrSLZod3DqnQg4BHDMVoZc15oWyRbJtdo7YyhE4F4LbDROwmyNp8fn0/3S
YXD0VVHuAVLO4tms9kiaqY0OUlj0nn3tzSX7J9NK/wOGvd2lHiD7OT1EUF3PjiD69zcPkTmpaM5R
PKF2so5sxVbTuAF7eq6X6RxkU/S2KrjpkmhE5KDM6vbz46HuBsRsidY1FS8gq+uApK7NHAiVK/te
88aDwnfKq7Q6F+1kXhMBOPhxPHWXrQ8SHy1ROlg0KdQLdjO1sW1g9FJzHhfYoL+I1hpfAgMFnhnn
pxB9pvxzBZjjVg31crKX9s9XR7c9VU+3+AF0SDYP2djMG0lPkPefa9NXjgVF25NV+JxhQdufM/gd
Vyhm5btUyP5imM0Ram1nEa9+wPa+HRvNKEavD/uGJh7tETAkfTG87ZzpiOh0fwmRVNC64vcCaKX7
vP6yk5F5QRGUMsTvuguRg7TPuo9w6+MZ3RsQpx0bkkoiWrHbBTuOjlsPjQwbl5Z9NHPQzJHECT4N
Xm2gQRGCKjqtCdIVJba+HpDgD2vDljLUMyxTI8POTuWITmE9F/o50Q5VpPaGBpWQxIGRkfNt0rKh
bKfaqXUZOllcPvkaB2nSV8u7GqTm+fEsGjvbUNXc0OagD4gp1XZdWKoL2poSzB+UZbIvetinbNa8
v2hpBcsJL2DniuvyXN5mE5r/JUF754MvE6eg0yZRGAItYcgLFebqczZH7luvEmmCBIEzH8k+786L
cnBEhM+iRq7+/JdcgL4b1aC8l6Ep+vZJDshTTW3yRcR5cHA47RROyBOxCkNgAEwgpep1qGnw46Ax
mBa9qrtr21WY1GmUdOs2rS9Nm3xO4Uvd8F2Z2Lu6f/aDpX+BstUefJ+dz8PvIImg3saDYHv3NDM0
XIlQXVjJPMBlVSzOCeE298zT1oKvGHuvfuxwz7lMMK8BUtdtVzXBDa4u0ngMp0TIZ88fqFcOA0U3
J9IOxrZzIkMcAH/OccG7cdvu0IsKUN48DmHpWjgRwBF7XtIiDbEa6UOohUBken14apZkCa1CHCEv
d1YTdW6qccRWr7rNypcuVFpR+XRbRKy/+Ln1V4H5zn+G9nCT7RyIPOcAQbLLqARv4dgNEi2lLiJk
nMvausg+q78sUSMORAF2xwPQnCIz/kl0hNdL1mlyO+FtOoSoSC0v6TKOlyQXBkVTrT74cjtpCrUa
pDDguwDy3uZgjReUBR2YIXTcpPgql658yaPA+mSYmXkaaqypSmFMp6K3X1+VAuRNKYW6lAHULtgc
AZ7GigJxPoRF3hghlBty3aZKL3PSWwcJw+4ZoNT86MUB5+HkX08o4sboLTl0/to+aK66UcS3okyr
y5Qln/vKyT4Ojtm/5SwqwsFdspMM/OomeRsdzPbeGUBaDcEcrjJYyc1ZZEjfb/wqH8NqRh3vlC8d
/SbdyKdvSWkDmE5mpNIfXws7DwnQ0PCHYVHS291qndiz6eZLSlM3aHpBx3+wMKZyvTf+jM3OhAPZ
WYvQi3ocdG+bqA9LIxy5VR7O6/meoRJK05HMN++nU+5O2idrrtKPj6PsbRMya7WASMVgkq+jeKkl
HLvFBc/qY+cSRUN1WuaseT+Z1RHDfHcWWTdcIxSOADasQwXxnEqcvYYQh2MEFI0Iiq2QQ3VBC/Kf
fiqGr7luH5UA9sbHfQWSghXjc3etg9qF4Ui3qsYQYY6JRSm7KtSla76XuXN0Ie8NkEK3zupUXYZt
3y5vl8gck5kjxxgS/9l1eiE+NShIO1+tSd1ScYVarmOO+VFnaG9PgD6lLMCRxu2xyTHHZbbtHqGF
sNbRp49J4sN66ORVCmO8gCk8Uug4irfJ3yMjmqw6JZ6o+zTUmyG55E1bXfU58K/xYB2piu19RQdn
edUpB9m7Fa9QekKDnKsh1MCwfcNyD4dsGdnygiu4OOiSHMXaLFNrgv6fmcAAgKCYl3F2gpdyph5W
zckRRn83FMViWsuIVNFCXC/OuLcaFCIBAFh14XztZS/OyVDoFxCxr+fw0eEFsUHbTb2ptyWJbAi0
sTJZm5XWBjfU7fyb2YICCNge18dHyt7BhR4OBokK+0ZjYT0qLiC/dMxhCCFS2calZD4HxUI4OpX3
FiGvAVY78kyArzdHV5IJSu22T1Jqu+I3W8tdugpO+lJ7dtyhIrwc7e+9z6WMW+FC8naF8LQemI9J
PII1MYBZMrSr7kr72pT4sUWTNA8qH7uhFL4Bw9Ydogid3bg0l4hEV5/LS4Zp6BcWhqQm4KQHofY+
F+hcWiQUSXk5bqaxjfz/I+28duRGsjT8RATozS3JzCynkkoq2RtC3WoFGfTePP1+1MWukkUUIS0w
0xhAPYoMhjvmNzoewMkQetHQ3hbkdh8U5dCtYHdCYMltnlG6vluwEgpdixsjIxSWsCgu0s4xwLKH
vvSTskoP3rS9exiU2f+OtVmnzigNVzoAGFAbyC5Qmdx7R5nc710GsVNRYyeUUMv+YtfTr0NlAXg5
9c41SPwtG8tk1dW95IqitFH+l2sNDC7RudFBVLD7HX/RcFdiM3Cb62GsLJN9MbLpYThLeatlwryL
Rds2FzUFY/r6Sd4dDB7WitVYMcibZ6UB4lWKuSInGFoz8o3Kiu/mrlFI9TRuef8vRgMQgD4lGkVY
cl9PTUPASh1S+QuGUj7a0Yg7yGTciexQu2tvXnw7bHXAPK2UgOuRIk06mgLHDuxQJkJ1iZpbLEE+
xkOpHMCO91IDcg9SSLJ0THw24Ye91I1dJHzBCqurz8qEsoBT6umqfJ2chq5T/WJSsmCZss+vf8y9
SgY2jahQo9+yOo9uDoGwPSXNR7IsdLSXe3vE5Lu05vIi+wGF916xLlluTu/qaki+oJ8U3TeIIy4B
at3pqYzL9mJLYXxToz63HzI7Lv7rjWH++fqP3F2HtTfAHY5UyHYzoz9eSc3j/fPU0fog4xF0baaI
H94gj9xL9h4LejSgLABMrr2I6yW3CoiptcOjVEQeArXcD2e7nVH418E+4Op1RKrem9oKbSHSBZkA
5PR6vK7QEp6Siac9nVETK2z52Vw10MvO/ZskEEYhLbQ190SK8Xoojm5Mq5Kp2bXEkgEbqOYzktqD
HSQVdiJ/cSesT4WLHBD0rm36Va4Gg7AwCP00Gd0gQtDdFHpiBBgbxqfXt8femoGCW/MuUCvgTa8n
NgxOLMyRKvGwNvCFjof1VJjU0XKRYqztDdm31wfcWzQqm1QNgGuRMGzuu8GsO9dIZI96mancikxH
ELoY4oVD2kUHj9Tes4v0HCoHFA7W1OR6ciTzTjmbjFUO5vA+Te1OCUkHB+dgvXbGWTuuUMegMNKT
2rxLjt7ORY5YbWiNRnxr5XN9yqI6//r6l9sdBUwAMBzyrBedVhg9+YDxMLXIvG3L81DG+q1I9NG7
/P/G2ex1KjggE3kCQ6BZkz+7UwV0K04O+ncv7SJAACCD9muP09Dd5huW6SWDhhFsWOlGPN/ZWTlp
flllXEtDnaVf1C4pv49z2fQ3RplpJCN9DNveBFXyHV8r3Tips9XeaqpQ4jCn59z7RZI5XG+6031r
Ck1TfNWIkw9dUmR6GFUFxYVGQ9D0cWjSYr0GZ2Pwh6gwlqCHR5tSZpDmrduSSpyaMl2emzlrjkSi
dw7cSvdDJYaEhKrZpsQz2iPQMRMrX+G6yAbkyfzBsMvhxixlgUz/fMRv2ts1hIPsm19w8m0nIY0K
06vQgwgRx5W5P45q4ztdVR2lxzsBIaU5mLWE0hTEtpUHva1zOVQq3Z6mgYimg/onWlPDssq1y9IU
aPiRFh1s1Z3LZGVV0ICmAEl+t3kBFjqLi9HxMVU0PW5GOaXvW8bz4QeYfx7CUw731sYPighEodd3
SZ9RVcEFu2O7phYFsDz9bNAXPohl9lZrbQGsupwrm2/dPb9FuJWiD7oiCpp2tap8AVk6Sn+kOh6+
fsT3Co1r2ELrftXz5hG9HsfyutRsdbdDgTrp1dB2J/FuyHA1D4oisf+t2xEuTN20YnwzNkX3AfP2
+R9p24p2MrUUn5PXf8/eOhK+UdbB7QgewuZQgFisJLBRrhyD2tUiNP0GROzPQuuOwNF7I6EHB3hr
5VbAkbueeD2qkxotOKS7VMS+DhrdLiRm08mPMBo9CLb3jsS6luQQlMZgF1+PlU4izVpDaUOtVRzt
jS4cBzDjIJUyMJG2Td97UnEzH/G/6Z/Xv+feJUMJlVuGjgqPxSYwndusaTVcbsPYUrEambsMyx38
ed5qnrADmOnzXywgDVFItg7NUejy11ONLcU1FWUgjMj01FccxUFaGWX/ytarg727OzcCzJXATzVu
K7qQ4XltpqPVhWVndrfYONlBZMXDZbCr/tZaNZBf/5a7OwYgL0pwIAdodVxPraEqTGTLHWO2Q3Qf
l4qBhY6n3RmxdtTk2JsaDebVHJ0iEnCa66EGtIq6AeUAKMStdemHWQZx5SRnp426TwrjH8Qtv87V
BqEAo5dawVoyIKJcf9Bv1w3R34jKKSyInCZPkA+96/ndNN1XU7EIf8zb6WOxmPO/hlLzsNK4jd/b
RlocHZS9T/z7z9gcSupzrSmow4cDnwVlfIib6AVbqKHE4i9eDK47kC6/ZBO2GJA4NgZsceDQINjW
B4lZaKA4ZXuum8k8vb5x9u5ypIDX87caf21fek0dJRppZMDxrKRBquvjA6VX9cvro/y6sbZriAkw
VREKKisiarOGrtm0kzL1sGBLxz7JUZvPRuLWIah/qMa2Oz5Yhiwf4gJ8XplP5q2Riu4C0bTJfcpf
U3du0t6B00DR5QL2u3wuIsu67cifD+LxX+j3F7/VWuXlUf9ko2/eax0VxQK5sR5qWdP9lwpnuLRL
oan0ezoTQm2LZ3KeOu1w0fW0eQaf732JTSM9480rvyeVoeX4U7ptFTbVWBys194upIlJOqmxXCSV
1x+yqNAN0qiBA01tnCSox8i9AbNpfWuh2x5cKjs1CwYAhERHAfmHrZx6SU2zFdHMwXMMEuQpF6cU
r5JgSYDmIJj0o4OffVNNydHtuTNJ6E7AihEogBj34sQ35bIQwFHQHRpRnrp64qBbkqAu1IzJTQ9u
mJ15ohwN3Zsbhrbtlotqovc6Di5cJBm5pm/3iKsX5uj4Y10Vb4D96uckVb/q09gepBe781wl3qjD
89pvsTpOW8IfzaAnUaYcQZpY+alG2vKiDu6RBMPeLUoVfsVQk5whcL7+lt9u0QLm0mxoNQe9MJKb
eu51v3Cq3vckVsdK5zqBFrXjk1C4YpQxwXrAmP/Y1omRaWHC+kX8jQRie5NHIKDijtYXZnTV/eJ2
9YNO59ov+sN23/58SdlAbKy2FFsfXseVNah8yrDDoilvrUJY7+GAuXfeiHuKGjepvyyzE+ZIyfuO
MTsnV0ZHT8ZObEVU9b+/YYt4dSFwkI4gJ1/pbfNlUmlK23iOfEDvoLgbp8R7amWe/nkOQGxKc5pz
Q56zPbVt5MVKngMfGdph9FHc0O8jwtaDUXaigJXaQMuKYsLq4XK9nQQirQCIGUXD1eFZxLKUQW12
zuMyzuopiqnUHNxGOy8V3N+1rUpta+33X4+oqknbR63KxzTjefFzr1FLX48987/X36q9Q/n7OJv4
BspgjKEytUg6INV5nPLoVFcgb8Z8rA9UwHanpIPywcyE5HAbkGaaWIRq9ZwHVBFDiYVCAOf6qAK5
twvRX0Vdhq2IycimwGQbqFdWkqXqTcJ8oUdr7GtOp35u6jDmrr3JZ/uIjLX7FVHyWTXO+Oe2zePa
JWqd/a+KblncqTOC1p2FFRkmCvHB9b27FdfCAbhnxCu3+bW2AJvoOvpWdokWeoGbsuYvLvcbhLss
FEXbfviLHbJKFBnwUQD8b3bi6KIjLSZiJqM2cpRlBzOQ+dS9N7DPvP2boYjPSFiAIG8pWdq8uMq8
9uS0Fvu7eJ7LsHale3JK44i4vbdiGFihtM5/KVWvr+RvD4TZoCSvKetlVZf1p75exDcsPayHsdCi
59dntbfv10h+5YgjULJ9cMnjO6cf13aSKt1nKNTZJwXtgoN9sTshymBktYjDkbdfT6hTFagmHS8e
VTzljLtH7Y9pU92MhRod3E17WxB2CShmtB7Qb9zsCIFLyaS5PORV1oszWuvKTdbI9Hkx+uaMTFd0
cHHsHWlgAkxq1bDhM15PrYGKLnArIEEwpzqsetV7G4tp8l2qHqckNmK8epfon9dXbe97sl5UQ0Eh
EbFs4mJbKlU14ZESijx1n6H5jxiE99V9NKKo/vpQexHZb0NtsxJy57ROK0otqhvn0zmJE+UxKx2l
8u0x9gKns/I3k1MAj+S688LXB99bTN5NpEyJHSiZb/bNUsnErBRw2qt30BuyzbeZ1aihqs/Lm0SP
j3zY9w4DoC5YBmulB3z79VrquCWiCjsCCzdVyEKmNZ2VVv1zWSdM1kjvVm4ZN+U2/OuigdB9VLqw
F7F2q7kVpjbpoazT3r5kP67SdJQhgJJdzyWO0HDC+4t9ufQzGJ15PsmMknHXWPrZSA1cPWKkqV9f
r90PCHCNTgmwJ0Cz14Omeq5L0VImBLqXXqoOGwooIUfNtb1RuILZ9pQkQX1sdkWEAIhhJxmNjSmv
gBHgLzN3UX56fS57Z4xwFc0S0Oekyuve/O0SnhY4uNbAxpdodH5OZDH5kHpm4Tup/TcB1UpTgynK
y6K9AMYivp/1NgUNp3Kts7TKHGaNe8T62jtNxKLcjAY0ZgKQ6xmtru4y7lUIQkrXobRuroGAlV+q
PM1vHacUB6d3r2pMFABiZgUrMObmHaOdpwK8gEGJbTIYzWTxLpmS2A+mssSnMQLGbyyVda4Xqfhd
ahe41ZnRZdHnIy/5vZnTaV7tPZCIo4V0PfNuHEY9c8YxpK3U/zDMTAY5UBfcz7Ch0IQ0v/753kHP
bHUSweEYPsD1eJODxUbfMV6hd+WNY8blyTar5vNgzOMBpnrvMNAZXaETKCi8dFFPotn1Rnht8dR4
Z+G16ccRE9XLn08IESqiLIQDCSQ3E9KyLDa0CSpUFemKX2hShLPiEr0q3l9w2aDmwGVj56ziJ5s7
pGzGGOQd+l7S7iJfWlHp11o0PGfzOB90T3buSFoI9M2B7SDjuS24t2lLecxbpcRiyz4bsi38OavG
MyppDXQGxw1oyx7JFO48qKu1J+kTqv2rLcH13hiiPslcrRsRX1DkN126xk3ZDH1gtE36czaaBaZo
8uRFvXGwU3YuNNp6IA3pbpP6bzvpFfAHunnwAwcl0c907n+0Q2PdqFIcRCcvtiTFopX8uLJ1zJWq
dz1De8A0PUliim5x1gZzC1CgpOn6/vUt+eJMr6PwurFwQJNoBl2PEqd1QfU+Y5ShH+9skDWPBVYh
Z4LD9/Gg/LHG+Tocggxw0NkvpG/Xw4nMGJuhor5Wxq57UdS+CZXBlJizasafHjYah4QGiFBxgfAm
bMOQmQ5mVHZVWHtTf2d6+RK2s8zvUds6CszXv+qqwMpQxP40KhHmXb1krmeldiJ3clHVwBzG1Uui
snynsdPzXCjeTQTC10e9pb6tKH77ozf9sZbfOjw5ISKokMkoMF4PnyPvVSYt4J8cwaMTlbL6fZWv
3FJCsbApahpfzXwUpLw4B+ugNEtX/D5PwXbOldpgK5aLOlz9joIWRvq5VPD2NJJInF/fo7tDkXMD
aKMQzva5np+98OS2llGFzuIsl1bq3C02wXrVOPPBY/viLmNWBA9oTVIqX015roda/atswB1VqHpi
bdkbUftVj4t+8kVlKk+l0VlP0DLij6/PcOesAzpa8QJrFgky9nrYmp/SjEKrwkkrkSuYB6ILUXZ/
8R3XaZHs8HwDl74eZcSal9SXfVIMXXExLEUP3cTV/G4U3ukvJrRiBLjCKJFuTW3F7CieGTEhXXWq
90bOIaWaZiM39Po4e1uDehMYTh47dNO3U+oodceZWSHwleQnt5Y/p94DmDJ4R32lvZFWch6ifUyI
Wv71x0Nn2FMok5ShrS3ujQtoxa+lpz4M0qr+9IlhE9K/Yo3APayg0euhBJtEGR0qI1aVjFg5j+rF
XSbe0tbMbl//fjvXPw0RCO9sCjgyW6YlWyAZEDEvQlHafe23c6bKNzox3m1KCzMJKsetvv75kDQH
QHytEsAv+vMYxBkJE8QDtR2TE/RR05fttPga3tmXwnWPmuR7R/r38TaRwpRFLOaAPajVa2ZQVp0S
yEmfb90+MtBriONLVadHSkfrEm1fBEoZbH6NF++FTUnBc221al2EulIUJ2riapBRUblvsqVB6FSv
HgSKFIEx2frByXs5XXikq30I6SMseGczXSexGrtquMEKpMZuM7EY4djB+RhE1n1Q07G+dXSOyutr
+vJwrORVSgykyPDotuJ3ng5wpR4QaOCfBn2IQrmbyCN8HYWIP77E2K38h3IGIksMd304+pLIjL1M
ozWbrE/tMM3+ZEX5h7xxqoPD8Uvk/noVEQKFW0LfDpAFVOTrsaRlZ8rCzEBkLl2C1UTrSr9QyvRr
NhUljECMgoO6zUUX9JPWvgFuzmObQj3TeatE8tWOUkQVXBNo7MHF9/LFIKkmLOSigPribg9uPZR1
npo2n0Ex5AdJcS5QsVr5+Pq6vrwe6DSBjUDYmhIBmlLXHwC/yC6LXQIbqeqwxRPF8ukee899Wn3R
x849aB/uTYoBydOpFACbXrfZb8WCZbYbs6bCGbp2Z54bKOD1W7zJ7SNtw71prQRauJ6ImLyoblLf
LhY2Tg35uEZ4rIuz1AdnKvzCa8Vj2ytHFf2X+oaweEji0egGG8TW3exaZJ1USm7sWlfG4nYSU/lo
lnN5Y7O9TrNpKamvT7ryBvaI+ezMESxCxLTaN1Hv9V9T22vDKPXKz7Jw7fu2E+5910r7p5mX1seq
jk3cdKV4n1VaQvuqPgTjvLzN+PUY6K7FWWQetgwQJyJlNsykgYfbFY6veKn6VC96dmdgvvnoOZ36
UFiz8WXWFO8gudxbKoALKzqN4A+Z1+stMaO/NbmDQWjdmT/7SXiP3lIXp8Q1PzXgf4+qinvDATmC
fkvHcQUwXw9nFIkXqU3ShjNORT8KxZpuelww0IIwXL/PzaPizs7F+UvUzOHWJIjZlvSTwjaLblAa
hDr04THuGs2nemreVu54JDq88zAw1JrlkQGQe20Ol2rGnZpilhO2VjMsZ7fuq1OhkiPcCcDhd5nR
umErkuSgsr+zd4DXUMXkFqWmue3CaCMVB7q1bSgzEX1sTZh6F4h67XRvGbNbUT9t069JI7uLVoEQ
PL9+ga3rtbnBiTCpEa8NIN6FTZGzaKPMbUu9CdWx77/I3kRM3c2nh0YbYxTXeuMTmgQFHhH6mLyf
i/Ro/L3Zw1sAmkeZld7aut9+u9G8dokgXrdt2Ig5/VLht+E7cRLf1o4iAjeRy/Nc9eNNVTpHHYed
nbW6rpOO8ul5mTcpBQRCS+umvg0rV3HC2h7FO10V8T2Qhezp9Y+8OxTVGJrYa4VyC+HpYEbTNymR
gClwMM4XYfo98L0gT8B4vz7Uzvmk1rPqzbhrSXTbGi17DY4+6hthr2JHc1mUZux4kS0gnlo356dW
j48S3deHBEB1vYSuNHBjQuIT52SH7qjtRgnZoGUrQbIo88PQWtOf8nRRyvu/SYJGuB6xduxZKkrU
AFZfllDYDV2hbl4erNQ4uhR2J7eeTbq+v5SvrocalVZLIjNFqDUdjM+J12cPy1ApWFPPCQipzLPf
vb6AewcCYxGK2SSh3ESbuVWxXalLgohprPeJH5VFeesNyX+JnjTvoEDPd05reY+oIByxe3ZiC0oV
IElXfw66U5u4GI2DtjWSpgmjPrWhFOZNgLjWn2eJsNKowKxooLWVvrlk5zrvDZs0OxRq9b0ssuWN
oWkRdM25O73+IXcOHe59tEqpcCHPsS2Atm1VLmIgjbIjHCbR5qvDccQrAtnbI9TPziVK9MO06OVB
Sd727M1Z01tQlXnYGEbfBpMm6/umh/6HMJDS3rkoaX2Kh7G4K8wifZA9ALvX5/oS+7S2qBifAhcZ
MYf/epsurjM4xYpN4C+fsPQdfwwDVbxaKc1LY1Co0WLbPQniH7/obO9CtH5kZLhzUqBTkrIShPAb
XsiKSXWeugTrdjMfs7MtzfHtWHvAk6dTknvZzesz3tmtv6qWkM05KmAjryeMHHo7RSkTRrwivs9K
O/449G1yMMrOYWSUX0Un1SLR3rwRWa/FDiEHc8JC+OugprbvGXn9xnOq6j7F+OA9MUtF1Lcc3Tt7
W4qQDr45lwHSV9uwbnLneGxUigBCs27ipnLDQtJKEokcb9qkVeipaXo4LUZ5dtwp+/T6591bTKjG
NLPWfhoFzOvPq8s0iyqTmoDUjIUrx/lSE1acUbL9qSqxfpCr7R1V2j3cd4AVCWM3iwmSx4yLhEth
YdtMftkW7Z1epMnjQtX/4Ki8XFK67oxCx0Un7tqSY0vXa+RQI8fmjdH8FNtWFORYafig9qwL0u1V
KJIIBlTED3n9m2ovp7lmVKT1JmJB4E43a1pHou1jUbWhYwmM/tLYSk56rzRctPiAZ7466+aNs4zW
yVEGtz6pzpxe2qGI0nNaxqavdnUjfcXODRQCFTg/gzl23w9+5PqtrwNCcL8UKDBCp2JIeHS98q4t
ZJmMCIk2k5jv9WV9ifq09PtuKhDAcruHxX5PSz/0hDnGvjrZ1k1iNH8MYSPBAMeDxNHKQacVcv0z
kJawKyF65K9Kw77tlOGraLHymgczO2vIoJ5ktBzVSl9ueqjaK1tk1aeCiLP++W+xqFj0MhFRC8sJ
Rxp5UpZp0PwMHU31AnodRUiva2Z5ef2Dv9wUxL4mbTpgPXTNtvkboDLHyHpS7R4HkoDmowimwY7e
tjKzDqoHvxAL12vrkJyaXJc8wHRCNmvbzxwJL0eKKlI6EyejOsoXv40MT/e1Kh7vugRV8gv+kHXp
GyNYmGAo7OmfpVEG4+QZEnEXdbHcN27fNHmgOP3wddQbnCkUd3Y/oYZbzWfMh0Xnt4Xavi2HDE+/
1z/XyzVibSw+GEISa2dzE6WA7C2jTLIpe5mpgTnaTgAqSvkpyjiDLjnkz6+Pt7M8ZCeEEBS5qLts
szOck/nrnbQJHWkKGz3MyntakDx8bqyRz3Yw2MvLCdAauSA9HC5e/sf1DqxSKa25cXA5z9SyfpPq
RmR9HdMR/3okNHL3EdSLNfoKfrxdqGQKzpNW3svo7NA3l+dsXIWq5yarPuv0D1u/LG099l21jN+I
PKFC3g9xRLlEWR6NPh+wX/Aq72NdweL2qaNhwhCNrvNOLkX8vPRLpfuqgwD9OZJW/NaJ3P5hdBVV
hGVJPOTXWUwbOc0M5BJBELblCZSRhXtxBLYvGJXesnAvx/bvZoD5NQdTNc7JeYkLid0jBFpxl6dZ
b/hpiXh54GWTCicMPTjvHn8XITHLTuRw7pTa7e8HIrz4SwPeE+cCvRM62oMe2reGUKN3xpRq1Q0q
ZXhiFFrWOBTFbPfbUiGC9Mf5FSAISi2gralW0X+4XiEApnqs29SthZN4vsCXPbAGkSOf7HmnbI6d
08GW4O+7PrIwkFAS/gWIWCkL1+NhmGJrLfBuAMNZ/KU16+rUIbz0rhhRln99qJdHi9yUHBUdJRIA
MuLrofABEDUkzzrUxzq/RK4W3zszfpzkjvM9tJOjBPxXj+t6bjTy2FVcfOtLs63tGN1sgH0CwTtH
Fm6ms94sn3XZJ/0l5f/wUBhG9E+LEq8IiWAj8S6bSzMPSgozS+DYkRd9LN1p/MhTnZR+Svc3ujeb
RvtRVnVT+zwu9ee+M+W7ZCqpo8SJWNxHJJ9J9OtBjLe5IpGPI9vSp6BJ7Vr1Oz3xYlTtPOuT0xri
i4XP9nOtNUXkW3ZuVadcZJPwl15an5o478sAUEz1b2GM+QdVFsrXbgAhh6bE6H6KqT/mfpOI9pbO
bbaESdE3T0Iq6n9gzZHxrrxILr4zFwTs62p81nuz/4Twm32Xtan+3zxgWRLa5pL8Q3zXVCdtwuPF
rzKse98usZvTHZG18xQPWfsJi6KFOroStXlQtVDL7/NUcz8uEOzEY9HGquXn7NPqw9LHY/zOiQyz
Q+CglUsW6kItrHdRjo544BF2cfDQC7jLXG/6ZHSx1QWKUQ9flCZPWphZTTKfS44AGpzIB6HLgFVl
GvaAyXKqGlH6lKWr7bSpRf3jiE6T6vcF6nW+NlAjPZfUJp57RZK+FviGdIEdmbP0e2g/90vvleO7
flqUkxB0wQ729/YqX4XTiWTpknN2IWls9vfIMQMNDOhrspvqTuu87AFmiHSCZuYPDgZb74Hf9/Y6
mMNTS/AC9QVo5PVh6jr4EnNvaRigqlkwZb1zdqP+COTzAvq2djZW3z5eprWAZxnXw9B+N2vYfGqg
ySJWToUrpnsqTdHJEty7fqN704dIWP29PdQt4rmZa45+5qqKDLRCq4+QrXi7riNeT5ywDacUvuaq
Eb7FZqIgqCfT7OA/URDWPTt9pgzgxSyvQafcTqzPo8Dj1mzNlQqo1cgoiNEqlhuUVCQSp0U9dUAJ
dAW/96prqk8T1u8GeKkxBkQhijEOda9JHb+t+kbeRNg2UNmqOlUPAJR00VNlydQ4la2ex340JZF2
SnMb140WwsVJi6P+XTO0gn87i9crx8ta3x3dUpwBKi5DgJ3kXPi9NTg/RzWpi4tnDEl2koqnPXFT
OMUp6ybvbaO307c8Eubi10lkJZe6FN0XK6mqd25fe98HU+GIx1HLRx+F3U5BbJfm97oaAHUmdds/
RhmMel+0htY/N0O6PEd6pXxNS2E/OoiKqbDSGjEGmiUQLa3zKn1QPA8ZujQr8Ac3a728l3E8DQ+m
2rtfyqY2Zxxpmvy2jZdWBOkS1+pZbdzpK42/7nZuJgkgJI205950O8tX+hKpx1SUb2kilTKcxII9
XO26aeT3vVsagdAd+QYqOLuLZtr8DBneucM6gPAOfWl6KHkZ9a6PaRKODh2Elv5CaoUCZ5rNy73I
8gLIOIYogYPmzjfOA79QBwxw16u9JeDT5tgOVZlSjudamDPENHeSH2z4MVo4pFZNThZj2+g3TpNW
YTTk8TtRELW87926+RZLFTVogSPhRzp8hetPkT5+LZCaVIBDTsUPVW0X+6ZEungJUiV3v0yJaBQi
nlakAfAH6wvF2vnDkHXuY+ziAxvMSuf9u/DjP0xNhYEDGhz2167UZB6oiul9VKclik+tHUdVOBeL
5gAbinRkehOjws9gFFEXzE4k3vZaEevB1MEi8nEuFhJMjjElfm7PXvupzN32x6Bk6nwCEV89gi+j
6WAkmvWQL7Wehl5f54bf1JB/ASYqqhJ6bSnPTa6gF9WgBWGc6S06P4oum/8jiXf4q2u9N7rbzLUg
Zy+Z1v8kqSiaU+xOy0cL1sr80TEEFqaYsSttkBTNqDyMc2PVgRO7UoZD4thP6LckH3rYkNa9lfL1
fPLnlTbXtAkypIWd5BfOkXjfGIOLn1jRLJ3kTeyGB7SZc+/OEmY5BkMy2dNp5drF/tjJrDgVtc0v
j4t5MG6Ldiq+YIfbTn7tOMollh0OAujUxP8kUxE9lqNbZ1gfVeoXC1ir4+eGIZ76EbdlyA66GXIg
SAuV0WrfmYqV6YEdz8Z/Q5M5nW/2MHX8CbWWRz12G7ZoOmQfBFRk/YLQVHafDpFrPThaBDBSzGal
3uKUYVqBlGliSV8UTqEHFhazD4ZXY76kTDrndUrl+yJay2tTukzPEQ5qEaBeYVd+HqXjEHgTuKvJ
0KuaOEQzMcgp4ZQ92iRE4iYakuotrHz7e1WMTuN3C3YuwepW1ZzRsukH32jYVHemNNJ3QjEFYbnR
V87nNhX6JR8TkihL5EYQJ7bo3/aRniVPOga/ddDKpsyQpqWF65MaaW6odMP03jH0xg1RoHE7JF2r
6YND46EIOiOOAOUINyt9G1PzwdcmmWRnpSliCE1uFC/3rTk22V2+mPJfJSJtvc2kKOcThj+xeq5d
9EsDgMyOF0Z8ssV3p0ngFjUr43v8T1fmrpmkj2iTgyTR0bSp76Cc2lVykVFVxn4pFi9/Mwhb/KRT
4TgngPyzcVbMHmEBJ5vV79NIV9dH0WS0wkZLjR9k3MRC5SyNy9JTdgxWIcN3KJLkUVBXUQcmxxkd
IN66zKg0mlan3ilK6QmO4mKMgVyg6bzR2XYVf+p676tYd94OjmZ+E4k3JjdLVY32O+jAfXauSy/O
z0VWq09zai3zql1ZvHXGmDXBHSjGJiXJFra1nlW3Urfy7+oqLxPgUNo/mUPuxhfcbIvpbh6moveV
Mtc+LXnTcTXrU3w3IPFp0a/Qyy/U7MwBcali/JTOiJv74+J0HSZwGEWPjcFxKeGg1OfcTN2nodGw
b5m0zrFCgMSLe8p6gDl+llgTg7eF+7OZeqsBe1AXnziW6uDj+6Jkt6Meqf9Kc6mru6XPtSdcNYz+
JNvSvktR2KsuVZa1Lh+pbN5Htk30qDa6vTyNjRT3CiEqkUXEsogWLe1bR1TZs5IoasuD2Obfk2ko
db+qK/Uf+LWJ7kfR3L1pIrZ5OE7oe90hatWWIP9NKzlbsefd2NOwQFjCrbbx20zFLCceu8ELKoA/
YV/AHwnBxTXmvRc3HZLysppqEF51upbHvPlbPax4cE/rus/gA7q3WazNvJVNg75j2kdqdVdqFS8m
TmPJV6JME+N5zSvLwBkAK9+NyRAngYkfeEV0oCl3hKkWNCp2/ZJdsOArUwi7SW+iDziXKMxbsjKx
gO6MT01TcxcmS5/8ALcrdF+pzUzc1n0y635pDFnxLqpb+IDlMuj1G+kib/JxIfROHko6KrFPd2Xx
ML4s5Ap+ibW36aLlnm8bedSfZo71EIhBywwyg86Fx5stc+Pbw0zzpx/18gQUbWmpdrTtfBOZco7D
zCnzT2omZeSndVm9bZXU+d6bOf+atIWFHtDUzG8rCTsiEIKb6lwlnvR8cATyc6LI6omOstmdhlRz
pjN6qqOOZU3ayYDHKUL03qkgi5T2qMuAVLw5Z5WYKUIIPVb9wZ3YHU1rjW8qrV4GUDyTNj5o2kSm
uNJPzMCq6ug9pt2UzTVRRe8V5X84O6/muJE1Tf+Vib7HGbiEmZgzF0ChqmhFiqIo6QYhQ8HbRML9
+n2gObvTLDFYq+m7DkpKAsjMz73GUHWYgKj5Oie5b+3GTo/RgW91PtOi9/2t0TW6e5iyPusvWwF5
4inLMjI5N1fiSea6NoR4W7qfvJXux84UJdpRrqlidNqyMrlB6z32AprIaroRqa3cYOVfBSLY0L/w
B1Mrg7kxLRofSabZy0413kRYafWc4h33TuJoz5OHSWXO71y15Nh+xbpzR2HlXUhTTVpYs9oP3EsT
ZI8TFDqkVVrl3s5NTmKXYQF9KBJlZnudzrkfxG0ffwdCANmXFE5PH9yilVbUOlb7lBtuWQW5PRrX
vjOufJbKsD6mNBiQN9MK7YgkkebtlDna1oG7vLt2N5GEoFsM/ZmGgcCfclakApMX77q5JG3SrTiN
j7M3ZXqYdyLtw1ZMIt+hXWH8gKGgbV8jMdi6hlXsitjy1B5Nl/q91YgED9HFXNrA8rNuDUwY619g
xBI3CmmDjjZK3A+IEnWThk2Se9OVxQWVX3ljPjecZQnWBAk993KtQGIHy9T18Z4j2Xdh5QzrjV1L
M955KimXIAMkR1x17Z7GBgCzKSxH1aYHBU1ZwcPomJXnUuAjnChvPGamZrh7o6nNJ1HTBj4g+MMh
6GZdv6c8yorINWrPv04LPBkDPS6nm9ISRXFRGgSroLUy1GdjpiYPuuyNIUrVqn/Fc63X93Fi9v0h
L6fuydVnRknUEMmdmCikwi5FCC4Q/tRirCoXRgaDjtFS4tTeJZm1BRmdVml1oHGlObuOiamOWLvF
2a1T4s2eeY2WBs4m1obBD57ZFHONg7diZ8rApuagW4UfQk+SBwklxFpDfoh9wfuRSAx9kgkKP2zO
dPFCXaUeCWUtvhTSHLqwxCWIy4htTSinfXLdzx3aaVKXgLRMhlUaXQq3W4LCHORNPZfFGHSVu4LR
c2TZhl7Pvg2dtRTW3k7oIASx8EGM8+0hbrFyMgbt1KpvMs+cmqun8j/mjvIMMsjejrMA3xwnP8TO
BOCPyU7rkYbhxxkUwJofSZxtEjXbGb2gmxLre1ujHxaY+EfJvad1bf7Bq2efiQaKaG4gxDiPMPha
WvuV75aRcq1CRg3YQhEARG/bsILGw3Xm+9iP9KtWyUOZZfblas05j4HelHGoRFHZodXk2BatVl2s
IczE2QitWo13Yk0nVObAWzx3SeKUVASZe903Hc4pZu3VLiEQSaq7mGv8sxIDESRnX65BsTrrNTcD
abXV9KQmOPyaz3WRxvd9VXef5Fpp1bVVjIuGupyYoym1kK7ZGCtxmPtu8aiPy9KFYzyZDlMlz7/K
k0Xc80UMK+wpA/ZwLkw3yupx/pjkCziXAsSaEdpjbOXhLBL3ykRwxeFw6e2NmBaCe595dQaXjcno
Lp4cuyTZarVd3mtqCX3ZOz8dsQr/SrRD+jHFeISvr8b5k1JMp3bFoPU/GtunrWWMtnthNPZohp60
rLvZMpaajl9XXs+FLgFzFmn7wW4S0swxyfnM04B5Uuh0eNAHvWVWQ1jPbXxldgjRhRMEU2uXzWlV
hmPSpQ8jOsIdeNceyEvmZyq9alM1xfjWOFMT0NccHvpmFms0ytRuLtGWF8+pm9nFLhtaynHHmBL3
uEAEa3Yyc4Yp6Atfe1xrs29CQcOwOZhVq/aOqSovELUDjZY/QVes0qkE5Fg1Kljdcc45dn6b7die
9jdCX/w11XLEo/q5VdiHc59XmL3Hww/RDcq8cau1lJHlD87zzJQE59C1LamkSUwDWeRZvpv8nI5b
gTNQS9iu+COrhS3ZD0Nbze+qS9jGep5vwgRwACQTkmx5XuIsvUzywWmRJ0EGJhzpiT31mg28Ejf4
ioOm1xoXo1T2IyKR3k/XWAS+Fsbgpbt8nKV7PVX2cF8rJ/2MWJtT7rJRl0VA41aulytee894AQwX
HhmXj/OoXn439EKfiL8ZPQXVe+rBbKcsOQ46ZLujF1sTB1Cf65/VZE55VJCYFTRCa+vTXJfjV+Xm
jRZicaK3NGEqnyZMOfXzceO6tYFoV7sLxGiPXag85d5rvWBKgmK0DRA2RsyOyB031yV5FZdL05sH
WCy4sdZdYrkBGkTZzxJLgTSAJYAudw36/MeAsdE3lcu0oIwq6nIHaEoVlDM5sYjtj//cPG0VTzqn
Y7cjKytz+oqqu53c2OZrYIRHT8gdTcYJvPJpr3ej+KS3I0MCx8/HIbCyxm2CnHumjvpZFz87x6Ge
GLNt5InmAnV3ngFrZn/xe1e1nD5CPEmyMCGBetDmVhtIDGbt2DGg8QI4bz3BeVRMZwtEKwIrnvC0
laT4H7uqs7Bun0f1Q6uT7rbssuR7VTTx07xk2RdFtkyvGhXox85ArjmM62R9XPAw5/lsDSZraXtL
YKEbkoRmCTbQpTbLAiNLzJt+ocaBbAptM1pmIzmMeC6/75dmeL94Ge0W2cq8oJjuCIs9DWi101Ii
RIiyd/vBc7FYDeykme+5r+kh5LM2fW01u/nZtVPTQlfK3D4cV7uogxXpvnsEvayHWMXFBdWA+inW
wXqfcoKe57YBuFfSOmko+XVat35qOdCDOt2ZghgNXS/QqUHxtbcX77GjMhyDlHbDV8OQTboD1eLm
Udc6pN/oHUsmK2Lt7+jjLCW59ZCPIUOZur8XlKDZpeWvcANys7I+96lT3ynTHL/6RVuM191SehOj
yckVgd45SXud9alXR5Tf6GHP/tTsMtn5zUXB6OBHRqv/yscLsr5EVNK9R6tsE5hj7NiGSH95MiJ/
qW7XuR3v42LMv8Eyn67QvovT0B5S6zEbCn8J6rqmgawY5d64cm0S3JscpIMBcBUykKoWT1U1q5gb
1OHKmRZnfLf4Jd1/w9bq/shV3O4Hu0q1wDFjLvOZeMaITG80Pay4s+9Xg7ANs3mgNwkyTqDppBsN
jdI8qd8bTq+WS7ob9sNKtszUb6RwjmYDZ6UgoQW/0nEs54uxomcalpku2T69Rhu/qrDAC/J+qY0w
9TS/jJbBmquwVyW6ZyYgu3dlb6H4lfh+4d3ajBB/ljjiPjYdBS9nccuk06XwLpK4mnJSNr2b7jkN
NIewy1G3MsnrHi1qZ6rC0kcnNyyK3noUdsP0YsArYpu/aLVx3aXWcJnSyIiDqYeue1j6ZO2iOKvd
kpLamBl6Tmv7fVrm7BFQbtPt0ONL8l2cCpwEZK9sEgPm6D/jaZqvl25cf5QFd+qN3hgTJxTu93Ag
FR4vxdqY8rh0pXZ0Fj1RDIYcFe+ryffrgyR/+erPM7Ws1a7mvo2trtpVdpff4yOrvbPd1n6QzFKz
QHWOew9jufrcZZOWRXXhijaQmsk/OS/4koeOGGtKw8mOaQXMC6Gjp24UocVFXuzSId6wxnLYXCXr
ZfhCUps/pcojMLqx1iacf485FtBfdaQ3sio4rhYHpChyqi130VtkGPUagYyiI1HwRfY9tkYhg2EE
oIWu2JyUTGRMWQVw1ps5AEpvPpKeOO/tcnZlqEpvvkya1vCD1hXaRTkug301Od10MapKZcdyMdPH
aqWRdJ2i89jtEyR6M3L9kRLFtlrxeaVwSSNBo5vwkNOwOg6uF/vhwuj/ETkgke9hnzVip8qlS/cM
cZN7EFMlvioGzam2MfwD2Hn1WXSze9PPWsGQrTD1C8D9ecOEqecgFJVfXBvMs4bAHIvsTjMNYnuv
RplH9VDHXxPwf23QjT0XI07OcMK8crWrQCedeoiX0SCNLOtiiJwxlk9rWYOB7VtujQDJxf4R4qL2
PWcDfB9ANqQhM4v4k12Y+Ts5kEGE69RZzMcRdTmotafHl2ZtraLRSSSuh2NVXpa10pK9oUvt0uPi
cyIUUux6J0c3ro+FLNcqdDBPqII2cwg8Ugrj2rYH5UaoE5B7UQVDYTbdLN37vZk0Ydp3xsVKo575
QtOpQ85kTAQqnUldnWqcPJrs3VDTP3NsAjW3LdlGArrP5/pZGBb7+Y3bNz7pkVjNHxWYjG+NjfBr
WBilQU4woGjhJxmXtkI5PmT8Jt3Ab+L+3VStmbHjZFQuKh4LVn+2rxb74BilnlBEpOvTYIlJD4vF
aazdoNHzIZswVB66zWw/NSWY7qsU+yUz6AGa3Cza4hth51fGu3HdykwuH5FegTVtPsRYg2ygEtN4
L0ikZcBIjbFuVRaX45b0hIiOaQ9uh5AIQlm5+a6k2qnvY7Naf1SAHryLxq7Vo5dlyZ3TefssaXV5
nDUj7em29yZ9AXspbOAGvn8z+Mv0iZGF1x7hSFVXFETdD61MuBn62eRvFJVm3q3TKn1yy3EAK0o5
8K4lFOFU5a30bmOSCJo6rl1SchZWGm0F97hL2sLbcbEmPs2bSXXHBrAX3aO2RPxiwRO+vO5LK+Wy
tKf8drHj+XNH2H5v8XEysFyD+bPxUrLeTS3verD8Zj7wjM07O89b0th8jumUW/xMzzDPCpAiBv61
ln5JOeqyzQOsLmx4sdUIJpAPe29NMb19WvviizO7ZBBmH2ffwUYg9zSg/JkHLhId/g0DXpp+Xm3T
oMLfRui7hR0quL5LDUITOJP+XVonlR40DpphOL87QxI1dTd8sH08w64Ugw0ZLSX0OcphB3Zu66wt
jiE4Y38FTVK0+0Wjxo70KSfYmH2arAefpvsj9GhraxsLKpdlZOR0XOhaqWCQBVyytDcSMEaJW9lB
kXsePSCN2EF4cJI6stcaUUGSPqPcZ2sBFDLSPeXrXWB10yL2ozVU2m1F7xlj27Yoh/a5Tfs+vZ0T
b8K7QGYFCQ8+ltbCLZqZhRmV5awBQBkTIJ39rcoYTy+hI61OPXaq69YDCUybaEEeW2Cb/BnwJsJ0
Zqo9mMNse6jRmwUQqSCpHO7ByO2MOn9vJU43xoGOvGiJhOjSWR9szHfr267WZp1GDEHHPkrdgVaF
raZJll3rmvakp9VUXeTz1Lnb36uy5ipFr0I9OMa4kmpp3uo1zxiMmqQ2jP1YY2h9mAyBajQxUeav
k24cxVyY001n00RnYtCO9U+ErMe1CRknU4jt+9ZJ4p+xv7r4R9u5LK9kjT3uU4HzyvDDM4idt7rX
xE44Izw/f2Tc0usfqtEhFwpj36mMz43WCt3ZlyUzwmNsjCNDZWmt3vpDm5sN0EM6l36tgc4WB5bp
mSYmmx33QkjEnOCTZWs6h9twE5N+WYGkMAL5Xm9LpJ4aAAp0YJiooPJQ8HYgT0jliuMoVqU9VMJs
yDTU1AqGJfHYL0CcB73jSAlwF943p7Mc95tyvMIdDhlz0iQN7NnJW0kHKrOrT61HlPnhU7rG0ezN
VnY1Z1k5vBNLhzh2CO8Nye/UnWP3au6hbBwyaxyra50K3T54OGxMUUnrfL13Wn7/JtA9RgVI+OPg
9yPJkrn84KS6Nn+Jl5mwwaxk8Y89+5tHc4zCP9AWV+OFMYyEzFQ3GaXQXpv6y0VTiDo70i3Go6wm
vESGuswmQqWS+S2AqLTbN5Ormst+1dc8GkVlFV9Q9og76lzp9RFdT1s/9kBN1iCvl9XYWdpSucwy
aLaEi7Br71PBiXmPJmA+X8tFUM2sOvE1GuYBWQT0npfPKpnT535ejf7C4RIodrNdxJ+1pG/0INHG
6RGVzcTcz7pfvM+aylIB7PkSkyXCnx2hYlY0XxJZxC61luXPx6TlD4XEjSW+SDguP5TocrHTwTov
B4CZxiMEJHpMgp69HyifPlwAqUa7Y5KalLvCy9cvS+c27+FDGx8WL9FdCiaZRbJLs5ohAjlikHbQ
bQNGKOlNTe1956HeAZDZlpUIYidOvwwykUY4in4Yg6ptl0+VuS4Tieyo6ztDmd33BVHyT5Mq5kuN
ZL8EFtM4F0oieE+R5kSaxbnA5LK4sPK8AzMwrNeMgcYyapLRvmo4PVOwmorxTbvEGPTa2VRcly4m
mRNlA2Wk1bZVMKZmi0cAg3Em8zSBvlWrMX9om9alfeqWY73rSuDtuzVl8vs+50b8oGu9pCeNhinm
EMJNF+YaFiCE0nAAfaS83Q9ZJwBNF83YfwJ35L2Pi8oo9kkdu+77Bufvpw5DSwA79ix++M1YLDRj
hFx28SKqOhTTXER94s+btkPhotSMaFgZTjMuuNdyMCbkOsquuhj1KT1OgJmbGwGVKaOkFoRvv6/p
ZSAnx7wGsUl6P5Opp9eQ1kUZtirOE3rPEv9eAn/N4LOLXTvohNt/6RJiUzQvFXiOnNKdaFz4ON+q
NV6OtLUSeyc9WaVXoKm0CmfDrCqjLF7V4wpMQEaUkcu3yjHS7wjZe14wpWK+qhB+GvdL12Vf+mEC
ruylaX43tHbG6NL0GnCLyzowZRnM/op6ifIVGX7/ZqM3JKFROekQgvRhDsNwlWnvMNY4H7QVvqsB
hqOSYDWWthZ08To8pCmVcYAXF+L5LplOv7PnZb4bcmtseSWz0IOUG2gNkt4tufEMH8BVMkquc99H
Wv1g0NJ8YrAP8mEsEKUO2ZY0rvM1a6+SmRQrGqHujFxumymhWLPuc9FZ9gfdn+My4Npn35hyGcxr
re37LNCZBH1KEumU1HgSSHcj+9zbcxl56R4z1XSv9FZTocvwytiXhi/vhUzWDfsnzJsm6Z07pHWQ
ea0aLvFAWwtvidJsWe4yoLkPVtZ11VXvO00axfaYJ2EH6GCIYhEnHrMekoy91zMV31oItPVHoZKW
XqYhur1hVnm1V63t0/+hAKQJO8xjqBZDfamJvXZYGujgPEGxqNddp4N9o++Wukmkp36GSrprySsm
KUvzychXL4tWW/O+uo30rLDr6nmMONyoJ+RVXeHvPkvfvuj0ZrgZZ1yuQpSQ6LJ7VVVfmo1GCzs1
qOT2JAjmx06M/TN3KMOtItO3ZhGdbZ3ycza8sM8xg37M83495kApSnqwGqNZ4EHFY5/24oMxI0x8
ZRDv7tfKcMgH3gZp/oYrAy2OrJKH6pFOTncqelSXw6JIqujDtnm/r+ZUXIz52VVOqbCI/CJ3hAI4
ynQ+mkcnSHiKlM6p1toL25YetFvy9UVjgH0qwHTMi5WEGWrkZx7tN3zetugvOCiMTDqK28//Br9X
iUEkipGltnEZvkInuXlosBg4VIzw/3wpXJMB66IeRVQ5JWyhwGOUS9G6YWuAK7C8bDgkTqEOqdHV
Z7RKTlG1m17y5tL+yxQCJboThF46tTXHbvTCOG/roIhxSyjcKjssee4ErVrPkRhe2SAbYBhPauTN
QAaefLpiadcYCIkPfmAxL8p1nC88LtIzL/C1pwLRDKfVRP70tw0Cmb1yizn3QyB8GM5OIMCt2Ch2
5SgY++a9OAOnfGVvGPi4myTysCWY1L/cGyYIcSlh+Ie+033LbL3YJRMY80w15+RBXnt/SCOiVsXF
zm48QYlCkevaTsv8kA5I/wAgwL0pSXvPvL/fCHvbtvDh6bEjHPQVTnm6regF1SGfSRto4jdFa96A
2jB2vadZ78bOG8O8TOP3nTMbH5ksqsgEI/Pwx3cJHB8w3zYxE0bN9ir+duAo7VxoGrxU2QOdDzMf
qAooLcv6U68SA3LXtiU9One4P1snC5l5CpMbw1NYuu5oB1gMgCeb9NZ8Wqf2nGzn71vFQgSSmRbQ
W+5J/+TAaakhGZ1QwmtpMX9jfsJwc0ET4RNEu+ycx/QpYWN7so2r61ib7DxP+PIV5rk0YsYcNLxc
w7tp3fprx5R6T1bzne5XFcKvsHdFMk5nqDy/X9Csuyl0cP42SPPJus7s9RoJPedBjGLfYtcVdsp2
95XftjstcZZQNypj//Z+efVhcSxmzwA2hoDz8mEBk8x2VzBXGmhmwGUH6g7Gb9nPGA4Gg110kWl0
IEkR9//j48/jbkYiG7/WhQH0cuXa7jAIqmY/jK21+lhqVf1+sUpaqdM8Ve/efsrfLwAovCgeb/GP
eHQqHJNZMm/HzmetOvEO+rR0B2NljvD2Kq/tUkFFC7WI82+cqg9Qlse0UV0u0Fn0MIYb5laqrq4W
8PFnItBre0WYML8gk7rbLOjly1sLX3YuCkyhD1rrdh6W+NYG+/PZQI9Bj9bajqeAJCAX0duP+NqL
RP8OFzQcFaHRbq/gb9eLluv0PxWV7TqZ1ZfSTES1K/3BmnZvr3NKld3OIMRKF0KnQHvMOokNUjPw
PlgcHyoBVEEkYDlx+WDsmEhAnwTAgPmMEj96QJC3k+X9qVXltjzXuHCZXKKLemr9rkaT8SzD5TBG
JDu0EWsPctPFcG7K0TbUh3MKfK/tHDQbNy1Wi779qb5mighHvkBjDT2lj3s8YO5jTIN2+KN5Z4LU
uZVOXiwKomu2dLzYxGlEVFYGhg95Ee+qrrUv3v6Gry61ebSayFYgN3ZywGlnxUkf235oa5n9DaEK
nNCtrP3YZuk5j/LfU5fNWvt/ljoJRiQYjmLQ5Idj6iNWbeInmtA/i/D4FgAy8ZZ8+9FOb01TkLhs
ig76L4VncbIexQ1ibqpQ0aRNxgH20Qw0a/H3xeYdYFnzuHcTWjjWUsozN9npS/21MsJAcAq3qHvK
XcxNBafRNFXkycL7WTWNf1Ew/UUY32jOnMHXlkIxUeduRm1Q2Cd3jIPwfrkMuoI0O3o/gdTbIbSI
D8PYa+fKhNPvtz0VdLFNH3hzYzg9b2WpejNLQLFq1nzDxMX42FdTHzCccN6XXnmOFXd6e7LcRs5F
KQbMIoKXJ09mDArjE88fo1nLwEg63kH8Ik3AoWBo2jT8Hkzvzny50yttW5TrhLzM3go9/yQJzcTY
DW4DMtNjyLk55hTHESmSxx6u8J6MQ0Q0eZrLVHXe13SZp4c/3rKkNHxFyiOLZz45+GPCEK1fqiGq
ln44DMW+ad5bVaLuqtQTEaPWBshIc+6hX9lDMPN9pM18dA9hTb2MF6MimWeRISr6nDmNY2prSIbq
/Ez6DCzB24/42mfd2Pi2twngspleLtYpgCHkZgNEKSsL/cqZbps+lXexsaT7oQNsprWNfuazGq/s
XShTyLQiP4i5x6lSeZm5iZ4U7QASvTdvTdq2TF08Z/hWDo1/7MZp+uCma3GZD9K8p8Irn2gKW1EH
Y7fD/4ZRWexXGZ0p6BpR3MRWYGAufi6DfvW3BKG2CQiCMT3d8jNFOq7SOaBkHYJeN3hrwC4Rx77U
5LF3RPn97W/x2m53obpASAe7oJ9md5A968pyJhVZoKI1MIhaGUcWiCbAMnN9hZdqtoO9FF8VWSmP
MZoX4/7t3+CX6sPfWWvbgSM3cnC6RxQZCMXL7dDT5DQ3B6OoaJ3qirZbtXfxPz+6SVbsWrmsYSMH
cSP1tY1E2QDj5gtHnVIFoxQATm//Oq9tTqxmPPJsxCLsUykeAPxJ3JiMmNcpra6qZVjuRx1yhZaK
b0WbuMyY5u7M3nxtTSQfyH0RiSVanYSpqdT1VZuSIYIZlIf2Yo7bKGpw7/PFG4uA4R3dhCq23TOR
49V1MQvYlCqBJZw6ohlMwdeUNhvm5ZbD/GCoN+FYhQ8p05QU2qymp/u86Owzn/zVdRE33G45iNyn
X7wZ0jlToh4i3Syto5sXjgOseMivYljfu7FZDIYikMnO3DvbazzdaBwtQhiC2Ag4bmfhb0nxBLxX
mRZMDwQzx8csm+XOVI54fHsDvXKiMPaBNs4BRi/yVEcALGkpBn+VkdM3eeSjOnQBLQAQhUx+Qlse
Q2nOZkhqYKHnr6yLt1d/5dXC1tQx8LQNUHuneQd5wtIXRspWKnPnKndAzXt4Mh3IUGU01Cb6AZ08
J5jzyqXFonRTyAo2FvvJ/iWSoTTrE7OUYoaMcgrReaGpXrhxFrpiGv/8jCJ1ZG5BGtdl/TRGenIT
XHa8IbLLRbuSjuzvU5C9zV6HG5mFejkk+8V3l7s/f7dU/qR0vFgTK+aX+2eAMSFA0w+RptbhsDRG
dRxEq0ewbL07E7w6BMF+uf9fLGrT3jCRRtly55eLtpXM9FIQmZ0iba5mm7537wnte9K280GvzVuM
dZfizEl5JR0gDWALm7xHEwX+l4suce46pR0PURNXkia3pR4GPDZL4kMPBfXtJ3wlScfYAjY1u5bF
Tov+cQBBqMaJhGuBW2xBH7sU02o9aMwxgwH2dmih0b0firX/9PbKv5mPEnoYhOIguwlnbZa3L59T
r1dC/OKDJ6JTwHxi6W47hpA/IWAs+7S1sEe12l5899q4hbsORhkwh2bqlyXG349MYwAkmlOd7kA1
wRd4+7d77VQRlzlYNCkpIk4+ghgnXePmJi56gNU8vNIhDyXODZNxPYiT8U+V/X69DHrXdGDJyfDK
ePkyltQz3K6jZEkVPWsxoF5g0pw8ZOZg/nkA2PSBwY2KTb341AyHWZElU/hgUQzG/EDK+7HmlB+4
YKhd/F68882qiP78dWKIi+4dEvr475wcJChtjQOIW0WiaugVGLV6N2X1EvkxwBIbr7f3b6/32k2M
xp7nWyRzHi5QL1+nV+v4bi71GI12rB/nVBlw6OXwCPvRQHu6im+dpinO9Q1e2zQImeLjguTlppr4
ctUxS/0pgVMQ1UpYoeN3IMvKTNsBDNQ2SQLrzJd85aawQAjbFt8TM5DT9VqPG5ix8xSJJSluWpH1
T71pLwf6acXnt1/oK49GpxwpOJ6Plq+z/fxv4Vus9DrXNZ8YQwK/dL3OhUbsQEDUFOBvpOLXM2nZ
KwvasKwJ4sz6Nm2/lwvWjQ0DBbJEVHRJvK+d6bmyM/OIVVqL+lHTntmgr7xK5DTR9WXCi6bEaVnE
IF0x99WnSHJpRSD7igO4Bht0uXNOPPyXqttJKrTlQTigIfNFN/nk4nNSoGNONs/RkKfLUVioFnSZ
pu5zlRs7Zxok5ade32VK6peyhV8jpL++0yeVfMlQwv4Gq9tG4cDqj+NmyOJaIn5I4l7dehR9l+yH
/FhDYjkmSTGckyd7rWCAp0CRStNR/G5ytRoWFprg3yLRywaIUAwRS5izuMKirn5qQHKQxS5z8skn
Hl80XYbuCFAh7XmwmgxSCIIAcvf23nwlhjENYExmkOu4DLBebhVdaxBG7dkqhjNogI0qb1NfGlFl
AdHVGnZxXDVfQq5srDMF3Gsr05unkc0sAqWi02tGKPzg02SOct39geGETcK+DrcwykVkDGb55Mgx
CybpqzOZ5ivblREIcyVKNrarab585AT2Vz20xhwhip4CL3OKAI9AKxLdeM6G+5WrFJXtbR164eib
nDyjNZSJRTic0WyIN3C+PVUHkDozM9wZcOOy9ke3M8czD/jK8d9uGiwoSAx087SHvhhC9UUDsb1d
UDjRQcSC1Uau47hOc80NgLRHG769jX57p+xmEkyxzSZo551WKIz+G2P21MLpy+StNNL6YDb2dABK
+adzQZOl2LAoVJDFeL/50bV5OTq5iw7GBrq8hHuXBcXogTOio30mkXntqVCasviCHqI1p9G+Ntol
9xxtiaAC06GveluFAtBKCkxpKqO3X+EWxl/cbIgI0phEJZ0GK8Dbk5PoQZMBCYtsQgZc+hYENqP+
dW0QYHl7nVceiruHgsfk/fGf/3L7GwmiB0lnLVE5ooNgw/mC/4LPb+I33de3l/pt+2+6iA6pMTc2
pccvbcu/BT6n8JEg2Brm0Fa746BkG0nYlbtBacue1vfypBvltH970deej/actcnJUgmcmmGlaORB
VjUAHQFfQzfDzN7XCz07dwAc+79ZysKCYHs4cqWXr9KB92aAWtzwTQMutUKCWkJ/Dki87/73PO7f
v8//kTw3d/+9EeR//Sf//71pFyS+0uHkf//rXftcPwz98/Nw87X9z+2v/r8/+vIv/tdN9r1vZPNz
OP1TL/4S//6/1t99Hb6++B8oEPCC7tVzv7x/ljB3fi3Ab7r9yf/fH/7b869/BbH153/+9b1R9bD9
a0nW1H/960cXP/7515bP/vvf//l//ez2a8VfOzz31dd6Of0Lz1/l8M+/DPEPfVPlwhab6gufdm7C
6Xn7ifgHB5Y+JCUIO4A+PIvUTT+k/Ii/tNX7TMJA8iCyxQGQjdp+ZLv/oJdIucrkheY9bZC//u8v
9uIL/c8X+ze0g+6arB7kP/863f3YtnA/gdxizEhqdNocW924aq1hxeZgiVEmC6RTTwkj71jPAcoy
wb1hUjF/x7pQntmXp6GVlXkrmHACZ9jM3U8inDvBNtUSIKNSVlWMNr6uf+twLHQjMKToSPuT4w8X
yhuKZwngoDlzw/yOU6GNhOgnFycADo7iSQE42FAIWydHGQ7nTj1Y89K2Qs9B1KORs/84LEb5bJtL
be405CzCjGjcHAap24e/bZV/fZG/f4HTqwA0PYgZanNSLjqjpwLXo96UXQeiEKWeVVzpVpF+si0M
+aDEaNmZhz4NuqxFpg3CAWgTOLTTrKKd2mkdNZmHBf3O8YOH9eVOFHGu3QyWyTsfGzH/YVvn1+OZ
DAhN0m+i7xZR/na9ynmaB6XnRTisJej9Vs4C9QKEUapgyLT/Q9mZNMep5F/7ExHBlAxbKKhZs2TJ
G8KSbUjmmYRP/z7V7+b+ryPa0ZveuK9lVUHmbzjnOQp/itTbO3cb9M///XOlctNvXfBtv3X73P/5
g2vUrWZrFKFWJ71z56g8yU+W0tDfMoD/20znz6eZZkawtvbQV1Bm3P78Hz8Nlkk1qaLHhVSW4kzo
xU9QHeMUb6oOLFyLsUYdFUBjqOu/vEd/vsHoR24resb8/KL/Fuq002gx2rGqEFqhOIOsKCJgK/qu
TPOfVW+wGb09V//9s/13GcCXigiPqRJ7PFY+f+xRNn1ySvyDYcud+ikM/LRBzkn1lx/z56vB+JGz
8z/3s3D+LQig4WCgRU53uCAIR6haZNAc6mn7CcW1+tve7I/Gx9D5+DihBYPzGyr0XweCqxlF3Zlm
E865nb+5c4WduDL0aW8YdGqRah1sTLBKbzLuCYkSfuBx9NBHKS1CG4UIusrqpfvLK/vnZ3BrAcgR
M/jQ/wy9KjzWI2OyNuGUUQ+d9aRaw3r0i+VKQqj/P59FXDioaTiL6AGBYP3fp3hbiYrBW8mZ2C7i
PHa63LNFzMBv2MvfwuD+fIZulxs4FOInbnU5N9w/3xhc6VjAbPg9i5z8vZXjNL15FtK/Vf1/vpku
G2cW6mycDG6bf/1OeFEVdyPOw36p5ytAL7JDFhhc5QY8KKDOTb8wslQvVYLe+S8dx5/nLRoFfiTT
T852mJn/93cc6yEdwTDgekQh/AlQaWPCydQjDR0TfcZ1ak2unv/13XTJuSD2l1OBOKN/vzSd4YFx
SRwUeuamHrStLN84eb3df/8pf5w6NDj/f2LOsYc2//bn/zjvgCds+cZvDCrP0B48O0+uSefZp0JO
SagwjT0bvLx/GRn9Rzv2z/aDPQdCDBrG24vKT7193v/4qQ24bg2P8RQiTMz8c2Kl3qGsFEZa2JDe
QQMsBSqg8MqFpdvEA7WWTvpT1lWNEw0Q0ZE2vrAOBXOYv8XT/DHtvn3RDjt+C50WI61/1zP4l/1x
nbU13ETb7D1Tz+d97giMWYYJLcat3fwMaT6DR5uiqoREfRzyOeU13opf0vW7ORRKdE3kWZP823v9
x0vAPtDTqXjM2xnn2P/64GYlIVVa1RaORu59w0FQfd/QQDuRs4Lc2yD86ldJtDgLePqVlOU7vtFo
BQsKwLC1vgEyqg/m5M4udPzZPLkubvTI7qebj6bs1boDI8KRXLDxUBG+7rnD5LTYOaMj21G7ta2L
n03PHUrzUZBBhVNjXOKlrsw2BMxAAWhjFBkCPVX6dUEF+muuQOgcBmA8OTrMjhasNT3+f+bKZj8y
9aI8YTqbJNZt3q0ekzD+lUzxjyA5/En1hnwAGlXHZiULaP6LKr9ctPGhviwwXDxVZWkImJC/UWqz
esAFCJ8kU5Z3NlP7ZlRpZyqicau84iN3cnUndfg30X9/jf79vXCqU8eTFcl65rbI+9edAysHosyM
W0e7K+cYl5JVRjZcsr8NCW63Be/GP94dhsj8/SaWc2bmt+Xlv87BXE3kJ0GMCExbOtkPzdR8zD9q
hTtk6nKG8tIP0EoIuY42Pce+BfDmIZE9jiY9maE9jL11IeBG3GGYgwqaOn72sA1bXBbZxSLBLrhN
ldmnL7kdcqclT1sB9RPC9c1In1XbGG51VaITq0wwAMnWx8sov2/mrGmwh5I2JBTUiZqWoYVUrf5j
AYTVqC5/h9uCt9qD8vYs7blOAwoeLyBlWh/gBJhzMKzGlu+crnu8HYkS2GFi4+Zy2wei6rz5IiXo
59ZrHHhYo44OjmkTZ39KDOiJ88DdZbUNkRQfWU2ejiwWHZu75z4i4RbXAjCkSRPtxFMGQgadita1
e+z8zj5DoRQjGuthQE/G9s1K5bG1W2v7wZcO52hg77jrMlUOew1dAvpwbp4+1spqftGJ3cMrNg3h
0LKYm0aMrMbcolAf+VeskQFZ1Dn4m6ed9Gprdjlq78dEX9unznaLZ9PMql/2gHMv8LMOh7sBOd8I
0zbHXz2l95Pfdta+L70eZN0w+L/71gAs1GqaeE/mWq1hQ5htGkhLueAzB8ZSPcy1B10m3aMh5vLo
8Jxc6i4RJ220Yqf3vbi3lHXmw9fvGFZAYENsu5feNFihZoixj0Cs2+OBKfyvLFm/awy/aSWnxX/H
y5k/ZRoUiWaauiIgh6MJysWwPjC1GofFR4hTl8mbqBfzodeNAZev+RM2EgGq0gM75m2asYTNOq9g
BErI26ntmte1cvJzVQnx1PoGSrltSp0R4I5VAGAS/W9ozSyjGo3SdA8F0yjuyH75cjPnWeYDoX69
iTlzVtVmEX9QbiBtLeOtXYo6Bc9mwsjIWzBsxCMEuS4U6nMc66ncvvplph4T+MKY/m64sK3pyS0R
P5WF3+0RMm24EDPV7O0mBx/Gg0jah+kPIiwmPkESvpxo0LTxhJFnrCJiUJIklLJ3X4C6vWRmMqYn
mpbyWPQI/ncVZMS96cN/jrZxLb8NasQM2hSi5MRIU64ROEuQuBtkbJumQ21b9N1k2Ns1nRx1os1m
SNfLj/nm02/y/hkmw8jud0GNYsWZvr31YN9zOseAT1UEvVYfV+Si0cI9HiwcXAHZau3O0aoiLrvJ
ENE2++KnmWM+wEI3GuVusGp13zYDdu0tSwlmLRCfpWyaI1nCudwKRsmzndqPM2zKe7zydM4MeBM2
xPhVs9cav8oRe/9z243dI6kh8mc2O9WxbsoLmrEXX4p051Qwa3vxo1Xbj8JFg0EaRzF/p9r56eMI
DJU2f4KLs9/zdXN5nm37qDYTJvJcPUENvdfWpj7rna19I2PlXijofEUqP4ztZ1/LVy/1f2aLocLN
W09QIq4cUmngTjNTuWHfbVCT8OjUkRrsjzT157AU5r2hDTJEpxDn9fZquYA9K12dU0dd65SwHcyr
r6lGwL1Yi9/TKnatZ374ooUqKl99CIaB4zQOKJzOY3+pfiDbZ9tWtOsX9d0TwQUvHpCrGCQpSD6D
qFDRtjXu8Qo39JBeWp4xzDQBGNUnuAxemHHxXvDKBtBFbkwR5YToZNJd5hj3EBv4hrBNhcg5LpSf
ZZDggdwBsTF3S7NCFRjx606EXAUomix+gi5OCp/3zvQWK4AEZgdZrYUQrpq72oDC7nYo7EerdemF
rINWF1pQW/lLujh7Sp2NAkF0keI9mSRbdRibz6bFO4QV/L7ALu8z7aQSlr8wr9pHqjfh7frOtOHu
GuJnQeHRBjmkYsBZYnxnZ16fEt6zi92AJkP6Exut5J+uNP+gtfN9MRhaOGumera1HntrVb/q63yG
boFr3L81GamcQlPgV2+3I9XEdRsQgIFD/jVsBJaXC9HhJfiM2Rje6yI5DX2Z7GE3QyWwp4jAhSZk
mANCQygLabXMonb20PK55StyOhQqtqHzxVTuS7dtwLoHDJWjEWsifSypvwKmFArw6vII9uELK8sc
csamF60TY9Rq2ddgpnI3m5yIde1CvujhRNTaIHY+Wu5r3rZfZtafYEx5J9wGTaDK+renTRm4xEr+
pj2E3UTmNVKPJvs5JltN6LSoYoSB5TP4YKCtGIEjyA4+1Y22RXoLLHYkCgwjTxFvhb6nat63i7kG
PBO/QCOCejIYakzDKq+yqr1j365PmWEfjGV+rur2Mk7tE0TI/F2p7lGmUmBOctfQbL0vYy3haWSl
ddzm3mSeteaRIzESw8aPkhIfdjYShMXp/NR385MuwCj7i9o7eHzsRl2trst43u3XpqC58LBWe136
kBPY3WniQoTRowkJfjdN851pF3eF2wJdwbKKKMI7wK7+3WxjEzDHvmSpwblR15cZ4XiwpGw0YTP8
dgbMyXwppnWWVn3bci7nohmcoKlMNGTlcvGGdN9VTR1QZbjHZFCP1o3vFht8kEF5+8Kr8cPF6bxz
lb0H8QkzTquz4k5PgTKy2ghMv65f/bH6orMB0dAPgMkKs5l2PYM/nsUN+3DqrnfdsJ7G3t8ia/KJ
mF5E2MrtO4BtqFdGyiVusU/aZVp6MaSpX21VtoFZCjJDtulxqXgoGV1UwQqhHohP0gT1TBBXv43a
LoNJENZJHs++jDq92GfQZyyb4Aom40+F6f+HpQrwtq1+LJrvQtiHMS8BwTEN8GOPFCTPvkHxbUAy
w2zd19TR4bIkL07dXRwyi4LEdBpUvO2PdDHOMx77+yIppgPUdGPHOrjbYZn+NreOvJbV6oZTCw29
qRIAH3JfVsVRL18SF574ssJLackAMM5Sz65ulgM/6bmNb2nbSwK3pQMHvBtB685l9xPk8ZfjymN6
+2wzZ3sRel8TtAP5cRF9EQ43bmlXMYbrcQbsAD5C7dycfZvJvbbA1hO9+UAaDJrv507YSay6Ye9Y
2ltC17bkU4gG5IFKI9Z9uFQ2rH4mGj/Ncj4NYEs2Xdv3OilEeCD8YBBanBZrPLveA1PlV71Kfua1
HYtRAMW1I3uSbOjc50VU99sA3GNDwuGSMtRZC2kvkqObG3ZojMiebTvGtl/Ellc+MD8tYzXNTQQU
Dm4PkaTMwCSAy4mvA0Pbrqnz4S7PFwp2ZwDQyvkOpe+Adb4JZG3tMzGv0NL6564bol7T2thjngbb
8FbwaM0bu1cncJV+gYvzZKYuNDTGTY7SzoDY8qjUi/HkYErjkbIBnZfgs21Z7xsBt8sYtboiuM3/
Lpn2REkBUICrgOwUf31Y1/wMDOFSgMa+I7Txy8UDFrpLnl8aj4qcavqbV3UPrrfU9/iFs4MAcILb
g6ub+K7e1OTBIhD7VdKVvKSe/+lMLeMiF0ZD98TO80UkoEwGBoTKsX9L15tpQy1aN9f9rvt5H0gH
GMUCsCaYrO0qPbMOEXnBF3XnD8brP6bRc4Okd9sI8u2Ls9zQhIYZ39I792pT+ckDO1GkHgQEzWWs
0T2yv3l0bxneiIT6cGu27/ainfqxNcnBmABXW+6TAhkU4O9OSBBoHzS03eGQKFAFjnukSMMgLYYY
DoVg6SHKHUPzewkVDEyu08WsWx6bLv8sekgIq5bdN21JvTWqUgXe0P22jfKxGgwOf+ZIge60bwPE
p7Bb25+NtTwaLTyA1lutV80YwaMtowjLJF3DyRjUaV62e1DrhAyY6RyLNK8AbGJ4hh7R/cir6WKW
7VVygZ2AniaAVZDocV9JAoQ4OK48dxscmfkDZosT1tXKOUc5snGEXlyYDxioDKc+oBj50kYQI+Po
j6QwyPtuTO6BmZwWrBBAJnJ/3yJT3hWrq0WaDWHQ6FtInqB/w6ZAX6KbGzl4lpMAfi2MwM+rt24b
Di77Z6JHigkAohutlVZfwJhvAXOP3TbV0LW0XxsgxQc9HTJQF916apAuxJXka1aNoUUlYchXa+5i
vUiO2XLLTrC0j/kWauGUGvQmeAA1HKV9XWoPuVfH3rC+pfP41vhyCImwO7puv+c02+kjO9RBWZdm
HB6bCSKn2XYXa0siX6wjCLFacHlR5BRV9jT57kuTKwzksB/Rub6vtX/vT9ZhqnTj2Ht8TJrnqV05
LVGeDq/2pr0astPPndc8Qmx+6ozmqZpWVASb/NDnbm/VvHebsC+AMYlcGMxTL/zTtqnI69qr0nva
EjoYruo4GxVnVOPG9tTvwZ1EzDGwz48GF8tQ33miMQ1Iw/V6MXsxQ9fzj7JKHg27TsPZVQUTk+To
t1VsVctbRVbbLi0NIIw0tarw6JSN32Orbu9uC8CFDIMIrELrQ25hsQYoDfTTU9fMpKgbpVk0uy5f
FifWlr4n80Us/isN4/js6wk5d52uFdUODCnoQA36OzEjqA23O1FSQD85sueaXsk3Gg6imLNrBxf+
UaVN93vAqQvIox8oGTtLWndwVhqmWXK0NeC7zHzCtBHmTyY54k2bK3VAfb/cjZaTEj+uXPXWgjG4
b6WnJziMJfRiKSbzIWm1hMvaAAp9bKyyjEZhQkTjlSLlRx+wdrST8dLMCBAvkxjdFwcw8QNi0HQ3
pev9ZiYvvrc+omHUP5VS9g5fE+cdEOb10+q3+8WF/CU7Mz85KT65WzBMXsa6ro8fig+IJ2ywAj8B
rp3a2fwozGqKXeZZ2kCzkGfXREtflI3squbfrVT5lNA8l9v0YKb+I4PgOkQFMoWVL+5VVjL6WJv8
akIjBAWfDMmnyPLiPsvbqMlhWOaNHiZb7u3Wzv7seu8WY5Esx5IlMWc7vEf+o02EusazG4qeW6Zf
UljVeRoRp9jcN3V/Rm38rZAYqYZOn1561/yovfbNhQAY6CXJvVmbuZ+5Eho9R0IKZZpvZ+mPVPpu
9i0jHYfpY6/Ph4qzJCgH8VauXvlctem7CciXZ64F4lbwO9kakD63HK2Aqg+uO4nSwFjnzaDxhNCM
AWDul12V1gd3mI8kfT3Jyboft0ZiDTCTM+v1z6bIm30qV/WctVo1XyY11T/oy9LPru69h7ItulhJ
r3xKW5PJrlShXEdNsEtYnhhQ7tbUO2WLsz2oeWhCjaj3fTM5nGe5QSeVZ/lFr1PxzAv+g5yJB0k1
f1+T09oEnt8UEYEa2iuNMBPXhMXO8zr225FrsQ96LtYX5OnppUSV+eCC7D+5m/9tA6N8Qkr8kFr5
Nyi60xlMYBNlrr+9kZ/Kg0DRNkTD4OmvZUNHP0GkBd09Vq/+xgDBkZV4NtKUXwGi0Abr0jsS5+Pv
lHCWh3bzsy8keM4X5vv5bQKiHgBMfesQNZ8zuET3eUq2kydUfi29ZKaUYIseyFwP8o6wCX81z14/
TwQiCkH61ICa1GCJP6iv3B2ufC1s0Jb+B5vtcteL9nHpGsC8GdMn3higL37HrM3OzqxH4Bd3LTim
epyOhIJXBzSo7aFpxfxqKTT02AGcdxMRXtRRRIeUUkZsg2JESoDKuvCROLskF0pGQ4HdrebBqh0v
RIXu3Gg8hMiQhuSg6A2JTShOmz6AUyKeLpDCh0FKWGXQe8P7si6/c6uOV89KICUaWYjLxYxkBomq
bNYh369z5zTPaa9X2g5oZX8F783EyoKZ/QrykXvBbCWyOj//YEhCCgEQXhWyoDfO5Inpe/xDzM80
qLPZOD2sFpV0KZzyOBdJvRtRd0Oc7fHSznoL3LUV7o4UPgP2n1lqx2Z18ru+ctqTTG2NOIgMn0bj
gLEBIZY+u3ohrnU+XbTKJC7cEuVHOcrsA/qcUIExLCsrN1f/QaBNHxP0aP1CJWWwJMC8G0yp7H/4
fp7Zl3xIbNygSZndeEvGV3ubNNMvwUQgKYtChXcntUNQkzkP5Cp8jyCtYqVcVGtLNl67TTMDJM8d
m5Ijzdbcx0aXdQ0JDdqVOKx9z6RCY2rN+72IKUzH3P8BNmR1aE62zKfi9sjZOBkZbM3jnIxZzZSa
2S5pd/Dufo3jMvP2jkCnCQDa6v57zt+5vOOo4C4witFKP32zluqib6Mjj0s1DRCXWCu8DdX4n62E
w2mHILeGg2h6rR5ySbCLXKn6R2pt3dh3XWKJI3eF09ACOal81ivb+Uyr1HmAorileK1u64S+K4b8
eJPk2RQU9XCYdNl6j+VMkXey/dm14gRS3nJoxmr81jglD1UNRHA5qFlZORlkEG9vgxBXy0+ZqVbQ
JesEu+TmbbLVaenBld9ZAP7JjZxgJVmTbh2yecbP3gOspb9i7sg8u0dl/Fl1FajlCtbhL1JCBvt+
nR27inKBpo5VmSDztEsXTcW9asB7Mpav5lBljq5FLC9JceHmujE159YvTpZMRi/Kmarues3c0W5D
kNAeUeYxkfW6z8p195a57AmWeFKku76TWRDgxf3Slhtra7jvgWbO/S3KYWw5bnyjO8yMmB83xq07
b8iMM9/2R0ZVm83TL2/Ut6hwl+1jKOUOdx8o3sEjEXNjdkfHxbwhWhc6n1Etzm7NGbjcmvgsttGv
0mp+77OlT0PwxqyN0sGI6eIT6HTWVoRp/1P63mHWlu8QR527xpmhgvoqTsH73/Of2M+MzIsXy5/E
m260+WES6tMbwbDn2eYeOqrtiBYqm4KyM91Tw781yAvX4ytmTBkNvVUzrytm3y/3to494nEpSw+C
oI//MFW9s+4HmyRMkjJWxSviEI12mVy9/kSBm3YEBBEefuqGpbKYNdzWrbFBXM1yyAdJQ2+LgiSs
OhvpCxrXoj2hb5wmpjulv28ab7UvsgOnEHUtobxgd1tZR9bSOe65lhpmI2gudRXzwHhDDPtR6We3
GjRxT2yX6xwIjNbcyNaQGCT1JoqrMae6c15a3WqOfL1yOxizaW67RI38u12XNIwAzQhbWNQc6RI3
3WgWj1TMKn0hza20LoUCMRGTHML/rpxCgNP1xh/xAA3gd7c6ufSAV8cY6O+QxZmwW53TxUu9oEEp
bF0qY1ut58JaeuPsj2IoDzqRVcvBIx+j7QBh346J2cun6vvsEHX0YA9WXl2LjrXODnH90BLo0abD
BhOk0rWr77SmPPA3JwwwwMGdjdETTDP77j61ezosk3jYk2gqrkS7GO55hrcx7mdr1CIoh+nyNvm1
H1m9ghztg58/VBptIDb+Nnko9LY/oCNbbjuft24cDA/E7uDv+oXtZUrdebeltTyyi/vtu9s3rtRb
Smsvzl1vrfcc3uNZ2s65nr3yUGW+s0eucFN+LMxyLDHuK8hRUbbdsiO13g4N0JB7rbaXYzYQzdLf
lu+rYq8VCmeCRunlWszOPHlPahPOImO17B3zW7bEw4IoiS6/J3SSETS15dyP66Xu24yiTvIsCFCx
59K1GARlpePfVcD/Dqb0BpouPxe0IXWCZ7tY8x3PMpV7Rcz9y22tEk9ozt8VuRU85pZXf3VasUZT
Ly5kNhWfKjXWRw2mxeM8yEXuwb/1oattYOZ1/XkyazQ/Qpcx8gycKF3pSmZeQxKunT/EWjqZJ8kR
0Z0UDdnenMpfEI+JBPKT7tnsMcWFDORsfpN1W2j/+u8+X9pzxvrkeyHrZaeX/gB+1K7DEl+4EUCl
5zNdJWns9cp4a+t1+7ARbnWqjUQ9uHSqDy7PXYiD5JuNu00CO51MLO6ey+LMHc0dG471tWDR+pYV
VvNYGO67tTDYWYzKiyqiZR6TZGoVprP1oeoTnZOhKUPXrNur1/cEtjajd1+QV5MwyuN70tcSnno9
FPOx98dy7yFX/lyQwu7beWkuxlIPd1ZC4pDLhJLuW5iBk91Ouy57M2Bvn912+uwLs8Tx4h2h+0OQ
V52z48YY7/zRtU7Ii1o2TH37w5WFTHZGZ65wCurbjBS+YxOzTbSiUnSJJD3Fsj8nLQOrrfl1Z0RD
Ud1SMRdn/dG5Rb6AENZM2v5cPvgs7t4zex3fl9LjmrD0R42/6WoZm3M/gdneKDDq7aSzOfZ3Kyuz
u4VSJB60ev5pi254rLdseND66UScFHMjw1ncAwMFplaitxgUGbmws5CIbesj6zYvwEPZRVaz1neD
nUKIddEBgEvnag5BeBfQ9vQychDqpBw8W/Y9Sxwv1rJGR4DNXpsVbNtyrnoTQq5WMSfOTPLfC/O8
ZcwMoQmajEkqcwFQKHSm+0tq8Kp43g4Ymvts6bAeVxSVexaSPku9LDH3WWnSs7skYobpUm/xZuvd
Fbxs/+kS+3eXF/OvSa9hiQ7ddqSnSQGNJyMUyErTj3XVqGPnUIiKW5iDIZllJZsu9na3SA3ReGI/
KpJ/P9qhNYktnLv1aiJyf6rThcqjb0uiKmvvjgGOFxDLcYAtfKB/k/FA6gjxBOoJTYj2sjr1+Niz
FaN8lU3M8488wtfzuCul9W0wxK1zS4R1TAVPIvabxn1K4MTvvCYvj34/+4c2n5LDRHjipyP9XU4s
+4lX9ljU2faBmo6pdsrsUc+d/lGzk2GXUfbT0RLh8TxZi/G+CDO9E4WcuZsB8zeVY96byn8rnNt8
1aiqfD8JQ+70Bm0Bcrws9Cnw6e0GDGNys/Zk5U4PWzuVlBllwvOf+b8AhQ8/q6L+VeY1VHyQBj9m
+EV3XWN3Q9BOKFDdYeLnsNNj2a1CAhW20FvMjMImL0+rS6RTacwBy+3Y7rSDSur5KJyUbGslTiZh
4qHlyjb0m/VjMPM8QkjyWlXFlxiRmTRA8Y21tcnu0S+N8DubcgG9YGJq1ESdU+QIg6ox1qpbfUMA
6q5eMb4wV1GXgm6cRGqVPTEKr8/Exz/NVM6zV0kH1inthDaxjrSQ3Z4apfOwipWWOa20NTsPfSdj
f57TMzqPkS+CM9FffC5gYq6JI9ueN52wkIJDNJp5iMNyGZBS6X6UTvYLzPXPCr1YLIjE2rEQjKi9
jNfRKA6M2vNTRVRhOxhD5PHZ/CLils21tUg7dEhi3bx2MYJWLkgGycBdKxJGveykbZX/LamSioGl
u0r+C4D3O5vYjhzrJI3BtHCTBZ2otTMINEbaMGFe1NCOJ3Na1jPeN660bCoOPtM0hvBquB86j4HS
DTfLmhh2bgGoMUOoeefhq4hsxs6r7el7Zoo0IbRdt1BulH/+fMuPq9oXCXA4KDhUo7qsBMxpBEb2
ZubRqlXurmX2ck0Nh1mwDvy3lsYQGoPrn8e65xYUqXjSE3e9bOvUvYqEJrZiUvmuOdpxXbVTs066
uZvzprkwxcbd1H8HyVA9THCLzk5eyZOJMfLQ9ZBvEs82zn2nexf8J91Phsf6WWpdejYMOMKJJYnY
SHP9HoWXBsup7Ng6sCZj6ZMCNR7z6tCuiAh971YzNuSgKWUVYOtrPzbh6xAdW4jxYXJq7Y4wgeac
0vi/tFrrQYRhZF8azMLMdFNbOK9l86Sb7Q8Pp99lKLkO42Gdm4PbNg5gF5LCRrWOnz5U76BEVB3Q
3HE8V+bZUbRe15Ux91O6ZGyGCXTvIFEz6j1pM6PGW8nIBqjBlNxB00x0V+2ZmRgndymJLk74Deoe
AVa+MNmMC5iYJ0cpvw1IAvJOzY2bz5K7+b5y0qgDb7VPvFZRkpXTVsRRu8OwssnUIO0rYF4VqHOC
J12mSO46RmgTeNuk6PtvSU+JyezDI7V71mdSbJjc6TDQNfuUMlMxQ2vq3Fc7NfXfmQfUfOypyeY1
s/XXVjjD42Lb2mstSdLqa7c/beP2Le/IYVW0WI9WLvpTlTjNk1bBew7atLKO+M6mnjG6SVbGwnJs
Z9UAsEddrVdG+2UkaAwJnWSM3xxLp+aUd3CNMb8G3mUTe5v2oeNAoAob0dZfq1VnU+SbW/KadWPx
2yrg0LmLxl3geWwaRpL8UET5c84jLxsdV10j8xezhYweoIoziXNoOmJDHGM4j8NQ7DnQqNlKsaEB
o29ckPy6RjwQ5ss8YUPI6TBhLtapeYDSknkvUNsFCyGUcWGiWd498XxujoDG6I03G00FxRNpByev
rpOQjtyxDmbNoEGH5TgGKgNsDz56FoSkzTigQsOe0l86QUjsRV1kWm1WnEyrNj6tYelOsD44H4Sl
2GJY26X12QGmAMSvzaIl38xt+8wUNF8h2H0XgnNskfJSFK66s5RexG6rLXDTnVuXbDc/bW85jjoZ
Dh0pIo07fUgecqaJSpqhbLIZYZLwog4WPI1N21ZViOqqvhcoptIIERqnHtX2wUiAFklTMlmaLDDp
qZk0e0IdSCVy1qrhd3I0FwmSZwez434xxpNxT+L6IMSC/78eriWZo6T6FDrrKywKSLKJpDZQt+S9
8ONsJe3cpGkILeV9+QD4CWXjTq86Y/yWa0Z6JM8kHXbkm/cHxlHktiQIIWh2tWDtVPrA542OCD3e
GZStQnu6NHO8YcSJi4xEXo2g2lrLxna3scXQzr6+VS9zQ++5c6rFM/jD+kqmzvbg+S1pit2aatuJ
c5UdLaHaxCEHDL3Yj5KtBWieh8+LlBzzIzH21Oj8mR4NHNIskKtOZ2KGRIWGJD3MjmX1O6Evc5Qi
LIkZ/0Hprhf7CUpPEWOhYD/k2oiwlPg+W4KwR4MqKCxM4R7osMb3rZbLwbDaksLBq8mjHLT23ZoE
C9W2sd33XsDwRzmxVtcxEfl50RX/Doq+hJ0X/XI66fNOm4fHzGKkOZQrM9Dp/zF3JruxI1mafiIm
SONoWzqdPg+Su8YNoasrcZ5nPn19HtUFdCVQaNSugdxERoTiyp00O+cfi3LZxQCw/w8l9r/7wB++
fVTY6iPwwWH3df5N/k2EWmcMDRW9/8jpF6eZp9WYW1biAswj6jEYETizHltnZwe7eXS6L8h6GyK4
axsMMpIteDuSS88TOxUIXDkNp6uEkWQaS6aCBvNO74VXZV2k/OSkCzp0BZf5+J/64f+Vse9e5vzv
3716/83f9z86+v7bP7X5KR+2ufbff9T/h7Y/m2/sf7b9rZaf7yjGbvqfFsKHT/DxL/wf25/zL3AV
gbFOMyTe3Iez7j9tf5r41yPonLQM1bDxP1uYaP/L9qf9S+UtpAiOPcQkcg+98H/Z/px/IYEj79BQ
sd8Ss6b/b2x/wv4n+OX/0gPzJ7KICTf5Qfx3cPH8m/SYQAlHwXhL1HRTOjdEBBeqJ6ixlvoLcvB2
R5JjTfPVo3YSPckKqfeXnjM1xLlqE8ojE69x/qhG+hTXMW8z/qPKaI9c8bqrdMZpKc3izHwKqpRQ
tDuNj4fePhPHrLpmW+6WFhB8gK0L2+lABd+2ijSgBAkymWSYU09NWJ4UmneTqDxJM/8Es/lm2twa
XfPbKpI+OpbXyn6OxOD3xjrKXpn5y+kwyNduUbdmsA/HfZHER815oUzg3Cbq7FJsvVKL2WVNk4SW
17r5Las//Oko9TypFnWAgbas8zi/dnLyVJGuHZq34vqVK2c3p7Crva8H4aE1W8CFmW7V25KdRNwQ
l48UjuSgJFVfaFbdjXI5c3q6U51vFXkfH3l4wrwkzcdSIO5BDlfN6CLzwQ1pzpzK02wwlsQbm/iH
yJv71zCvNnyWI/IuGZ8mGM1uX6so+FHPgX3+KKFyB/AUcHuJmxnXGcIeNeK9Cb+IBnM1CL7sFlBp
nIlkq9WTP2vCK6zgyqy9NiPg1kY9RUZFN0poIN4xzJO9pBt0s9/BFO5bfQAJmkyPEMajrY4XLiXQ
/GiLJAlxgj+lXyXCV5di4tWcIQ5RYk+IDTVVT5TubeWgrHRa5TrGELRQ3U4YavIU8p+NUHym+l4f
ro14TSDRe3NeAQZn3Z5KKEQm8DAsxW4WyWiHTPtIh7eg1TZcmUHzHGZkXmnXoDDhvKBgmuYaWsOt
cRAFUN23gWIxqRzhr5Q5/5iod3Vta34KS+cAIUN9RexA8C++2i1yNamGX43qc0vMAxLV9B1iqUOU
Va6YZn7poja0zvZEOZzm5FVt8w19wqvWJolqeKt0S9t1FZypSYNnkiKmncULA7ALVeyOKkPoTNnJ
smNads2uAM2jyw6W8GLNJ/LgfhNmlFay9TXmI34I1TblPulHTmz40NNU7OQHbGeuURzm6NbUo1eL
zuvNr7nPXqgx2YZ0o2d9zm06XAl2RhDsUGOCNUbX1hai1CL6G2mLj17krRP9jcLBHcol+FHY3Rnw
Z76XuJGM2Hxq6YTUqmxH38d21McT68S3zMyPaNa+k+ZdLlsuWS+gsU3mzc4oX+3G3jPCOnlxaUyb
m5i27wmIL1d5DK1h66TgXEP+G4Um30o300s/ahpPOS2Zwjz3y9B92aL5lg1Jn/98GZ1fRNRFP2wI
E24QQKx678zJB1jWm3R4SRRT/22l+qMJdXBjZ6DVXOOYCGIw0ORA/TmoYuglYX6VuA3UyXmaeoWW
GhOlKMLGAux8utlJiPiW2Q4e0kYNTNOqsji7qKSdlEQ8xGcOZXfw5JfJlqWnDc3LzHvUTJwNKnAz
ovWi+CAoMTbNd+i5bR2AHdf6Le6+tWBe3C5fPKtY0JdGfzSnPiOFdMUIH0ovN9oNWu1XMZs+rXjG
cskgFJ45R0dPY5PUCl5roVl/R9UhiiADZBAHkdn1rYyUI8UAxo4D3djU80tfpKvFEMOVLt73QEML
PJTGLbWxVVCTuTa6lsr6rKlBbdrbHGVubs0C0VDBqE5VFZsEZL2zxyVFvXBYLVsUUPkaeYzlL8CW
e7unLndM40+qWg7kMa/7Mrg4AwlZSnp0SmO+m7n61mTzNU2SQ2KbZ61oadk69EpIZcIQ/zCNPFNY
/2hGtn5QgFDiiOTVa+ck2sIRG2swwWTfGKxuOY7joTeVD72TQ8YXT4nJbDIJtzPwHcWHSKIALG0K
YRFtBsdgXJoz/SyTC+UIjGNkR9sMIK46xifO1KI7d7XxUKsGAj6HiOBYZ7amHWxHLQ4tOJX+YrOX
7ZJAtXZOJ60b1b69ZzeoZExsUBjhg/eOId23rCl+Rdo1+mwX1RMPSLJuuzA+0nKBxpuYPC9sjXJr
ZXD/iBzqNfgzaaYcsF5Nhg63Ir7nmqpOu5F+vTR8edTeI9jdhLpCX6H4ZhTuATKb2e1jNb2FTlCv
G7qM12FUlTuNamZXlH+rLrxpirLVazbyWTyjPtSPgUGBkmiqft1wYl0bO34sjtIqzo1udD6VesOf
SJEdBbfGrO1mm6mdeYSuRVMUZ3t0Fg8zeH2h0ow8VOuumFO1mxKb83HuCW4Pf/XH9ReKT6OgPSpy
BCiSnu/hQ6dN5nh8yBWa0BqkeqKQHteKsbb6JfeoTf1AcqT65gh1Su/fGw1X7qzqx3Cq+p1Bc2WM
POpEMW76zbaquCxpyT5IwXDL3CTbJ5kqb9ZyTqcaJhntuLZhU7B8PnfGAos6Kcqp6PfVeGCtOvOV
sr2ahkJkESaSlUGH8dqsgNby+vHToEddKtTyS1GIL13Lpo1ZCZIOomib18591MWFYJCRFnSzPvYq
g4L9ylwvN0s4U2SegIwo5fxHJBU9peEU09ME6KW2zrzNmbs2LV/1SqlPM4mBqBbj5Tfs6JmUSsPq
YzVvtNr9pVHzCWmLuo6cnNNAZCdtTl70uGVlmk9Rrj0tiu3rekHmYX8XTe5pSPEpX/qe7PSzrJnS
lOph5/FocduYurOxHNq0Jz8wjtNkeRrooCzNfdyaGwmJEhEyigTFQ2S7Gttoj4sthkbrN1mABHau
T6WZ7uWUX0JJce54qVsTzblyLqtqQ9b8WqGN1A0Y3FpDWyuY1FxDq8589kwQRAeC6lDxYX+UQYu+
fng0OMuI55+4U3wGCjsd3W4I83Ibi1aaN1JdoUsJdmQiOps0FLDNlMJT11gqutuNRhGvu3pRc28Z
qeo1lhY+T28HcxvC3a2UGAQDuRFJOnWl2weGZOtPigKKZrmgPAwNgpso7FRSi5boydIo5nYjUWZ+
O6DJUBZoFivMgMNyg9t5QJCLsZy8uIWLCfB9OQyRoTxrwFabflzMLZIZ7cjelnzO8VI/l4SYrCNY
Kfxb8RLcaoRG6DvYtVxHTXRjVdTTcDFhC3c1zMA2wfDy1hgT4ppRxxCnDvGwIset2FZqNd+TZdZO
jTT7fWt05m+uQeGV3dg9SVX5MseiZJqrk+5MowhGhRBjucsSrZwT+sP83iniu9qP6u4RzkvPmoqS
omdIwUlq7lDcVVs0NPW6hGNYLQEEBgYincyxiUYJbcz3TSy4PWy8Aj7nh65v8WNsJ1yye9Th76JF
nOFrnWq+odWLV8uAN6DFknKV1pRC8OYPo5gV0ZWUVE7wYg293BlKsfClPgx1KMI4+UDbNajkQ5EC
+yyJ1N/gYYP3XG+zva6PY4EeYWFUrGb7axkYjJUaRRKHU9tvRjvvT1OhJO+NzJAmaSbMDJZBVDCU
3Q1/l6wy0EkoBj6D7pPAUJUDUVc8W+mNkyid51iaG3N6NEjjpQDn8+tGQHcp+zocwEvjKd/wSZLF
HCroWcuz00yvRjp5CH3OYiKUjt7baTowvrceWVsLQj0FiCANPnVj9GmjU109LY6xqh1lxA2IOG2n
9uXdGfMXPVv8pKu4lLA8GXTAMifRt7UGkeu8qZnA+sLkA+heI1ZPQ1iG8JjurmU9Ju0V/pKYuL4g
0pXSOcl5SVV7cMpEeaq0aCfbL57BckX6W7WWVvhapiR05QFAONWuLDftriyjaJ/QiQSSRjhap2C8
yUPjjcJMse5x7eo6reepcP7IyULfA50DXhXH+2Q2qjswkoofdDHuS4ZNBme5dK2Rzc9IHpLohJRM
irle8MnJ5zRNO5c6d2fVZdYe94HXEwDuA1SUl7rpsY+gZ3GdMKUg1A4qshOUfWgbvqjk86x9grKt
9Kpb0Ue2CVTaDbtpjfgAS0/BJ5PAhEtRgYwAEc/pakz59HBu+Oajwrxu+WoLZWOgjTtLbfjbt2YC
wNMVHsmdjZ/FPOoaBB12wQ69qGvxC7MDjOlBRYXkTUMZerjAe4wjCzcGsr9Dgd+OWnp6Stt+X6j9
tcIH5sYE5mwyScd93EabSgG4ao3Aa/9pQKebcSKcip41N2tsXMYJipN0MJmvMPFszVjX39SGI6GN
LFrqtLS1fCNXzXPWFdY6b7P6EulEdNLOFns5atIDqxwvAR24uS9CvAlUjBpbgCvokzgrXiZFkdAa
WnTNBCwXFe32G6V088aCud90QQUliGRdvtVOuFytwRpeEmvObjYq1q1qDp2PNqqLH855801gBjpF
Q42Kr1DkDbFztKrLzBBuiymcdWasd3gz8reRFKh7SGb614TS8s/AfLHvaCjdq1aktX4PIPmCoqm/
9GmR7JXIyT6tMEWQP6TDsDGKBusBbKg8k+bTvaOdDW5k4IfPWh9zEQ1twJwrgji/9/qsfxIoEKUe
iVla4U6iRoAuERbD3QYrIQr7bmIO850inc4pycAHlJ6sYDYPpmXn2i0QteKVcaOcCiOcd3lj1+cg
jU2B2K7iqE+onFQxdNfWkUN/OVDdx9bmmE3x1pGHw0Mzz6tBbYwbKSvRO2HxTePp0dy+UddJSKux
TOIVAGHaNWFirJ08JbfcTHZ4bOLdhFiuc2XXiGcMjkvKHtubdP/NKR/NwMXs0NsknDh6zRIKRGs8
1Fcphui3NwZg5DY00hQF69KjY7WjYIOMHXdYIDR/6W02Q1up5kMqQ+4Eif2rRUqApKFYF3Wr0wJT
HCOe2lhO6NOSlY7GRcdF66UToITRWfdcaa7cs607DkwH9BgSYWKgX4tYYeg9yYDNt9qk5CtGzMjV
i0X7KynDdfUm8KiojtFNJvnP3MfdecgSwNKcDFQW9DW0rBsGioPgMn0vA4G/2wbXxUhHcQzrdho/
4XaQbuTAK1TpR1FCViqzeG/y/FyZ+Ox7RQ3vjtFkrmoGQA4FqufchmavimU4ZCNrZfS7gJVgtHaH
Xn0DTd7JPsOdiqtLtAM2J7Hs0W0HpLPo+6nAYByP8InQmMdSZP6AV5T6cKwltKWyjT72xyfHTi3+
z3HYWkGPAGF4spaXxFyIjABtAE9C8+OVfXRX4w5wQC9Ljwl1p9rlFh4J4J82VxY+rTqJCmXdZSmZ
tMxpRKqVn0E97JWWWuYqmrB5KSNIhl1XruV4Uh7i2tdFnfEOQYigffpJtMLHdPFTTXH2UuTKidSk
Zm3X5IZKYlK2mmiZsgX7VIpGnU1qx0f5F+5FuHofKGuCb/0U96glrCuHHGc85Ay/7d+ZsEi1eg+U
hcJn4JIkGMYVcfTI75Ccr6aE9j4nS82NtSAfH7We41JRXrsQBXFes5PK6tA3S3+g5Fjz6yjakMcg
140TTh7u/sGjwL52HyJXtQl9wzlS4hEmyUeN3ZQ2iG/kY6MX99yZIcKfVaYEDlqT0thw6+Dyobl+
3ZQo2qMIEKWeK32dl3m9rXmFVgic2qfwn7TR1uFooWJea+9pOR0pOmeqTMvXJsSSWzlfhNkMq64o
4o2GS2WAJu5BJTplckW6nFCT0ytLHkoiT2Gg6vTfdem2TupwVQWtCVNRAbfI+U+QqcdeBtaZM3vE
zN4ejHhYUKOXcl1IAV9PjU9mRkcVHGhthUbyRb8ND6FVl29LOf1qY2f6y2PxVJssWYeOOKedsZdw
foAZX1kcq0cjtI49IheAM0279IUlT9OoY5hrG3szosUR0Xwoq2DdwzFyK5m/KmSBm9nyZPEcuLZ9
Q9pRvurjgj4vA78dlW7kY8DOPQ14ntSHyw1VoHlUQJxu5J8N9FKPEUxTd27SZUP8zFNeMNLrg3id
2bURUMuzLkI+ryJfVCCZFu+cUfj5kPK0hC9o5LKNLHoLXTbNHF0R7dql9KHuMdZG01WDQb/nwIux
o+OCy5cFH2pkI0OsbV+Uc7JJCpse17h0nuiu+0YreBWLsedP8sqdeFLakFfe+ZKQ1ttwFhyFiB/X
AXEKJsoCoRkxivJCXZtKea0DCbyIXNx10ngjAnpxELDUa+j+g3xUtRJu8MllpTHbx+sBKOjYk9nP
SEGk3ajOzXWIterCaHDSuvZgPd6LYTR0zxmTp1Qq9r4Nwh9tiNI1HdPflhmjqdLwgE0ZbZ19Wj4p
esMh2Uy9T7Nv+WSlqNppk+3RVGqD47fpIvaVWZnHOcN0XiqoDFsqcf147MFkZjwQNVFzXFzXzCL2
Iq6sV71PN+PsdJ6wq+rKxbMpalVuiWgwL91DgFNwBttmctGs/OZQYj0P+t+hWv65lfhGgrn2eETT
VcZo4xUJogScO9vQ4ESdO5/oOTdHctH19atufcYGSDRBK/ol6ncUcng2CrwoQwT4hXtVvTmliRvL
cuq91pBaxuZl3GYxpxunW4Z7EWDuWJypvySFrqy1Mt016JJOZkS0apw4H72Dm53Z65UKYheYnYO3
Lx4r05iFbiYJfKnniN90qo6JOqWeDPibPRr0Q1QFXqFeBmFOe8qOa7chGsOxh7UYEFw19Vq1SmOd
RrwQiUWpeqfMGYMKoGxf79D97VRNOY0Y/Abc0ZUzrUT8wtBL4mUjHmqLZG1itU4WFmJg1zfCOdtT
1Eama+S2uWqJNiBJaNjQ17VNE7JwA8PBkMC2r+fbpgMUqR6qpfe07gqXqB4ykcu294K4N7aFIcnp
BYt+KWHVT1yXGCCGmXswqX4jpfboma/X2Ivgqasl8S3Rt2x65FTscfjDSJgP8RtGYRyYh7QujpMV
6ru0T9+bOVRx1VjNPk3HXY4qfZuoePZ65NcpUrXMg7NYXASu2o9DO8NmFP0xe3zsSs5bgv12Pzz0
ENo8rweyrwXyM6kFeFCUYEJNao7H0eEhjwN7D01D965jDJ7eiHCfa+13T0fuPQmsn6gwPVT++x4E
eSQHwB/6iBsplOOqT4iuxE6sat6U5u2f2jG/0OTKVSoH/V45453H4NrnVuxVevjD9COg8ru9PhJZ
hxXoEA5JvlJDIGA5U25coNNl5AjWKhS5pyXkDvTKuAsrHQPnwgJJxMEpTaarsLWLFYZv1GgDORj5
xlzCZFMnYp+HcYEUn1kgy6Mjuum9kVvjSsGQzdoOVgbS2btTonNUmWsUZvu0HaWrJ6eo39v046T3
IsXL0VxYUz3sDrRLP7SwjUUgd91xLuLNpx0Cc0YpPKpHkJ9gF6yak6FGl8HQnnoFPDNqqJ1vFoXh
Rl7Iep9c8o0nX2Y/iuNSS47EAqXYqpxyupvjdqur3XXqkpvZ5eHO7MeL1tT7hnSGFVmU5z6FNqrV
v4EVP9ytsbmp4w4NDP/Axe7D0U2tLieAisSSTJ+9DBtso/4yam9txSm8WenJIXRusk6OxRxfuqD/
Wxixjs/dkI8QgWpNl+F4mZXw0MxscBXK5C40VdepSi7uc65kT5KKCqDCVbwg7dHnbUEugrdIjNOT
3I8SiTMff7xCmoqqkXofR71U3Hmj+lI/tAFFtErgp/O0JXqSgIC8aW98rSQvQSShYazcNpDXGfWs
W0lOZkxgYd6kFzIfDv0sPJtvEx9RsSoWbg3Syf+KKDxpBVuvUAUAcFYiVJRv9KkUbgcHaTeq54RX
64HPa8pbbxIypM7JZSiTxXN0Xv4+KZdLrPFKjToe1rS3zR2Yyrusy6dy4HdBiLQresgo0gAW1HtY
hzeIPD90fmTPMz0SOKN0/d+BfEKbSILG9DPrLGXuh4gcaOI81UG9surIz9gaKxI+Mu0jE0SN5Naf
MQo+Q+42qxqprFwjW77PpK4WCib/fg8fvMKAsUWUf4nj4IAgvuYqThJGwJisEarTG7C2m4WLjLgZ
JA5RXQO/WazKmbrcJMTuvSZ081YhOV0peqjd9XIkHbo1QxICAKzKA8vy3igc0kVkgE+yZ7+bDXP0
dJ7ihP0DhNqgzacmfF1blF1YKuGWnLkfWXA0apC3biGWDD/UPw33MzLgGs1SmmvkW8xETRCCQ06L
ua/6ItvVOXLEob9QxMZEpc6SORDjY1AqT2nf7JUsfKKLHDzduERKlu6bKCdtSUXHJrsDSYnRXuJ0
8icnfEur6EIhz46AhAwNxGSvge/okAJIWiWUkP6TxZKDIb4kWETJ4B2pdWXvxEwRMZTLm80JiBwK
K3JbZHiPdKM6KKLbJgbNxcPyTA6E67CpoE83kqeIbpABpT+/UxUzTAmpHKuo9fO0uyw11vE5YcZZ
Nt383QV4SFDiorrt8dOYecYe18AIZ6UvWrEx5uLZIdVBdJJ97m/bRT5j/bZzUk4Wjq5dTOpZ0Q8b
ldilGLitDmtYbsuXic6U0WAaUb3RPCbagGQYVWLlRcbdwqWAsvoYRvU5Foo3UWdj6wig+NaMD6kX
LQ6n1Fh1fSpeqWcOV9hf2WXIcsA1RN/agFlH+LF1J8JnlTavNAD5gZmeIyP0w2aXDF42Hcni3Bjh
t2QNJ9FmVTMNKDOJTY1wzexXYIEYMB8h0F2j6H23usnXu++IQgO9es+S5iuYlas6PrQFhKgM0WqJ
QIDSfN10xywlCj7+KnACV6ybaBs5av3EatddwlUHKJNZH3mecVwMuDhp6WYG3CPe9ypbzbzajIM7
IfKUbWkgd6mh2Surz9Td4rBq47+w1OeE3sFbE7b1tcgBBKulHnZto8gNUg5CP/Qm/qPKwNgQM5pB
1XAOrQjt0NYw9SVmeaAF+McY7VDqBMZDS/BwPUZI+aq+3Qd6MW66wcROizD+tYgFy9vUctQnAjxR
Nka6nqLqYiSF9mHavMFYxDuA2yz8bQ073KkpR3RiqOVbr3XDzLwaPeL0HOxUWWCtliy5ZCFWkjR+
WPcTw5n3k53k/Pj2mjIO3CeG+lVYkCqgtRB55nstg61N4XzSKC92R6ARUOpHMFfrqlRhvTIO0VL0
T+QaO1xWrxDmBCDPRukGI8nkOWsCdiHs4Vi2wKaDPQm4tZcG2bdIrCtk3asYjJ2Iot/RJOO3rcgv
IzCGmFR2deu5c5y9DMB1q8m8SBssF1PCRY15W1opw3UF81UF75zysZcSjRBXuofIxB1MaEAyBie3
VnlbxmhbwWIYohxdEuif5nGyXKfMr83YbYkfOIeZcalN+1MR5rNOIEOid8clI+7NJBZMtGPKV7ko
W8rwrllp2cyF4W1SUTPr3TtlIzNZ+Qs3uBGZ2ypTCGewaA42ols96ddcjTxSdk5TqevUMsM39tA0
WnoKHqrV2O7/mOlvo/XofBnuV2ypKEmAePUU5Rmb6G8XgWcFI1dbiJjOJmkIp2W2mieGU2rlEQpG
Z0Pvn5wOlWuwBBt9Sj97iWSVNNSfPoj+6GrJeG3F+2YSBd5/ZRuEKHvHaNoWirbRjdq3l3AvLWif
wCxhtMNDEshXBsOzrj2ypZv4OqEFzaL5TCIr7kxzcuM8PyY612mpO7x9OOUs+3Ema1hFA0Tw4zyj
rwMhKWt+URJd3qvF3jgRpktjehCKgVsV0lNJqNhUJitL0H3OVX5Jgpa734luamSRFlU78JLBMwkc
dIeJz8KYd0bXX7oi8UOwiiCqfoWhqH4o5D3G6D62td9hPmtojfCMvt44SLe39lzMfpdP+npJaHyO
SCV2x8w4T0yKONCuiMl3VkLNO8vklxZBzqiW8qn1MxrMVvtNNCrFi+Qf1hsQ2emv0aRdAjmdhRpi
7QrIXunexcOePZDQZ8/PmBlk75NbdYYupBGnS9empccsMJKkKJPQPGWdIrrPkvgHuyYJDS7KZjdR
h3BFJqGmaKcMgtpogVhysUsA1yYte577m2PvZppunCJ/mvIb2YJe11kPKYAZQpOZzYollbUtSAm2
mQ71bKdroipMtLMmvEsRH0jLzta1FlwSYuwfWVnLo4QBGonNFkSZ4VYlFcWvanuDJ6NZ0bJ5sCQ5
hmqSIcfJrb8o8o9IP24mqTTKouXk8g26q4LWdS0RhEpCQdcEbj5wp63wR75n1bzPbONv2BAGI7Vn
qDXPTpwTGMeedXWGD4PXZL90SVksV+GQ4wStZ88uyg2m5U0vCdxbkoY8oK4Xm0d18CN3s+KRg4Fk
DMPlXOLgddS/RtITOKS/1FX+J7ApDpe4ZEj7UZRgo/YBMXDICFaib747J3lSTAMsqm+eHSSgRMbt
YpJELBEeZYJkn6TPqce6Gf2qSjesDfuHwuCXZkqp/8BEiS1LnJusPnZdd4nGBadsQ4YM4eSYOjhH
+6U8lBEQZDkhcaHV450hd6fWzRea1veRNg94CPswjdorNvBfUqmJygPAA/5W7iqvtgYAtVnmn8Vs
ezw4nJKhcFa9Y30BH9eokcgVi6P6yl28F858dYhmYsDYPFQZdqb5kPqjZ+TRzK+YLgRg2STJiWNS
5BcgO3uFub98aOsxeKNcilKFfAVt/o17eKuGSbUbnd7LVJjZrK08vPvHpq1srwAxQ5FL31rcxvmK
LnOwi1nZOfVA4xMKGR7lCUt5Thg2mukN2hQNh6q8aFQYH4M0ilZ8RvlLa2XY55U/S9chiIruvWJv
tHjgJ1KpsdZTJzrED8FxWcGKhUIveR41PI0ooZqaSOauqcC7eVe5HpRNhbZn01iDgUcm/jUTeZuN
HnA6EeB2+Ybg2c/O6j0HS1+FbBeRtAKoF3v20HwWzXQ02BMivzLmR5gskgzLfJWYqSBJTVCOdljP
wyMSuCD8tElezImcgWKSwsMeZ/7RH4FgBelFkfY1juxZeVV9iDg5Eg6RwUaED0LqT9eKj1KtVybM
aUK0DslHGmqimhPufZHIJPD4Dq4u8mMw1QgZ4p3hiCtf10GRSNGglK70DHiVytOENYziJAcnBbbm
6NK3JxlRYv8a24nhdZa1S0S1D2nfqUlHc7Ks2qkVr5apBXezsxBH9IhgZg1Roxz3lj69m0ltnfHT
2R4M7m2pSH2S+UEjfKmLiaQTfIS68O2o8Q0QMRclsrLp8B0pof4RlE+Ngtatkouv4CiEiYTPIroG
/5EPJOcSBfakoWvswukttLLPeon0DU3wNyJYvgcEh4H9g8TebSF5R1OH/8Ai1RGztanS3WxWqBVg
XdPs9HgtktLPomUVJi89vJ7sn2PwAJrADA/XvhurkByYdRcQEQo3/WkGM+ryWOwLs1f3zpgeIxtJ
mKOuXyK50i44KJj1CyDnpzqyontcR8Fzo/KLIklV9wK38Y+dFss2J7f9J7WzdJ1FQ3FbkD/+6pHD
DSM6XyMf7Dcf4+hMJAFJZILqMqjWuXtLEWmdUdHmm8JRZxQFfXKYlc7ZzUut+w6uuOPMCHTEiBz9
CQpyuSKFvVV/WGQ06Ew/D9Rmq5BNS/hcGryPVvgVSLQsZvJl13BJoitbuJYOokexxRo5YHUcoqXB
J0CYnK3n6k5rh9e24GPEiqeUa10pXu0qNSHHRa/vtcwhcKZP/za4RThz6ZVR/EUzvKm38I9ql7KN
3qi7RcRmvbYxClMtLog2YTG2C6z3tMxBGECu3+vEUp56CfCpf5UMFuTQ2W7aq8QPptc6NR+puVsF
AGILjqRsYJTzdW0sOvEc3bWO7ecmcuLn0aq8qgQDb0Ux7fE0CI8U3Mi1sx6nvfYex92hFN9Jr67i
gQ0EZqaDbe7g43FqpuTGTnBUgRq/O+ppDKQ7jEeNgncK5d3QupY4eyDF3ZrBzsaFNsItRso26RVv
1utPPfmzSAmG/Mp7uwIPloiFlk8lJj62x+9hhC2eI9EioXHm5Uu3gwMZEEB6FlmcxAxXTIv2PrXD
NUjJOUyqnSkgcecQwaCI3x4Wosf2UnOqhN6StGtjYmxKCuRYyrV02Bg4+ASJBWJX5vm1to3Bd+J+
rWdq8J6ib/T1ksFaQew4ZpE3LeUbXVRDFR/KeH4ih4u/keCpHhWn3c2tZMOdSLhrhlvWy2MwONIN
O1l4ixNPO7GQvhMmI3rs6D+4O48eOZa0O/8XrZUXGRkRaRbadNn23SQvu8lNounSe5+/Xk/euRJY
1fVViVoJAgaDGRBkVLow73vOcxJqUuhmn3yyLT9TGQy3cvbY9+OpWXmDue3zpQ+Abi0pE6Sg5DOv
YVNvRLLsWerIXlUuS2s62s5VmuKZ1OF9kMxbmK0vc1vfNi3a3FzvognYRx17PzyLKZLyivHFEaNY
TRjj7mMbgo9rzLd4A3d9Ou0Sw545FxPGGMVjzz7LwrYxj3BaPP9HaNEBbNG5Gl5/X3XhndP+jBoT
Yc4SBqg0+dTdmL6x5PLpDKjfivE1n4tNAU5s5bKk0yqHOe0VJbYTNmaZ+O7E3+sSahKlvvvBYf/f
8X80ktErzSY7LUGDliZ2MT9NYyaSwd1EsgwfUNKRz8G6CMSCymhXEDYVfJpa0qldVzo/sxrLq0m9
bR2I8ob2/30dmZ/pcIfwNtIBxbXOcE6nTcavoE37j7PgjxwY/39GK1nCOmey+JgW/c/80GXxz1/5
12Zh/0VskRbYaxZLhVqw/P/aLORf0tGK1EwilMjPFDDv/7VZKPsvGEawwBX/5QF2wbXxv2wW+i+F
91KbDv+RRHxaf2KzEP/JdT20WYChIU5DYhAnU8M+8gCNlKHskaIjGGojgajk+N87E7cpRail+51K
FQ10HjT9IRGH1QdWrZlW+Sgq5ASs3QFryUABSHXoFUN0LoJ2b1g/1qGTtWvMZPa3JsjZkBnObDww
KfbT3gRPhuipbCprR1oBBtZJRBzvsE6QsSExHDSc0Wi5sH0tPcpRIEujvwO3FcWmVJTDtkMG7AZE
ZOR+cOwm/miVMfruvpZpcdVV5sg/Q8KlfZVxpLqfcyyn64hwwXjl466mqZ0iHMBWlw1oEKSPBoIZ
F/KPlo3Yh/bS70m8SCA3NBx7bdHbWPmu2WY3FjPI7aCcnB2V41pvgg4125icNMSVkXuFeV3RDMxX
frA4/vtgNGoQPaF3p1q/vpMs0WBGhDVdJVzltELsBi7et5DjI45pimYhaS56T0C1Le3o1MCPDbkA
6Eidt69xEAgDggz+y33llU6/ruZ4fKVVWX3AQwo0pepMk03XlPSvfifh6DQYSV+zQCtmwEB/Bg05
fMVZXT2yQiJbEhQSMBHWMjS2JfqsfFWN8YMsPZY9Jj2sBVc++npUzABxPFaOtnA/ewGy6xBYiSGz
K3j828X0WJXGo4OIbnyqVXrrU2XzJ7jOntrzK/KKqVtFkMDriFD0NcdLTq7jG1uTZ4RqBWkMvTu/
oO5eyC4EWM5sm72gurIAK7RW5mxMmX2bDetvFyMh5cqOMkb1qKcFLNndC3gjdjY/4s77ZPreDbub
z2nzM8a1UQWfUzv6qeiIxIH5GnX5XUYiZj67j1273OIRMYZ/LXrDXNFkxajfvFYJe+Q8fqiGaVfD
1BScbe3BZQfk5buKfBthFZsBpM7IESnoxqsRH3ZWQwJw/XDXJuXd7Gb1DmwXG12v2lDp4MgbtNYn
jxP6R5s00u+LHm4JewJCNi7+4BSGUSHFJ793sFwgau0H0/mY6KjskZ/xzbGd1Dj0xWS82opGhaq6
X1ZCId6NnzTkodtck5vVD83wqZncFdKubed3N2HQ1w8OGhQVUHjuq+vWw/IdrZuh/qAsk6VlXs/K
e/HEmzk90KOmJbZmX7kazBdbmBtsAy8pchNiG/eLwMXynyZYkjP+IDyF0NOt9qONNM7oAP2bQPJM
ylTzV1v1z/7cfpTOsAWgvCoxPaKNXRso6of4IbX11oWlZjrBY+PBXNVqrWAbJW21jVz71kWdPQ5t
wEH/FiY28B1jW8WaPhC1+YYdgJnvtUz+oQlxlqpBVRUfO+PvkLJf599KfLrB9GrZSHy9igWXykJ0
G/lIbaCZeOM+EsH3kDJbGYQbDNioHaIG4upi7Ah8iKAfB098wtFY7ELlfUPZ9sardtuj+LYWF67m
rELq2jMyog57WvXJqSjmm8NI1TCThBOXz9lIQ86GSlzZoMl1Tp25vesVosMJDBau120Gk/W6ZR+K
iHOnjHZcj5G/iRv92EXGzvaHn7qbFsoJBtrnqKbdYcmpWhVB8hThZ/WH9C4FMTkTIrKjBk5DgNbm
VkQ6uR3Tbvww8k8PVf/FMQpx5caLR8h+gCz1Ytl6V/QSJJ1l7Jqku9az+zFDgdM3w9byLGo1VECj
Gw+1aJHS+wOBRo0qfTDT6JsHFqkRM5RUlGs0zquUXjdzOv4Bx75J0DpvZyLyzOZV9uJrhXffybP4
I7lT9BQ8SgXyuXSiRzO704hN8Pjtyj79BLLjwclrVAAgVym6lFWNGab/YBkDB1Raw4BWpmZeRQE7
9/4OgtlN3r71sPeuvKarP6YOWQJM+kYQfJ5k/cEabjyCLPra+RsL1BoL/hUCOg5RO6hf8CzLAX/E
fOegZa6NDFVjHD3OcXU3x1CG9bRXBMMUQ7OdquewHCkZGXc6mzde+pBa+0zWd0PowqGGar5q4Jyq
PnCoNiGriVtng08Zfd00eB7lVboO2xjEFRSpiUklzUgZieEOWf4vml7XqGH30cD+HtZc/ZZpG69W
Tze0rB6dngbnjFRvhVTxb4XE+CqsXLngjIJkUyQkKDXDbozr3dzCOac9pKOYIgae6ceo1US5fq8R
DImhXuHI2xKps0nYf+uYgn2XraLQ2s1J962K9J052U+ioBAt8WMN41Yvtg79bbauvTl/dMZHbEcE
Jz+ZGUZv81a5/ZVNiLIoccug4E8QZanwTeL1pc84UAPoaPQk/njVgb9wJnN4i8rmTjnqdW5qnPjd
axYJuqUo3KSa15OtEIEQi9LCJRFjjY/iuoL5RFrGp0Gl1ouLlm1lOXecAldRUj5m3TLZFjL7u6v1
F3ems1PZ3yvHWMdm+22uu+3QGMW3Wk2Iwz/3JOrsNOkmpJfRvHXdTTOprUT7AlareA0NKJxNZD5N
qCPW0/zkieuso/xkxnxkxdrAotiaOOtpupNQxCwYvUV2/YbcjQfePM6udW+1475iMheimCmNcCp1
grvAM2CsDiiGHBPDAlh+josUMXheyV0wVOLZSPnnp8/AVBtjhaVLP8z1opCqAGEa7VbX1JE9RQ3d
pfrU6ARzXLqf5CsCIPe2nsdre9D3o1P/0ixriSDVY6Rx0aJG0hP4vmUtTZ6K1KVJ/6IyPHBd95nz
1E1QwOYFHvHc+k9u4LxgA7quPI8yAJUkIHIioi6MVbUyS+yuwJSCcAe09ibmwBF3VD6skXoGIpFO
odhl40ezLB/oA5kvJB1+r1GJRXG5r+vmoYOtERl8SUV7jRadN1rqLcy6H4EN7RIl+T2n3JuBs7st
Q7uimdMidReftF3xbVLiv5atKkDvgeSS/jXuioCCoE3Vie1WSNA1iiNEs4m360RvPlH+XcXoJqgz
z/GPwgcDLSybLKBFJp4x545v+Nuv0p4LnD6mcbClZED9mSO5yyj5lzKwrnpvgt4NPGf6Kul4RPN4
Zc/9c9TEm1jhpEq+aBAW42xdxWP0ULn5qg/vUqyNkZ2vTHdva/Gjs4M9rcbrpBd39J1vmizgnsSs
dHrlUmJ1GrnVUb7VGRVxVDuxgW++05vWQMwD4wzmOety8dleCugRnr4XEuIRmdZR9hgZkMNC62qw
FaUvGqEJSM6UFudsFA+QIx0woqq1eGT2jRsG7M2zJthHVkXFzkSZxYVOtyCnX+tKfxws039BDEaZ
KEa30+xrLdiRQt2xDbyL0ybgQKCaCXlFvy2DH72l1lBlOOy3AMpwGbO4jrg1aMasKBQQFkOT1rZ5
PYFbTeb8txDOZpaB2ro1hEFZP0fxZK+piIG6Lyk4ldSI2krel/R8++qnoYLdVDwCmckIrEF6tfbo
vg+x2qblNxc6tM0ZvH8bi83kuWv0kbxeYpfZQFR++rq/TrJHmnw3ui1uGzMNXhF07Bq8POlUUb9D
dDstCEzD2rRKfUwXf2sbXIMz2BGi3P1U2mXeATxRIUgqNM3scU6pKRUBiChOGAnnGUqHlJya9FVW
FIaM/CkCLEYyI5XRoaqu8WoBYKPawU+g5W6qdS4omDit/JhnBN0wYlLtB6ddZSP14YrfV8T6zWl2
2kDkEi/1IIohzo/GrlHEmJ80PkNvLjlyVGHLKk6LxFrCx7ucg9PsNN8i4YE2lT/arh+ec/quElXR
5KvtFPg3tBTown6t6hs5sSdfCsf9beyG9ySc76Op0885eXUmjGPD+omu+aopaMzX1K99tkI5pDDA
L3zkfEFkYu0trKgO9fqqxoLJfseyUWrYM9lTFrSM+FOEP4dMj+tw/DakI80neR+H9Q7e9q5JAXrW
PwMz32A/oIX33Q+Hx1YO24DgAEobq7hLoWDnt4GTLoFOWOvxxfYfGgfY8gd+K/1BeoVZqD/bLDqc
VZ8tKFtWJyjy5/dwfq4619mrJSuk/yUjDhXW9Ama5z1syDuXyZLogA53GmfPoX4SxKXEGUY9V5Ii
EALMbQSsULLH6JXS1x3kGmVhgoa5j0DySHE14Zm7mn3jo5wxcTv6Ds7W13HqM8zOzn6sSv86sQOI
kbNBM7lj62NeOSJ+TZ0PMObWaWgiutZ4gXBhmjqt3yT5JhWBDHmAVia5wWj55IMeAsTlSPJoICjd
5GmNPCi/l2UNPRcCm7AnTuL1rzkQi4ecRRuPKsqOMDEffLY/ebNGoRZJAjgaDBTBjNF9pAZaqWZH
qwHOEKI05PXD15DMkk9WXu9ntooZx+LAfEuwzO5jCoGb2iLlzejY/sj8E1jDVcb5Y6qFtx4EHdow
6m9SeLog9TzA7HyDbRTtI901iF8x+NYaKPYU4xe1DT5gl0PqShFbPmd1uhXLumF60w8ngWiMmri+
EcOMfMaB252i3/lpeG69iYQBK6f6XjX0nGFF8fjHHSbPcGO7tJwqIFSxRHUO8sjFo58w0bjVeGfA
2XMQb+/6bguVDycRoVZ6Nq8VQnp0Xfedql/yCXskPIXJLaKruSJsD2DBihCstyzod06FPGUSFVry
mU447j7Q4Zs2iKkxy5jYFOrF0YDYeZ+i2c9reze5dy2ZxTh5iPBhn4opden1PZfNrgtLe9Njh/OK
a3vqfs0kgvDsCN91QZGhkojYwFg1oVAgB+0RTgSSBCQKbvMFI3E/XJFZ2f7yLeVb+4n4OmBGnln7
W09oF2lFMnfu2vJL0lwMTOXsvqCIoSRCNsB+WkzqEeIKZ6nUApe7TnLa5xlyYO/B7AjcY7IQ431n
uV10nbFnffUJJA32gR4XWyK1cOKjqqp8BElfYl+ZU3Hn5xWrT8vXGpG+JUoD2P7kPHmkpGF4KANu
qFVl3itip9nd1a02esCRboupQ802SSKlSeNBkq1qbRrbKuJVhXv3KaeCxs8xnMTkMpPux59XKP/P
ADBn65j/L1JgCDf9rykw2yhP33Ju1m8UGP7Cf8qTUlCetMk5p/K3ECJdUm7/U560zL+0tqREoeeY
5MMqCpf/licdE0CMZXqKSqTkbwv+0r/lSe39RQmRJ+2CgZGWKcWflCeX2uPvtUmy34lXpizpOqaS
njpKBZUyjkIv13zuY9Sh807d4YZOdPi3V8j2Qkz1cdKlaS1MG8sTCq6N5QqgN79Ht8Y6SBP0LdHG
pCz7resycpbSzFbrIROs1dpAFj/PAAw4zKfJ/W9PhB32xKr1e8b6ycFt29bcZmETtXg4uKngiecw
1ehUGdEtXGa81F4l14pZY13jSFm1rp/d2AOwrPMjL8Xso3vMdbuO5ShrKTdrXo3frxsXs4Frnym1
lBG8GIN4zakGVxsX5fAwgjzlrDcC+WiILNhNGSCSAJLDNScLe0UUG1vSCz9InPpBnukI0+J28MsO
f5CBHSbBzhASPuD3d6li8zzHmthGz5q3/lwVvzLPqhdvc9dgp0uSrQV/9NlF03R34acst/3w/XPI
ZtbUx6nPe8AtDn/K7IuaaMsC8/dkxPdxjhmGc3PlXdtmiJsC0mz2ZAwoibZYWYovXtrNv1oZBfYV
sA92iw5CmTuMiCbMUVxx+aVbdRSZavLOOq6nTKFsslOVeYRIGj1EdBNqk03lDtEHZfYjMsDFSlW7
egMit9mlzVTfyrTOt9hwI0jqRfNw4SadeF4OECnBdECiKZPF4U1yF+ie77vxJiSj9LGKSsX+p04f
gMMY105aOetJB+DjpqBO7hI4qBAg7bx/c2xoAed/y/v5wnE8qS1lS+SAjjqK7AZz1XlEWicb8gOs
H3Wqki3AiHYHotD/D3EMEFjwszjxxS6P/vjV+G0ofXTVpR9S4tdRsrHMit0OQUHdTWX4/leabNNT
h9N9e/7aTryLy91lqqZP4TlimUK+v30gGbz5H/9N/Hf2+LGRlhxBZQitAOJ1fqtULi/MgsvXfnRZ
fCjKdBwSyZnaj0bJdWYZZkvloxqwurSJhE4za7QcaKtAeHJMSZRz4amJE4+NQemBecsUBGn58NJi
6NjRCItkY5Pes+2yZHqKGybDLDXar9S5QwpSI94FZXpIk2ZUqUPAx4QIxnlKssLaiTZG/mlhg/17
7kf0vudv/fvfxwTgLMugFpJNyNFNYZ5Kq6gr0k1TcKrOl2remEYD+jHlXxjq/WtFL45+gkvaLqgg
+2jG4SDYUj9Ty1PW/cooIwSX/LBPAQXm9Uzy9YXE8lOXRt1NQc91uEa9/Plvb1U2FnNDanjM0Ziu
Gm0aDefJpLBUgtv987uoteQEzZvFjTy6ix3U8ckognRDpxtnIPjntYxDsuMGEn7PDyXev8auyeKB
wVRIGqvu0aKWqMaJzLDi6yQxQa8yZZC01QOZuPIAjKzioaSC4YL7fqDsOeG/UyXYa2T2RA55v6pM
dC94pjz0ItPwmjYWemkK9PaG46O8Of9bT/1UmwQp22I6t5i8Dp+AM1iCaCk/2filKLZDi7RBdEG6
ZXqTa3PhR7Q5ZuP/m0G5QdLTJo/+aKLEGuuLAu/3JqLniAUrS9xnQoXcfW3M+S8MReFDIqXx7fyo
p1422/zfox6HiVecAYUJ2nsTeq2iANU/p/D698Y8uhc+o/eTJROKpZlLXOFxkUfvmmtPifD5L3Dr
sWIR9NQ9Rw/39vz1nJi4Doc5uo0DFpdauDioEh+7dFhxrA+I79uLANsLVYWuXVVOAZXH7YyXUvvo
YKNxzBaEKCmhZphUz8aY++sCBP8dki7n6fwPPDWb2AoWEF8cJAZzWbp/+7p7YHJTH5Lj1LO53ctu
RNBOYfFjF3rFyzBY/v78eIuY4Wj54IZoWyNscCWqk6OXuTDL1p5zkWzQDjjfWjCTP6feWRwXY6tt
SD/e8Nr2YQ4AVrvoyVU3XgPFxrCSesmMccnyzbehnzFk25HSzYWV5tT98JgUlm/HtdivHN6PIfB4
1UIaIZTUho+kLpDsrovK+Mxkm9zm9lT88XLqso11bIup1TUJ3zwcsBtaGqAO1Zc4EBgIM8H6Qfkl
eWkd/lcbE7K4ivvcez7/HJb37nAVd4UwJb5jwWWK5VD3+3NPQiGGKWtp+PDSoXWa/E01WsXWrN3i
EU49SmeLiFQhA3pbwJQvvAYnvnOG5yzxz7SmjjcRFvymjEDobGO5ebgmWLbGMwGJEMvfeGEiOzWU
pXjnpJB0ueXReqkL9sVpO7A0O5Qtm6JvbknjdhDHLt3j83f1xEwtpHJYTtDdwE49epiIkO0lOy2l
KI1/yM2FCwdcabyFlkCu6I+7rkN3f37QExeoOfk6CsmPYiU+GrQHlUGMWRRswroLPzS+469hR0y3
OC3r7fmhlrf/6K2xAc9wfHeUa9vqaLZIXB2IAcbLxu9iCdkIN5qfWt1ah2F7lXLKWUdk6Vwj0vj1
5wPrZUD2PfSX9fvXdfCZyo21ZQfjK3FTpFuHVrgjUkpfNV1nbWLXTf5edr+XjlAnZgR2Coip5D8i
KPPo9qZK1apYAlUM7NGPaRX8mpvI3nZTQNtlSVA6f6WnhmM0ihrMBmzlj24xx2zOKL4wSKj0kC5S
NXtJ5rn8XIV5+kH4vnXhzp4cD7ivSZOFZeD4lFLZRkXddDDW5dg2BM3gzGrobW+CfoFQZu2Fs+D7
NwgBC5+HyWDL81x+zm/rTexo/HJdH25mH94bp9/2pk2wgqAW6XZGWD8lmPfzkMz187fVOjmwo4Xj
WUjiyEQ9HDiikDt2nhluGhGTM2OnGf5NzPDjzolH77mQY55vxoCv+sp1wTysksaYktvSscdrJ2YL
uGq0iSTWHAM6W5A+f6QFvWGMs7H3mdQ0D4HYold3tBpQ6ActziM6Nyael0TTOcZWDC1YACtaR4E0
vwrCOiH7hRPa1dIL1IWZ6MTGA4CEbUqmWLhtwNcPr7dWHYzEmTJ/1QIXSMux3AhHkRA/juQLuTBB
ifKAgAMVdN0vPkZYygSWFirdWim5B4SYTreLBnxjWCjUzj8NsbzFhxMJv413XFssPcyYR7/OioY4
Grww2oC7s1atnq0PhUBJnSBs3JsiRHSONAcGiAc7YxgIHO7ohBEx510oq72fPD2beh7FJGAL6CyP
DpaZpPgdRjrY2GJwVsGY5ejXSG/KeiBtFy761FjWUg3lksk1Od5rNaQftaIXAeKC3iAnFRnKTS/x
spBaREfVs1osHc3icaNt0X83jBBw1zAO7tq2Z/fGrtoKt0WGBtrRzhZQLFX08z/x/fpFgZdqqqNs
pTnOHn0k/YzeumxRPCHaJ8e4shKsJ1F9BwrE3Vj0+K8gIV7aC5wcdLkr7MYdqmhHgwaN22Nr9oNN
N/JtUjJDM5KYHj7Aes6TV8AOlFUBtF148su8ffwKWr8NezSv24Y5jJBcmOQQnl+nrkRlXWPQ+/M7
isecvZ1gxeSgdvgZBvg9w7Jh2okKaSOjSmqUL2QHIAMkvzSGAT2OaOLODyqWt/b42iROGM9xOOG4
xx+/RdxTKgoVbkSewtvLg2Qlgy5d29qYP3h9xNlx2donOdwDcEQgZTkgX3rdl+f2/kdQnpd0Ik1p
Hn3jXulzcFl+RBFl8lEpWkYOtJkHO23bZx5t/+LUA214ZprrFqPWdZHq4m5ISIe1pWXdE4hBVtP5
O/N+24uEWQCtZ8OtpT5eXYXNCbN2KByxES83DZJZXE0IEMn4cTDHle1dG2cZfUok9R1l2fX54U+U
0hmfuGfmPBZBateHr0NH36w3fMZv7KpBasj7loFqu/OIeVwhXh2JHh1GorZEGn9rXFvew4hw6vXs
h4oCQykvLMenpiTFosgPEoKa3tFuQ3ht1Vd1HdK3jKa9gNq9HQP3sxsg3Dt/6SfvvGfTq6EyKVmX
Dq+cE14mJ3PkQ0gSTVqqUl96Kmm70puaEQoOgDyzG+Re5CJ88PvR+nJ+/BPrP10izxUWGHgBguJw
fCFhFME+YGpTVP+myv9JSk/3aawHmvBlGF9bAElWQw17/vzAp+YZbZn0ThzXFRx5DgfO5nAk/pNb
nJrlYkP00lt4kurCm7XcvuOPjV6cy9xNl85F83+wr7IL2lWuaKDZLZCpyARgGja6XnuFE3ySNe69
81d1atLWy5dEIV2gn1r+/Ld9nDE3i0mS8ebIImGSnEH8cn6FdqCssOuwtyECPIvT+sJrdGpcm7so
bVNrys9HdxMG90xmuBHBbJqiXW85AKIn89Eeol/SiMijsuWv81d66sVhcVLoJik9Ayg/vNLQALcR
sOXf1MpEcT5XLXvUyengeQr7Bdc/WcxZ6j01WX3xozn1edrLhpmaqHTJJjwcO3IgRTpeEm1c/Jfr
LiMtvCjqcC8dT12YCU69QL8PdbQc5nk6Zn2X4aVeWPWuXetVjyEE02LebhuBx+H8bT35IDnKeB7V
J9rLxw/S5SF6gtwNP2UfXM+ue1/6xEh3Izr8KCHRMJvSf0Ng/suWzKn7yVDLDMR5jkLj4f1UTdMM
0EmjzQxec7EXk7MuXbnljD5ceFFPffZMq8ypeHcEwvvDoRKQnx7bJhqDlNi2VkBnciqDeHP+Lv7T
0zn+7h0QemzbmNyoAxwN0wLyUtxC4LNRfTNZaD7oXNNAM6Kq3GOpvOvNuP4iEJx/cBQWaK8q21+Q
qrud1VTVnk0gkJwebGFiCPpTkEzXSmbDxrF0eWEKPvXI6QPSqXewP0l99DY7cwZzFzA0EhzccUYF
jKustYSSECFHLAs07hnmhwt36MReCGmAZWOSEhRnjg+40+gUeVJjKsngZt1hNX1BsTl/niBKroyJ
N1x0VbqvBf5Cd26ve9saLjSJT1w3rWpEA0oieaAReviMjKZNgzanf25FOX4Ec5zXaqyjvScNhZHC
iYCuF+OFm33qiEWRxqLChlgBruLyq36boRtY8EFYc9ooe7feheBpinXvhOBk5hyUc9ojgRMqgyDY
9g+GWPLN5iqKtxGtWnnhYzjx3fFbtCepqjKXHZ98OmVlIxhnQmntwNwq5m6064FcSzn1F9pVywt/
9EHQoyJ7Htu6NEG5HF52EKSWl05JsBFtItRNRs76F5nZaGgreiy7PAiTn7FEShkG0K1WQ17X1+ff
uFOPmxIgD44tHum8xzObKoN27IpwQ+tJ3eZdIa8HG+kU1JtfFSEgEClQnZ0f88TsTVWMy+agb+HO
OHrYYuR4jM+abo2Ikp2Mg/7aiDrick073XdlEn4+P96JRRGjIrFg1rIyusfVFGdUfplr2KcR+oUN
cq58a7cQT6FQfe9KRfznTBLb+TFPvESsFXxAlMXYRHtH1+hpgyC4nFYKi/GEV2zQu1QSrSxHnTyf
H+rd7eTAYrLg0+HWjsUx6vAlquizzZzik01sQLfghNbszILZMlcGNH7frC5c2vuPlVeVhUmwQfSw
LB9v3+A/WlmVglEJVQcERgx64xuwRK9KM6nImhAToX8O8aZ2L7YojItPkKNQbAKSuvD9nLh0GtmW
yfKIcxRp1+GlN4OuerOlSlWY5M4os8k3xFNAj3KLOtuev83v1sjlqsm981iMKQUdh8vFFbMWWl9S
e00fagdg0MleTSUYjgvzz8mLQr/0z0BEGS9//ttcGADH5lDWYv5IAFmhea6wYmqMiwJLdQgmcHX+
wt4vy5xweFV5ST0UGZQbDwcsTNF204JzVl1d7nTtlut6qKN7lHHhz6qhgxtbsSIVdxy/oBtrH1U4
qi+Zicg+aHoIF7kHGj+IMHFiHvhSkdNJoq5R/Oz7urvwsr/7lpffyoaIdjidIOt4vvKCMfUW9joQ
0DG/sQwZfpt7s/sikiCYVyWo6C8kUpcbKHLGhfv07pNehpYmnUdmaw5J1uFt0hnS1dylYWHi67nu
48r6RC6a3tZefGk9PPGuoTZkR2Z5dIEo/BwONc5eYg+KgLFimIIbUpbHFVX26PP5B39qFLpZ//Ty
nOXEcDjKjBsIxU1skAlMFCqHhe62K8tLvfkTo9BkogFDAB4fkLesgb+9zrHwZUGB2V+PmZK3VZUD
juz1pQLOqVH+qVpxajdZuY+uJfJQ0LgOWClwme4+r4x464I2v3DuOPEKcLTifOxxOudyjkYxOjgV
ZGAsPasouw7CVm4hp6XruuzEhVng3VCUw9EvLl0OjaJhSSb8/bbZpeNm1ISIPJrGejMqGb0k4ZxT
hsuC7+ffg+WfOtiFLMGIfE8mVVRJy+xoqEGBZ0iDgaHqWNwAH/Y3daJDNuTCXjXweh/BlxFD21rr
8wOfuEbCFzngcNzno1ZHK1cNF7GNkUWuh8SNHtMcuocqOxdgsOVe2OecGIrsck9z+ufLYl9/eDvL
wAzcoEHsrwFUr+K2x9OlORnfdl6cTJvz13XihtLfo/GHdM/VzBqHg/U2SA4dDlDIxxyKcRW7423t
o+G5MprGeSPrqnzB9BgvIIsg/dNpykYqwlHOZYdI5+h4T5nARCwzQchA3bpfI5+iZRZkE984+pQ/
v0wb4gMFTraQ7/aOs4xB+Q24YONx8VY07TitKdIRot7NgYsdKFRAgL38JfDL+Mv5sU89T5tiI0Iv
KTisLH/+26wS6d6Ivd5eCCQcAMiecDayb/VaivCSnu/d1MINRUzm2XT26ct78nAoH+GpJOfKw2OO
lXI05/6mM+zmwgW9W/WXFhOyU0mFQUl884ejuKMIsMTKJbAgy29sJNirkezpB9Ra1j4YG/vPXxOH
TT8qYjKgQCwcLTEaRUFd1PBrswiGpBOixKRbbmCALfWFdebUpaG4RyVHl/i9Ui4ZIis0DUwdBrXm
m7YAMwpQG1ZqYbFnX6uh7aP9+dfjH3n70ZzG6X1pnlInctltHt5ObG2c7ZhX105LOeiqn4psvkqn
VGyKKeg/ZPhowGKlE27dSro1UDSD0ANvFmRlggfw7EJubLg4f5//XSdeW36Wh3SJQwHNzqNpqDdq
2XD9Lgt7mH81WeL7dRD0E3abcX7647EQXy73nVqyxZiHt0AXyp8IMfbo2BXoDgrgQ1mOWTCUmbU9
P9SJCQ+hFJtHTiA8MlwSB18jbBQ/yFrCJmo4hdswFqB9kOQUoJRJvwpl3X92u/m58bLi5/mRT9xQ
RmbVspgElrn2cGQsNwRjTVzkHOPMrXqSCUtEvyR79tWld+pdcYYanLmAbKgL0CA7vkqAwUpbwZIp
kiGyrFQjrmsFWzshGeUaen+2nWTv7yqFGJNo9WkbeCr/83XM5di8aCCYlSDxHF5vPIuQpqdYMkWR
PfXzoG7SXIg1Dl71ev7WnnqoyGeo03HOsxFrHw6F03sgvKXCi6Uc47GPoHB0dJ+JwItJdIpjzdkW
mpSKF7/u+aFPPVWN0szFvsJncmyUqa0WoZlX44fNyp/Z7AwEODIyjZb5Qrnr5EjsfJALIz6gBHp4
kZXyCFvvWpeNB/E5M3kb+z4pvtnD4F14cu9nQVQAcJPY69D7sN2jTcGAMA8eKamccYaAsIicfK2H
Ghc/gNy7durTC+O9vzLGUw5aGc7GHjXTwyvD4JpM5cIYbIfmZ+276b7vosexUuPuTx8WJ1+6DYq7
SEnHOppqCUt0dFtqQhFRwuzNgDk1XxIsK+fSQnLqkpg+6YjxsZt0Gg4vKZ88CcCNwCw7FeC/I01g
IUiOpS5m/F9cFGsWR36oVJ533HsljCKeIK0D8wOpdk2vIUHeCGgzasGn/vn9Y0O6LAisxxRxDq8K
U9ZSFy3ttfTjED+nwoBuGA1iBsve/PFQmAo4jVlshmmHHb0TpVFRdp5Te60r+glXXeeLfWnlxSNg
8eHb+bFOvO9L0Y2O/nJZSNIOL6uDmwj7NbfBuzqvSGfHxz4QBBIbS0YSkpP9+eHe79JQh6L147qW
1qU+ejdSJyekQAw2gL0G7IxJYnHspNGfFpyY+HlU/1Fm8WUdXZTHEXaiBG1TfqBpmTX+ojmpm2s/
bos9ckB6GecvazkCHe5jDgc8uiwsMZDCFe+hSKbwSmAM3lDkqIg/mNVDNMho03h5eeFeLl/s8aBI
IBzcOaytWCMPHx2sQH+sSZBbY8m37z1vNKALTOneHcNoCz4VqtY8Ote4kNR1lk/D5/PXfOrNwahJ
3YOthAlO7nB4joEdJFdlr41xXpjBCdBb1UK74Knu0fyKC+Ka5aG9u1y4dfQ7qIZwejocbwAe5McS
iIM0a/0l9lsD53E16Bs3c4tL1b2Tg3kYQW28Ebi6jt6gigNqIhsubsxTejpDMF4TUw1Dzhfxn7a9
eVn5Jhx6aDaXZx5NzLnTDVk4E+Y8kKmG+0iCApn/J2dntiO3zW3hJxKgebitUg3dbrc7iZ3EvhHi
2NE8UbOe/nz0Dxx0qYkS7CDxjYHsIkVu7mHttWCI0wtf/M4DDjd7W//CMyfHb+TDw7tDufR2M/tY
GzvYmdywXbr8Sq+oD4M5hot/FsZx7DP9570n2R9VEhqKlGW2US7cPUNppiyy6cvmPLpeC/bR1h4C
vU528t23hW+5oXJwigIw1Zmtj6lgh6IuykFxbS2Yj6MxQPIgxhVWCiDNz57Xap9mQWCkA9u4zobo
T5B8or5GhrGzbJW74/DwcwC/+QQVt9tMvppH42ix7GbJ6NhCp1V7ibUTHam8j8OdkLhH0pZgczO0
tktAS4wOyjYxlE8ufEh5YkG+Vi3j2YWeBKKhytt5euUjtL2OlE6oXBBtU9nfnCC7RajDiVxy+Qbx
WDszQaijP3BG+g3yvAXxuBgGqYcADsUdZ6tyPDKT8EDagUrc9nyXkrdRtJYTOn5SovtXtZDZL6lk
p7PKEcJcqoz5jk3VhyRFpelLruZywG4/JOruGiK/ixOCOIrPi4k4EWJq+s5UlsrrvLay8ToRyOwU
pWxKfMitnhatGw/9GEgCsnEP3KMyRXkeIAGBhkl/73ZBk9Xq/poaDmVyCyyYHq2IRQP4rxonPd1/
KN5CB9kvJprJOvFvjKbI8/uqCrTOCHn4ve6Ewk0GPZxnqT0bO5H/NxqaVfaQ5bCClYMRFMcIcdTn
CNrD980k5RTv/xLVV6QRxry9JAogRLj9IWllDbVhUEJ1LEYmxr73EBmHAfK+FdW7LENEmqfApAlN
b62IMoriQI/dsIZrz4b1yY1gpjTgy5/6CUlZu02Gr+hxQt6ZrVH3OKMCVu9EQNLG9nYSF8ihfkbs
oVi//Q28i0WTr7kbFoFWQTY0r2fXGycRArxqLuh8wyTvVhBp3l+66mqCE/ofpQF45M0GW5lT97FP
OXyeUQ0QNJaOCIi3VK5GC+UFM0JM8ectAk0DV6zzfgIBuV1oVZtz6qKlGVa17r50OpygU40fj+HI
P/Upo587BlVnSMKKmSJzcD4/Dvurw6xpYzSItIdLakYrdLFjyK+COfpyf1mq6+lLT0Mlg5Exb+Nv
2iK2PTi73RBQI9w0duyfxgK1Tr/Og4/3Tam+GRXLANA6I0PEsbc7aJmoxo0TjtxNIiZyHc1kDhde
UL8BwS9miEfv23sLWMUdvDZo3hqsTbQYmD5zwr7Nx3eGD0G1NdjQqw1+gS4K+nh2MOVn3YAzp23y
L/4k3JMbRAixQAV/+flfw/tMIR4kDcVdd3NbXaGJKnBJtta2ar+koGQRSxENQtmp5pTf6wn+91OC
fDMjV7lRQlhrpuUTtBUQ70EQihLzsqIOsnPKFN/fAd1DVC9jUMPe7hGC8oY/E9svjDae5p5aaC/c
pwXKyh3vrDjPN5Y2FwiefTNyBZaQZvmrEXl1mVfN3UlV1MshRJHtYBa0eW0QFYEwFAL1MBJOcbXF
QriJunLYoQ+9c7yUpsA3mgwZk0Wbm5uzOlU9DoPO96yy/pDTZXls8vbjaqGref/oKC4ODp7WCnQd
eIRt/jVlQc3kPBUBT9j9uZgQQ9SBvV19v7JPlpNlO/YUPh04Di0O/BytdXvzpYZM8xurxPNMHkM3
aedZx8Wo9GuS+S3ktHWef/IQxtqr8imXyeSYT4mFkYNt7daYgt6bK8JphOaRMrZc9FgMg+QyX6Nn
Wzjrzo1UPJ+0G2ndy4oOk3mbD5i1i0BObCX1MrKJGku9nhwxQMTDjaggFR3Ki4gX//2U2h1ElcWw
Y1+5za/sywP2ysFn49A3Kw4xnGwb5rlcy09dYfqPvQDUb4ElP8J7tjdEoIimaesyVUF0QtthGzP4
ejxX9lx4YVZ3zTXxEGfNax08QRsk1y7qigfLyJtjPVTmzv1XLZeYiDgeV8MDIP/+1XKXrBGFh1sJ
GQ5Hwc6DXMIaUuuYLrV4hqq1Raqv/WncFf1rwhMKZvQ/+dgb9waAI+eR5pJmPoVBkgUUyIsqe8KR
7jGYqPwBJRIGRjjCJun87frKRRTWuFD3XN2YCeQRhvMF/p7zSBdhZytVN+W1qY2XW0bXGJ3CI/Bb
2Uq/zYxrYUQQ+DU2ZMwEQuf7DujtQJ6EAbBZP55TqqCbKM+LE62jdkd6GUXa9xZmzscgF8HJQ76e
WHpNyuaoi85D93EZx3e1pTH3lS9pHI4ZItVaCiNdHsMNag3Z+oc1ad7f93+h4nHhWOkWtWAKNswp
3m6+D3V0Af2CF8ZlNDwRGf87xZBV3jei+MI8KzzhP6pQ1Oxvjdh6OzTeNHhIszHfhw5MdpnzBhHP
1NsbVn5LNUCh9LWtTdabLv0cDHDjh+4ivPoYiNUzQs2tln/NJOi+p+3cGx8YGvDKExj7/LM7dTaC
6nGba8cc3Tf/4NFe8E7lPCBH3miu+OmXVvIQ0QyiTs0DuHUkHqT4QwQqJnQzrX+cNDEfCwEvbTK1
/k62+vbjkl3wIjHyRFWHmP9235EOzHU/K5A/1hzzecqQQUInqd+JhN56RqrMRA0y25eByiY81dze
SlYtI1ElSDv7c4OOn4sC3DEv5oWxx6b62E2QZpp0HH4WR0T6RAZH+EVrllbi5nqJnjkVOnlOGPW8
BJ1hNnATtfN56Ys8/NkzjCmaZbh/sjaSi9u9jNqosLKihaUzqIr3eZLp1zWCL5sM5s9fsERGIUeW
fGn01pLEY8/wr/DVAq0HPI2UGNPShLWzYe2EYm+fFv7/xEfEDEQsbwYJ9LoGRl5EduhFVXaNu/Qz
/qw/e3OWEfHn06Fo873phbc++Mamvflm7aLB6dFhc4L/MdR9KE6B37fHdG6Sc5ojO3F/O1WX4NUa
t8dznYN+opeDPfjsTqtntuc4sYKdW61cFa+0rLSTd27Z6VbhrVYVIVdgjFN+nAKU5ItmdA91vs5X
zfXjy/1VKe1Rq2G2jbiWCbvbQzJNhTtCy2SHMLdCEbB0/tk34TFqkQALY6fbqxsoLzltSWoyxJig
sW/tDX1ZpNRJOSm5X551p4OAKlnmD8yYo2loDv5R09ziYgor23k8VCuV45vEXHTA3mQmruiyqcsQ
B3HyPr6KbCYP1frqKmZdPCB78fn+xipqYcyu0jLnycajkAzdrrQVo9kCMXdCM9GiB+A29WPk9Osh
yyaYqZxiOEVwHqJ3mmhffav628ihcr7/G1RLBrQqB2ZcyX628du8pPDpwiEc9g0amrC+e/Eh9TXn
oYOA4mHR8j2Yz9sHmjUbAMA8OuokCJs1D02AJGsLZ8nQcfNXn5nv3m2Wk4jqf35haRijGiTph7Yp
Uluk7tA21DIgFmtO+ojY/ehB9DW4c/GuNsx45/Qoeg1YI0/3qWyifLeNni1TzFMNjQp+W0Kz4hFV
uxLBnyQezIMZpM1DocWwwS+T/QHCs+5SBtAxWy5yJ/dXrvK1vFR0jJmFAqAl/dSrMN4EHNrTbXSI
qL2IFDTmj143wrGVAJ+Wqe4r0ztav2NWfZ5lcdeXLX/gybd2i3wo8tgc+LYCWt9wFZ35++RYxUNP
meRfa9C0b84Cz0KBqOeL6UUDWhga8k33V688YaAb5GgcjAvbSVw37ax5jRvqjkE+XMs6Tz5HxfBH
XKzG+RcsyfICQCqfaYaNp2JClWpARDhS9r71ewQ7+NNga93DSoFjZ29ViyKolzeUciPd8tutbXU3
hogdU+ZiL9cUOgEkSTNxXtJi76VWmpLeF5Aogfp2rj5uNLubUrwSilIcXiar/17h5A4jd0z/vb+B
8iDeVqYZYaBdTewB8AWq39tVFUXvixUNyZBZKeQshpT3xU72RkEVPs4GkMQosUtsCnjy1opYjd4Y
6MmH2ZSIkzsI77M/i/FJc83f+yFedhal2D/ooCSSl4E0KrYbc2YxzaOh2TZ8/w0DYbnrhVxD/x+t
HmBuub+BSlsMgQDoxeQbQigGTie7rFKOBXMgzCyb3mPv2F+tYM0/3bekeJV5j0nfSNAlMnHzqfqK
/qHnEUsVQ2PZ58Gx4t9cA+nDA5SzwoKj2E+BLQbaI7O9087pV3kWG3i2rMryGWnm3n5ChEfMpluI
CZCkys5IMYj3XdrboeZr/cciL6BU8LIO7Rn80mOVjYiS1nCc3d8C1WbLS8EpgjeJ/urtj5jraPHF
TLTca3aP/KuZNo+Zz5AJKISm2/EtqkMruVb/V92jTnprjMa0OelRSaqTB4RZGb2Fw+RM/VkM45iH
ztpqyy8cptcm5RF49WzMyTL6/dI5YWCP/UNnlPOpNxL/Q2Ske/SYytPEhB/8tR656RaXac21nhQt
6eJcV5Cpkm61l5k5pZOT+56GFI+bf4pmT/ypuZOxE3apbMNk4MsGkXywN8ukwzHVLQ4jRDvJeAoC
2FJi00DO2hXWidrmhOpP+U8aN8XOJ1WdHw4PTxN9VqprwWZ/134dqc+ixiE8/eKlCHqPiBte6nlZ
Tz9/VBksZzTsx0iyu/FBlQ3rCZIKwB7q/lvl5c5L6RbIe/iFs7Mo1TlFUhJVR7pGEMduciyN2jYM
eLUbljjXcOxG+2WcBVOMiy4Zd7yv9xemCrJAyNDoZ86b1u22wDMDHc4KiZDx2yhBY1w0Dwm6bO/m
yKy+BhRrPy5M6SGZxMBZqk3Ob+VC6ziv026nq6oo/zB9izuUJX+5+I07SIPRHFxBfOmTLRw0oS1P
TQ18fRXG56ZZkT7z3PRda4v4oYoAdQZ6qXPI3IYaZw5DWFzQEEVv9Xh/h6Rj2LypuEimERhCAly3
HUSLascZoonnO9dgWwEk4oW6HluHLiZmGGeG06Cg3KPgVjzkN0Y33qopoD2MqPHKWZ3xWHtmd4lA
nu88A6qzJlE8lgG8BfyQ/BWvHFQZBVE6Takbpo355+ClzmXtwQk4evZkRHr12/2NlNdxu5HUK2Ql
HIOUd26tLZo5MSJnuKEeIV+np7F5EKU7PaeGVFvRm1lKCqNBmFD7m6IyfblvXuUtUG0FlfFj1mML
BnaCbPTAz4DKSqGwjDoEsQaBVrOTIoT8K6aAQQAZJ27Z5gsrTF+dLUG6TZ3MV8jUqxMZf/shM+y9
4Fz5CZkqoeIU/JjLvN1UJ8qbEs5RetkToq7MOpgf2mEyQoj6oI9q6j2sjnIXX9nbHEzoG5tugqE+
DBqtOK9MnxxJ4dDRQzd65/lULo3OuaRdouO4zX58f0nnjoJeGEMC8o46RTEf0N0rkD2p2vG9Y6c/
TT0K1wHFNCbxcEOMzMjFv7oPbknBLukp+TPb7R3LIUWELkJJOsiinx6l3piSi39lqu2CdGBJIB3W
yUXbbBjCrq3GnSqy6spRYKL7ThWZqsjmgnfdaIiMCxVaWtBJmnnkx/PICJD5ifWLkxAAFk0QoQG+
Nv+YwdytO99Q+QMkGFLWeWEi3bxmXRQtHeT2bgiRiI8uTg7gwhrH4HtZ2xpyENx31xq1s6bFRWj4
6R4xgOq4IsFBM4ynFE6ezZtSI2EcEOBJDzdUyyFomnI6+Ilv/TGvaRbtPBXK1cpJI3YbNostOJLR
0aJyIqyZnTEfvGgakBK09DDpIa1y07SEqlGLn7zGcN+vzrzXq1EFYnQKKHXTt6IgtDlTtAONCtln
0AZBUmYHfao+D3qm/WE4UX82Jz5uPjbIXpVdt+PwlPmEpPun8kXyBP789jjPXjfoYgYpFBjD+u9o
z/2ZQnx99esxuLawqD2hWSoOstQBNpWRD6opzV43Q/VoSpEDvjTf3N0OBllax2D8QnOZGtaHtojg
x4yRG9yTM1H5JVqecL5KUgvGS2/XWmRwhWQ6eHRH7/6zi844J02D2HNh9ycqFXsz98pV/XhIgEfS
q9ke4arw06gHHdnZIjuuM50nd132Si+qoysjAGptDHYTDN4uSou7IJ8HEt/WjGfrqPVieS8KeC7P
C2Ro6aHrzLg5cdHhWyVFNuJw8Ir5F9CMPM/g3WnSQAEEpcftz4AUGNkTg0pbZKzx3zovzWGcpupR
q9FQruPZQ2hkaM66X1tIIBb11WqGaAcLr/q+r3/D1mnqWZvmHejNdKHTrK2JeDK60rzmg5EfdADx
1/vRguoD46FQhQd8wpHabL07zLaLiLcT2nWNxKfTm9cAkYI/7ltReUJKDXD5MmaDnc0NRd02jmg4
OuGE2sa/Ud+ijOyXBcLZwRiNe7gWlSvybVmLZ8oGVqPNHhqD1y/VSvyqWZlgytQJzEeE0Yrk6CcW
Mky9kTJWULl9hlIkBNJ7FVvlaokboCfFGcBheHuObDGNhdYJSgvO5J+bsluuK5glxhnmaSdvkRu3
DWs5lnKcCF4MEGW3pvJpcauV3k24OrrUHc774OhpSxX2YDlPKcysYb6UezMUSqs/OsMm/ZU3h6at
IC0qZec2d4v6oXbzjzVTZxcdUoZ32gR9YBVzU3/+CFGEoxD8A2CybX/XNsnoj+JYUs/DexFLJVB0
FK9MnO46WdWlkAEtZXfLoA63/YAmY26xB+NYIbL6XEOr834y6njn6qmOqczYwEKBDvK3KxoLYQ8Q
CjthUpvWf07VVVMoIJ+/LGllh8wVpo893GvAhYppZzJFdUJxtYDs+Y+Lt3ms7SE2E4fBt3AekvGh
SwrzELEbj7GI9+hH1KYYYSACgmNrSzYVGC24vZgyMFxy5Wnx+n+6ORpPECP0OwGQwhL5JLJRcPfz
Em+djJhmNKVy8J7ekNpHuGKix3HyneJgu4N1+enTCO863W8mgSkebl1MFxvjjBaIG/ZLnIa9bWiQ
tPrL+yQnu7xvSvEiYAqME0eEPtt2Fte1GYiyMmokcT1o3zPUHg6WaSZfBtF6gGrLPYCq4jGm3SX9
J5y3hFWbF8EzpjzVXVyKUfuV9mEqkYxtImjSDsXUNdNjljaFf559gQ7ksnoFIpHT8vf9NSsu4A9p
JCrhoEPIwG7dml/EFsEylZ/BdrNPYzCsp44xze/3ragODIV9xjsprNBS2Lz3YiV7hQOR4MaIUMnr
p/TfFr3LQ0QYspMLqUwxJ0TdgVwZH7bZVNQxO8QHZzv0g0RcLb910WglsnH1XXY3pSleBB/2XLpY
20rWolNdnhkQC72xWU9xECUP+cAo9+DF6U6wovhMsk8RQBnPRQA9dfuZXFcMjJOiKzRa6XxO0sK7
pB5VjfufSXEBCMZw/XSwJOvPJo2zBx9IiXxtSJH7k2EOzV/+OJX/Blr31TfT/ut9c4r9k5wc+H24
8FnU5lMJ3yuimtIqzCZd8wGtJHh4g2E6mca0F6io9g/KEdnKQjPL2MKQeHx6x1hpLiHYalz9dhxO
bZzbO/untoKEK4hb0MxbK1Gb9w0tXJtIoK6uhCTmk8/k3PUXto2uHxAPRg5IA2/PQh70qK219FNi
VNbOWjquZPej/n70sn9+3hKDLzh5nmfI8TfnodJF3cM6Q+W9s+1nvVrM67wk6TF36XDeN6XwhXD5
MIVLX5ixw60WYVlV9HI6IsnKKNDmjhvrYERactUS729LKxL7gJ6KfhXDDL2w0xHP3revOouwCzJg
iS+WrenbTSXGYvCqIjpnDli/MML5qbZrSpeJtS5/3jelOiXYQIKVQSGqh5sCqR5VeVlCGRDaregk
2fwCtUQbmMXOklRb+tqOebukvDGnlkE4bvPSDZ895C0f1sVvmXDMinPrrf1lLBvnlGh1dJinbk/a
Q7mjMtcBoUzdeetM+qxxp77D569TVTyZ6Fj84enrcnAi4+P9DVVZQkJThpHMnryhq5vXla5JatKA
G/L8ihRu8HvSkaVDmuvu7KkiHmc90IQQS0ron/y2r+p5czD7ddHR64NxovgWDLaOXr2e/xMDaHiE
3ax8dmZr/IULT1OC/m1Ag8LZNsA6YBKosXM2lyy3DklPU2Ssov4agDQI72+ldLmbLEe+L7KyAvEj
R3SzPstoxGoxKdn2M8lMHg39Ja3r4l1iedEZQejmBcZ47b9Az/fKOqrHh9eNxhCgKkaPN6aFaTaj
liT0NnOTUcaahk/lrfmBN8I6dXoldgJL1VIJ86hlyCE0potvl6qlbr+4BOeA9k3nYYTZ52DOkQgr
K+5kb9E81D3K4WnSD6f7m6xyAAw30gWRPG3w795aHplHaFeuXoi99hjMc1Ie9KBqd7y3ygyxrKzV
UXB7w+bVlnaWlo3su+el/U+NvsKlKYxlJzJR3QhCBsnJSneCFd0uRiQMksQRfGSr3b7UZe5cmq7U
Ll6jVaC1neaYRVq9cyGUK+M54pxC1vNGWqtvrM60U1ZGV7AIJ5Pp83ENvt3/SqqF8RjB9wbHO/W4
7VeqtSSgkwSrjKnTcqmn/gBJZ3ckPu8OaVE2h6FOhx3/oliZfPwk2pfB+zcEvhBf67W+aIw/OMOA
JH2mN+/EnM47qGy1GQknJuQHUbhZW5rESEcX1OvRJtC+N4tTfDIab6+brrRC1xjcN+4EzMLt0UhK
i6ZEzuS+17ja1Y21JTu0w2DvnEDFOwePt1Tro6oGnGyzGLscaz0baMM5XmY/V4b2NYLLF9p667EA
kfWhF+MXfUbfwRz9vfqM4umB05FekqSth4pws0SjARRRRrEkX4uDd1XXwihr5+58EMZsezuHQ2kM
Ol4518UbtO2strBVCzuVbZ5yCV70qPdOplPSLtaHpp5P94+/0hi7yddjUpcI8PbjjV0cL2AsvbBu
m+84x/YPtEcRO1jTveki1TFhmpX1ENACFNpYsjutghohop9RtuIMJ8m0HhY0u/Z6mgqmPCC0FJnk
oC6OYztsUUw6tbuWj6ULGCubxUyexqbqTunijdeiZn4vLKbVCls3RWNxHmPzZYSg/5xSm4+PYipa
hiFdWLzD+1utPMBgiSmkIPVCSeF2qw0Y/7V1YMLH5Gn9kotkeCRFboZDOw/Rmf3wA6hp4KI7tJae
p0c3L5t2J/5WfW5KjKBsZCWXcffb31BnLePuuQBuQSLwntH+4SkT7nwWk7kbays8Kzh8eFPAZVIX
28baRupEg0VBg6pt4j/Ufa1dFmcQR5cj9xdsgfPRjNPuF84zOboEoRHJv+Ha0DO387QSUGHeucuf
5oRybWAUw5eShOYX7in1aCpwPtptQKVu91IAci5gj8YpmLBzHyIz8v7LzaKsLkMrdPt8//Sorg8E
vQy0SgEdwAi31kYkM7I45vQkgLPzl8JvYKu2W2/5hTENEk64GAAQcUC2HmGA/kUjg2JGbG0+eMLw
/22h9/nv/mrkr90EoKicMacE96CsP29WE/duIKIIH6dTC34Hlb3xEjEOeExSc0A4fE73siTVwbep
K8r6A7WaLc8V+s1xAGgQ8oNAuGerBEaX5f1wHqpoj35caYoSDoE1DVDqA7dfitb0aKCkwQS3huhY
11v5VYzteKr9ZA/NpHIpNKj/39TmOlvC9mrRBpC6Wcwn9C59CnfuP/eoacLoPAeHaTXWU2KL/lBm
XrPTK1EdScB6cKGBB8ThbpLpus8c06HdFdqd7fyWM3FyLqey34kCVdtJLkaoROmSTyjdzOtcrCCH
njKwFfkSi+sSLciuA1F8gk58Ot8/lcqng6FiOUT3I6XdfLosrsHMtzGootaInAdRkMUeTX0UwUGD
lBPa1TbGP88x5eNnd41RTkFao24P7uIan0H0zxezaqdvU29r9c6PU+02M+2AAZhrIoPafOuOIabC
sGTd3y6bT0sNxgOQ7y+AZhDwoIQG1Enmh9btbsdJE/m5weT8IIzo5NndP7XeatfYWH/FfcqRSAJH
EEiUx28tEZHPzmQCjYR/GCkLtxQQHBS6gTBpTg1phxFAeYoo1RkGxFpkZfLvX50ic6zmxsgl7ZzT
Jl8CyoTXrNDNj3lUuDuladW7J+lOqBxAQAC16q0pnbmKpC8lSoZJ0pNJxhtW/kR92lziw+RN86Pm
Jtqn+0dX/k+3DlXSPEFcKcX+tjVJY6kSm0Ea7qLok6fZabwDrrWpDm3Q6WHTjXuoOKVBohESpx8Q
kc2GRggs+GU9w2mHmDoEIEbwtfUY7Bk7K/krqa29BpFyV38wH3MypN3bXYUgRwsWnQ5bjIDhc2H1
zidDK4fzuFoFnCdtqh97SO/2oknlrXtlduMRHCZbezSb8LCTbh5FWjQ0wpq9oT71ZvI2AXehqbGt
+5eWq5mJJHKoSDTIOB0D/VoHjukjoy1InJEbwn9+/8SoboRkyzZ+5Gx4lNsNzUXejaB8aFkmtvvc
LaV1iifbe5/7froTdao2ESwoYwEESvRmN6ZiHYGRmfZT6AxpnhxKHRzXAa6E3TxNdUioayG6RPzK
MNDG0EK3qTJK5tu7sUblo3b79RwZU9ucZrNCaL0I/FMwtP3f97dS9Qx7YGAJaQBMkaHebuUApifO
ya3ChFGWS+b3/T+ryMBiJKn1zrE09+yCmzjCKS+Ye7WDHYejQn3Tdca3MZdJveRNBl4XxrSCwKHD
2EJrx4BN/eIkSPUdUFk3RCjWcXrq7QZVdHuYAF5OQOOnQzP4NjQhflvv9ahV3wEQOu5IBnnIzN1u
CEzZfNxCRlt1YT2B547PpMx5GPR6lR1WrzVCWIHqnX1QWgW7wT94QECmt1aZsh+noSeozCxdVhRr
63uWz9k7CBzX5zql/MZ45R61qHLzeVck1Z0uBxs3H59OFKpScOqFCYivMyxt3bGrRPIC+4t3TMAO
fw7A6D1VPHboQOgusUKU/uV30G/dP4WqWybHjzgJQK7sbYBgeok7orLDpo9JdCFXgKJOt/YySLUV
Ru/hEKacup100uYC6O5AGu9Oa/ZgmVPx5GaOtuOcpFvdPmeS0IYzRMMcTMftp5wzzbKEzA+Cqeio
urjuJZvz+TJl5vrQD159qCOo792s0S/3d1HBuSVb5AxRkZsA0dumrd5gwETb5D5W8+HF9DX9GBXl
8id88NNw0pj2Hi55bpnNYXT86Qll0xwON/nBy9l5sVsj24PdKjeDjgckZzrUmFsCwjpqoXXoPI/Y
JVq+WrNupoC9fBRazAZq20fbiOHAEZb9BCXpHseQ6mkiD6Q0ShWb3v7mKqMUbFjxKrUOonLInrWm
K8KkMrUPsZ2342c9ie299aruscwqTJ0KjpSLvP34xFap002sd4qiwHlv9p73m4leof6bObfmS770
4tQ5rbWTzihWCsAfhwXoVg7oypP/KkTEPS4ZM2Uwp3tG9qEwub7GWpbfOqH9tTpjtWNO8WigZkA6
ij6GIZmBb80teZ23FKA4Z4PlvhSLQFCIwdIvblRZy3EZA/sdjDXGx6CSGvGrtscvrVoupZkfgwYc
8y1P51KIWDML25et2Kg5aCO0BYecAuqXVQyBDKn89dvO3ZIZ4eZak31DcSHpzZw3d0uUC4QrovfC
uWuSP7t2NC/elMcvTN+439J8KA+L2zf1IXW0r9Zi9SHU/OaOm1TcJn4DYBzIfEF3b7vdnZuhrjAv
VDy9ar0It4FbgHm0a7R65cF1Gb1jGt0rz7kosx2vpgi5SN/o6TM3Q5K1ZcAYSscFKI3ppUyX39u+
8f9kctV/MNbA/29nq+VpfbPVYKfpaMh+zRYgU1qUPBLITcIxaLJnwoDgu4f26nwMEhOJ2SgzzJpo
IBfP3hRrzWHRK908pzG/71DpWVefUppKECp2ZYKrE2az9yHUv5CTQOmAh3PbOXa1ISmHPIWGN/KW
Asmbvnyiemxd7++EygzlMokI4V+0Cm7vWevUpV6nnDkjSpI6XNIatFxbrMUf9+2o7hO7DcILdAFp
5ib6cIY66wMLXjLgXnl8NIas/ah3ZnToSVbgdYl/v29PuS5GW2BwQNYaf3m7LsPKq8X3CapTf6n+
Bm2gf/PcYQ/rolyVBD4BNmZNW/brrqlsffFgcSrXdXq264yeBxTcYat5/W/QVexdEYXvh5vA5l5S
5gA2sfH9tU/PL8tmL2ymQSuOOpwb1dlykj4+JutQxpfaALx+Qgw6+ev+fiotU6cmn/XkH5uHzm18
Zwk6cgdfy7OPix3FH3krOJhm4/LulwYVw1pbwvtWVa8AfR5JHUMf8E2xcGwJwrWMoL0ZA2sAGLV2
75vcjD8wwMfUrZFZWntOUyv5nog0SI60XpdfqMRASw3sQNLwgm/b7Lm7GhVE39TM7c5oaTbpVfw5
qPJgOdhzuzdVozpQlLGAAIGURURhc026wBkI4giv+iLJz+ht5ofIXdqnKo6+riT0O/ur+qqwe1Fo
JnSi+7R5ZX1rmkyauj4zrtbTGlniWg36B2ep2kuwAFoXQ7uH91SbJNeFDoB8YDu4EhWaW1IgRDsI
ejHwTVPLNHzvL7A0rsGX2s3KdygkOTsIZJVVyQoEpIJt5a7eugOz8JF9S3S6SxbliVJLtJPmxP1D
vGbBVxc1kyO6ULukLqqv+crqNlh2oRSGzIyuhLZ0+ksAA9h5LvXly1LZjX4k9JnMwzCY1DHc1H3W
zME+t/A2hkY/rS7ETKAc3US3PrGN3R9xVi/PiAj0L/fvmMpTwq0llY6QA+TNv90aS1virqYJESZz
vF7qoIqeu2FuLvetqB53eLvlZfZ5araJkVgiPXfoAYUoIIBgLiv7qOeuHhLD9eefN8U0BhVG2mvU
xeVXeRWpGjoqTUFPpGoEI2LSWmYfMipgF8in0p37o9o7IAoS6Qih6RvljNIlSKtyH0hvVuRn5Ki0
c2F6487hVe2dHMD6AdwEQSB/xasFzVmOILYlq2zl8h1AXnw1xfqFWvAepERliHSSqMqUEsNblb1G
N4amaEGraYLGWZRb09Gu4HPKY6L9n/5IiBQxjUDLjrRp2+Kq1jwrRgl1rBkKfQcjfn4ywZ0fGVUU
OyGtYlXEeIQ3bCGZy5bPwDZzmxl2wPNrmkbw0g/5uaa0/nWFP/4XTJGRg4mjCUGbYPOl4hHWgIlB
XqIcr7lQ2E9OXgqrQZcZexVfVTeG/E/O4UjsCkQ4t6eCPCgx8qzxwiLT64thttoxRV7ytIzxcKio
MR/n3GtPnT8uh2iJGacrjfaSrHN1SPRheegqp9hB1Cj8HQ0vVEwlBTjN381zsvhVIcyK5etD2oa9
OzKBVRvEx6abHp1p2KOcVdqDA4Qeqctw9DZ45clGIK0FnpFMmgZ+1HDW0yJm68/FiqxrlAhzJ4pV
HaWAGoONmjlT2luBjKGzoD0ciYK0qZm+Z1kdP0xEAqepDNodQM+PDs8mRaGIZMuisCEz4c1m5lMR
AdrjydKMenSPdc/WPmuG6GDhorf+G3LR7n+p2Ykh1HCn0WElsobtBc6qlnnBbB4Pi0PCGKKXwujx
1HnN78TChndKVlHqh84J1pdmAuN4bFZz/JQxBVEd1rhgwp15nUQcCmL55FjaWvWcFZJxRNeH3jzE
MTIh32pj1p0DivaDe04I6mMGbtuRml7bit+KtRm+m7MotEPfuNCYLUult0dd9PVytJI2/21a66G5
QKVn6aes6UwtdEUp/sgy0/l3bWv396SMg99FEok17KAb2+spvI0sZQ/PIFcFD8GfMmB45VPtAfIR
xxiBJ/hm83fXLijmpE5/aR2nugQevJxNQHTbZ5HBc6h/vO/93h5caZ3XiRBIEq1snqgByaOoyeXd
7aL4PboNfXcgHXXeu87Y2ccpMf1vv2ARZBEiYLAX8wLfrjdfODeGx9Cyj0N+dkGBHBfXql8ML2lO
XdP7O57wbcBFnZVEBfZYVkpR49ZeHTiJuYy0+Xr03eAwSfqzZfr9sUYbgAzaWM4Zc1M72/r2emKU
DhEM44z3AtO4NRrkWVxaeL3Q7dziz35NTWqRo/McgRzeeZOlJ7+9nZiC/4fCI8VkkJ+3puJs0KYl
Ir9MuIzHMtWiD3GmOzs1e9U5eW1F/opXpzRdrDmtXKrnzap5j0VbDU9ebhXHZNSd7GDBf/Qrn40e
FHA+Bm14Nm8NRr5RaBMengy270+1uRZHgOXzpcgEeE+mXB8ylCh/OhZgLyUIU4LfZI/o1ijTm5bD
SA99qT7pfnftNDoM0Vi+TO3ucIrqhEAFxowFlKRUIzbJXN0Ofac5XPvB/j/Orq1XTptr/yIkzodb
DjN79iHJzjm9QUnTGgMGjG0M/PrvcV59UoZBg9JWai9S1WNjLy+v9Rw6qJX4E8+gJRmmUIc5UjXe
OwFwSjbCKFBSwlV9PSu8LIzwBQBeRMIzuZuCJENTrvwEifbhJVx1kIYxO6K2722YX6xyVE3RHdim
VXTl3ri6WEoK8KA+zw4dX6c2dgtoBXCZca+DHsH9yLI7T6MiglsRilzxJpLa0POQIgagkHPqXuAA
O+XgKvJntoD048GA4wxdgv78XwbFk9wQdFEr3Rw/X8YUGkiAvYjW7kHel3+pBHl3ZVkys5ZGZ03n
HE10u7ZgPRtiDFI7ML0Rtjd7ByIzYCg2zVqgEtvloiGwLy+7KhvYMOcuS9aD0tz2ivo1HpJWUAEQ
P5G7Xm+gshGJvUx0LXQjx1fTczrXjVZ/NeXCH4EdjM9DTezXhPdl5jocGj/313hvvpgybkejuHMT
TaNBoZMRzphvVP0V1eP8SkErT0NfX5hX6X/uj7Y3WxR54IeJ+A0w8WZ1BzxN1wrNpYKULryOFl49
1kNnd6dBLPyDbQ3g4jnL+K1Uc/ss59j96/74u7NFjxj8WlDjkMFfrzas/6xpFNNaoEARQ3oiaHK/
ku1LqBwntRZ1RNG8kRExnxeCgNAjQyEPbXnzg36L7Ro2i1PpgzPZyM55WPUa/TSPsrNQ0in8henc
Giy3UAu3n3ynqT5UwKwdZAXbcIjfgLMTARAAmVvAUDcX5oyuhsBHXgu/TZZcA0aR1UHdZjU4SsX9
9d0dCjsJ7wMgtFC3v57uqglzezRNCmijqDd+1don2dnDp2nujniOO0PhuOCQ4n2JjvMWzbhKGsRC
wO4DsMbwfegxPA10Uz+xxjpYv23sw/qhYgJFKtwlwBVtbWMnUluAbxC7cNuwyi17hf7fvFg/CNL6
NzWkJr2085k4yAr25hfikY7UFH/h2rxeSg8VULeD3VgRCTvKSqjQpCW6oBdeH/oO7u1SIIpwLoCe
ACdxO8NSYoqBY63FlBi2xxzNCwoDdfjA0Pj4tnhN+/caLxHEeAP35KxDbEMMB4qMB7FoZ6GNHqqh
5QIjc8PVgPOHikdp2YVs9GeL+NZjgBoaRFm75VStExo0Epytg0F31hn5qykiQQgRfBTz57+d0JUF
rWu3xCnwPHHODiHWqQpm+n7Gy/fgPtuJfnhMoY8AyABqv1tKHetQeXfCxilKh8dFjH+cYwei05S5
S8G9QT0nMSQSYcTR5b2am4OH++1MjbAGWINwNDdxYHM4PaufbSvonGKEt0k+M1J9JUk75gtZ18v9
OHAbZw3bGY8u4yqBusUm7FE21iM8RJyCAY6URaxVj8p218dhSIbUG4X8dH+825V1bBgUABOOeGA4
KtcfMY5HsAkhlF7M4IGlo62nBxHJvz01NO8Cpx+eLJE4jza+dLoOXZvfH31nYY28JbJNcPFR7t7c
am7ZlqT3J11AGb57smj1Lws4eReJxj7dH2lnnshOoEaFKodjWgjX81xCtcRLjFA0j+5c9InbvIf4
/nIhQYeC9yLFU0/gbGm5dZ/7tU4OyhW/+Bm/P4jQAEOshTgLdiowq1tMiuLozItuWoqwcSvv7IVl
Y6d48bkQLQ9J9SJQjEgy2HS5f8eDI/TJtATrjNqyfm3xdGJvR7hx1mnlkmTIZEDh52PYJsuTRK4+
PKmQSdSwIFZFL62oyzHlPEalq4lUeW6Z7oaDT3cbctCcQIcYbSzMDd2K6wVFd5w7RPY4/WXcn/0x
ngtnsM3ioW7SkoEiGpZ9+M/9z7g/Kk6ga+QUbwyN2NhC09rGqJQp9wyWnT7LRc1vkqWT/44znu1s
6qrv9wfd2aXAGsdG8xNK2ihMXE811FaXLHBTKIK2lCkMNbxLFHRzMYs4PNimu0NFaKXFkB20Ubm8
Hgr4Pm8MZWQXVAz+eQACOkMMtjLoSLKDD2iC1nZHInvGmwTjAJuzGQpCy6zrq8YuWBg3mUfr5RyW
MU1tKw7fJmViFSEdn1C/H4s/X07kc8jugLMDumCTVWm4qC0DcH+FPYNOGLr4mk4VwdTNCcjBsdu5
n3HacEGbKwr9m60Hw4CIDvBMjQwEpJoL4HXfljUZT6xDr6OxZ/4gRzk+zh5Q8Wk31jwD3lIezHcn
pOPE4/UOTDzeRdsQSyMSgkY5YvvY8LiuFVOPdKqrv0dAwp57DnGXg4t5Z0CjomKEfAEQAkj+ehN5
MSGux/lSKH/uP5K+RoWbkO5C4QRXWHiCHox3eygNsxENJWQu6JVuvTaaEPU4dN7tIg4pebK6WAHO
5pWQY6hCcerbefq4iMj9eH8b3e5fJDvGLC9C3oPOpYn4v6UfvpJeXPVYVgXAUWYKW3Cgt7rPVTd2
TyCV/Oh6AzwLrIOG4O0RRSxAlwmLi8+J5+f1uF6DpG4ZcWO6gUheG9mgQdvQ9pE2bXVwRHcW9mqo
zREls/Lrpkc0SOKaAdAGlcqWBPFbe/T0aS2HIXO8VR5kILvzA8zIBlvbCIptoCF2Dz/UasDXdHq/
/grkNfsZBbhPdMWSg5NxOxTekwhyRhcOXOZt9qyHkARSLGOhkPdlCwpFL6tbvfeHyPrjuAp8BLYL
kN04hlA2vP5oENCgoRhXQP/Ksc0YlDlPvYj9NKKW9f7+vrzNNAwUA7EGZ97IWmxui4FCEhG8NQwV
ueoy6EmmVjSykzPXKIZgP6ZLB3M8aOaA/L78udEqtIZsH5q1qPwABgM23vVUtWJrD0trUdgr5RfZ
zeHnaoq8FMUi503vyi5DkiQeunZQr7hE15MEkTKfADdoMzKj43EQHfY+MrDtjslrDax7E41iCDuP
JRTSCzasGoItzP6E5gi6Xk58ZMp2e15iB/cmnrQICiiZbrZuCAdo5q1lV5DA6zIIWf7U4ZA81pMU
RT956/tqkUdo9dswZMZEZmnyV5NfXi+33UYlb5HcFY1VEmMD7aahNS0vS9OqnBonQL4s7ikR1ZGj
7G2Yhw4GZPbxtUFtQwP3euQVGEfCOrcv+rYKkLk6zmWo4/lsKXghrkiUXu9v7L3VxfMSsR4pg8G5
Xo/X1l3ZS8fvi4DpuKB21GSQAqNFvAr/oR6bL6hmHrXc9+aIoiLI5UYSE4H3eswGSTtSPrsvyn52
szriFXBGFQ6TPdcZ6ePwj4MfTs5v423ihA4ikfTU6YvZH2jq8iF66RfZne14CA9yk92pocgFjwZc
nHgbXE+ttxoxlEL3hc/9KYXoJ4oI3WC9bSCWAXXi5M8reJganj8Q5UUiArrQ9XhLL9oKbxQs5dyQ
h7jp/5maHi7EI6QpRxUkByu5dy5+oQpgBYG8eRtxhRuOXhOrroDQWfCZoOOfJRGleQ/vr1xwJ3oJ
xNhkTe2xg1vFTOQ6sUWTDhr9mAwE3tBauJ6oD55z24KyU1RlJd6Cm748h2xqDqpMNwADxNnfhgEi
5HoYMgze4ixBV6CtT6HmLEnu+aN4jkvyWsKa+LGKWFVUAElnIwEvq6qx2r5W+hk+chJp/ewf0BT3
dhT6Q0j90HuDtP7mC4/xgLe2jKAwvy664LXkxSpgZm7zVZ/iSh7VLHfHS5AigBhtSqWbHSxUCCtT
kHKK0Y2bn8yeoq+D62o7mxbBmrSi/fT3/RC0PyIeLbjBTWFxE4LCWkg80/FpZy78dERtr1C05CfH
Xwig6PERnX3n7oLIUGDKapANwTP3+hvLxQf+N/S7wmGxm8MEOc7iNekuw8DlwX7ai66mTIrLBM0i
8K2uh4pVP0OIJMbHi6vkxdeLznnXRx9KwfQz5L8Q8xYF8Nv9Bd0ZFbpbaEtBWdWIOW0WdEIxMpon
ry+gkisu/TxZD2wCXLZHwp+pPnSyGt2qg0HNAdwcUKNjAZ3CXx2qrdJjDXRuvSYtL6QTTaho+OVL
0/k/g8lTOWxU9GMVuOSXUc2T0E57cEp2pgwhJxSccJvgRb9VsxRQI1q1BykzR5cq6zh4AzohEER3
p+ZjFI5ORn33yOjxhuiFWxoqRCgCeUbD9mahuw6VtdAb4hxA4SEs0ElZIQvMp+AHcmP/QqRXLgWD
ddxbNgM3/LTUsvya9IQO+Rxa1sHds10D82tMdIS8FCCAMHK73myLj3Yna9zYeEwul1ooVawjr4tA
jgL9NKiYlj07omVt4zIGRe4NR1RUbgAJ2MqHQA3WCqqmLfOoqrrPWO3uyzIeMsO3m+vXKAAgAbGL
EuoNSM8pE9TAJlZCAId5z65l+d9Ykoi89Ii6zOPUnoQ3BKmktH/qpvggQG0DhhkdFU1TI/aN7oBZ
+N8epZ5SAazh/SQnalifq8579Ig9PQ4axer7J3dvJGREqNsAiGAIMdcjzWPvaYhSAPuNV49Ogw4l
qRR0TP7N7tbuAM6xOxiwOIY8/YvktBmMJ4FeVxfw9mBtROaX4ZhpdEbrzHPX5eP9me3tE0O//f/B
Nve3SFa1WAqI8lEOAyDP8XiOAJM5/4dRzGsQzRGkRduWQhcunlNOBnELZs3JpSJ4qGIZvb8/yu7C
ARCCDjXuCez/64WL9AB/VeDmc8gcstdSk0/Aw6nTAkfeg/nclLrM1jPimMD24AF604qC0kXk1oMH
AitQqiiIeu1f3O+SDJeIehrGysl4CdVsyNCKszdO8TskSn+KXv/1G37hOYBtQs10kxHogTMaC+Dz
oRdJH2e3cVLb4eEFwtZL7hBrfbSkrw9uzm1SgEGRfYHwAQA7QvqWQC3D2q9sWiOYhYPKmT0KndUd
ImlZuuPZwpP24KPuDYgU2jQXUTiFSsP1RwWtpaQNVJ/QgS7Bd+KglmK53TxeQ+vRqQ89R3c2EUYD
jApCoEi1tvIME2mHWvkJRIOl0z9EA5seK38JTxGy9oO13B0KNxSqPwgtcN68nlpXTm3S6TjOS1d3
ueMNdspRjj5xHyy/Pz4aqIcawW7DMwNU83ooMYd4BbQTZlVzfakG8mMAGeDVEXgI3R9p50oAsRlK
N1CTglrQNsmRtTU58H6BgsDYhq/L5I5f0A+mILMF3Uc8Y8OnrlxJZhNdouatycHwe2sKi2fcR4A0
As29iQHluHDAtoFUZaisnRwx8rOOG5GPy/zj/kR3IieKaSjBou4EDfstSKSCN1E0z4hpCQO/mftW
8s1tkuHgMtjb/oCi4cyB0mvQRdcfbgi7MBghyZLLUbMPcmTVhZJ6ynyh4gcHrbvs/qz2Ph9QoKZL
AV411Duux1MwGI3WAI3XVkzqvAzE+smWsH21nc6v4eBTiXM4xd1LGSr+pYsEObJduXnqmQhj9DEN
3xUH8KbUTHUSotCb5KDg2+Skg7HMSq7aH4CW25/GauhOtUO0yOUQ+jMMbYQsYHaYfEA7l8H9J6HR
Z5qQ6T9srAhPaxgHmPfQjVBCiQaf7NYEmq+rdwJ/ZkljD8pDHB3Bg8O6kzAaUS8w64zu9w3YySd2
XEOVIslXDu0BRLoheV0qFTtpQAL1ZqiFVygeHG3o3ZUH3Ak4Z9P6B6Lj+tsjznqxAOk6b/uKfqq5
Wz1AtGp4yysSnvEy6nXqza7xSh9skhI76D5RCbd2oP6nFeVdW/U/7ICVRxianfXAQUNRE/gg3D7b
6kZL/Fapkid5PDp9KrFuD6vAgNWCQufgyJ6mI1xdT/dPwk4kQWyGw4gpcJoqzvVqBANvSINufg5W
5YrXgicLHQQTjITnNb8/1M6hQ/EE6I4QPjHY/+an/JbI6gBodYfhjtPUGgvYbAP3EIoB5OpGZhLP
hEvYdp98ztqCrdCyvD/6TiDDNgONEnEMD9NtB6snQtZhUiU5AIvewwgPd7wVdXUQWPaWEyaeEPsw
6jJ4F1zP0Z/C1Ssb3Kugzn/vgo58ItiDT7BJPSJC7YRMAK4MTNBo4CJRux6JU07mjmENJyDXsp5D
waaHumoWrcJ4efP64f767Y0HojwucDw1QUfd3K025Wy0PZEAqyIZuOrNRwG3+7PF+y4b2vaolfyr
w/f7ix4bBHavpgMImX4UnjbzExNp8JHGJFdd1Z1oRSdIMkci4647PC7CWh8qHk/pCDvJ1Nj8phSi
uS+th22baBE+qCD8CYE9N5tDFNHhvacPFmTvUyN8RDg7+ALoy1x/AFcBm5okbQJaJfWwnUn4OjK/
TQFcLIv7a3801GYtWtyagnUYSrc2u9ROxNC08+i7AFIUB4d055gg10fKC9og+r3bKFSRStUayh85
9xty9tcOLd/V6g+Oyc5mwhsJypGQH4Ba11ZRgwDyKwcYhELl1cJ37daYpBERTjH4GrwlGYf/3l/B
benYhBvgH34V3GxAITYPQHRe1zIMoVlVwmn3kxOjHhWV7Ys10OXrgvLfG4gtyLRbaXsw051PhywN
Zb5fCB3Qija7pA+Zm+gAMzUOBjG0DtIEzfQ3PuHsoAq1O0ejt4QBjUGgWfTf4mu1LCiduqTMJ4ju
/AMCBtTWKsvuOFSkef11CYj7Jhqt8jJyOZ7ur+/uNGEobKhxQJlsyS7G3MaLoBGCJL92P/MFOKMl
Dso2TfrpiEi0NxbingFfQPsYWN7refZ15C3hHCIyxMxN4YQaP9ZN8xivoDf9+axQeDEvQfSUkapd
jwRjhhlvzaGEDBrlVoFyD6CJamK9yqpmosvBFbX33gbowfiEQPHHKDhdj2cHFEbEcVXmeupRrkxY
IL+Fbq3g+BXbqbU2oPSU4edV8hZmLMzPuk4MBxt2JwDgNxjIBSjqphB//RuqkvgggnWYMzxzvkD5
mX/ieF8cTHUn2UF1H+1hFO9+cfuuR8HFafVhH6FwNzG7LmJW9WDWgWHDlZP7EBcKTpYjnD/1RUUY
QNEEexQlDWScW9VF2+2bhvp2ma/OGHwLbB1+rDX5+Me75mqQzVdM6qpbBweDzJ4oQTnBYXP7ipwY
1/rf+0PtJbMYy3BsodwO4cNNeGkEK5vIUyVEyBf22JA5GVMVyfaT6zbrd8cK6eNizc2Za6/+TNx6
zgCxG6pHEY89S6UNMPw0Lf3RJjJT3FzeSBRQPUEhGJjwbZPD0pWn/NUpc1U59Rkl3PkEkzxjvFTy
tOVHkip7u8kojOGNajr121dLvDhTAIsBDOeSqmzSEZQjlaJMtk4XdMzid/OEatUbQCjEUZ6yE4wA
4EPijvOCys1NN7nz5wRMDSuPSx/AJEjff6C85TDNahb/zzOOX31ySIgb3Mm28mdZUau1J+HW3jp9
JhpuoxxMeaEdRi/3N9beBzQt+f8fahMFHJDr415oC9JazMvbOVEnyJNOp8RSMuvwSDsYb28ZAyic
AWcCcQzgD6/jgZPwUvNgsSCHw9EpLx3/p0vnL8xR4ef7M9s9MqaUDlFdXPs3GPMpqoh0XHyxJemX
76sHfdDUs8fvikOaeHZD94N5tkPTt61SCGdEF2ie+Cm3gY4VqCShDunz/P5v2lttA3hFLc4DTXVr
Hu6V0mojy7ZyESWgcIF5OL3lcGdLO+g7XEDbVX/qzW4CYWQwPXht4r2/BXos7cAte+ktFMQbiUw6
Ej98NQ0F3LDerEnA/kNIRLUDKkQo4qKatPm8VJVoKDg11jzu2EPNFPxkYvBfqPG/vr+WezspAssH
ZxIo4pumJ1LyptE1IiJI4+Wntu6/AsCSnJyI/Jc9CwwmyBHowiHf2sReJ6lXRsPZytfZjb4uU/U6
+qPOKXWPyMvm/7QNp0BXAEwPVBCwp2bOv2V2S1Q1w5JgfzSzK/Kh8UVaWvPRyu3tQpSCQU3CwsU3
+vF4Yq6o8uAM+uEynmOh9RfAA8vUamVzIg0I0/e/1O6sUBMGBQOg4Wj7IrfsSC3aSDWqprfzOar5
q1pqANLvD3O7IfCQAZoAkCaQuW7qKvYKtcIOkkZFUIX9l3YEgDgbuqV/bap1EAfZ085gyJpAhMJl
hH9t98Qs3Rm2mz0pVoetmSeT5GwHZZRNkasP0n2TfF5vCkiUwX0B4Ayjt74FiwyQGwADw8eZ0l70
A+w1cu4GbYsUvpHqUgHH++DwQAXpGvjJnJbeog9O9e0HxC8w5BlwWH6x2q63JSxP3ErzxMqdWbdP
s2TOY91BNP/+97vdlmYUQ7E13PYbXrs3yUXUY0uAvSEQoLIo+wZZ0bYuKj5YHy2no25+f8Tdj4i8
FPLHBhOyLVSVywBbpkYSlKHG5FKvtIQWBPeLCj2OP77SMbnfhjKT/+1kq4XoPvFHUox90+Yy6OTz
UOLZ5JKwfH9/VrtfK4RkPTaNizxiU0SAxYAb15UihZhjGE87QnywScL+w4TQWTKx3hRFtrwmxf2k
CytIvfZ0TM5VMPxNGJlONIIh9P357H0lFJDRZjW57w3oYiy91fPmkoCvSckldEr7fTdQ1qc2RQn3
z8cC0t9QcnFr4g67/kxOTGt7lpaV89BWeQVQ3YNYxFyEQPb9cbsMyirm0YlvBDmArRykz7yhWixZ
mVIIe1iJRx5Gh8NuKpiPQDN7OwIXMkC9vwoUWwMYO9TE6ZVbFaCkykKK2TFqdvz052tn5A1MnR+A
6S0N1Sdd5JeUV4Uemwi0/1CmITwNLh4nR9F3J1QYGClKzKgxG6bo9Wea5qTS6PDTAu1+8izhqnPy
LB0VnLH2DFRS+O7+1HYWEEQQVLLQBAQXYwvUBQC9cUIeVAC5+PotbHTIG3g5ewcB8PZ1Y7hJsLQA
lc4AuTaFRt+yCPfGhBa9U3qZGr0pCwEaBuG+tt65NaEFRfp8cLvsLOXVoJtoQRrGyVRFtAjHvge4
oJveNXMzPkVs1T/iYZYHfMidpYS+MngXuM7Qjt56dyjtCtcliOpMCC/Dl0wuEHc8sjzaqbAY1T1j
3QFVOmz7zQ6peyM7AQ3uYrVXqyiTWGRzNJZFj2iShbXlXqauI2cJdugjPjhcs91GF/d3zU7gAvkb
b48IuqvG3/R6lyb/s8cjTbEEQ5W3az+dY2mV6Dh2ydc/Hwqva8Ri3M+AM2y+YivQfgM/oC5Km42X
YbZoujrDmokxjg92aYxfvUlHjGUXap1gmaJzaP78t5sMpD6X9VUL44wpXh6xTcZXGJE0Z4nb9C23
Telh6luKPI9BPeH+NHc2K8YGOAh/w/ho+1Uhnhs5JGBNYRErLLx17lPIyjuZx3GJu4M+EgXd+4K/
j2dO7G9z5aRkS+BjPBCGRRbXus9i4o9PrvLag4fxzuFHdcfAUABtRDrnXg8Vaybt1kvqwl0r+/vM
0OSf/bZ+5dSPurRFJfAvvO7Y+f6C7k4QD0S0BRF0bki0Cmc+qCG9UfAA2En8d+0DACPOY8JVdTDB
vaEQPo1mETrOeEZdT9AW5jHCE3w7TXVekpp+di3gGUbILx8MtbeWyH3AukZxHDgtE4N++2z9yNpR
oNtYwOihA1OW9ydiwxKlWib/7aqb/hyCrHCQdu3tzd8HNfP/bdBIBp4FRxCci8geHkNJnGygbf/Y
K0Uf40n+qQgOTrrB85j3FAj0oO5fj+dXkPRpyqotQNR7YUzjTlfVGelXeC7BUc76JD7KI/bWFdcT
2unmysBr7nrIyV3skCeaFgvQxrDTwGsMRq5BmYOHHVRpjxB0pmP8571WCDWDAwQghfHs2Z76sLGJ
lbgLLWQnVDGNMHWwkkg+SxX8/PPjABCm4QYazeatS7RV98AlljYtQJsPHmoIWWd09lQ29Jb4DycP
6vYAggEacovBdFU5ThEXtGhHSt4GpGsvwJIvD8vkHbX+b69cvB8BK0VOZjBM4eazqTpGT3yN6gKA
tO4doK/9sy/5kbXv7f7Hqnmo6gFM5xu8xfXmgL7EVCpDoPLgeQsxAHUKYwVaem//4Av18vtfyiTi
17cQGsZQUscTBKVn6HhfjyactUvoACR21FXszNc2PgHc8zZQDU+jatIPIpEtNPRkefb8+aiBc3sQ
gAhDER4qgYZkua3GV0oz5cxghjVlGUDMb1oe4UXRf/ATJaEqzAWQk8n4en/KtwEUmpQuSl7AJ0P5
atsoj5s68rs4EQWeQFPWNEKcYZNsZXCT+1MLePTbQAbBIwjjAd+/Fdiay6SarGRiBUiRsImtFYGc
OBFd0qduGNUHiPLbjAKj/eKCGEUAxOvNt0wQyMKxgb5m6fFHDdhZvkLbIXMjgIZY3L1npeddAFR5
uL+ge+MC/GxcAUCCgz/X9bjdCC6ndIFC8WoWvUx2W7/VIbyQiLY+VMyV566GVL27YCvfH3jnSwJ5
ZbgvENlCM2czMLXhi4OFbQsyjvriTM16cSOlAEiLW/vInWV3ljEKKyBSQq99KwEnvZmHSsxtIcCb
QLdCOSKNBLNPjVreNlzzj13ClqyZwiPs29400Sn5n5MKLqrNd/XnyUX53WqKIbCRD7LJO/NynS/d
aLODLbQ7FIgZIIYgfuGIXH9KGAIiilJhVjT20AkDdyywRvLW50N3cAz31hPgIhCBAZMEzmAbeXid
tLXVt0UTgysJGqE4D9bUgx3sOp8nb3DPixuoHJSQI59289rEPK7DHi59Q4hFpQy51FavWExakKac
YV0Ab6HJS/H2cODtNsBNLhWVwyDWVtpllZXevCAIYTfwXBHe+7k1125O4IU1p55c5zDltcU/OOhH
lNBw9nifaq39CwN6nmcdeKlDGoHJ8+9o4f4tusUnP5YIHKMsSuaEpaJPOAdlFR4l6eBHEjakcLTU
2UIX3CwuqyjGodWsH0Bm6Abkl9L7a2obzi7zVMY6d6XyZKYG/JcYqIHGbMWAVE71ODQPdtAwkbGB
uF8pZLvHXMpqeQNNCVKfFVHWX8ESJA9dSBqROjOl8Zlg1oWrKBhzsp+Vm6EaVYnCN7ElT+C4mQ9W
LUCOFKMDyBCW8GKLnrAUSicQRdQJNFNSAdWwF0Er/98aqqtjJmtYN4B8Nw0cm9Z1qjTmllWnLbXX
p4lWlgeVnbq2LxawNMB7THjxpUuP0uW5XOL2w0QcqCBSQqJz40v4fYp4SH76riX+BsiqMcVA2T6q
Wkb+08BjWqXaDSedlb41XZrB486beAnt5ya0tfdUzSv5jNeA+zqtVH/vGG2/QbJ6/A4ozTCllojt
BN0Wr3lOevS0ilIEgGyVgRV+dyI8KrIxijU52SPeF8Kxl7e4ZsbhjMuZvtoCDOSsKSf+4EOHCuLU
koZtNrkT4/nEoVSd2pBEqNKVjdbf3OpqlVZyKF1g/PR64YPXjmkCaYMhs5TtvpMesEUP61q2OpOt
8qJi9qIOHQAYasLOwJ8B+xPQDopTKOnIz04lyjfO0kiaj4Mvv9aVNRvsaxORLJ6n9oXjnfKPWyML
TOkAlsDDBHjnD1vpqsl4P3vei6tIDest0kK4M4ibTuUO7dkXOGiWfbYk6/Q4CiKHHJoE/WXyutBP
LbsEUXdYVfepnQiEtQQvZ5mVkuNLkJbDqQzACf8fVLZaYIbAJR7TUJH5S1jypnxkGOxv8Gg8lsEf
AkAjvJWRDQB5s/zQkHd6ajoe/oS8Fm6xJinXoWAMKoNFA9WkpvAi1b8TiWdFqbCT0U5JKKuTQJk7
SusyUP+6qHr+rOxEP+qgbNqzba3uRxkxWC5ZfRcKrElpIzOFldoJmxjqMrVP6JJFQ5sQaN9bVJxI
Nc1jrhlz6Gmxp66H5LDbsAwSZ/3yutJ6DYtWk5BB7qsPn8dWqzhFHcr+TrTdob8OeO1Fe26Da3Bo
mr8nDo/OdGHMeqq8ifyA0svyIZAuaip+PS9O1qK0/ywEIAAZGLzU/9uOaBK9Wxqo/w2owU+5H3EJ
Kr8/zDxby9Wru3xu+qE6LTWUkfE18OTOOjIBAqNUCK9oAGWSb/5gOf5r6c4ebECEBEowlZHW7WVy
nQH6fZbglUzBVgm+MwXbptMQhW3/LyBDgPaOELqwiwG5/Vvl1MruMr+tSj/Djyj7RwLh5yalkaz0
G9I465QCFaOfo7GxfEgs94AYamsc66+B5QNgMTtdp3GUrOgCXZ1xSpVjC5FFbVmKj9Pse8u5H4lq
Um2twT/w+yQvUOQLKw/izs7yjjRIgTKuhUXSeNAzQbrasuZ7AlLZmEJPWtVvJYww4jHteVQ575sY
pYBsDWv6aVCOlaSRT6cGDn/OBOQDlIWgZzRYGgBJMcs+r0jreWm8VAs9J96kvgQBKcM0akjsPsyr
hQwOd35UndhCZ+e0rlDXOC3Qu3efF+j4sH+m1SHlB2+sOvG+L3v/wwp4OowdEl/2b4LademLjKGV
+bO1Sqd7gsBBUr2J7Ll1v0LQzo1f4mlonBwVNuv9MFRDi4BA/BDATgF1XS+cXS/zl6amZ2GHzT9J
G6nnQDdaPnAH4eYUDdCQfUiiniOtp6rikKri/Zp1YR3iI1JLwNki1PLsVaWuT0EzQIGClZH6p3Ko
7b3okLF/Z9oHKyg2oeQIap1yX2q2tp8Ga5blY0jAdc6HkMbvI2U7rEAvjY2nxVf9v6GKuhAArGr5
ZEk1tZlCMkifK0nn8JTg93j5qhL4z/mLM5BHOyynOJ1bbtGH1vIht69iKPZAckmIJ8+nAfm+yKmv
87EL1jX323YYUluKxn0vOO2qd9iAvMlC6bUWz5iN7fYmQiYG0XkagWrSLq2bnMOhCXlaj74nwVsm
UfQeuAbL5lkoFCtPvaTWnE9QgoUImWjGRZxaTIa/DIIAEWtT1UiWQcdCeykdVfiEcunEHpJpjZIT
tdmCsGnNClW0Eg57fhETTuVP6q3km/SCWmSk43FU9CrwPrWRrcfnmrgxBeQPBk4fAPEO67zzQ1jF
QMZYeeAvxG6l1hlyRYlYkZ3EFW7TlykamAWqATy3EwIxvmpO/nW8trLftq1jT1+c0iJVUbcrONkz
2o2Bdwo7tsanUYS6NeDUcCwgzQqRDCEJwBUnzZyFf7UJBD7/j7PzWo4cydL0q4zVPXqgxdr0XACB
iKCWKW9gyUwWtDsAd8in3y9yenaKTFpya266Oo1kIAC4Hz/iF0ZcAEWq94YyJiS9hIvd/EFXVd3F
Lnj76pmkEe1Tzme62j2Gev2BYfSsH33DHNZEdX1BVEQy1NrNgZCg5Iut5sxz1jFiy1vS2VfhGPRA
9YahiyV4rDkOtqAzv0ZlWMn4pFfloC6+dBF9QmjmCdFLzHEeOkuXLPgh0IDGbypITLsmAmgTT65T
C0Wvl9BgkOhZp6y4GSe/XdNizNbiyl46eTEYTVPtyqFvLq2oNtpji7a3mVhzkz9NFe8QmbewbsDW
A4hKqrK3aZM0eoxiAKDeuivGNlrOtUuQizc7n7dkaRb1eUXS5GYSawRiegiWLBlFOZpxBo/pbMnz
2UWEt9QEt8nWn8apiEbsRPzciatFrzdi0p5B8WnaebISUj9G84A/E746zQ2q54TcFnxUsbMIBXXs
ja5d3pamprSx3Lpt4zrXZbSDIjF6PTFM224yuPbW7rUyZb3Txizs/Zo1FNM1GmLNznHW9UYtYnAS
i3ZaGcvCX1zEznUzJfScfZvFuE35dQ5Vpvih2kovTSKnrAazTldOJF4TkhBbFdqaMRsirPaNXLz1
sgs95Z4pt3DsYyOWcjl6ytLdITcyzXcHWtKuWGcMbeQ/9t3q9zUp0KiyCJB6H+SxW3kiuupd2eir
rircke/WQW+N7WBb3TBe3cDoP5Ou9t2noO9kdpO1UU4MNMnj5zw2vHrsLqbZ3mhl24vWRyvz2+sc
6Ea+C/q60GduFqp82PE/Rvk8FHnr0fkWatpNSEqK1DdwYIyrKiQ7Izi0bpwPFgN0REFUGa9Ri5Lf
Mo2hPNKY6Ywd2vvOfI+FsvvB4tO2wwY2I48Xwx6GtGUfdHvbXMNv0t+6LMaRWwbHXuV4FFBKlip1
oiybLmY3Uo/BRpszdYM5gEUjcpwPKk/p4abTjWHGix/8ROtrvGgCAkQRV42niEQGqt1XC+kzkoQc
LdPOGrLyu7cE4cp+qbyv9px5fTIHUX6nyEnsHSgM92j4JmpkaxMxeKO8KTSuI1ZmY3PmqkvWX2Yc
nAoWaxwxoLhRTiSXg1D8TISFW+9qMNN/4o2Ch2XHrPS+dOfli57b6rpvHNrEZQ13/rLuGpf8o89y
j37mPPbHwlQ5ZBIJM9XOimza+VbtFCmqZG6TRt1kffDqIhhi7a4g2iCJixusOuCRGo07RAkEBvu2
X2A4xDCtIn2gBOt/bJtuL6IxDLvj0jbzZ1QCo6tqjTDUGScw7GQPFn/hT9GqjmUd7FXtGDfCFSMh
uHDCsxE/0h81jq7iLpxH+4aF6QwUDrnxAN4hKEjxmvocyEP2wW2NVsU11cR9Vme5uXPLQT5yW25x
ERQi5zJlaN4sxhpZiTAsfRX5i2mT8Kotu/Dl4n5SJlkst5Kt+litvnR2yvEQ66B62z7hmMGOd6Jx
dQ9qwE7yrA/7JoiXlvezC2U23FRrPwRxPVY5qgly4mmbnHUX5myb34Wb15yz6DE+4cll/zBkjijk
qqPqatE9J1s4TmYZNxPhJ2UruJ+rptci7SHHh0mrPa9JSioeL17LCo6fG+ottvLSOgsH+9RFmsMc
wTOnUUm0mJOdOK4eg7R2JutSlqxRZLe9rI0r1WxtQlM2E8dodl2B1gDK2alnV8Y59YSR7305+N+L
0QDns01DW1JPb03NCdNxhmyOiNQ1mdgo4lwoz9orTgA49gwhnvUqF5wGJ4SQDrVXZ096GytqhbFy
vBS8vu/H0gaq5FDn5jB9CvtUThn++uCo0CLfRGzjorMVnw3qzWzQPhbCT+ptbQ7bmM1LLMrWqe7H
yTK/Y8roj0neB7XYt97C/h8opSv2L0JmnAu+9b0OoibfSc8iya8zX1gU9B5oCknfckm039jNrsJR
u44tyHNzXCxicpNGgjOmeTTRZPXnGYC6IVxoOL3yv03FOCwpx3auOJib3oqtyOzdg6w8u07F0ldT
OnoB+iel1FFiiClbecG0WY5F5csqtoZhDBPfzYvhesma7rpFH0vHaOVE4VVGsXucmtb5BCgrG2M5
K6lwVImch6oA3Uy3p9x2RXM6G5zRxsfUNAfSeruiL5YsYzDe+66yi3j0C7c6Fz0Dxhjyt/uIK6Na
j6qrok8QbZ3Lasitr6ZqRHO5laiPcaZufZfMonHubIFf+m0l/O5b5RqN2G9ktc/LxmGcNHzFPyWE
GiLJugVXc8vEKSZL1OVxteXI83SMUsaAmm2Neocso1iFJ6kCu3TJWMTmf+3EMuXnjRLYOPpz6E4J
PDuPYZnrtQG6TotimWL6zRHmqya6HsW8BrRzaLfcIN9ajzFUA3Vn52227Wdzkc9tvaxTEnpLRDa1
ZB49Icstnk4VCYcbEXveU+5OPzgIrBLBQ1EiMdeMPBA/XMq91y84itMP2HZtLo3owtWFfQP42XoQ
XWQWiTmt4xkTzYKqKQiqO+F66xR3NjJmsY9utBuHXqM+WJlbPtnO4D7rRUfMprNOHhaNBllCyUYp
7lL9emzBqD+vw21SsRYhipql7JqMeG6tz8T+UGI2PM5fHWkaDc9+zBn66jq8aU/akkCpiva7dGc9
H9w2Uv2OZ4ojip/79n22SduKl2Vz2tiQ6L4fnIZcIOYZD986sxJjXE3+uMTAMuRjEEp96UEYkLFg
JdwMsmo+lUixPZeFlx3JZI0Zhdq2IvdQ/lk9b/3neYIoEnd9RJNAOH1LvxwnVCa3gTZaEsbaOtdl
U5YHp7VzemsDLe4Yc8cFGa0oJ8xV8zCXZz7u5V3CXAgcjdQmlYDZSvtat8GK4U8xTgM37lpHHobI
se9x3C7lM6YH3OwYwVWt09e7fJ0lqz4qhoU0QHdPNFwCk1wkX+4rkneBrRDqRHE1++YPj9F2Hhdd
1YQwlhr11MII8+NuGKhZl2EJr4dhkGjJtpX14Bim9TVqitlKFj3Y33UTybuKBb8lXm9P5+Gad0Fi
aDKQM39EkZjepCfP8aiLwsSotLsvVupaTF/NYI5rK1z8NOiy2SBBm9uV4NSVn1HwaT71kVV/VpVJ
60GZa+7tddbNT2oq5H1USfqXKvKVvfM6z/+SFUvDQ6PZtDFYdsyn0q2dyxkY3JyYhYFN1hZM+Y9w
luSDI7UTccD2zC++U3S0tPIpJ3Wae3XpI99mUKjX2yUuzFuRTNEGLsuOpP9oqco9s+up/iw8RLnS
Qnn+M+nWym40ev9BBSgT7gpzrT/Rwq2erMZbR9hgcvpmwXK1aSts5EA+fvQFhIwRlBdO5vJptUBo
x1pHy0cAnK1O0GbxWaX4CNlp3kmL7Clrqd06tUyHNsNLF9U+zz32QZmbcVPLlZ5IOBrFrs6GU8TG
S/emb6wlp1fmhd+XolfPE8wwFYswxPfF0TTLkwClontIrEGTrKrvv5uKqJuyrLznlbD8EZi4/Fh6
yqb7UHpkEJkhCaBN03dDEpS1MaebY+EeJYOKb10PygxpQjCtQ08wmozdEvn96SgMu7NumgkF8+iU
N5GRo2XpB3re1RPKkcnklhxCMwXRs6VJomB1Cu+sHVt8fylz3I+6Arhz7dUUhgkHtg7YHrpFQV0X
zYJ4KwqVZ2ZZLvatcAPW0DZhOJkU8+zdMPZEi8oZizI8DnR7qe6k7xbnDk3GJtVF1Zx3zjJN+9Y0
dBRbrektyehPnZWE+GIwuVhcf4pt5QffAF8MvJY1G21aNgIZPIsW8yGqrNlJcuYaCOnURX3RYJBm
XDkVVf5uciKji0Pt0LeJcs8F7VA7Fln5FEp64qrqH+bJrMvdKN1Fx7qNxuKG3n3+VduodcOgqfWt
bj0LKN0m/JtWdE1+1nDK30tZTLAVCpL/FGq7HGMFi03BZl9IV4Ul3SHBPsA6aDVWTdqvU/sw6IBS
dVwCkvmMrGMAqeNHVxIFbPREtZ6vIfTRJ4rgG2+xPfqca17jBT3Js7PVcavmvostuo0PtpiN4hip
qvpCPkQdaGRdgKB4RFMGhmerCEjMpO9y4cgvZehmH8Z1mf1TFxlheM1cIkzmioom2ZTyzgNRd1PS
5j1DsQjFbBkvJGjtYWm9cDmTdOq+4JPk3uVGUJdJz2kfxTl7v9mZs2WN+Eln41XuLAHqVzRfrBjN
ETpsIvSMLwvlxU2xefqxn9b6VtYdyZUIZfjItuIldWFWX8g5o7qHIRXa92ZkGOUZXrgO+FzdiVNd
4U/8jjFdqJx5y2o1SDUo7VITuhQR1UQWt3pUlbssnEDs4RLcVQlzIu/g5pONyZOoXckR6cs7ooe4
laJZKk4FCFS7IfOs1PF64dDHmqwr0reJrQShygsvh44e6eVAzYYmIJJeR29epjtvttavoxh1eR5p
RRjMR2UfVesXQTKfrE8SmXnhs9F71k1OqGELd7mu0yZYog8I7Vj0YUsRfFmzHpDhHOmQBZaNwUOt
BlHhQuHD0BPt0AVxGaFXE4d1FxSHcrZHa2+G9AM43focwKVo2ox+npfXsTMEozqlseGhkbTvdkvV
W4+j6zYfvHx0r7GjXXHWGkw6vzJf1gO4BJc5lCOqDjVQI0JZKyqKz4MeM3UED5vjihM139cSUkTc
bwEFEVwCs92HQ9aYqS8i70bokc1RLBVDHD93Fxqb5JrmbvKL7i5gLPana/dThQIxiRCRnT5rHOYt
wIRmy72nxtXVE0Z2fY5FQTUeczwc60spRipNmyOA0sUPlnNabyhtD3mgyjvhnAhunhjkOyDTXwEU
EVDFEy2KpJcx+CuAVGb2Q4+kN+Po0SX1igpz35nKwlyy8B6rXC0ffj+FfgMjyQVdDBzCk8wm2mMv
h6aq0YgOYMOBkaZYr51MLUmtCJ25wlUrs2raaRQVZ22j5l1hTNF+bKv3xJXfELfjS4CNPAHWT8Jr
r8ApLHYNv79oQXdnw8XGGnkYI13/KLcu0Cm66mSSRY5KdjxtBecPfK8+33kI8J2jqEKH9vcP5Ves
DANWAFX4mNERhJ/78plo25Jt0eP1Cb9aXFLCy8feact3QLe/jnEZCwGbD08cEnSlXz/51VXMRbY2
NXOk5JhazgQA37vIxVYc/u4NgfyB5e8CziELfr2qCoajfZNHIo2aKYrHopsvmHKY78zf3wDEnFip
6BMAxsF68bS2/wJ+k63enHBpuSE1EAPaoHmWWz88epkPE3XD124w+uXh97f21lNkwOFZgHxPXgSn
n//lovSjZ3BTYZtuRT8nMlycoxvJbK8KKd5BFL65V4DbnYjoIDd+ISEYGKJtIOhF6hb5x24EyutM
k0qY5IlLjDiyo41g4h7RS/VROtuQNI0t31MU/XVtsij/8h1erc3cNnJn1hH3uyAeRDrViMvCaOy/
D3A4ebGj1gzQABGVV3HIDLBEXumFpFyLtoQyqyf6xJjObpP7xDCGdKCqp+ILmJr3JJTfCoE84JOC
H8bPCNG+fKOQIjfiUSVS0bjjZRn0YCjXYgBVgJqfNhgg/34FvXk9ZHh8cNPIq9gnrMdfVlDZwc03
mgEVWrNZUzr1c+IZtb+fPIZx40mW9/fXe4OTyitEk+bkjRoQek+v+C8XhKGZm6vXiDRrm644q1eu
lEjbyy7X2a+uh8XR90oxnhN42+DbPDM1dmpj82PbncI0l6133o61/en33+vNlYW6GbKeiJH7r2Xw
RuE5ZYbOZIrBcv3VGKGUG0g9x7+/yptPG5Nt0NsAZ6jJX958MS6aCtAGVbbRAygjQ97U1sxkmirv
aiCreCeWvxGUcHoh0CLyRIP4NSi+8PvemygJUkxRozN7HPWesaZH1wzMl5lp724LBjn93bs8+R6g
7odeDzrK9mup0q2vLZesVaRKdNlz4FX1R0hR63VnLdvZ6kLIfec2f41NP68Ipxo3JICBr1mjRYsY
QLkWMg08XSHE67mPbhPROgu3ICnBeCeiYXmvq6ZtZwVAKFrwML9/t7+gok7fAcVUH/QsuMjXkGs9
TG5VrQYL2wx8pKy28Lx2T0y3iX67aHJ7H5pdmFR9M/5dSTmuDEODR47OA1/g1apijOborFJok+O6
fRx1n6cAUVTcrTPeUJP7nkT4L6v4dD0IW9jSE6d+yZo4Qdd83VqJ941dfQsLv2t2AWXU04beap/Y
2/Ceq8Yv65grnqjHJ4sU8FyvRRaWNmIICMobGsuEH13gq5upAJxSYsNzAbQhuAY/EbwTEn45XE8X
BQYfoMsEzva1H3c5TiJEDE6mYxeKOIo2uJFMLsEJNu+lKG/d3+n45ionvMKvouuG7TIlEWkZmE0f
e0bbt0dkw6wwdjZTHygc6q+Ch3v4/Zr9uTFeoOm4RySFgdCzUZENerV05ASQBDhQlxpQxu41ZSw9
sQhH8KaaHUTS0Kv9SK+vSvsuDz+BRxZMm6YsvyzAYjGSANiVFuA5HorCysK4sRl4/i+iCVSpU47I
GOIX8i+5pzMVfibTsJPiaNBMS8Edd4cwovdTbOt08/tn8tbqpp8K1p507nQMv4zRedTr1qXKT7u5
XxNvbYr9YhTuBZp1NdpX1Xu82J+L9/U74DQ8Ed4gNPCflxfs/JZJaKu7NJtd2s5mtt2SXOTLRYaB
1U2w+ptOh7VwvmjDDq4rU7S3vj0NWdwOm3vXKUDvf/+Ro7RJ+OakihCuOS3Xv5zRk+76SYmsS3HB
bdNIye5I36VIEeay9gFoh3fi9xs7zUJ+A5MKDIFgNb3Kt+hWOCI3Zx555ZTHcdBP3urnaYhizv73
L/eXY550Dl48ZRbCblABXl1pc7PCzW2mJRXJsop9s3SeUcp7T+Dw17PgtH5Q4eKVnuDNr6qbfMa3
Be+vPq1FZ+5B+CAu7TjGebg1SC564DP6LHDOqBjeU6f6tZo80UQA5xJJoIch+/ny3eGAHslgdvrU
YRJJ+VyDyQiCYqfRs5rSbnT9My3nMbUL8hxXR91N0Y/qMxXSe6a7v75VzBEdAO2WZ7GTXmts1zNl
pAkeA4GAMDsay7z8GcHYuZ2114/vrNg3r0VeSRFPwx+Fx5d3zcwxBP/MtcLe1HGzOIjuWtUWL+ta
p79fQm9dClJlhJm4BQT5tb6aGL1ObqHXp+aq3B1LrDmzs/ZDbfXVO9H518V62oVQL9ESRrDydSRi
VOKAc414lUu9qZiuMJDQQuVd/s7T+4VKwppBU97i8eEGxnnw8unBFutnd6xwkhrWj0r7jwbsh902
VSr1fPynN4f2U3DCHvRGX7+zJd96ntwirY+TBg8H7suLK2k6a7Fxl7PRRPuBCc0ZYKTyWA9b986l
fj1mf7oC4lzO/ieXeHWfsA6sDnTMkAaVp/dNZ/q3K5lTagZZB66GGslj1BYN7/Q63tyTAXOz/77u
KxqA7feFWWOxCoKMmDD3U37WtqG1t0Wn9gI3yh1Ch8NZW0URJ4weHjZ3CL8JPKvfi+xvPGwKPTpE
5IQ0Q14zaDY3R3C4FgMWIKOfgEg3z4MWam4/RO9R5d5YvSxZli+6zT6v9tXDbjFHKKjPh3RlqLqj
26QvJO3tr397N57UF07EUS5E3+Xl6kGD1OJ87IcUzy5x6Ka1SHGus+NFWMs7p9SviQHkYioaqjcY
ZITYl5eSKOflYW+zS/pmSMMGj85cOeJ5YVPF4YJCzjvb8s0LYgFtcg82hONXx3ARLhZ4kGBgyoSc
4wybetfU3g/QBLAPvLp5Z3e8tTYInqiKIR8DrPnV2Ygbc4EHjFRoJOROUgrPjJE1NJOVh/rOjnhr
bXjYuMI05HRAA/jlowQuHSxNhFvGwNO+s2YcwHaRX0Hq+v3qeOs6ZNXUDai2+GiJvbwO/nBdUdc5
Erw6DNMo09cQQd7zTXvruf10yWRbBRAMX11kpKA18mwe0rmIkItlWLDPg3HbeYJ9/vv7eSOAYeV1
8qwgteDGXgUSZXl6GpYONzjXOdn+IrWXlQqMy1QuV2jP+8lYTn9bGpJlD6+I/uKpAxu8di7Daqvo
pmpWqdVSuUfDPByhqdx2q7LeOfDeeJLEATM8WSmTP72WC7BgFYo5EioNK2w/5hqLuwracDKHDN1+
/yTfWBk8RpSBgpM2AYTClytDnSjf5E8qbTBzuWUKFcSu9qZ31vkbO5hjzSIxoWsaea+9PX2B6Ney
uazzpl7TqpDFUTB7w2uBsR+t5P9FGgQhlHYwqrIEw9cMVDtTjtWso05lAeN7xCI27gVpYNUWy381
Hf79+/J/8md5+18FivrP/+Df32W3Mg8v9Kt//udN9ywe9PD8rK++df9x+tP/96sv//A/r8rvg1Ty
T/36t178EZ//r+vvvulvL/6RCl3q9W58Htb7Z0Xj8ecF+Kan3/z//eG/Pf/8lMe1e/7nH9/lKPTp
0xgwiD/+9aOzH//849SS/Pe/fvy/fnb9reXP9sM38f359e8/f1P6n39E/0APghdNnRqdFOVP7pHz
8+knhvcPevQn2Q9YwCfF09PaFnLQxT//8Kx/nI5H1PHJwKDrn1J2JcfTj1zrH3Br6Wsh/HOyiae1
899f7MUb+p839m9ibG9lKbT65x8vVyNCijSmmOugSX6qf1Bzfrnm6x4j0qwTZuwX/VIfFxLkj26N
CwY8UHVZ16P5nvnAL1fExAQFgp+kXaqS19p7Zmt0GpjaSfd4EAnoW7CG2zxbZiIXUOR7zy63d3r3
P/ts/1NOc19UxSi7wQykaxP9UuLJ3gPQZoIEW3yoWoCaVpBIIDsqB/g37cAFfA4KBT55X1M2+Wc6
PNBc1tz9c3GG5mnu7EkmOXpLnyI4XOE7h+zLCH76dohZnnDh8F4pdMNXEdyRo89B6wwxoBVy+kko
f91lm/JvMBc8aZY0c7gTngQ485dV+q/F8NeX/6rxzpWB97OGLPqysNxpdb98+yVAu6oYDAn0wkPl
WqIgd4Aqsw1xJ4vRPCulyfC69O3hZgTOaV3A9Yh6+EwwsvDg64HLrf1YNveeVWvjnXD8qhH189ud
JA5oUrNJ2B2vMgLs/GQ7+1LG8EFAChmkRLeDq5ZYDjBl4gFrnOBoDEYodp4/rP4BhK/8E+oXa6lu
DfV19HR5146iNq4KVeZoxflG9N6pgcPKq1qJWoyBME6lVH+IoVOZvXyMbVj60eLxMCoPs4gyz6Bk
OHZ1UdeNeQzM4Ydsqi1FeXD4WMAieOpFBb7YBQR3M+B1eLlWufcFoptbxpaY1J2xBE5SrU1tx2M4
4PZDdeB9dgBUFbuuLKx1pybP+jYO0aqTambcG9VrXRz6HBDabgkNvd3Oa9Qsd25UWk8brvHusQMh
Ch+2GwdR326VLQDaRdJx7qqo3ezUGQDCiriVYWXHdlnAZI11PizTvrGsrbot/LlcDnkgRAWgHg3G
nSa4gQefNLClh2DwOosXtYRPAVzHZjcgGa3OxsbQ+2n1WnHQU1fV0AiNgILKCk5DJQjDibFpOZwN
Iz2rm3US2Xq2QcLPgMRoQ8XN4GFL6gcTlglCz8u3PCiAgSFzwGZAaM0tL9fS22igbHWdUnPwiVu3
Uu9P5uR2cda19t2gQA+j4ui1+J2q8srdAne4EiVlZmyDB0VbGqIWYJ3az2ekGWooDuYAG26nJfCq
Qx8tOo/lZku4aFNZLYfVMM2n3Peyktpw4xeR3xmZbnbDGHtz3p93WW65e72JonmclFYX6Ek6RjzX
RbXejEzdQPbKvvnIvFGFuwhiw48GfCxgqcEpEnRfFzBc0RY8mTTtmzjAhhbdBrdZbn1XE6e3zPQu
jEkvLSylwoaTE6KFzK4Nze8h6n31nroxuwrz0N37K715cHaT46aUXeEOlvKWbOOsp3RZ8XBzNyNn
Ddqjmcx6ETTTq7G422hl/UBLbgb7WvrxsCk4YKq1rDuKISzeM1ibOgaOEy3AWSZ5YhTKItojOGwl
jNb7Ww+LhiHuMUj+ZBBZpmOGfflDR69kOfOMKaSt3ObzHeA7tMSnhQE8cOeo9MA3TPKs97ruYNTa
Onea8BvkSnxffAgH3zZ4O/b3zs+GvTLr6sdaAX6IIWQTqgZnXazUG0Wflq0YgT35F3Ontx9WA5Gn
H7U6OKU9ffekXV2ZQ2U+BkDskKqMbMF32BZ91PPgXOvMa89yFAI+eQPsNmYpwM5Ki1R+cYsEkRm5
J+3m/tfFXnnxYZ7mqugh8RgSmeAa1jbqtS5r1+20tcc0Asq0CrHUErOyvm95OMDVLDP7kyUK6LFW
LcDLyakajoPnjXAYOSf2dC6e4ZJUj0blRn/SZ/HWRPP38CdU0z7KjioxpsVQnlvDYiQrPhs7Vzjg
vjfVPQDGXpsYUkD1CYXRGrpUOOV0GmwIcRav22YYVOcmaAswRuiOEb+2ed3Og3X0Htyt8p7KZQXm
u9hLwtAQ6O4ogjNYcPJSSt+H4W568qLzbKIKCB0gU1LXld77FWCufTO63X7tLeNZhtFw1WOoko5W
1y1QHbLinLZ2ASOT5sefUm3g3TKnRjT/BKiJ69mob5chDyGZQZbZqXLY7k0ojTCVQveizhXco0oZ
xdWqjTG6gGhYJ9bUWDCz9OInysYrHINAhVWbycllmttNHRkBpxpovs84urFYM4gTVyj/QSIZ+/w2
FFZ5QEffrGM4Tiqd4O/e1fmmdydFtmOAtXkCFdL72EedLJNyBQEWF9LY9tFgT1Zc2jbJdV+Fx6rI
8XEeZxft8bFfD2bfePpS5o175ggTfFch7S4WKBUkRSPGB07+5imEKHhVWQOYy3bJsjttbWDgnCiE
Sttvdn/fgs0ZjsY2jnerA6o5MREPvvCmKKwvJi2KdFqX7dYQ4OfQdS+3ODQhmUP2hw85qu2rkyt3
jIWEc7pFwen0YZQe3tUjrpR3LSu9O8OTaYuOHMh4JExshXY3K5BjPSuWvV271yqwMaie/TmdbHPe
VX5hJHZdjTtDeep8abzbKZzPUL54lFloX9bTuu7xZDjYtX3oA+t722z3kEyfldXdWzJK/dp+WvP8
BvfQvbtBhsPK7swbVH/jOgOyAg1MAHgLMDW8wnpo8IvWllnuVTnF3oIw19L2/L8apnkfCAdw42yl
Frv5QzZHy763PX8PHr86Yp5r7ehGO2ecdMHOyMvqOeusInWRFjywBuG9+LN+mtx+uYAqUgacPhIP
55DniNJN/1FWQ2butGkcmeEuCrWA0G9iz9GiPB8ANK/J0OAKNlaolsSgJrpkkPbYxG49fqv6Dad6
YZZXfluP884ygLAF5Tw0KI7YUI++Gd4yjkmYhcZDhyzCnvhc5GflSX8iaZy28Y4ZBKXwCo8zj46F
V6hHaRJUMSe0eMI1mJStH7N70TuwaQHYzzGLsKOYtLL8vBUKbuiivcsJnZF9AGlXHUg1Zsr2xSsS
p5yXazSjsbwMoxEeq7N2S1pO5tYl+BhVE0yWqVcp0+3piMO8d937Pen7Csg+SKQEXpmsS7Casam3
7b7KeOaEQaYACVYK3pd+DIoohYxRJODYNgu+W35iNJNHfWDP9pfVaiKtIAwUKuNhEv6uWtvudiMA
7SGHrPj3qrz5gcOzc3pGQboOSA/vaD97IH1lWT0G5PZRDGlNucnqMIA+hLPh3gUGyrVNFdV/dhgl
fujHrhzTuinFmcKuBo1itx6SOsBUJ8pr+8PiO+FnrHPb8bxHs0sklS5deaZLJ+PkmNb5UJgSIQgx
wc2fTmjish9uZNuK4shp0tyERrR8Ge22u4f+OJyvrRneTfz4CmPtT1NYqfOgdu0r6TT5R+RzWmBn
tra+gl7wLmCoRMc8a6w/8f0KPuTjqQ8ms/E7T9b7olF3veDFsWK4vWyAnWobOikbb/jk99KqYx8O
B01V+DSrGJ4WWy7AoawqqZ0RrVYb+nNcdy1dexB4btq4hoMESd5YXzvUJeJwqKNzq5cBqGwa/Of1
7Aixr90JZjWO5skmi4X3vSznfqumw9jP9W7u5MR0sis/VQGZ39b54blJL9dCamHhTY6Rs+5dwxtJ
rqx6vsSr9+JkanfeZoMfZxvcrsycUW424dAxxvVTwMpnmVNhuxNuq5cSu+ZraTkX89rI+7HBLzVZ
c2c6m5clT3ujC29nT1uPNZ6DF622+us16NbbtWvd/8vceSxZjlxb9ocaZdBieoGrQ2aojJzAIlJA
S3e4A/j6Xsii9WNV9yObszehkcXMCnEB9yP2XlvSMrXRodIdygvLp78057OxKJZbjp3HItLzI2nJ
xpHlg5HusSus97nTyp3Zl3o3gKzruNG84UdLkvINumDrOo6GeHHo1XH6ucMFhzJWZN1lD2zhr1kp
7gMgXzf9AuYjoQG4ZIFxbsux+sqWWn946dS9gMPQx5q8RKTtR4q4ZWfmnTi6eNZ3rDXrm3HyRNyb
mApyhr8Ha7Cm29VoSFlc7ZILrdaHriZatR4juS9Ng4ZxaPpnR9Ojd6FTH5d26WOb/L5dUVTWUS/9
TVD31j7K5HQXVUEbwwHIr3ZQQ3EZwnBnObO4d6oqPWt/Igdg0st1Eb28YE0wnim5rGT0WgMnbr7m
O1TsPZ/7MJbJkOdBsmBPfl2yAbis069XDQIiYRX2iX2koQ6ZWGtEjdo3VaGOVer8HNyxQy6L0Ghf
pG56HYwVr2suol2bL/a90SzdM8yT9rZpTUgocDsApOTAr3pCPHbrVJG5HuTyuvRQtjFmLqcqMDwQ
NtNybdxWPONO/xXpUPxodITfB4xqRxh2Fu6CYhOGTDo94virj7UpDcr9vMVu3XY3Td78WFIkktTe
7dX1MR0HOKhwBg7Ot4oY6Ri7Xca5I8RdMHvGrqs3m53pF3HulBhFWyqPdKVTV37JR1xUR+FW6+OE
h/s5cPPyNA+qPdR6QKvdt0N0O5Vi3bXTCIq0HHgOnLE8sPLqv0dUhj+DsV53uBm4ZwhcPTciNW7Z
b1ZHlovhS4SIH3wMeN+rUffTPlf1a4jnb1d5XrNL67bAnwMlwepkYrDJukiYh2qnHZ/WylJc/fVg
speIdHZjjMrbqmJzX5CoeZP2vnXQMnviM2Gr6MCnw9srDlOkX4G4tPGyzPV5XswHAS1/7+DGpY1p
l0PdBEfYGlDuCtngOep5ROA1LAkKHo6Xhty+VhccRxVtjMXd8lywyES40RXnkPqChq51vtc+KvZm
0l8c2Xu4nlSUv5mF8VBnxXow7PAnKzz7wqdt7UOulnOEbyzqp2VPotPdUs/6yllA66aN5ol6bT2B
F6rj3La5S+fixp68hXDZxiXUnkzraR8N9XJUQKt2ZsT1nvF6nxh9pRt05b0JNDYWUCtvTRngZV+Q
y3sY7NG4r9Mh0BPnSBV9iih8shXOmD4tx7jvrSm2rLo7+PZyMniBdq12nZsZE8QP5Gb6TTfQzHZz
Ns/nUI87Z1nbh7qsm4aNfEU2/dL3ByWDZiJ8w6So8fL0BCTja+Hl60G4zkQz5k04wrOs2Q8KkAiC
AX86YxnD+t+g5gNlIhUf4bDm3Q6dHy8SoIpN30/xYdbtZyrJAZjn8MewyPLKX2zuAzHl/jkdJu8W
224JdWoc3a8Z/puLrzp1Z+Da+qigJTxoC78ltrBlAEflfbjsS2VMoHR/q9hafdSu2T/4pVleyEp1
b0e8oQ+uIKrJ7GgvNCySRxpK7wKFmM1cO/UXxAJwVDIjt4BJ1dPFaEN9K4txfgSnO94NRcT/JJZy
Y/c4T7KZDUYbrv42usr6bDRhfJiUpvHotRq+diWq5RSBR3B2gonX2fMDwX/QCQhn0HuASf5LH6zm
jxQuyT6awuUHxBRx1BhqDmPQaSy/uVVfmxSyrWdM/REwBCVIlFawwBimWjLZ9OQ5t9pcDDi7GueF
NS/iibTzKDpXGb11a20VMLBM76cyBIkx5FoOj6Kvy1dn5SslZa+mxzQwlss8BgxCq2r8ng5zdKpY
u3ztOg1/p/V+GEXdXtwlErGB+OCZsv2pRhl7M5R0tDvfWR810uy33KeUzft5OiFGzD8rN6x+9j3I
qdwm0Zi5zrGrTXFRzRoB1WipkWTVP4dqCB/NAJVvyUNzikrTTHRZgTzoSZ7FRGMfuyUzvpBa/Dgv
rINdb3qc8It+r8WcxU7T6dtK6XeCIGviTCxAFrtuNvpPlGXKPHIijXFXdZlM6JLwYJrFnJ6ayei/
zqM34DirjGvmgyDbfuH9bjKz28YSQeLXRjvsirL0L047Y/Cbm4ZBDlWse0jDmuddzlMWg1sPT3LB
Qvmlr5cK9BUUAeOwjvN87O0FDyLQwv1g6fK2z7qnxknn7nsuZ1fVO2V7rfWYNYFamOqI9l5VtZcS
/DlsBs7RtC7WNA5U5+iuQ9Y0s3b3mVXN+SvsIR9Mk9+bn1bU+8sBc+X0DUv6VB3UOETHVE6gq6pg
ta9IUt1HVY2Ml8KlYXa2uMQH21i3QdmR97dAUzvhDsryAxM8quNmqbGze4MCGGeP1RLiOEsjeW5X
Bi43vZ0xSuuMVGEAHLDfJ2CojKSUIV3WBj45cvMtcDZ0ND1wnLbVxyA1/h9R+UW52x5a76vOaYXu
CG+r/V9M4Kp+5PtQcqF/LSWHJ2EneMYOTkPJvYM+2Vv3rl+nDgeLEuUBfkj1Q1lO82zTEMA8racv
KPTm9Bq4un7Ffli/0j0R/wRw2/22jpU/HQvsZuudSaRbcSxAfu89T7t3JGPVtOel7SE0mElz2+i5
622GbVOcG2aJ6EpkKh5GG7vwJbBRsGLDt3Fju21z07JehVoX5lu52dW4haFZFJSaKnvEixxA5ZiY
EfNoFXBmWvyBvyIwC2MCzt73XkgulfWRiAbO9NyyawCJds/kkHQYOexJftHpThqu091Z5tzWfJ4j
Dv+VwWR1cgafDcJo2/z5dl35XEUTsT9ZxTA/qFXxeuOtdtWXvLClfT8LKEq7gLITLyGjvOe05/E8
WMpc1l2vBSviapWWBI6U42wP0pExXq5GigmyaNadMizfPHTZNh0pbWO+9Uuym+PMCqY3Fh76pKq8
9r742NBhr3jwkhzcJSP3Bq/Vk9c64S1VeX6Lx4sq0ZnmJmcdzeopFtuGMi6oPoO4zCpdYTp3kUdZ
YYXEpNYlU3QVNW0KM71aJ1KwZNHHkgosIfZBB4+rU2wQ7jAt/LOjCoehRu/oh8wjLrpd20HuGn/F
WuyXkliWmaKNiVPZzs8AYQKq5BWqASyPhQsEt+vsn9dWp5IIxYYzY+76H7k7WlDkaLjf9ZjmD8Jx
2h8yqKdX39YRM/Be3LtAOMTO7oK62HnrDLWxbWZ9nEhtdk+en1rijKsfrmE3jsxp89GF56C0J24E
ZuBdTln1QJjS4sVIe+tXh/r9bbHn9Q7FXNTE/dBHDhdq57145mLW8RjNAXfzlAcf66AjvGB5xy09
t6EPuQxx4lsh4URS8+Bl+qUixcjeyoOpOgntUvIzf26bA2MYEd1k3LfHyBtzQoDDdCEkjvPuQ6nI
kzvHSEOe+MUr9jhTefqcytaXEYHtV6A443OYOfIORFt2ZM7AI2OSxhAmkvoxO0nprdV1XSoT/0+f
FWHSwRSok8IFGQtvpXHsYzObFFaGYdkP3hA0zpWMA2CF0vfs+mzYIKtiQw2YNs00m8kpZBq/xKA0
o+vcCkb14WJwsMlK1HG9SO8yFdJpNvKX1+7p1Xi4dUm9n/jeZH4rvK3sBKqln0AltNiQu4m3wqRx
552bGuO8wPB0oB4GlBQLZLawK3BT9rTg/l7kPsieKAU3dFrHproToYzse7KOTJuBhEVpBYKoAakG
e4ZXk7eSiIjeoA20fz/vZpjlP2cYNz4+Jae9Q85jO0mv2HKGwuoySBhj90142hG7QfvET6dC1k/M
c8OPYpDVt8Ue8vkIRKd+tSk6e17WynldTWYBu6mdTYbrQVMxXZzVfcjrB16hDeY30I14BEXEcAUr
tm5prAW+ml3QIBnf58CRgDtkadnAV8jMOxcc2meqGDw3cuAFnTLJR5dbswnAXHs9OCtF2c1XjBoj
cdy0ZdK9OP2BrDqq13Iwmht2mEufRGS43LnRwI82gc49ajka7DdT0gEwhmROUpAdlPPEW6k8m7Yt
9BFrtDMfTW+FLCHGnO2Kgm1S72FmQohqVK+7fc2PA/xxWetgPzX2cA+ehzOPS3hKmHPM6YEGp2lv
wH7qG+GuGH+HQAbrV99tuu+kFHgi4Rq3lyt0qWp+FGB2KE8bbQ+Y7ddFJ2PYDS9aBn0XD03HnmMx
ylB9+b3FWhqrac4mnAcHrEtufXZCR3eqDNEyiNlGjm9yR7K1jfrsqSqVbZ+2w3Pv87IFOyOfotfK
BdZKPxrKL1HB3AQWjm478kOynyKyi9jBSsxLV7jROVeMi3YrFuBXz8PGnowTwES8yQ3p4B1ycMzS
g6tv0sGO+kMPBProGSFDfsmUvz0pQX7fMccq3uH1b29Sy25TcrCjxv8xBSJfHsoIT8bd6EteXq+Z
V3ljzmrgDWRQYl+ReJXrCSk+q0T6Z/SkXiTTFU2e0Qs+oGb8NXZGJlmfGdVr7wzmctVzZafv9uqv
Q7SzwRacHWGN8sMszGp9tdOtOoCaE4R7r1JRANEOCNeTm5awGnILV78loyn2O7hQCROgIgGnydxH
pQN3BkuUIj9jdCxoL3UPPC8my7wCmrLmxYqoVo/N9MBUvhSPzVDYL+u0dsFeDJEzH8xOZF4cbnFc
95NhgPxpsyIJlQkM1LK/TFlbHUZGg29BXa3fs8JMb721w1Odet4VFcr65npdQYUtxJcgW7tTT7ru
zsuADDvSD08V5dI9jLcxsXvL7JM2XYMbijm+kt2TWMRWNnhyHV9+r5og4/GJiuBo5vnwwB67/mn1
o/oFk28ueKuI0VxrNXwpSuA3Vz014dXvB39MjEoTzgzEIYp1li5vgTkXJ1H2e2ljn06IUwu+zW6U
vgvUtC8GpW8SSB6FoMqxBhqZ97MpmtDdRU5g36qllOdAteZ9vnk4TznaBfuiUzz0u7rrx6ToSnni
MPBOtFWw9RiVdJ+AI30O8EkbM+BSp+UeGvIPZ3XLk0FI5a4KdXQFAz1fPNQbsQ8Y87LkDZvDuQru
8qi39/4iEU8BoUqrxMUTZbAISa1jU+frU14AE2OP1ZobLY0BV7i686lmQvhhS5HHaJqqe94gcGmw
Eigqg1xM37UTQUUOWUWx9FblDV42344Beq4Iw6qixRRPp3tQ0ZZy0ZFHer8yb90oHILVqpct7c61
epXt7CFtnlavzn+xy+awsxQdW96YZhkzUkaMi0zVjnOVSw20pXL31LXtRcveEQlO6HyHiwowDI9y
XKoiPS+RrncA4KZ3f7XqZBqm8cZe1+xsdTXLMSt9I86l5e7xUqOMA2if3n6FN/O2aOsXlNbyrp/U
S+BZC1dhR14NE60b9qfL/YyCcI4Ndyy+dFJ7SQBoBDZDwLpvhC98kTMiCd8xpud8ccOPpdbdjYXE
4oFhKg/+qof2YHojqX8euOgyygobhCW6l5hvDfhg1NnpGaik68SpMvQh8Hu/S6LGHPLPxhHGhcVb
HKoR5IhRFuMxX7WQ6COMKXFDXfo7uCKw8GfvyZzD5gYlSQcjwAwhzLBJPNn8zthW0+g/uBOx2bve
090t9KHoTINcv7JxaBJZgYuejTZnT5+GBXhSHUVXkEDdt7lQ3GIab92L7sPgjuj55T3qB3sfhSyZ
Sgb0b6TjaSa6kiu16EYGFk5lFvlh0gyyAG/VV/xM1d3S2n5GCgnyN230v4zAVievBZSXbBKh+H9B
1Fn4qOEVwWhlLjq50t7zaw8w4RQjNVsGqrYsGEoJkqDiOtTt/l9LZP6qzQls9tI2WdSA+HHjEJuy
qZn+yfYycl6a2Fw4c8uNXoRjw7uu6aS+a89m32Y2wX2pbSrLf/1l/yqS+v1lPfQkSL9MHNI4sf76
ZdupAFS4kDk5tgZK4gZ0aZrUzLw5UpuQ5iBoVfhvvqZlbnKf/5JJ8VVxpSCLJYiWWEOyPv4muBmF
H8mmZvsslbtNM8vOZA9lcnjtUBAR5Ay5fHqeU8kS16KmRgwRlieW/nR8qto8STlg7s+lFpGigQJu
eW4DMfdvni094+wbTMwhskMq8j5ZN1ND955b/mqqGppkp0JUKp7ZUh8spSW/BxGUtAMgLAB8Tgd9
5eTVXftYMtYw4qFenTtl9dNLSJerId5R1j5CorOQAZlTT6rr1KhpL0u9LPtq45gkFmJONDo0RsNn
tLibggSaDacoLx2jMkx4z1ExsUEdSmmczXSpgEtpbF9x4Kv17IHH/jI7JXDNil7hU8+auy6fQ2aw
lFZkrVFcxkPmOm4Cw2WlLDSaVDCD800/gS9ueeewMFWeLKJdzn5t0rPNWDA4Pcehv1jwbNmb0F+/
IVmEF4+tzfjZtCGua1weQXBkY1W8+3Vre8eiVKHcu6m1fK9hkpmxMc7TsKvULEz8nTPCAII//UT2
TKJpNDtCoQymY0Zsls40nGvMZRXdTMXgOArG8RqtFddMCPayRkE0InjJgm6BA9NHI/2YUbRH+DUI
5jpcBM2+9OWkGDbkNWMBq4KtbSObgTZYT+PFhX0YHYZ5Wc99tJjzn5Lg/0hm+tyhb2j+rhz9i9r0
v9WX/uVPHX92m4hT/P1f9T9QhLq9j/+9CPWIDrYVP5d/lqFuf+NPGaph/4FwDdMViSKhhZZ+S7z4
hw7V/sNnt8lwEIU/nQGovf+jQ3WjPwJkdchE0UWTUrWph8U/dKjRH6QZInszoe3hkPf+Exnq3+ww
aP3w1LqEYTD7olUleuSvB54dWHJeg2xGAZRTwxhp9WoMU3kXdEZ+nRxSuGXhBXGa9YA4QYuzdueM
6bwi+DdiTOuvJ/6f3wmjuQCBDb8Jjv+/ficybVpoT+2M57XqikQV31LfKdiKm+oXwdFttwPk/C1c
vPzerXDm7OD4e8cR2de7FIZHsUU//Oiuwj1JpVi0DL5VfDH6Zf03ptT/xzeK2nBTbULGCVCK/fUb
Vb5g0+/wKxvUVB6M0nCO43AJSCzYXHZxE6b9vzGV/9+KTBTCPvAZZPjs521rE0L+021oDE2oUtuF
iFlA919zxI1d/mRYpsGAcSFPzF+cxEinrwVSuqSzqbUdOTOLDwuAoOHCnFez/NSVN/55ef1HZ8L/
3wv/LwXq/wPfelw3/+q1P8uP+i/v/O8//+dLb4V/ENiFs9Wk6Kea8HmW/3zn/T/w2DDyxZuCxDzA
QP9fr3zwh0mkEi5RvFMopn0+5H+88o73B3IX9iZcWPBsEOf+J+/8X5/fYGOoALH0frv8PBvfz18f
ps5rtm1JaO/yQuprGZgffsQAvpa2c2LhjTzKs/J/Q+RhX7KJcf+pyGGcwaABVTEzni0n6+90EwQe
1ehabCt6dF7rS6/p1wl4YXiXRBhlGXww6vZvum0VdwdAugsIx0stb1dBvx2ogA3EHU5q1+PBUWMI
fVfAOIzRyxQrVGoGuj2/2x9WZlspSJhsBLnNmdYdyhqRzHtYY248caly45uCwN7Ec8q+3QeDmhOu
0NS59sS8FLuyt/u3LJuWH4YqUQKtgrigrDLR5abAZr+qqszVAZnZasf2lvz6gJCmf/LBu5P+rvvV
v8BxgUToCSb453qNXMIapjU7GqGfL3xrFHMlQ3RApXsB+oairiwsezdUvioZI1sG7PpoYXoVI1Yo
lsRaqbyvuVI+8HHmsBtJlj2hPnNmzs0XEaFnTLpMRUcErBOFmmXd21lG8h2uQ/O9acx7cEe5SIw1
07ckFEDcHH3ls8rSwdemRb/DilW43UOqg6451MDIjSemvouzl5pkqBsT3au9C/1yLo8Wjd67tlr/
jVFmum/tkWRzr2/697APx3vCIjToZLcQOw8GXZqkBTBY5llF1NPJLnbzyVii0Xt38PihgV3nJE0Z
AItiCWPSOhEixj9HEhAlk9H03q5A6hHsVjKrszi1nSc46oF3cEDg9jFqQgmW0pV7dLW1gxy1Iizy
ATqqUk9U7HxNAObDO40bmMdhWXA+CMet6MyDlQ6GFAmSywz3EnZNgWagI5oEuBntzCLS8rvJRJBE
hQIfw76CbeQfZ0fS/Q3rysKV6BF48MdV2TVwzjUEX3m/EcL0j9AZZ8u5RNFQIut1s5UMRgQ3TXeQ
LikJ8TQUpXhozK5/N1XJfyXdg88eIZwrDuiN7CLbqaDounu+9DKUh5FtDFmVQZSODxUW/ephcCZZ
EezTzEim7LnNy6OUDs+X5TWmeJyZWAF2BfjZsn7WjNr1gzlMbfkCyTKvb1h3zTyFPuJslgSdKSYH
i+Gf/zBckQqc5sguKwiiEf9mBnFBUCVjFXL5xTX8CUZPQM88tSZF1KJlhiId+N8AfmdLsmSNL7bM
k9x4GwfahuNKBh6PNhS1d1UwaNsbg2aSR5YZPzUIO/5PpB7hY9szYaQUF4N4X7wZ6nXqF13Cm4Ic
VYeBnAGzoXGOmZHy9w3wBOaxCxA6IWmDOpOY/UxLg2CUnS8ZKmP1oH323M+S9B2UXU3BucGkkAcS
nXZRoKUsxXPhkphxBjZZLsmwoOv9Do6iZCU6T8I8tsHQ/qTCKH7VoxV9kXbXe+95G64MhDpLHogx
vcDTHQ9GtoavTulW0YE9h/tMcAUslAm62bDUEERId4IcPnNQxvmm5bHVQgaEFRwLEZyZm8pvU7CM
R8ufDsAAX5yloinP+Kgk424HKEAs1RQ8RFlXPwyeaVAJ0NaA4izmq1NZ6ataw4m1lm0UwaNvt8+t
0/wilge1dEdbezRraZ2nlbhf5rgTv/3Cucs5jOt4iFz9hJhmTurC7n7YDVFi1Wz6j3XXnKq5GA9B
5r0R8MByrGVKOa3Wax/Cc+Zzvg0GOSQ5EGCoAuK4DH16Dtrps5UNqwJ0k7ZEUWumxpNRRpAPRQBT
dftgogWjgxEOlxG+32DML7oARy9NYofyIo9DVl23ShAkNCmkbyA2jKVAUiUQtvgTwSRty8FKgdbT
u2XFXVTmr2Hj7AsX+i9KR7kPujDdYVjpv1qZ5aCBeW3d5Yoc1Y9NK7tMa3j0zXy4SIaMo1+5DK4G
NF7pDdtncodc7gJnWq9ZJ2rA5UimpjQqDiZ2LSiR8uqgBNrj1P/CDcYEveOVzdzmYvccoyVBIRxV
3tsaLM/EsIbAVFvzlAsbpRBMnjM+43Mm0RUWHfKfVH3rV/aaLCKy3TBsCxSf0RHyvTCOonFEAe4c
J8wAa4QAs5uSzHZ+QEM4M0U9tQWM2140y3taMTyMU9KImB4Rb6HM9tBbxg0jmmcnKg/c/OsO7wpT
nXmUC1kXwJUTOPXEVuk1nw6mcsLHAeCoR/k4IEnxL1nVQvZOvUcTaVqcI/wgS316Uyp4NMnF2k2i
uJGRd1JhCxWhyu7sIuXgntnhZW55zPqlBBlmL2fLW76WFVOtAZL3KNthfvQEV5RRtcXZ6KPPUgmg
ta5kuBi7yjfXncnJuOOt0o8R9mso+uG693T9aI2rUSaZRL83SiFVPIdL+6FRwa47ow9Y0vSkdO2L
Fcv0rkREu+/9Wh+V1XonTXLPy2KmuuGbBO1P36OLYocy4GsEq5WXYhXssy3cykluT9VlTOf+uZWB
9RENTfYNgm7vY4yhg99b6Pw4M5b7UfRtAgU5/BqgZ7+4bF8/ULeMFqaMZU0AVVZyv/T8tlDXJ1ng
VafMr6D8j6XTl3jY7fBZ9NOWQFFqtpLp6hqswyMYS9wUtzmRBJyK2Up8zqzE+5xL6zSaefCtJ9J+
z+iweKyoG7kggBgf/Hnx7ycr+jC9AYRyxkJ9NxRdXR0tK+v8T6+KpHUTSf7aLoRazryEMsHcBWQl
HXufICctARJkq5HfD1YGKYS9ArPRroKUuhgF41uyvNl5lH48jF2VJZPlCRNy/xb34qYOuVrCT1FD
Qs9DYczHGL6ZZS3vmiLTRC7YuRkeWrMy0YLIWSeG2fJDE7NhsE0Txh0NDglDaT8GR5bDdDFqzO8b
wxLH1Ea5GpkKI46pzUtYVUGMPMfZj0LKpM5AKMf+TGSXPZdzj3MEgNNASjC1ReQ9EuYk2t0yrU7i
C6Mabi22inGdK1i7ZOhggRyr4WkYlvXEZFHNyJ7ZVSGgsZPeEhX3fZap71jRlqMjSuvr0JMYxGFY
1wRCAXsdQItN+SnrSvermHy1r0j/sg+ZMiKxYzljvgY6Og4RJqSiGVgzuCOLtcZk8oXKFQmJSL3Y
w6h2a5VDcMkIDnkK5+CtqBlZC6HYUZhKnKqpb+8KiHaxbP2j4EQ8ehla/2REGPg8kvy453JlIoYi
HOk3W3lskM5jUbvFyeXoPMnBLs+F09UHEoBYIQPU3vVchNdgMMZjOzn4P5xaneVIwINDS/moqLIf
J2j3uxbz4VV63q+ZkK1zX2/H70BzOu0YQHV7oks7BltdZt2WeFgvvpjWu9wu6iYxYCaw5Uib5vsQ
os7Yl0K15zBS7d06I0/txvQYVJjk4nydBK+2IyuypYyR2grBUnq0sKwR4FEa26Az/2qOYqRVifr6
jIc9Sk+BsqJk7jdwvMFWeh397ipQg8WAFPOf3KbCAn4Njz/QMzLxnHaCpjuKHa1R8C2efuToITGH
68dDc94vVLz5OJ0Qb9bIFVfyIHosMQn+uxLBWzFf0royDm3lixcFUYjxZGkspxJE5RXzkDw0tnbe
2RlzU7pdCvrbln40XRUD2/sKMfRrj7bfPfSNj3AEbXiPuD9I5VOIROwWhRJC/qlWX+glTbjwRqCP
Zrq5V8KZ7aaoJ47pxV07qP7Q0p+1aSnQyMQi/kLCyCNdNov9LQssLxYj2ZSxuUROjDag14fJ2JRy
SpsRYsAMtwdKjTBRQ0N+oaOWz17bfbnZqaAgjr493/vaIMmU2LZiPPkSOv5uLrMuuIrVe6zlioJp
rqJuPI5qDC75plRyyN7DaNOIy1Q584UAGGRBmByhPpff+wHdeIL+Rt14HXxrFlb58GgQ7XAhwYiM
hdGBeYuiY4cxKDNgm2nS4VxBaKWjNtuTMaAWsIulXBD5qczdKwqd7J7Aq3oLICXSakE9Sltj56Cg
XRyr6DUQv6Q8mSfmRh9CdcuXwpd1ddC6FF5CESZjV/b1rU5ZTklO6pspR206qeI19fPiyqluXcNm
9e5UMVosU3z3GAEhOSgSPG9dTvF7T7fBnjQyg9s/K148Fk5xgCB03y12fqtorhNGue73cFoZzvum
uJnHWj0aeKSP5Hy9lE49nM2F0Ew0xe3LOA/isPYzIVpmJo5IsLpTattjduAM6hNiYFgANKbf7/rQ
RhYoba7oJTK7fVcUlPgrT/MU4PFwh/nLqmYftaZJiVF0CAbIJ0nFdPVoJVkfDCpxXIuReMFlf5zt
QZ3NVjlsx5mxH7Y5x4XILVnFvDLGaUAYenBGhnUIIf2eL7rZslgWMp9yNreWv/m20paOu9y8XBiC
bS7xVWz9JLYJUCbVEYth9pDOvn8gBtK+rYc2eGXBu/4qf3vG5GYfa/CR0TqiIx34bjdqMMqY346z
ajOfzb99aGlJlWj4sjOvYQgw3NzcauvmWxs3B5scSy+RbLyiY7053AjZwexmEPTDH5U442C3R0zM
GMjml4md4RwTQrbubdYRsU7r4geJf8u+mTZjXV6440E3Ri4P5Glu3rs/fXibJY/gqQB33mbUMySW
vWWzhoLQVuRi8sq7gJc+/c3kt2x2v/q38w+fd7pTxeQue3jkeAMzWgscbuPmGWQPVCUzIpU3J6uG
d69m6tlC//5isUpAg5KlZ3tzIQI2Y++Ayq15nn7bFP12Jjdqrbrol7f5GNk6/WyymVtXZZS/uS2U
E/PJY0AUmxly+e2LtFHafB9NGeC75IKjDGDJMM7gzGOFdPWar3Z1FmOhDsb423O52S+HwUTSX5QF
6XKbPZOvnMfVZtm0N/Omu9k4caOINy635ozuzrlDWSZPEJg7FPg8M6w7ybN5ihDD3dZOXTw3/lLd
ucsMAX+zkA5deA34WHC+jtVh+O00TX+7Tn3OeC6KzYxai1ocFIk7zvdlcqqPmh0QH+wSfIKymC+Y
X/tj2bbd2Rw3p2sQjSWS46rCAVtsZlg5pgGe3jxo5jOrIO8JUzBL0X4z0UrFhx5jmSTFozJZ0NFH
41DjAPSv1TKYpL/UMjKTqcKBgGRpKDapb/FY2nRD+7Sy/W+1ldVTzLQGSYe9EoVY7lAi1CeMaKt1
qKUIgB2EeripsNsEcYjbjYxxhDofdbsMH6aBu242J1IPZhSHI68RdSm/vdwYb7XbLlmsqqrBo1kt
+tCUYY46uaf44Q4119NIxfmL4gxHcxfkpIgbhVFgwjSzKXE8XrHZaax35lL/m7wz240by7btr9wP
KCbYc/M1gtGoC/WS5RdCsmz25CY3+68/g3IVjhTOKyHvw8EBLgpIJJzlYL+bteYck+SsloL6mYf5
6rEuvDvmb52Zg3yj16HziNiRpV87vFmTes5oZJ4OMWB+dhJLZcvJe/690GX5g3mhj08GTfOuhWX0
MmC0bO4TMreoXWHeiLEO2tUeVDZ0avSN/akm5nqDnHm4S7Cq4yJ2GtaPvhE/dlLkp2luFKAPyIl4
JpaSkoJD4Cd7JPr0VBnGAY3YSWeJ8rF3Taw68WxQV9Naj5pANsUYlwxP0asHI0HPeEwE/6wZ1ClQ
gMy01y2ZtKhIciaYpkMDt4p9FDKoCWNMuGZDr/A0VH5LksEQNz/42yz6nZ6lhpHl8qmNtfCsVCTH
sHVIM5I62LXxI3h0OT5mRx03v/QWX/xEKriNMP9eGAr7s72E+/JNWry84FT5hizSF5cZiz9P3ypO
zlI1MRf0vRDRaUSyHQrc1EUumISOjsgkGxpmaxITik6X64KKw7zPlTkSTUFRUFaXRZRyM0wQI/oE
pRMUx1nu94O3GJEHCk6WJ/HTegXScKTkRaSu3Jn06PXkj/KJDCXulbR8fmIgY3zEDFyYxMVR4K7u
LROXo2Dja+X3jTHx+JtWCszcUCyqjZbmEyc4DrWVXSjU1PVLUdIA2hQhtdV/F3GoXHGTTBrGKRWN
JsnP41RLnKCsPUCjfmEN6R5riY4Z2unS8XoMa/mEzZEfMJ2U2/S7qmMRz12caVrskPildJ6BKyMu
ziUmkHJqNdTZRjkRberJmWuKXUPjc6O6rOGSWmXx+6j/+NFR0mu6pLfC86fEZhRnNcQL9ZR7sHBR
kRPedK8j/hyvGS5JAFfghrILRCm8lGBiudJiGnEirieRdtnBYOgpzvsu6x5Z+Kv2oUS33dwbCp/n
lmCkapnQyEvedZBhiZcVNI4vCjVzos1QOfmBJiBnJfCIuicUAFEal0U7rZnSVXlIMULEQc85jDhK
gEdQ0bIo2AnXCu012o6y2yRuxSWOOXDRlWl2w8gCqYl2SedUzBl2cU6wG4bDZrQfklGY7FIRFxQk
xmWlNxd3dtgP7upfOkpqCm02QYSY9D3SLqeQBjd1THlpD8gYT0SlnKd3LZW/AaX8KccgnEiAIaEj
uKQqHrXayLwyfbCgvLWmhexxtBKDSkqPSc3HQpFsLaMj7OfzY76lA7xrVHAshGImYlQoQfRj3KOW
KItpGrEsnlaup8kn6na9vg55G2gD511gdrODOYSMopXoNWAeeVdq2naiyIJoIauvSY5aEkR63dkA
+8D7PeKumqza+V4PaCYCh2xYNFOzZLKfWgyfbFxacW8TUnYLYj7e+hgQMY/h+lk4bE2x+vz6ltM/
ujxwpK5Nqgf9RLpAH9s/s4ZWj+ljWrEHTni3oYBEcVYHynLGq2awhwvLG3DhVlF99/mR/3iaC0xG
hxBIOQFJz7G4puZT68n2QFyfmiwss9w9oV4c/4wdyQbCp/f0Fcz2CLSzKGtYtAK3w8wLtQnY4seL
bYCNdH1BGQnpU3iY7R6Pi4M6b0xnR65qcsDOi6z2LjWnl6fEXPsrKvcqWuudUNpWaxdjUhxbZvfF
S3ZEV+O8YIgKzo9WIK0271hnVDdmVjOh4x0wxysBfOAKIBDLxUZPWRt8ft+XJ/rxidNXR0IA9ZK2
G9/Tx5vgI+yuKmV0q9+2gjiXVkf6ZGSffH6c44syTI8OG1qC5c3yue0fjzP1c5ryTVV8nIo6u06t
KMdNjaR3TSmDueHzwx2/yBzO5D0yLXqjdACOgVblZCTEBzKIYVrhx5MxoeswTRSBdmQoMejnalqK
UEwM1JRn1ljB5ycAoe7ozpJQAMvQM20IUtDQ3/77u748CUQJyVAtfRa4l91jTGintiHHsXXpPWoR
/j5l9+AwUU9scYZkT+FMaiU1nhrXb+ehvQ0wYFExaWknHoi1rcJVWHpiEbfSyV9ZIsW9GbaWXa3t
MewpsrWMH4idhoQ9BgytPcIoeHmoNQi5Dxmi89WkV6a+lxFS88DpWsb+3w0Zp2+ZaGkhLGtQTDbV
pUlVGo0Tq9t0XWij+i6iyU7OShay5oEehCsDLXfx+zZ5q7dX+TByn301GtU9ewsmVHo29AXrdGTS
bXudHxYAFyCudCFui5EcNKbeIeSfFX7PbJMRBHVWe5Z3HfkTf1o7IA5XzWB5hGYx4uGd1p1lJk5j
VgNmTyAhN7LFtk0UKT8lrOg5kqMMt0lqiNOiURSC7dbrzlOR+b90K2aq5B4nrAFCGgynXeuG4WPp
h4tBIY7jB3j48zUOwJbJ1LQ5BSdHZrIxqbzn50mDTXmXez2LkFZo47yPsa52Px3slajCfcJWb8fU
QrxPjh7Tveocn+KEtFIjgEOcYDCxBL9jJVSSNuZcw7axfZZU66mJWUVlluBGUadJdtqYci9D+jjz
PiRLuT3BYskEXUD/o5P3th5x6sxPTsfKRnacWC2lVIUeTd+3xqAXZ6M3FC4sm5rydedPst70b79A
fg8H6WjNpAFSfeINxyhJ/D1dvbeb4HHRuGE4ekW4LbmirPFTpCt9rK4Q0MonNactbRs5hlSasdok
ju89mlbDW5PqdDgmbagPYduWxSaUGfCjUBPPYTZeqLSkq+CW6XRA2sQGMleEMJz+XqWNQwrLjXAy
e6XVPT51Kpu/jCozrycARAifhWc7ASKgOT9l21R+Ne0dqR5ILGCoYAkFCBBZp3scW+C7WSYtozRX
iUpY04MF9665RsYp4uA0Mszr+ECoOo/g80HiePA1oHUyzXocH0qoebyaMAf2h6EY6HTnPuN7pC2i
1Yrd7dXnx1kG1/eDPJoCCloGmjA0STpai4+DL3VVsBEppCzb0ryH2DeKn6luNSRGpz7+dLMEy7HK
Z9TIZ+FsVN9aPopfn5/CH7cY3qJLXItrg/MU5ttk/G40nP3J1Eq8ZzjBxXhVTSzjKTV514ZpIIew
nOm1iBYA4OdHPV5VcMXoYkgbQSqB1+r4wum+xWRoUQEqbZGekVbtzoxaS6Mb0OFTHyW98cW4/8c8
x3WinPChKDpIWcSRgAYXQDpiZplXWDD8y3Fa8AzRCLx+ahhKPr+649fH1NH4oUVGFmy4i0vy42Mt
kav4LdF1q8hnK7JiV59p11Ur5/Ll8wP93cNzuJPCIQcIVRtMzPcSsxgziN3YHo6Sucpe8N7gyCGY
lz/w+2pJiBXj628px+fH5cs/enNNHfGh4TnCtlh629bxm0s+lqtCY2Dt0+aX+iIynGy9wU+PN05u
TLtyXxMvG38BkzReHa2Fu2emQj0rSAntRhNT/WpCCjI3b3Q2bBP08WXo59de0Vv3svSKc3+kurlK
EFk8+LShn4vE1NsAXJJgm011j6kWQ6RcYzIbAjPq++c8EYtYJ/ExdfDyVYE5+NOz5fSqRvyv1ek5
ozMtptqtXoY21OrdbJjjCaqMUlyNhsd0NSVNlHyDAlG07TqGBoCl0dUw/e28t/11x8JAW8MHZMev
94UXnrTUxLqfPnga0EGhmOXpUM22Rzut7LU9UhtGbRKjWzK0uyW+2X6rE/iN5M/Lt+KSZrGvwNFN
B/rK7id+IcplUh70tgpvMi8yaODOA+y1U+CXqdjg6ZPohjqCRy41UxX8Zgkoi4nTn69Aas8ISoSN
TGUGgIhjvu8v6r4pxDaZF1BfOaTapUIZcDu+FYLiqJkh40Xzawr/jApb4uuXyilaLgSBDjXniUWC
n4pxBzTbxjVbougBvvgrzy0HSXjWR0z8k9DVYpR19XPlpFSsHZASgWyITNhXspz8tas54WMSl6W3
nchP3I9zZH1TMhkeHPxWrEM015GnWoVtoGwiOwJxlopkU/pC7Zp0GZkI17P3NKqFS7BzyBQ4pXZr
r8U49A0+MIBVvhycs99zAt5mbrFOizI7/10USomsVE8SpwSPyhesCXB8sh77/f+nEySiMx3prDhP
2kbY5x4ly2+jQ1g9Us9R4qGffTfIcqU9afRn7hDGwknVbCJHviOIyc5wchCK3EsNy3fLMnfnTL6z
BS85gMv3yXte63PXhRdpCQhu2xStInGha4riIhkUMdv56NpG4CDt0dYIDnmZfwtf5mbilMuyjeTO
LQQV6xyyGSmylsR/3PCNFHTgloebNok1r6ULPeYMf/j/tJz8f6NmdNnI/d+l4oefbfyzyZ/LV/Ve
LW4sf+u3ctT7C5kk8Tqu7iz7KEz8/1GOWn/xEFCCI/w2DY8Rh1npP9Bi6y9CBKjhA19wgAova5t/
K0cd/S8PrTK7MfC24p8qR01+6P0iQ2c7bbti2bESFUlr52iHZ9DBGaeMXbKStXY3KcfEs9LqE4iR
sFaBl7UuLTtbtRtS4+JdautpgWqtGVfOgErF1Ec8G/h2aLyG/tOcjuVjPYKUI/1AE5TRyzhzKbH5
4Z1tdc2JL3WQGJM3bd/d9avfq6L/8w6+fLRWWi6DfCVmOz41gLDmETdWtydRE/dCUkA6W1tp9Qyo
OsXClRW1YUAbpb5ZeJP7QfMznK94gj8//h9a2LcTYGvk4i4EYftmCHq3UoJkxXZ4mASDfJ6eN0vi
HG4aSC1t3YJ5DcmIXqmoD09lJrQ9LvYpiCPtNncjdVLKadPPjQc7k92fHavLuc/qS9MHLzcsLAwp
VHNigUyxN5WCGhuXUrv3dUtbJ4iOn1KwhPYFFn/kG5OXzVuH6ev0960ucHB/fqlHsn5vudfEWVF7
QPxLuMBxBaaMPL33MiiWHcG5N5lK/YMadXYo8yx9dxtX83gYBAVtFGdC9OtOjm2BjTFEZygAEVGo
zp+9ZmEr6KPlK1Cf0ZBTiMXUqkFOSXnjvjhl/WiBxzm7AncTUWOCpIc/Fl2DBa3EaFGetDRYD3QS
ftL+mjcIaeyNT+j6GRCW8JSM9FtzBHfkFQOW/Kh1XqaiLy57C3ZFUJVVERiIQnZhAwzskGS0/m0S
Bu9ZNYofkZITaHiUvRObw6K+t+eSkRga4Cm6vG5ruaV+JZD2w/WzdzzGeqsVrRuQUmLtxiSrXzIi
7y8M32oeMzgKvyrCvW9qo8hPyXLttmEozYPUlrGf/ePG60dQnU2mzsAIeZfopQQBKEN564GyfK3C
+R5t5/xQdXX5WDGrPmhe7qLrsUDcRXkNQU75ixhpuqInlU+skyr0XlkxnhZz6h7kJNVFBf3ksqH/
RZumtx4tECLnjjGPSNiyG6+fFZvGBIIdXlS8800+3CKaWCSmcC/rkX73aubHVtBhhgvP086Fabcn
EZDSA/bmy55AGgg289qHXuF3+pMpkZYuPtM2SEeNePlSQ/RH1KB+bSTTUBI70qPXHZ0oKEaRXkSg
GQO3x7IV+rD/AVxLWCfol5Y46Ue4Cv62d/v2qvYUhQodGmFWG7Q/ydb74v06Hn7YnhFnQNnKtknt
w3jzcakt3SgZK7q3ayVIokd7If01+uu+3plSNr+6kfLN1AKZwWQ6XQ561lxMrvdI5JhWoMHtqd2O
teYaAWTINHCtCFQKaJD9GwnH9AoVTGRkfBGfYCy7mncbTJ2zZgttOwaBK0sB92iZXooec1OFIKSQ
mg5KyRKUduaRQX1i+cUb5BVJ/9OgW7DL0Vtu9GhSgZ8n4dPnt+9oo/J2HiRBs0+B6w+EZdlOvBs7
RyCBWL7BCfZjX2Mc5PmmXp0EMXyyrdnULKUocH/1zP48KpPFYpVCkoMl1Tza8+mGG5kaBnAKNGbc
A38b6m+210Q/6AoDB3OLqBx2TjqX9xld9x2Y6ALBGHzR8Kmv0fm2sW+D5FTqXGPFuaIUgb+9xnlA
0Wz+YgCjmnH8rOD8L9MbQA2SK/Tj8nIDbKBMNHiPCfKqtdN5l5z8SzxJC6gKm+WdH4vAaBA708Fh
aQn84IwQx6iiTYQmU6nEWGul+SxtTAEO+rMDEk5IFg0sIaxWRjDYYfNSWto+0arktO9bMoad8tGi
G7626V8QWaPCW4oFxYlbF/rOy+17CqKDEcwQV3a2XhoBnjJxC1/GD6ohYqtgADJcxxTzDqz+DVhM
PqtSA3H+zqdMNQLtZHlcUM6axLSaMV89KtOChWnH/pVj0LpuulCnwhK6Yjvrc/w98b3ptCKOdZey
PcRrEYXbLCLLao3w09lSxnJvSU/X9/Ddwx3mD/YZidtsfDwMK1XH9hO1Vkitc86Pz6nhfqP5PoN2
rtJ0ZWPQOKfzY2u4VLHFDWZz5Ti1uiYYuH+FoYhgicjGgw4cAxOE3c+nBZmzyAak6QVRpY2BN9bW
ReyY15UCXyhNS0KtrAk8CCPn4KguudJSyzwl+jvcoGayTsY0DzdjBUprJP0S52cRnyq3mU+b3O13
heVHl4XsFWO2HgF3C4dKBzzvOdXe9Sz7RdWusWkjdxYo5xFNOqnVA0+2ZLJbCEIrTDXWerI1tR+V
mDZ4x5IwKMtGPqMbleje2rXQ5/SkiJLuMCWDG4gkHM+pFp7AUUbvFjrfTB0jjVXHD26UaisUJuyO
+uRCTKwU68JcakOlOuSaU51j1Wt3mTP7LwWzza5Eplmt+rzChT5GsgqsHvv67FTiohXN/Tzl4YWq
WnEp+tlH7lDmF4AcINvTYd0pT79io/OduIHxZmogSWqpgscr+94M4jp3N9g5wFA15i41ZokKK/wG
S6aCiueKS2rc9WpgLXQf1pPxwDLaPKmi1DojDPLEshCKG1PMFl5k011R59qaPbW8QVeSQeUR01qm
7mOpDWhPNXu4alw5XfW+lixMPXs/Fyxn80rswhwFtewgOQU9ulvOrSvoLqGc5g3zFbUGOJ4RxODv
PMPhFnr191DmySn1H/Oq7xPn3ClUdco0532rMwfvgOkCPHSLMCgi6uAYdX5O2qTtkACM6GJHq/fA
MuXmKWAShRR5DGFCgc7Hk/GzwtFfIhH0ku2YOSMnY9yFJcnoUD/qi05ndbptzEq7bvlgrgdjzl7K
KrqgFjBuGniiP1iL6QvxcnmDBAxayy7MGxtRJUaYpnsoa/M2pQF/WiAzqbH5oN4A/xZuZggbDk2Z
GMJ350z7nAdwKAn1fDYY9B+RcRX7irHnXuSzvJTKrL6xVI3J3Uqnc4UOipVxpnnpDjMSuLEhx6tT
qiQetvCUlh5sapgAWv04/Ka1aMuyNE1+Nl5jgVaIgQInSgPTWuGewiRg7njH6hdtrH/g8hBr0ZgC
nNEEWj723Z2RRdOZF0XtWZIn86VCCHLmOXCHhDc/Won7q+KL36YLDgXf78JTKFBHpFdmjsen8Ec/
gCzs7jrsgM994tJByM21Lsdmz2om8x7gGdbY/f3SZ4E2U7vwzK62gtF38sCxYTRvE0D8lwNAoR9T
VnUbRJWoSqgOgNYt+3nXRZC4G0eFG1+2ITBB9GnLUuAQxy6NGQXR/TDAQL2Nsc8xLKBf3eWsHVhf
69E+nDvKsi7Vp95oyaAQ0/gydZE4q0l3vUCDkcm1yJFstv2YvyaUHlGSzsWjKDG/Dti+Xrpw6m7p
ijDwTzaGPBoBfk8HOXXrZs8HbRyokfmbwUPcteodT3MDJWTpnvYjPMQo8yi7QFx0dUpz46L/HXII
JUgBqqepRsdFcMjQnBqMY0j1bFPjC1i+fSkl7LE8Gfc6wLvLhMAOOL2OEfqbPrTMaZOMpTneJ67D
7o6M1hbgR7e0lSzdQMcE4uYS3HKC5nw5EsIT9wIJDgyjcPkMpkVnU9ST7sC+NFCmM40M5nWT4Ml4
7Wgloflz9UNfhRDQK5Qv/SrCrnDOQn1CDV77G5RGItBnhwk4BYmyADfHq6GclFhTLoR3P87GgS6f
COYGI0jqMPjSsFlgpKMxXpVeZTIQh03s0GGLyOZRiDMscIVJvaBEWaOcVUmX8762BXd34RoTl57s
RiCn58zj/gMHz2vY/XGavoRjGVlXtlvTxbZZjGSsgg2ZbxPY6gqinZDdqoqL9rWX+sBKBlKhhG6y
fztVCAP2iVxacJM5GHdQkhtIIblxKPAy7I0mMg7424eVbzAZs3lrRDC1TFWEbYlzA3qkCz6Qq0/G
wd8UkNhuMKDgvxNmVd1X80whzozInFxZVT9eAYpggdGCfbgZtQJi4lzBEmI5aYNzx2mwMsbJQ1RI
8c/YpmwoFdEeQ7JTbxRgHZLaXo2Nj3pWRSRlWvkTdWDOo8/Q63l6I598LGOobCohb0zpI7gxEFXi
sulJgCir2D7pko4LUeXM01Ay9drA1Dx3YKtMcwzqLnAtcIXjVd6wIyJmZQBQjAl03yjTuaxYJ5br
3PApcuJPqs7yUZ+MwENy8IBvi1sHDg3VTGOqVxvQ3cM0T1jG9VkYLiuK0XnOQ0N/NPxegcg0xhHE
VWX3VyklkV+z0NIL2oli65gRLV+JerOLx0CYxalswrpZd8jhr0qfHnRJYzUYPBt6WIbIeesnWrxR
SzBArJfXOmHFzzn2ywtnalDpATRT8DivfVyipxA0hgPCZ9omqp/xBY9eeGflWTNuUDX9qOLWgBjH
bop8kBzoa5Nnlx5W2usuN+2L2V/q6nm5+Imt5nRAZ74BYLPs1JTvBzYrCWDSofdiwAFk9IGQsa9V
Ls+MdjIDL0zyV+Wx6qjNHThEP8X/T4vOkV2xNwyv/FVO1XhRhK1+J+O4W7wC8FhXbttg3Cxr2T3N
bb4sVSSI5KEymEGQAuAhLWqKnrNVTnj1rT1VFTJ/TE9iISjBxqJpj8OJGdRKzpA+D2uvxfmR5rZP
SVoaDXfbCHE/SNcI96ApvTOIcuNPGk4qsAnaPmnQj50aaW/cpIsQbK3Y+e8re44uiCIoiPDupwcM
/I+sMW+9OLpu8ESstVpSaZ50Y5d37Q2NEVIVgLdT/GleosqiW+pVzirmjb+UuDFXk0NmhDbQ6B/R
4e+mWbvG5+Wv/Zi9JPXuaQOZAMBQz0Tfms54GWEYPKuqtLpUxTzuqSKI71ZcmldF61eoOjPrMo1E
CdmnIMHBATE2TE10ofIsPCzmx+syrtP7XrMeZaXbe0uJ6mCV3bPWh9VD48jEXWux9IGYYqUER5js
/VA9RFXtPnWjBvuXiNNXKsqgl2aheA/apl7N7iBYGAp7Z2pyS9fcZs5s22sAhTo6nWrBuqAi2VWd
afP0rVfSL+99c7qYW8DKFXGf/0qqqBoQecMiU+LA5iXCXww0j5XofcmyM5n0Sx0kCz0RdmyW0bwo
t70RnfPDzEAk9YzptS5vmrC7zbT0Lo7hOmfAtmL9/m2v+o/oCP8/ElOMpQv7SR28aobn6WMJnL/w
uwRuGRBT2OWz2cDZgrqHDf5veIL9F51lYVJ9JrFNN98QIf8ugXv8JQ9xGTU7UqrYzPCX/lMC9/4i
XMGnME6TEaQTKJV/kNv3sQ5ARVAnNM6kok6rkmR6g/r8++pD6BqqGoinCtDX6j9czQC7XTkeXmTE
BKw+i7Y4hyg9fFFG/dgjXQ5LbioVVM8TAuOMt1Qs3xU9ZguEgdnAFbLBNN+z1EFrivT25N1T+Ju6
+FuT979rPL8P43OrLG4jykt7qVy9O4xfdlpdxpETTIiJHw1la7fOpGHBSHJSVai1mHdWO3jRutYh
NGIHbe3bvJW4tfpaFXBhYp2VQlFTfQ8sqFaLSRzp2abpzOiH/naHYBhMWPXGsTXXuKnyDChhghWy
1AvjIply3CLR1FTzhr2OPm69oY/vMioV7LjzNgYhYPZGtMYYUc0r8lts8LkUmeBgWZERLpXC7hXZ
UZHQr606FSw94+c0ntM7n9gPe81WO4vOBlUOt3ETYw2tY3x5rUiqdtXC1Ac27lYkIyA7JgUudZ2i
Pw3ZGt5aeYoW0AipOPOUdZ/kx8nKi90MjNHbz7ahuwzEmXHaKOJG1jU85XxT9BkdNINowxM0LUm1
MeTQHDQ0amqT5k6Vr4uojez1vwArO+wTG5flXW1flVlC7YMk8Oosm8caeFYbc6dAgiVpoCMvGoPP
n/zy2h49eEGNns8DfRV5pUeaV6jIlWUkmhXUVmXBj9OMles0dVDb7LAT2NJfvGlvkJGjA/IBCfof
y+uGtuHjmxaLCopD1pkBu7yyDcq0yr1zGkU9nGo8sZeKzVm9aTHC3vh9q6F/YA0X79oOK9a6sxbl
Vp0gYQzKbEq/OU4Xv1hzhDFPd7th2HtgNH6B8m6TrYb7fktYIe46XfbmTa9EszwqllAl7AeSKGFo
nkRYF8L1YITY7LUwhS2scq32t2EqY5CAiY930JvZcVo+4iTmlEp7UL3CPASbF3hJXbfNaVbAe1g7
BHmFTFRR8n0uK6D+//hR+QbyUYqfVAr1Y6GGP7EGLehaBMXQz5s4t5Fy56O2NYFV7BPpG1+gW95K
m8ePCrELGD72qcI2jwYFg12aQwXMCKLQ8l6KilJD7LA6IdJxOGAHogGTR2lG8zmJ7tgPRTgaaKFR
P/LlAwDtkr6gQwHHaZCeY9rAz04zcyAOxMjrbxbM0HjtF5W+HfCjb2jdlV+83Oafo6cHZJGQGOJI
PVAX1seXLUJRGZUknQUFJrs0UJFKzgpiIYgCGns/W6l2Cq/yBGH5xkn0ucSAPdMgSaivKTYtigCf
Mh4LGaShkTnQP1r4rFXVsWOMZExvq6xVB++Eis6ZG4GCpG0fdrhN6IFcgqDHvtkK1ZHjgaXD/aI0
vQz9Hx/PYjxwmPXoJXq6c1SZdpWNCrbJyWPh0i/aUC83GUF8e+yK+hc30vjI8FnmBzTLDnq2RWNG
YXm50e/mh4zTaKhhauyJdKCX0DhnMOWZV6VrR1ExXXdAIF6d2JLf6zlJzlCCD+BRrTIzvpgQ/5yH
xdJ/1ulEMyW+9cnfn0nVz6LG7xzB7zFq2KlEMc61toyZbIeAItrJGi9n+cVR3ybAjzcbVKOgbWyj
+3JQVX+8AW2JD68ALLJBWwNgqC3spUWHifBghRocPz0dsixw2IevKy8Tijpl7AMXplx3ntcNlsTO
7LQsQL40E96Evoq8Fb/qPfz0kXNJsFkqViVCdmPVaWUWntMJMZu1MkMW0UWGE7DHJklPVyfm1Eoi
IiDQOhccrTP6y05kPQgLxax12lQWTn1g1xQaq5kYVE+fXD0ghBBcYYTnVl8hfrQfiFbFFWdrGoXB
fPZ0bGtTl+yNIqTSR7yBPIkiA7ZFkaYF1WWnddi3TPNO+SXMUbfziT+JJX7WL17rP2YkVG9Ls2mR
GqBHs48miDaeo9BHNbsxi97/mbR1uq/h0pyNaRxu9cz+qiv398cD1iKWTGgaJx+fLFwFlp3QzDeJ
ktEWuRs+Bbf2tTWJhDYG2dypv3iZ/vhw6agtlFFDYNKERXk0rpJgGblsh3OqeiOE9Sw2CBqKpzPN
zoa7z+eMo+YdH+5yLBSoAnYYXaHj9WNh5KrKWIdsDOiZ5yQKwBOx0wmNXde1jxK3Shck5OGdp2Uo
b+EvCEXLagDwkfSd+euLs/ljPOZsCF5m1sf94NLH+Xiv29ilO91I4BRmYbQnObu7w0Cpm1Jmn53L
CBRKlWbzK4hP0tZIJrw3HVds5taFFD0Z0XlFyu0O3H/+xSNZEG8fB1PODHkN5+Z5zHjHbDTNcEKM
Yk62wTUWEieVVca1MCADsads4TaE2YTVrh6YH9ZDnYTIo4y8+D5rDYkfUExmdx1OodFsTIca9bqm
bH+lx4kUe7owCwEo1/L2LJ88rdl9flP/5m3i8aJKpUuLZ/Nt6H43NIdjPacWkK0g0yZ3L72kPuMb
1m90fLb/eBow8F0sLDc0QHSC/aNR0G0VUuuRXOfcVOpe05tyn9pR8TzR9ToIu42+x+7snsiim7e9
MsVLUlb2F/3ov/lel/0hLxGPizXk0ddDlDBhgK4L6o0ZlyaGbld3nVukuyV1aFiR50Vy2ue3+A2z
+GH0XwZebNrcXtwtfLcf31v01HWmSfoteRLTdGpVoadBrtt1ucK0XdwDXGovSRPEJpaDfFv7yKTq
dQdJ3F9X5GOYq8HvPTeIuhodIIT/ejt1JrOUtBLvPgXdzsZB6pRckFHL7Rdnb/35bi82GZbdjuvi
hlr++7s3pMIIvYw4XoCBD/NwMleUOEk1pK41kJ3QQcyQJCEzv9g9pookrFa6bpGxCiHO/UEtRyu2
nj5YZKn5eKO/OD1vuXlHN5fFGcMTP4otzVxe8HenZ8sIvazsPahv2RyeDk0zaUGGp/ZyCAdA3agZ
xZVjl44MevygIOKFDbpqtkCwjemSnh0P+NBXU+yDVYAmRG4YRIsmoEYEW5fMNG1Yo8WUB5IVErUe
srL5SUYixF2pWdUYtObs0L9h59BvdF/lCzGZyv29FRFuFHRdHN/Bi5K42zlC/zSg4ogvSFNhk5A4
aXYIgQzddao1f9iFIPhG6ugpa9bxHUsRvCarTpIAsgXRS8ycklrGhBs54nIy/Pk2NPvxJyS0RF04
1FbtoPe0lvelT+k903Ct0Qw0Vsl4YyXNlZ21IfI5r78Bjx27xL44PUx8QvVWcxgVT4nU3FewG+qn
Qc+NqGE9Vt7Km7v8GY+SJHee4AQa15FFCiXRNzkvcysmd4Ugx9J2XhiP36Iks29cu+uyLz6jv/ly
F/Ug3u2lxEPuz8cHHUWWQ5A0MHuGMXWRhAjTHI2M6yxW5QkNH/P/YbhidmWV7C9iO8aujwdsZZ+W
yQQWqg+d5pbOJgQzKA1bUBnmdgbZzjJ+8ixCHj31w0GAsIVU7XwxtSzj0dHrjUEM5aa7jBysaj6e
BKsZO9XchuSogYTyfFFsN2XvnJiYWgNj8l9HZMs3hnIQJak4/uIe/LFcpvywTLQsBJjcrDfA7LuP
S9DO8DMTGmMzFMka71QVEGMy/2gRf1CTn04sLRm+GKH5Mv7mmpGdIi7gf/zL0XjpNJrmM2poiBd9
MF2mjRKwWhMSTteimXO2TGytOrFy6eKScZvSAgMfYDd3fVog9BAjTEHCNXWNBI+UaIK2YokWFK4Y
7c0SSHJHukiWBu086i9Vlqc6GrBJqb0DKZ4pwG4YA3BDgy0gvoZkRVuL3T03NzHXoeMnN1mdRjFe
Ar8EbF4IMJh+vsSA0mUEA17DZiClMTbUnYGMOoPuNIrLISKQtKqFjSawLa7bvEmvFEIJHQdTSpG+
pS1t7CQhstDzekmEjDbPrw6jZ752nAGwRafFL11uAUZbss0sVHYpK2lgG2MFbiQ1F9nQnF9g8mJe
Q4RRY58UKBUD8uIJzvL8efZPSQb9L87Oa7ltJYuiX4SqRgZeCYBByZJtWZJfUE5CzrHx9bPgJ5NU
kXXnzszTnRICGx3O2Xvt6TtcB4X6dmGI7yE4VeEnWgaMr4mr6adoQugvs2ydz1Av52Ezdynald6q
h89Lp8LymvUKnWuW9KSWNF0CTAz8JUfUGu3coFvJvT1PDnzBNNObjY1O6FPVkbTtwSleWgwvGIBI
DioHimUSwcEGtYCSeE1vAXghTA1hjDXo+Z1DAtTgZTR/XxOcgL/x/IEZQmFmPWSyrF/NkdwvDjRV
/0eMc2FshlUeT2/SfFczh/guNMnFI/oL67keKvexNYbmSwcN6Rs8o6LeGH0IGBSGHTQaVn7D2Uya
gnsQmVr0gtQd0HwKgYveNSJj7NqUuihXEo7wAjwDx2jSq5YJH2xROgiVpfM1LS0Qf0tak/5proQd
dWHXRTJIJXZ1AZ36xrKkEPu0KtJPoEjJSDTiUj0YTlVVOBXWWmU0TdHw4/ICfj5vrpRufECkdKGl
Pd01OwmVLdUtyX8d0UOwMlqwzCr5YMYGpS13moLL1zv/elcFOjpYzmEUBU8jGIq4AuKqEIM7FCDv
cPYuj7ji9adOVdsrk+P5o2FPZlNCeYadHGXB48mxGPOMoBn4uW3WOt+gc2QPzqSoXtQiiqQ+515Z
gs4fjfYC5Ufk3/QT2OgfX08d9YHWWofyDA2y50BLuymjaM3HsZTt5bd4XjP528pgz6jRtoArcDIJ
gnIlk8ZMXZ9MITBpc+6a9+XsKIcpJVDVTnrjeTGiDgAUeQq37Gq7pykbmujKI3+wAiB55+UKmiSc
OU8WQb0yTPJqRpd28Yxgs2vVCcRRppAvM8T9GAZqP5SQORoZjf/HpWHM61QQsf1zC8dv22lht+hu
G/qxzIobXKvDtqP2d1jTeW+WgkjTWJmzK+ehD05yDvJa/GxY55yz85DSdpNZzTlDatZ0MsTpIbDw
YTkAvdyYLAZu3VqfiKpwPZUcoStr3wcDmvHMs3ID3MTflfGf9VarLBVlcQXQEE3pr6TtUX7xgj3w
dWgJhrqr364Ms7/u+pMNBp0pQSVhDU9xTrdVyHCLJFuaEBK0lSVbIJniR5QNHdKSdmnlfnTlTEYi
EKnSd2dILltIzqb1NIJa7okuqyjcZbKyPaR61Y+FIxeoOYusjK0j1gm8JFckw5O3RIWX4+ZIvCha
4keSE9OfJYxWAFSUSCE4sUz5idNHrwm7/SqYaAJHJFbMdrut3MZ6Fba2yoadmZVuEilA4ZRN8n3B
Lh1iE+7Dl8rtJ8hEzE06DeY+lZupxtEBMqmIbkebikyw8i1QnSRhT4C6jn+vI1admXlK0U4rakVu
NazSOEgo9/wqOxmmwZho03f4nw79szAH7cXj9zxQzHpHwFb1w0YlDzBGG4BXKR0h7xuU+CxvcwQe
fNPgq6jImHRWBb+ERhLHYPBcEgQBDutLNqzeXuUrwq46wnOBZ9MD8kjwXzfEyg9WEBKC6xj726ab
F83YtJIAyk0tWkuhiRH3f6ppND+3upq+s5HF3Dc1hA1/SVLRp/4Uh/U7xrbQ9iBdDdLPK336YvVJ
pgSoRGTjwf0ymk0RZwPJbpjlyauqi0TxUpBb0V09CfFUhKQ2rzEB3X6iRkipglIhx8GW2Cco1nb3
x01UBGmimsVLScuE8qVBbtUGhrBzEza6Bh4DlWq2GZdQo2fX6HXzMufN9IuZJzU2NnY2KFdQ+A56
zZ6FgxVaTEQ7Or5kba6M38w6A2PJoDG/E1VV5J90GY/gDuqO4IKwr/krRRK2xh39n0U9qABBLQ+Q
WKiBU6wAJCGAyZpA9MiieE7DMb1KIzyGVLJm/D4VeVEiBkUZtInnwX6didZCQJQo0Nuh7PCGWFlz
01NFaTyNeosqArTh/DOJ4GlhGlTnXyKezV/gCQqAdgTHvrM5M21QowATdokz2Mk+RxrW3CSUeRQy
bJzqXV/IyqQQUaR3GIbj0UP5xU6/LUOkuuViyLdR6+bbmpAdaK7JihNBapS+9E5p/FLXACiPFEFm
osSaafMRIAh2Uksas9+idTYW317DtxHLmEsUzHJUgsZsSXxAhI22ErEogXS0O6sFeZmqrAzRcOr8
Foap6RPKXH7lTnIcrElMji8YzVk/qALkxG0L61zbgk+P/vuBA3gqpl4YHVTMMUofz/kyRReUY8L0
k7akPNL0MDq8mj4rTltAd4cuquJdVgFZuTwPfnDMcnW0AdRUqePhKD6+bkSSJTTgtTTFDopuXWyb
OEqMeVf1pDIqJs0Cu7HmJ1GMhCMbFYX6yzfwwdYCxIBK3AslTnYYJzdg94IQIxSqfpmY5Y05Vup9
BM8XJX78/fKVzld0DnW2DsuHTQzNwPXf/7PG9HXfRfZsOASU4YDf9LBtAjWZot+KuZDLXSN+HGVk
XlnMz5+PXSi2IpUGkIpP/OT5qqarDDHYtg8MbDmwNEhKB3P1tDiA4i4/4PkSzqWoBZmG66DeOG3b
SSC0ohkpWGmLqO7hocy+tgL3+15HclbwRtl4W8Nrl+ZXVtMPHlJnj2RYK1rAxnd//GpRP0Zq2gpe
rTUhcKyQ1C+x4XxbeKFXTuaqwd86XrdRM1EJAVLAJpHq3PG1TJCMYjB611f6PBrfaplAEhz7SNKj
zvs/dovTmDBn21q8lnOyz7YinALuG9Y3DnGl9UCfgdaQMcjyQxaX7ZVzxwcvg5qnZjo0UME3neIO
7AqCD9CJ0J+ydLrXCCXel7nS+wSdXuuvfTCkDfyYjoHKhv3i6ZCOUxNAyELkGnCvaaMpaFWRPVeb
pkHIXPbaGPAvev3KkD6fM1Sce6uzFnwFOXgnQxr3c75IxXB9nX5XtCtIIdqv5DqV87RiwApxlOpA
u5e0aE3rxRPcHrJoL4/1j14yxx96TIwG92zDSLMA1k0tQl+Qd/deUkx5E1Kie1hRcE+Xr/XBW6YR
vuJIXM53fMjHI66l7GdYWUXGbSUBzMakJkJYY7JOt6oxk1eMEO6b2YfNlU3xB9elvMxcBcqNueOU
Q1VHptHMUnP8liS6oLdE+g7dICqpAgE0hmnU75I+Wf77YY91CPTX3/Y4yrR1r/7PPDmv+bsN/VMW
TdgXO1sybNlrEUALBq6/opb4YM7iCSm2sWUlwfCM1yFspSPgPQ1SCusBNCQH7YlB9usYyfy3lL1x
0E2EuRvLbZUkuPzDfjCICA93VMHUzEtezeP/PqmdjbGKACMOIulEX8qxGw5U98W9QjDglUt98Fty
TGedI7iM08ZpezZznAz9E2oddZGVeqcbtRKEOSDwoKCQXAYFmS3ohbvwP38nGo9nUj1GgSBYG44f
sUF7TjgXbVq10+13WzTVi3Cc9IDv0NxffpvnE/PxpU7epj7hxQbwRUcYY4fm5UWqUN5BfHXls1j/
zvECAGlCM9ayB1Vxtg3Hj0SZctBEKrMgLePyDmxf94mAZ/NOKRfEbYjMtpef68SSvdaAoSEh7oP1
A/hBO1WMEBuSpiT35oE7Nohkq7Rw8UIQSWLUgb0Y9UOYtNOXxo3deevAQnzC1l+/0FxrdyGNH1xy
iqqkW+jOOhRVPS1NsqTDyq9lnh5wYdC+vXzH2vloQ27B+shRnthJql/Hr4gjD2pfBwl7PLbATKo2
yp/jCQ/Rp4Y6G81ZkkETnGCG2wcTO8v3wS7AGCstmXL4a/Iy2wGBs18FAp7e7ytSFjytqezvLfAu
ZadnmBXHQo+/C61rnma0QiD5s7KYyEIqxudiAZlD1LYBmVkzzEKjfgjsaFNreMCvLEbn3zAlIsSe
/EYAHRDIHT+qCh6Gs1BMkMKsJZg1C+dhdrIfYWhoXy+/1Q92Hgh5WHToCbLAExBxfKl0kHZhK1kU
6BSMgVp3ID/10XnsnVR/oJa9PFaimT4PHJkejAoZS2YmIaHkcS09O1NLUA5lgeY1hB/rX763D35w
QBNws9hiIhE8pQYsNQapGnocUvC23LVxsWzdGldfO6bLJ5VE7kNikgtw+aJ/RYcnXyJ5i6tEwmX7
hxjy+IU4CfHQmLEVXyWaByIlvqL7RORL49flhO0LAHxjAO3NVH2bZ1Kzv5pR1P0m97Rx70HzzznJ
njBd0QAgR4ce3NivcCCTYlcMVuTuLt/u+baFwxVTx1rEFAhWtJO7tdUoGipqHBgm0sDoV9Ru28w5
KSFjmDg35JuNG5U4hy4wSjd94Gzo/rl8Cx9MkdwCdUW02Pz37wj7Z2lliXcyR43QbC5xsSUzd/yD
iW95uXyVDyZIUg9RpcLx1FB5n0yQDb4po19CKPrRAtM6n1QlgECd+LY99AobB077l694/mmsEjfH
oJ5GgpANw+L43Ray1qqmBRQuBkmguJbU+VdzsZt7FNLhFge6+khGCdnzsgZTQsGt3TiRiduWAPn2
yxRH4q5foIEnKn2sy/d29rNrfKwqRwVBM9MAf3l8a006iLFpLTMAxkLpaGDv/7qU+DYC0emNuqvm
Bgs3G43ofcaOGvpaQTbdlZs4+z65CaTCmiPYVq3Zpsc3ISOy2gqSg4NqLidkcMVyQE6NWKdXwk0x
yuwmSsc0uPzk+gePji+exQsZA2XVU3VOr0UTdvM0DIbO6KijGcbSbNm3krGGEzyDFk26j76NyN37
rGVh/Ae1ZffLIrXo59SFNdU23Wne5bw0TO+64oabxHEoeK3e4h9aJWrifJsFpPxMttO7PSGRZ77P
W2cbpeH4NI1G+8QmNkEqnkpSrcoCZbOHyd3ZOQlAx00+6/NP04LbH3R9pD7mo8htj6yaaDmMRmpr
nhFJE2i4ZRJEx33Gj+yUR/Mmt4nNubJ/+eA3AgiEJoivcN2Snv5GhjI2tU66Q2KntV/CSP3UA4vY
wji45fwWbzlRu9cGxtmMwEaG2rOq8z91XV1OBkY3k1dX1V0AybjbV1SNcU3NNrqSy2PhvK2y7pg0
i5hEwX9Yw44vNEwWLlB14ekAzN8PLKqeAutjZ6StETROuea7d9jTYlKUYcXMHnU99dvlm/joDbMB
pr7PF8AkePKwSMT0BmxlG7QqGZFlksiA+WDyZtnp+O6MZo+kOL5Gsjw7YvDlgZtG/8r7xVh8clXQ
bgOizbkL5rLTD+WCGaUQBNhZcZgHMfaFnWy7H23ZiZv/+rirrgzBBl1I2Buny2OsNPCsM7ULkH+7
bxrdJC/DPq1vpJsWix92Wurh1VaMK+vy2fzPA68DigmZf9zTqkC7YFM34UsFBQSbh9l13d1IrP1h
hNp/C217+Hn5Oc/VkusF2X/wei3qP6dqidZQwr5Yki5I3ExIv02LlUyahs0qmnDe7QgXxkrmtj28
kE3n5XYvH5pppjufaK0Yroz1c1vOej9kv1LYtFBZWOs4/GeZrRSbAPg46gJFkueY+G3YEkyKEnmI
fD2Fsg/Vv0VBg/XRxA8cg7vwzJJUFa8qmrDxwJp0t6IFHHED+IqcMDwq3bTBHhpabKmtXNkwc6r1
DigP3WxNWeI/C/BW6waxd/ppYqf4XTGQ+rPF1hRqTwRSbdqIaq4PxJrtMIHNxnJH1lP6pgwoMTZT
Yo+j74TIAzNtknAIDMFNkc9hfYqHPPzKsNFfdX3OetBg4CKEkq2BXd0yqrQH1Mr05kg0h65CYrir
oyZ+xXFhPixTISES0r7au4tY6UTNCvbHkqGHvtkQXPo7JEKqDSakvDuN3kRJXMei0vVLs8ZNvrYu
Fng7T0CUlMkUk6eTAC05sDuOtmrSzcVB53jwXE4q9X9MQIu+x1WAOGjU+9WTOg72noaucFCQFPJd
ks7XEGWaIJ+7PAjXvebRXpTf3OIIwARObRDNzvFvXkd0k6akroJWkeMe0ZKNAz5d9ibV+ivrKrWB
84tR4aNQz/GThpg43WFhMoayqBVwj4TTv44kDb3lTqmqNBdWrZwyKfZPjqgh3qA5md/YHenal7JT
crllayR+pWY3j+gdCdn1qmVs31XSXxTfEcoib4cw6p8zCqr2gcQZy7rJSXPQ7sC9FIjJ2xTWB8rz
8Sv20EolilFahp+CXWOh7LPyS5rDdfYAzlESnGeOpf6IIu/Z7axpNdwBc3tsayTvwWxaUB5CBD+t
3wgdm85g494ZB7L1vFFgwPIgPxG6SHMPAZQxDSZMjTZumz0HXkiuZdb8zpMSZFVG9J/Y5Mgdn1Qp
BSzInERdbwLEWPumCwe6YiYQgQ2y+44+Z4S6D8gGMeDNQiIBTIASly7jzvQis6i+Z0qPygwadYWP
CA6M5ZmTZe/dCsrbNpvpRDPnmBHb2lgFeYfK0PBa+q2TL3FVW75VcC7chuRjGMGyNDbF4XIq90kB
lsjD+KNCSCWS59WIRt30515QFqacLA7WaA2IemYzrXHe0gzaZASm/GY7U2sBDKrofsx752XqqVTx
N9XEeDAMfl3PQIWz8ihNGT7JqKlVFEoZkWRoHPo39PfGSA9HT/50gOydL3MW9vMulmlnIeWZoPES
B0fu4EIfzLwBLhO6hHJyR9s2JsWLMEPIHV8Z2l32qR376SknqCwPZIi9we9Td6FJONfGtiNXaPQl
FKDp3lWj7NusR4mxQ6pQm75FcIVvTy0oCfaAHUmDoTG2HuR0C6deblE3d00Fv70UsiOoI4Rx7YW1
DNk68g/h8S6tqJ1bZ+TqsFMfMr+Ahf5OzzF1ttgwsdST6mj+SLLZnal8g6lGGqkvD1FoL5+7RojX
FhFHB1YhShN0R27yaipVGvnm3HVfM3XGXKRmAzfVhfSaPDxv8gF5S/TTwj2xcsxIcCb3b4x+RzYU
VVpVyK82eKATd2NYal89dVHe5k/6YC3axkxHtNR9m+l+mk/yFVaB+fXytPPBTLAaXLC3IIthj60d
Tzt607ISaN0QUGGcPk9uGB9kWP52MNw9UUO4pjH6YC+zlvLWJiGtHhbb48tFJoj0PNaHoAw18A50
OVZqltJk1B+yIUBU02zxe+aHEsXap8uPer57MynWuKgiYQ/T0Vrv7Z9VVWr9LBg3RQC3LqbQFS/e
qgvYwx5AedTP2muewha4fNEP3i/nZKrQ3DrbmdMUdLPhHDI2M9k4ToHujizhIENBuXUo93yLm8nc
Xb7eBw/J9diHY7VgOXFPfs9hMOahhKYUlGW07GpiYTaJJSHJpF1/sMPRorhXXNPefLSBApIEj5sB
xJbtVJxPeA5ck54KkdJD8wjY203v0mgwqdkgaUjfnsrsRtYLFR0U5n3+7Nhx2ezRfVmvXWYAxbv8
Fj5665wUVqgjElwO9cc/dScKq5RW0ga24sbfGlgXG6AJSLKSbiGhYr72FX2weK8lJHziNC9pmZ0M
64xkSyW1jSEgDTj93DQIIhDfuHcobpIrP/B5NZfO3Npmp9nAthvr9vGzJXVsT/qQTgHHV32PKoFY
Tv6/fsg2PhjNog/yhkDCHjAS/Ygo93XAQl+Y/iaPE2mmw2ex5LaxtImYWKA0vgWPciu03nT8y7/C
B2c2c1U+oyqCT89wPD2zgXE3zYFEjLjr8m/46ABbkG8GsI+M+A0olemtwUIexIpufnFpgpJ1SjLS
lbs4ryIA7KaCsMqg6YGdDgYs/K5V2smIMinPsh1hHVHxtYiQJQQ5Gs/Obwh1+xKr3WD5IzkTAtd2
VjwP+qK+RCybq0m6qB8mBNu/0joRN0tqTDZK/5ziVDVV4wuK6PCLEarLlcn5g48ZCTsnAaTsFIBO
C2FETCeg0he4oe5s3w4oWUEzJeMtiWt1kKLpv1mWrLiyO1yPkycbUUrDnIY4Z5s0lU6+HSVCHun0
NLPslXYCw6v9VtWRfrXktn4TZ9ehyM+BXnd1TvfH4xjdRAraYZV2VQMUlHR2yjegOtGD000GOluy
0fdFQ5BKDkqd6Cw26HehGpb/xzumG4yOiTnToZ12fBtuwRGXgOMhaFykDcYEa4kE2tanQpneld3y
W2XlvrLXP5+eONzRXqe0RfWE6t7xNRFpuCAOuWZSpvmBDGH5M8GuTIhpVcZBHoPUu/INrH/x+GVz
rmXaxTZMFVE4J5NGmlvWUIiFZX5OwDkasjF2MbSlweeVxo8qqLvV2Ksh0at6kygAQMPqQ0Ol+buS
DeqfK7dz/ttj0ODIzYq4uphPJwaqCAXkvXEirTqOsZExRegTIDiFIIm91YEJKEsxEilMHiachATz
khG9Xb6Jc587TlO2IoLdAO0191TZ4rpj20nFnIJB1Ts1qBcE/gQXle6tJD1kwh6lcCMOPmeFo3Pb
PjWLlMWmko7xZEemJjdaD7N5I9q2fQutmfDtVK3hPM7ULd6kEmKMt8asPWSwuyZorcRFctaNtWsY
j/M+BnMsbT2S4dbGAI6q4/EEGDVNorGZAgxHBV3+pdsXDs059lc6706qM1Nsmx4yqpZBpSSqjnYR
Lf4GvxS1TgFOo+6T6mB3dXGTxKIOxKjX+8vv+3wattA6rB3IdVoxTtsXdT/D84AiFpjs3WnxEHHe
lxXSNmSzn3EKzI9jOYhDgf4x0MBzXfnOP7w8pUFBYBVmuL8I1X92f9TJ0hlJmAyseOxnIsl0KOXS
HuzwjgxrxQF1R2sbjWtuTkSLzKhBkZ+GypVN6N9m68mXyC6UTp9guwC6/WSDtphOTrEPZQurUO3c
Ax5L47tEhTz3CTUqNqSI7thjSDH3jUCnWHkwtWms2LkU7o1b9mW2t2JdB8lQTeAyMwM6ZpCrCwCW
RjYzdEGVUy2J2KXbejMtVu2ghwgQcB/GeoPvO1F+lHpKSbsUDTtSuHwFctuworCtTgqma5JOjE0+
xvwK84DKV7ZmfAuCezA3WYLL3E+jJtpri92F2xKmee/ZbpQeWiJYKM7GInQ3VRYv3c3YW90Pp5/r
b/Chjc+RFWfZ8xQa2aHheNBsLMm22NFyo95JxyUxYbRK16OuLa4I5853Z+hr8CMJjh6IJE53TCOA
OkJ5DT50SyZ3pcHRLa86BrlWldvLg/zveenk52UnTKNkFfWwqKyr6z/DbHIBoo1iFWy5WmPEG6Fy
FPVrJFvDJkwNjexlqhvFg0pKKAdwUmJzTI/zYv9Su7YRh9IauvgrQ5GWxeVb+2DRoWeIMYttI6Xr
0zIy8sSh6TqQ2eS/K5Buw9LHldD8nMbuBVDM4l++3Af7VJummrFK3ChaA2A5fhNjEwqyUdYaU6Tj
SQYhlzBgw0nY5FRFRPdu7VxU+g3JUnXhu6wHrT8WVa5u56kbi8DFIjJ6xTiihK0mC2t6vehYxbK2
Gx/HcA4fRxTfxpXbPh8rxD5jIeDLRM7AbHV817YL5ha/ZkabIaRfRPTKuB3aabqtuzi0/vvFuBST
koYqw2EDcnyxjrUlktoCJkht7Bt3kW3gEMt6G9FWu3KpD/biLHJsgtcJkLLfaS6V23Jyw4m1BJUZ
j3fE5dYvClXorUHIQL3puex+Ypu5ZdGMcLwm8TNiSefKGDzf0FKsRyy1ttw5KTnrv//n67BDV6Mz
7i6Bye76FyIS++vsVmA82ri2AwV17oj426zsK2vP30/86LPUqXQitUEFh50bx8TxhWNoR2PYQMVo
Z5xlN0MkxEPbLVl2bxazqLdxC/txF1OOeUvjUX8rxzL9aqoZNh2RT84fGrzxY52xlduaIIxt1nj0
mJt0qJt5k7ekTm5GMLLI1UMmcgV7N8bkpotCUCCSvEC5FGboDZWBOt0KAdMZSu+8Vq0kkRmSa7Pc
JIWYP7dzArbUsYYafQ539seicj9uSAIcxg3FSfDEHUkbz1c+1bPt2HoywuvOeRmThXXab8B0NWOQ
c4xgjDm0thGZB7Cn6la97dI4CQO9kOVeONjA1Mmob9JkEPGtgSDn9fKNnA0PfiV+INrwGMJJNzv5
+FBgxoYWJUuwlgUziDtFfWj7TgVqOQ2qDf1XibbOqMA1uXzh9UxzOjzQh2s4kXkTfAfHw0OWZsjJ
3RDBrBFwfTOHWsuyhnMGUf9gZs91bKVEblNWmpCYz/LKc59NOjw3EjeUmfRvTY73x5fPImzpcdZx
8MxzFlzHnDElpgDFCRc8/OcnpQDGt87HgM/vzKJrRAijynYJIocKJLnz9MLB2c5TELeTdScNTiXS
xcUCUDnaXb72XzH+yWtGdgtGDyYTtaLTHkeSCA50Ua0GkJMwlmIOqSjOu3lzV4Vq6fgz7ePSV5zQ
3OfJWJBlMZUUbwHgpPGehcakkFwIMR/GMMI6J6Cp+hT4gQHHM7HFG1hzxheF2wdKCwIOlKudhtvC
Vivh96ICFOxUk1Z7S1/VnxZNmt+TMsaon6lN9F6HY+aStOlE6D/aorv2kX3wIxsGKhOi63j/FCCP
f2RzUmt9CE01cJ1hqm8E6Ze/Z92O24chjuhsgMSqoi1Ry8vPEaYraCeM85MH7X+ug7aR9q7oWoKt
sJSRA8P+NPQIKKaydflH+uAbXKWzRKJwOCJ26ORsilG+DKW+Ngu6GFgA9IFlZeQ4znxPcdaadhEW
uhie7xImV77C880Tn71lQsjh/diGJU72xtNsl8zSvQa1plQWT8rEeR7HXr4P6opzzhJq4I5B8R6J
kP1AMberPXO0sjegq7OH3Te58rWcr5rcEUJNCtYQEhmxJxMD+aNV6ghGrE4z8XNVjvKwsFJAri1T
d8/Bsboh48Tyl7LOngh01/ylY5d35Tc5lychfMXdgh5yLTKapypjFZcsL0OKIEPkq9zUAuyih4Rq
rH066eGv2oZC4hkmUv2xbM1sH/coUDcC4yFk/DDuH5nSIELoDd5xr6U/bFy5xbPdpc7ZDuqmrmNu
sM8K+9pgJU5R2Uagwup8qLDkeHy26uehWcrnPK/zn5eH6QfXA7G4Zl2xS2ODefI1YcAfUHWOpHk2
Rlh6hDmFt6miZG92NIJ3tUuqW1ce8XyRQLZLwWr9HXQUF9rxBzxVZhJHc2YE7aCGXte5SbYRRQbe
TpeYNdJU0oxMw2Xr4GlY/mvJiAmTXwUhyHq+t077CE021KaTmEZQD1gle0zwPzrO0KT/klYxenOi
LfqVwX8+YWGEX9M28WXgQT/bwC/upBtNZAYzTa8bPElDCem5VW5bKzGyKwenD35PSpzmSoZcZQ+n
WdJZpdGYnwsu5gzUpbtKASqYR/cyKX4jCKmvyPZPL0eiDSv96r7gd4Qltf7W/2xEXTua1SFpom1q
6hAn4UASc0vKu69OoXkTo2q7NnpO59W/VwRdB7JvXeKh0h5dkTAFZk9TKAFTtnWHO76HRNBUTwLi
C7Z0rfI6Z7gmGaXSzp/9d8ldL2vR4KcxA8oRwfnxZUetDO0Z6HMAPVN7YBfr1lsSAeZXdUAEtyFs
VP9NBqECu6omRiKA8KfeuLSBe7LKQnc1w6jiEd4HRr7R6nRBU7vKDqWWxk8AeWeO8aVu1p7sZPS5
ifXyi4U+ACynyIbfEwzEaRtW0WohLePuR5+I4aWYe8i5wlwse8PcOUQeiA2RI2FMMIRUVCEfFqdq
/ixFbpebaIjt7YTGRNx06TzcaGVjA6kYk/h7nCAooHlaj3IjusquPVdO1OgrpWXr4HQEqztKvYwI
QkwcGI7SjT8iBP3t2jCPRn/dbfCnkL3/YZQMoVcsbK5Jh6T1LitMZ4R49tWfLG5RraTMos2mDeWc
BmD2efC2VULDR6ekPBL9kMVBKO30TppjtHjg+fuDK/itgzQzXLhLip7+4oAAK6NkoIWb2bXa55Bd
XxWEjQasVDWlOmxob1O3mwY9u1dEgrUD32+MiTfXMOMmXYGasIPCDxy8U7rlAfpPungDDHNOCYau
tJuIUuVdy797CosIkqyrjUrkzQRnstsrkkZywGr0p2VCnLAdq3r8Y3UOm7E5NbrXin7sn36sOL1w
6HXQs/VR9aoVrQSBOsnmFldlmPtoVWB6W6kav3OoUEsCuaxa84ZhdiWS8hCYnCwMYlfI2YGGlCIk
eLEHoUb7tBTpPtTsCTamiooNoHdcoyBtxYqeIy4AIVNV9aXHKj/LDf3Z+IbOSESQakrLcAPWRTG/
STriiD1GejN4fUlf27iRS28x1YY+IpKV8CbIWwoYd7cciUaBtSt/LyLElz7hZzc2ZZHk9wNSbRBi
w/KehqH520EkkntYKCi5YaiffWbGMb6jipt9T82ML1ctJkt6A4dja6PByPhVSfChgdRG+66p3PQn
Lw7fsakkzMuXl7uzEi8QP6qmDp1k/BAsQielgmFtYKSTW2wx688IZaTVoWONR04ryajBZBcYmukJ
mlb9DqptjlmKZPELw0dk+0Y3FY8Eh+P6lXXl7GtyDjTibZwFpMhYasqVuz2f69CscRZeD1Oc90+b
0GbWFYke1vWWBqDqVQ0a3QRJ6I8hT17G2HjlIcXXyy/or6vreKJjGof3BBGBmhMHnOOJrnLAFQw1
2RnCGmDC6FVY7eesEVVQpx2H9DZeoxo0jnpFYBDZhA5NKWbpl1rfmV4ntYao3cjOv6I1ITXcmkiS
/2Q1RMpN4cz06NDZRQ9o585zgka48K1ZbWrOGRYdRAcp2mOCQry/1yUxjco0V63fAT9ZPg8VscWf
tFiXOHwMG7VonGCxKZQZApsIM/AnRvQnGiLzxUSak2DHc2d5k2l5/WOhHQV2Neqp0NtOT2FXjDH9
GyeNyodEmfufJDhGypbCAoV+kar9V4TgBuFKvOLPVr7WK1yVpKtD2JX2C4v9NN4QcS9gUtB+fRum
kQqanU7JvWugauRzLMr3No4FhWQwzhBwI1n6XVNW1A1x+uwKhEMK+rAlpopn50Pl5Q3iHo+veHyt
STOZ/FjPhvagttYQo4fPQTpEjZs/9wuEjB1pUJgcezUsrp3hzwcdEXvsk+n7U1dnAT0eAKY0ZDnR
qV07hWK7qKCCqo6WuNlrmdfCViIJx2j/4x6J5ZXXsPZK1/YyUoPjixodtjQNFuBW6FW9czo6CyQL
SswAYn67PMLXAXw8wGFUUsGlY8jOBQru8aXaKMryKBbIuJuWkJTaMMc7pbaah8uXOX+NBm1JKLuY
7dZi3cnG2qFZtFh5H211VAxqoERZ+AnFA8kpVo52ZpRN8qlVrWsSkg/2KVj4OUNw6ETuf3rshF+j
0LtJ4m0/RiVZgou6hzKlP1CI6R60MDavzahnIlt+OtD6tmMisaUPeeoxs/VGlpGhE6WEeqH7OSxz
/0b1rSYPLlFS99Zponhf6OUaNAf04RVmDrZwoULs8PomDPNvdmchaCxo3jxkJdbSvQnvpPFAYbkm
oeKdUntdr6rPxMNovdfRT/yVILiotmU9I3uSSBCAVyUY9zdhAv13I8tMv1X4NEgYKhf5ifKw0W7c
UNPLrSNNcRdn9bhiUXKDbDy8Wgq6x6Lcsvdf0k1RhGOFhhEFG8uvUC1PT3P9eVA0TsxYy4cXK5Mz
pPJGsRWfXmJNw1CMfU8bMMq0IAev3niprOsvgymXYTeDClu22O5VmDmyVn/Wld3GEI00dkmpTG0k
hqGedD5ETPL70rS02QpEMFvaDC3bJutiWOF1pZUPoRrNoy+YRuB3lMR+BrQ+JrljwXR/ty6dEZLf
6IJ4C7n3v6TIy/u8dsWwvzy4z4yFLKN/MRGspNRiOKoef0R2Y84E7ozZdtFj7X+cnddu3MgWrp+I
AHO4JbvZkizJQc43hMOYObOYnv58pXOA42Y3mvCGMXsujD3VLBZXrfAHKyBiYBTg2gq6/BayJIWF
YRe2gkTUBEOYfhVK4Ik8mgIM3ZCDtbtJXdnAdPivqowFbnEzIUZP36Ec0uXFiEznjed2C60otU4P
87JimtnFRoDaVBV0tjk/IwFZLQfE52Hr1CK8/XyviJDzIMEtyEwBYA0jL+rE8+frytVwh9HLQiPT
ERXMY92gwlDN3o/sFvDkOLcOSjljcUe8NLBbnG3rUw0EtjrpiT0bQQvo//tQYPLwOBqdXj7P8koA
tUWaT0U21tYTnNC8Czh45DrGgqyxNCaEOsn7Gkmn1aiq33pjPDxhj7BMB7fByS0oZzTZ+a4V57+h
K5R3pdfZvw27RJvy9hZcBhJURVHXIUjSLsFz+XwHZmidDsZceWjNdfWwrEi7ZTEd5Eq1vRN9vXjn
BrgMy6wnGe4wFqRB6SZe4lbcjWPT5qFeJomGqpFW9U9eUayn28+1rcY5uYRFWtQsRgdoq1dtafGE
Rr2VhSPqSU+Z09Uoi3b926XTl8M/L8V02pCIESZFkEXPtxBoK+05ay7CHhDnCXFFEO+97b6jD6Ps
UEwuWsI8FrQL2cih589AfLN9EWZgTummaYitp2jeVMLGkYrpv/c8jTNzF5uYSmExgLd3M2FTxRVp
g8qRai3wM1c7u/O4A4vnKHNXiJDWYLzz8kIQhQVQuAMnpUsehqHFp6xTtPjetEfrz6hjC+a7mkAD
iD6O+NxapiS2liuTnYWB9BCoVt99WuresCF50fh8jHp71xXj8qzafDivQ1nQmgwAzze6VWrwts1Q
hqjrz1UwTp7wXiJHUd4oRUcFrrjjZO283AvJa5pzct74qlgDWmQLeErLQlP7aarCTMk9nN0HSz/1
WW+9KYWiPkCNtu5K3J59ZMXEf6YSY47YYT8VeEZl3XnouPkWqp5PXbVi8Un3lWLPKwuQ0ZoqKl/v
jXgnaF9mJBBekVAlvXNIDbY5VoL5h72O2MXz7pzTNBhIRg3VoWktRsJOV74ZnGTYCaSXX5uHOIQ0
j9Dkn20FEzVuXpLidiE8jC7zkSu0PlUO3u24sVc7zyfvnPOYDaES0hFIMJegvRUnNOEMIhvU168O
6UcyyqNXFyGkfYtsq/Se61hdAqgY6rd//MyZA/NkWCpYGrnVVtJhsYlazTy1Ybe4n+gvZHT1zdwM
l9FoP9xe6uKgsxTTXsuxUSsn0G6+csWdoYnNGvZfSAL+Z5S9eaKZVP5k9k93xonXPbzbdqIJrAtZ
OeZMOmoVuLtvbgGTkOx2fd2EA+qfL0lU9hKKDCGw6dvpVFqaVNtJBv6eC+OBkWMVIp7m7kS3i/EB
P8MihcZBA6AZBfxmmFIWY4MyQdKFSZYqvzJtdLFyU+zjYkHwokc2mW/MOlMMGIRu4QsVONTiVs3O
J3+5+0z6+G6A/rlMEbbwsIVhD/6QqwjVQlueROetBzbPvccKcVL5FYgz71zCF0ea40xRIJUbuBE5
3OeBTRthxURp2ocRtk13hU5jE7JMdirjeX2yvBJ/FYG2NSO6Ykdc4+LDZWWNQSpQH3oAoI/PVx6F
YXYrSllhaotcgyGni4faorgmAcqince8iExyMdjZfDu8adq654vxzSoL/OE+dHvD+AG8QLvre7U+
tKY+HTwYmfcz1OidRa8+IUBOpO4A2JDpnS/ajQYjcryxQpcGzkHVYeO3jaffFU0+3N/+bK8txe3k
MSuhvQhO93ypKkf7MdbxEjbUxPaFGH8gvTd+MXsnfnd7pStHlKOJ+hYykyRvW00UaChF2Uw6SWSi
OA/LNA/v4b3/TLLEHUDp0fi4vd7lAQWbJC9BIq6BSukmIMEPVuBwDkAbsHH+5UR5Ejhr5Nq+azH6
9fW5NDqYaR068ovlvtxe/PJhIfJCfFNJeqRu3Sa/SnDGHEAckqJqhXtK+Ow/o0dfPihEindQIv+H
5fjqNai0Evi1xb5QCGGzpZVFuPar+YQL9+LPLbMrK3bybxPaAsfbj3f5VdAO4DUCgntNWTenRmZ0
OC7aPF4Pz8YW9vygViI6tEI0vtZryptqNvagVPKFnV2iCONR+EjwCEAAqEXnR7Uk+5iBHXJvisUO
43Iu/WVSIM12bRPQjbOo4xiR9mZdPNrNGO888+WXwvIcJqaDUkVu66fWOIvnNmZfgA7S87dK46IJ
wgE7eAxRdqL5te1FtIQiz6ZGB1p3/qRx5+gTfbsinGZtfKxy6q+oKNFTTUr3J2pJE0DKXQHli9E8
AD7AAKRfzFuZh2+RW4BwnFXBZDi046l+H0vN7NNaMgUBDKXfW6uBnwKipQwwUBR7SotM+E3pWT9d
bI5wCM/UH7cP2eUHDJaNZq8Uj4NDYGziPHCuuBLIf4ZeqdbvqgXyqTAoCTSzRIzK7ZOj0xvKwas7
959ftWwioJINZ4Ej7m2Od6JUWMBjBRKqTZ5/Hns6upZei/s0dfccgy54VQiS8ZIBBTHLfz1X5+/a
GvDoo6B0sJxyvDsLAZ9nZkfrOynUfVeMltH5WS3ccMoMSCJWBM0p14rPBc6qn27v90XM4pdwBjwp
kUJSs73Rkf9xmtIaHdDiYHFqff7IlDt9v/Qx/lWlae1c4xev14PAJnmJQFDIF7e4iyKrjCk27BmP
uLn9AELjcRk182s+5eUdqgTRO7MW3U/h6Mrdvz4n+GJaKDr1GFNaS/6wvwbDbDY+Sdmqhq2oLeBv
FEImcs5vnTz+kVf6Hkr2clsh94BgIGUhfPGJnS+XIveq11mjhQMqcr70iz9hz8FYamLIM4pG+XX7
8S4zUrqZEIi5CZBDB4O1iZOpV6mLraxaqNKAeWd6U/ZWxHZ6qhPyYX8pxtaPPJs6OcvLr0tSzkGv
mqj13f4ZF9wLaQNlgmUAvyELkG24jhvFKvFlVMMer8HqU48CtP2sNpn2FVoIEDRvspLpQMU1mAgx
V26IM9PSPDIIHMiTC2P9rDt89Mc2MrTVV1p1sgJcY1oA1wuEG7+vWnsIKsR58VhHJyP1KyyEa5wW
MrTfbz/M5VmlQQz8AQagHEFt9TLRgBkKq5+0sAZfvoBacpxPCxCvt7liR3eGUmTHFGGtQ2HPe6gQ
mSn8fevhLALrnBybcQDYlC3vcAAxIHCrWoN8MvQgrl37IWvGegcssb1x5CpSPI43Bgrp4mVh/KSb
XaKuQaXp66/MSb9Xs108D6mnPNFsZlibdHvaPxcXzv9dlGknXCi4ulv9+sk1oSCM5hrE5PEtcwhQ
uXXktofZjPWPWodiWtHAgAwAhaUv9QBWefWW6tnEQfjUpWO7ExiubgLJE5k3dy4qUedfqjnbOW7r
qQpOoiLOOq9+uOzXAk7CRVaiHI1TC4hl50t57R9uXjFTOmTeyVapZV+lHP4KSFYZdXUVDWug4Cvp
R0bpnZQu9z5WZh3/zlogG1mDuEE/qvMJpm/FALCN7wud+hLRoeUZyFcbehHIYdOpMFWPRpBZ5VB8
nWMMNOLCTXbux1dfqe0vfjV6IyxzPW/dwrK6n1F5B6/XmYPzaOMa78eo86GVpsSQTOzOgX9ReCqy
DMkUdmZuH7BzdY6OnikfAU+S0AzZXqPxgo7AeWJq/sqCI+wQAM/fn6bUNI1iXcIEh+m7XvQjHizL
6H2e1tp9qNNIUQ9Ir2rxIVEErUQTZRfFLxtV3M/0PRmpUKhjt6Qq6lsFgcHPjZ0a72gNpqNfWcA9
wttRZZtRyt/Lp02VR/lM7r4J1CNQn2oY8wUYXdq/Q/E7fRC4oxyEjfv57aUuLoXXtWBkoQQgyQhb
p7CpsMnSCqAh6O4NH3XFqT4qCuCruBjFzzZWTR9oVsbxbtLjojh9uAp7TxB3exPK30ChKWFKMsXY
EmfsuCdwDajv1sb6W9FSBn4d3shBB/b3m1Xl6t5Dyx7E5pjKrIrWl7yD4AScH4iOyhnKM7HTWAXj
/X5JAoW2wh1zT5y6sCnCPKHOnXs+Of1UArj183leWr8xoun97Rdw5dmlzpkkxQG2u8gCRg+pyTpu
16Bk8MITD+shzszqQVX7BVHL1dgpIV5JZttnR62cVECDC8Ec9PzZFUTEItZbgwGRo3t9AlP9bNVz
z7wfIqjw3T4CZVgoPQm+qERmBzHQ9R/Cgkbom7gaIXdlZB1CI5Gy/BwzBT2USiSIizrGqpxmwo1y
QhCk+44Btvk+LuaSQxM3w71lD9a0E5qvbR+4QQ4vjUxi8yaJipfes1ACWkBWVIrfT3b+vLhO709g
4IM1j8x/HJFzVEEaMCGHy0gGtc0RW4EVDwrlS9A6+Q/hTWqIq6UFEKItEd8rCBJFu97fPiIX4YD+
C+mozdSS7ButoPM31q4xuDBkevASNN0341rCAHTzGEUZfc+J9eKmk0vJprDFVIZ6b5MCt/E6rZHi
spTeK4/4dkzIkVcLxDXLRmStto9r3Q87e3r1+SimpPqi9C6Tf//XNRdhHm0auVcdALK0PxhNJ4e+
U5HHlVLnt7fyImni+RDKk2hTMO68xvOluozjP6OOdXBqu/6aoTMb2CmguL2b++o6QP7RhebbZnxx
vk6Dsw/iuXA3yyhaH2iG0Hfx2NhDvqbRRyPKqwAVlOa7PZbj20RbQK5hjxZUdok+SjQ41q+hHc0w
R5llZwcuPhhM2OFDgWSmf8BVvcllOr2d9AhdebqHhvdC0TcfobosUD0XpNZQOtppx195uQCJXRtD
IJO54pbXM2K+ZKc1QKK2dhwUgTRwaHjwBPHq7b3ca4/GoX19PD7RbVTP02wBNMV3gh83YPQMzGYf
J00w1H1xahZN2dnKa49GfS7FP6CyA24/f8l6pOaFBW/hIBhLviQlrnWV07RvhOPuNX63LS6uBguR
FZ4JjD0z4E1T3WVAr5pIqBygISGGOiEcj+r4bPzkYzEee1xYnlGxGpWwVazsqObDcLj94WwLHfkD
eExCHiRCwH2bwFAPauREFbbottPOT+A6lLdVV7Z30rTzeV3m9GFC1i1hHDiX4e2lL9M3uTYpsGxD
8TlthYOoZetBs+GsTtlQ10fbFNl4gq+BWTaZd3TXqtReD3QiGOwm6Dw5p8gsJ2yWgd+af/K1akNH
Q3X/qV0L81O70Jr1+1VJvsdILqJjCuVm51a6EkbPfvHmdcVlpcQdtf0BU5n+xbGX8R5uWQbr1QQw
iMT0y2iSmt/ep2uLMmjiQ6Nk4FDKz+OvMGo7+F1RC9eH0YvSP0vXob2l5ejtlP30FjyPCGMQC8fb
i17QU+TB4FgyViaoQpPZxBPUHGgFKmV9SFrNS76lHoKsgdoPUfbGqtAEBYsKmOvQdKN5XyR9/r1f
rSE9QnKf53cTevkISw4tHn7GUoEzdyGHvdz+ideOLvtBqkP1z1e6eRl1kYFqS8hvxql0Qpz75qM7
ojeoMf7+Mwqg8WprlqHbFHs2vNcCEsAIqeIopYiszS2gZalqFkvR4AxmDOgXqqjM8CKszy6dcLxg
2x///KTSQJ3376KscoETaTHyKhLA0Ic+b/VD75oZ/oF1FGC/qR7LOfldq0b2FTXGPYeAKw/KRAOV
H9oQUmdkEwnR2Ekzi2bsoYzx2NPMobwXRS4OuqKYp1gz94TTr1yvNje5TBfg4/Dn/KhPjtlGdRSz
sSR8eihcq0ru0VvZ1U6Rb+gsWYYwSXpOAc6ICmDpZqEGeZjInZjKRoZEuq5LZp9GEfWPU9dP6NbM
yqlVmjyIEgaq/lSJ4cmeBdz/Ki5tn05F4k+anr2//Z6vfOkAImSJyL840pvyJVs8JPWEhqwh4P9n
oQ95oACNvau6qP8Aztd47LL60+01r2052QAMLjlm4brbbPmaF3qFFwqetn11KOLCfnKUpN3pp10c
JEDcVKIIFciAQgV8vkrWmNpUIlUaiDjLnjXtkKEVlUlIsj5qYicwXFkM+Rm0/cBD8opfO/B/Bcw0
oy2oMNnhtVZpACwce9mohoo6C/VBAE/auUOvrUcEknL/ELroqp0/nNPova6OjhvUGLWDIx29E3NR
+0l1qzZo02kX8XhxegFWSWYeBxgsPnin8wVXBhSOPussqCvQeZQicX6tazPHxx4zWayIp65ODtba
oN6sx8iDJbAw9ECDZ+Ad6UfTX6r1zjgqGNMCASaWhVYqkirE1TX5MwPp9PAii9tjayBq7Tdpkz9O
adqMJ9xRe89XYqfZU9m4OPs8E4UQoiBgrjVzOx0wEOGvqqZ0A9dSIL/pQPaR64FpeKyWRj9pyFqG
hrWrrXeR67EsyQ8dCkZOBMhNhCsMYbuKAMOhLUYPAnK2sTQbKgM4hT55OwXfxbcmF0NSzyL/AC+8
DW/loiIgbrGYKZ3L7tzMwcOir+Z4T1n72kLIgdBgxFKMe3xzeTcKxXurlF4wVuBczcGePtS1VX6+
HTqunXsmOdIcmjjKNp4fw8muDbVYFoDEujN80CZ82GpR1MGKoNr90KJ9dXu9K+8KsiQMP7rHxKpt
vdwlYoR9VsLpqnL6jaLq68cB6WPNr/W6+3l7sSvnkfjB3r2eSW+r4zHBAEozbLrQk9T6J81Y/qzG
lPlmk4t7ryrKx4Iju5NeXtlQqYSuSWk7GpvbqcOCQBrFjeUFtTtCmJsxjM8BuwYKTp0/11HfgxZf
NuSZd4JYYP7LuEOyQs/f4GzlGHIA4AhWFKQgxZQlthcU560oSfByJPDjAseWoWMgMHdOCzN39U72
1I13SCHuiaJffXySOflzCNxbFAwCRlEt9CSSsA1xKsca0pxs7JaJ85VcPg1vv+GL/JGHlzkcjR+K
DxpN5w/v4PhRrAlRVKkiS38gz3aec28aHzPkNH6u5qretb3h4lKiCWNn7WunC4KlibmsTHe2uauJ
YMowOmDwswiLZAv95cc2hYVXlV3/Isps+oCR8LxH6H4dwZ2lPTwyjFFOGCBqJu2baNczQcAZrYiC
qout5Q2SNLn4BnUIgW1RK3NfB3BnF3QCXK947/bAzoNp1IZfytrjvNubijNDKoSieXIdhLcCfY7c
D1GkT12QUv1UpzRhvO17Qzy0ASYsXnlgb+H4tdGc6D/XUk0+ZuNQ0V4HQjIG5mgjt2uiCnRs7Bol
YAAdXvUmV+au8LMVYmE46G6fvkf0bLyrUrWe/K4vy092ZKH+vRhuVOwMxq5+E6TYUsWPmoLb6PxY
LGqU9nU2o1rVLTaaGag1/rGjunxogfIeen0tv6Nvg6aX8Jp7bc16P2u86aVQGM34Rbw0e2YhVz4L
MAPwtUkvUBS5wPoId8lEP+tBGlXiy9pOtrwSs/FNhrCxlFiO453ezkVXgu7W/wMxk4rCbD7fgrZq
2nryMj0Y5t4MxGrPAYBx7bSUQC39URnoMmdNC0eTJKSjv5fCq739cV55aEoOsmCyc6yft0bpOdLS
3Ri3elCyK3eNES8s2Reqd0SSWjyLcoFWc3vJy+sFaDxmLHx2TCeBRpw/dY3/CsPlxgjqrF4fJ7Mt
ffwvCjijYq/ze/l0AONpNbMIXm8Xbgh6ogsqGwadRTZRV6nVEjoi+5m5WXrUtexfBbAIqNDviXWY
fprkqJswbyuTaqT8EwAbRV1hHpNT4xb150Wj4f3vmyhz0/8LjsWb8HwTl1Hv4rqx9QATHS/35zoV
P4WobCdkTAWJ8fZqlweVIhFhEyQ0uC6YaG9Wc5aUuiIxSBpzOuh1Vvy0hYeFQ55p6mlNE68/DLkC
R1jLm/qnXkzK3qV1mWpJfiKK6QwQsP/c1k9eZzoiNifgvk2nvlmL1Xjh0IidB712YKQZILBjCByW
Lv/+r5JmsnAzbQpIR9lco0tlL5FxyA34yxVdp0+rR9C9vbMXMCV5ZqSggiHnlHBgNiuqXYteVlrC
Hmo8tw61WRfHQfRYUiH+/g74ApTRws7LoC3H9kvEoIOyo4q+xUWrv7v9W659mDCkEUlhVkc5tzm+
/TKM7TxBOh3sBCvGukzu0sFWT9JyYWefryylodlEQwASKBu+KeXmxTAUB0pKEGVa8dbM3Bcq8eix
j+ePt5/p1X/k/CqmzpG9T+pGaKZb8Q/c3DBXyjozcOau+kCrrfkYkf80ZARLinwRUOh3gBPM5Zi3
cT/7c9o52JP30Jb8xO6xaEqcShxj0da2b9lw+wKthaX/79+zNFYlS6QhrjNcPD94rq6ofTGCZmew
2uJHDkQhRHuinFCO0OvDzqbIu3W7KZw5phh0wyX08ny1zEITZeiFEZQ4khjoQDSaWDF40tbkg5sv
JpyJLO6+zYXHDAANn+m/0mUguZr8/wLVnOp47zOQL3z7izgISPkBeadltPlFzK86tewyFce8pDgi
oGD8FphshFgjKb8GuJc9BIsSWwjQECleF5UaLuvQ72yMvHo2vwJAP6GbdB3Iw1a2JalWqUEZ48sx
jRARZ8rIe+SJstaPPSVNSDvG4htT2XJngnftlMpMCNQeAFGoq5tMIEXZU4mcUg2iqpgeVHPI3hSZ
2n2yhnh5oAuKl1Y510HSrqSAhRLr30dVre+KOR1PVdcXLyB96u9TrRYPVm1l/90+L1diL7r4nE7a
HZSFWwCjayKAWta5GtgNJlIGMuRokHR2sqPveomlkKqfoFSodSFg8uWdH8vFjep2iXEWa1rdRsVv
AinRDbA6/HhuWvjz5vyxoXLTpb6E+jZbofQhARvvpKZXLgEGUriASS1S2Q8+/xmTbY6Ok3YqyViZ
fNTztP1i6mn6GbEG+80MXnXn8F87ddw3CD9x7XDNbm5XTfopNy7WIxZk6beV68RHMRXlg+5Nzf1g
dOC2mHPe336nV48cDDY+OrCaKAfJX/X3VcfTNCsVU2Bz5f2Qc7CHZiqWj0Cxq1PlrkWKVEEU/bHt
pftaMhcwAfVL8xbqc/XZjGd78YdYLUEJuMP7qawxWLr9E6+9BxBscESY3YNRkMfyr19Yr4ybuDsw
OVLUOBRL472DIYfmHgIT7XvHXLudc35tQQ4fky8Q4sTGTUmS5p6YcDLVglGvY/xk2yV9n8PYM5Cs
tNM20McRDZrbD3nt2wKBKKkiNnXH6/Dur4dUekdtzHbRAnUx1xes5j7jmTl9u73IleuWFPj/L7IJ
L3mVuM3M3CtYOihUBwhtK1p6XlyVKGMO8/+yjQBksXpj0kq38fy9RWvHrV9hToXyrFEeKQLFdOT8
L2gStozX+mRPd/+yxSD7ONDWYA/A1dqSiZTV1JSqScmGU728bwSeinPeW6HAi+cec6PftDyahwp8
992/byx8DehLNDjARMiN/+vteUO25k6PUAuIYAigBk6oQ96NzxDo+p2DcvUZ+Q64lqSZ5FZnMwMk
odhE/qD34rn7ppVaND3OGYbSDJYrAx0sZKTC2MCQKtC1Of5XN2kSVfIF2AtAzIB5b7uQWZ0WU+JS
rOqoXYXxgv5Lp67VuxZZh+PtXb0cirIWjBQs3JD1wgd9ExEbZmU1Fk16sNr2PL+xx2ya36LYNsUB
KjBsMh7lgJkrNe+Up3w20T7v+ooitlh0BYS/ofyMzEUbTs6QiM+J2pl7eovXQgWCwExsmadTuW9C
BSCmFPPkCI+nGDpZo6V4haxJ/4hh0W/obutOgnDtipDULuRFVJkfbT6pQQA5sWZaWIhew3Msjc8j
Lm53kSiKkzu1zgEK+LBztq+VJvQIGXvwIqgzvc0zVo6VGqNGaKrWTlRf3HxOHszOa+cjwNQG3GeG
cvoyrorwRVopxsPU51PlKwkwRZ9KOan/h3NBIQrIkoqe6nfL/gJ4oNWcPjVIlLlWTmpsaUMIvLnN
vwJodrywa52+OA6NsU6nJE4hwJHVZ2zPWJhfM63UR2pz8NG+OuPxA+xdi/cO75WAThzgFsGfBbrP
lrc66EpJtdyrtPFa3CLSSMcY213C25+IDCybTJX/OhKjqBrg7r51tmWsKkZs3DHypJi4n+vV+lwK
8V7NWuX0rysRWDkBcvqPBdT2Fva8qOuGuLHRDZjKUxq7SBDRKP+RtWP1cnupy1POUsykeI1yxe1d
mABgMHqjt4PS4cJ3U0UNOUxYMSjQDxZFm8LZWuadnby6KMhAOecDQLdVUWhX04Ekicsc19JAA8Om
EU8PwA09FKwf09Kc771W3ZMlvYwfJC70MUCScUsS4s4vjgJ7GkNvHbztUvin3MGIQc2qdUJprDw5
NY54t7f2Sm4NEZVJvwQIanKyc74gmjiTyOnvBN2yrJ+SsmHIDtireIFv3B9BEEdPGsp+x6zTjado
dpaPfb3sXZcX3BWJHaQfLi15ZBNwW+ckeEdOaNHZZFiN5uQo+Eg9nDibR0QJYHa3vqYPxkMsnPn7
UCf622KVmkFWBI/I1zO7/aPWtvvdqrJmeLLKqf2CcgKCmok1L7Xfj8r8u23d1gu9wnQfUtPqjAco
Jsqn27spN+v86+Mx6JiynYBmLybRWrKYg4GiT+Bo7aSe7FJLXfz/9JqefILfHkjveQ4FISw/5sJI
66CmR2He3/4Vl5GGdgGzR1obCCMj2nL+Sjvd7tXIgCOoZx3ESStL3/fIfezkHZeRRtbDcNoleI72
xGaVFYvJRlldM1DnSas/tGNTKAdTmjc3K2X0zqVzdTW6YFRdUhXG2hxT3EtFHtueGXh4lXYPTI6m
7GnV0WELHLtHj/D2Fl5bjiYUYgfItUo5q/MtRGlMkrpwDlmH1P1uu1l1FFGSfq31XQ+JK28L5W7p
wgxVmzi6aXkNOMlJQwuHIrpLfmkIhH1u4nQnT7gSVqQ8OEk3B4M5+yasAD52QVWyyKo2ioH7Qp2H
NPUSCD5zt9r3JWoS329v4bXIcramTFz/zoF1gCDuWDk4csChAtWQHBEnmsMBsv0HOpvxy7pobobj
5DSfsjlR34z9PH25/SuuvMizH7E5N1bUrea48EUuiFIec1xmsVZvOmT74j0p9mtLIXjP/BQ4A5Xp
Zimwg31JT9EN4K90Osoza/SgrC0BSpnXvd6A/I9tIg34Z+B3ZDyyRtxsbsPQsPGKBtyEMhbGqUkK
451p9atx8rSyzQ9eqqMgaw/5Ot3p9gShFlhtVP7zyIbOnAYMmboYPIW5OVZqFJsdc2nObt7bvyF6
lj8o2ufRzwx92quIr51hPhDKbzC79EU2i42M7SuoFCxWIDw4rkb1rE1kvUmu9oHuLmKHL3vtfeKw
x1qUpVxLmy024zTNRi1zgKY4inZA1cCdfC1V0wgI4Fj/uH1QX5tY2zfqMGWkwUW9Cnrk/HNBLA1w
vuATpVznf81pEkPQDqkAo1UU+ku6povpE6+w2oFNU53GzqD1UgHALIYxea9E03i4/Zuu7QCOj+SR
EBfgeck38tcXvKLCFifo/ELiMcWnMu7GoGGYDi3b0k63l7oWBZEjYqs5zaa3pUu5iPOnBT3QIM2m
7ntGV/2hQUEt2YnrchM3m0zbX45XqSLB1W42OXIWfCsrkDGJZeG5jWWy+htFX8QsB8Uw/E4p1e8Z
ft87d+WVrxUAHrAFSjTZU9tcJ2ZtLCVpgBtMjelWiEYkbZiQV5ohbnhr7C+LjYuMrjbxx6GbC0y8
p8HRdn7EtSSLcOHB2IOLLYnY56+zXedaILvlBU2UOYhzj4q2HjoH2LDfiFX5kChlmQaz7cTYNoNM
iZG5t9bpYKVD+lGd1vW/pSjqb2Bs2UBha3hBm8JxYh9HXqMPXLWHYOYsWXOvtMkEbMVosOPNOiCe
//5pWiSsUoJHWmFupyJKmhr92Erln9nwDoz/8Xoo1PW3nbXaTvP58hvAO4SVgGww4iSfOt+0fjLm
eoyG5MBkYHh0UlRokG4tuEqSaudwXgY4lnKJbJDlHQiKm8OpDU7eLHEHcnAU7Sm3pViza1SnfMG9
GKTGHgjm8pujiyqTbbqlwEK3AByFmgp/pEwJKg+1xhizet8V2R7I6XIDpdemNLClTETGQ/6Kv4JI
u6ZV0Q+QRBRUXWkV59z4tKiejWbw/vlYsBRdAHj4soTaAtS8eXSxQZsZjNYgWrpGCEAsUqHENerw
dry6+lRyIbYPrMYWnh+NBgbi3gLNKbKjsCjrNkAsTz3qDdJmt5e6PBYo2r3WvbCemIMY5xuYCWiV
WZIrga4XKOplnrUcUyVaQCw5b0vV/HN7uQtZbMpOFaAwySL9dahFmzChIqSKehkwvzUnnPiMVVBK
HiL8WPEQQKASjXd1kGPBBPov5LXOE/4wWOo3FyFo3E0cYxl8r++sFvJTJqbnCc9r/YQOGm44/lq3
WM7s/OTLKSFTAAovBvNyVrht0EckkoKBiBLMUW2/2N08v+R1OvutwJCQnzYeYs+p7+zMeNARY32K
UwSTb/+GyxAvKQJoEHF/UcZuEWXJYk0m3SVUTycbY8paItSTVg+zrqxpgzX6vUPYPSLzmz0WPWSq
28tfGduwPq0lnp/8CGTy+SlxEszsgYEi0p+7EgIGOyfIkMX/rRsKlg9oRvd+GWf1t2TRug+JuaYh
bd3xN54CHSh3Q5wsNGnDuhjH6Jh5GOnd/oGXNy+/D7ANCnLUjReTzNeWXKY6CjM8zz2aeZRTF2gJ
5kCJOCE2sRy0vux2FpUp2vl1z+xMQ5KY18IntJ3YFWnfYRaORDtVlvUlauqa+6kbD3rjDIdFtdd7
kaZLkCljsgO4vxYfpHYF6ooMqkhZz19HCxkYvGaBXKymoWyQ6c7BKyP3wbCqvebJlaXkYJpEFd0t
efrOl1ISPa0Wk52F5Eyu5kw5UK25nubDVHfl3jm78qmxGBkaLEw8bbzNOcOhOeUfLo1Ydxb3W9rU
w4ExpTioYlGzY6EX8R9Uc7wonEy0qWCEW56fzNWeZNO1p5ZChLAZeHqi/flTe9qa42wGzxQbujQO
PG3WcINMIudN71rl6fbhvbYYh5dREiI2VOmbxere0SIhyvjgFcLByk/FJ8cf8VcFjYew9R7q4dpy
MpTxLUt86nakMta62tYdbI3Wm4DCKEX9tVSB5CJSMXz59ycjZpDc03Yjx9kUObRwRewBfAkUk5q1
MJ3yLutTLDhmVN//h6UY/0mtK4kw1s/fWNRPDQpXRhTEc+ZhNbEacdBnY/mfktl7d+a1HWT+glc9
Qkdsovz7v5IOSO1DiSlsFJhmPIpDBaG8OyGrjC1i6ZbDvxdKdGpBMiPQBgiNc3K+XG60vLBJiQId
47SnxJ7yoC7wPCAzNuKdbbx2P+sAUSVejxYVrKHzxVIdUR7Rp1GQmXQy3nAfDp8jy1ZejEar/qxR
3vYo9rTmM6WqQ6ccjVkM3DS3QdFmnX8J9NIjImA8Y+BAMoFJjG3kbwXGF79vv/Crv1Ryk12Etoj6
5uazwU5tSVAgkZ9N2aBjULhwsZWoGY5Z65gfyOCE5sdr0rxtWjVZDgsqjEdFaKOfRr14tlKULVNM
n4nQ2BYe8X5c7xzaGHuAgit3N581f4DNIfuzJSzFPSpn1WKRzMWOcuy93HmE/+AhljEZR9qf5gEt
Qfyd27G3/KKHNHJ7o65kePBvEV7jg2entjSAOC0nz8wA9FV9KcJOKCPId67FaJ6foY38qx4XCR5o
VK4luH5wC7d1Rmct9G09QicWxQ86WlEBpuCkSH0xnbT530VB5HJyIXwBWHd7CZerqveTivNgNgxp
2NE/O8J5SO69GcOU1sibCusVS3xcx6L5EjtedZ/0o33fjauzUx/Iz3CTDgCqRBSY9jiIvwtcNdoB
Av1pJTBGfX2Qfrco1Jr93e23eeU0UeQTt0md+VC3GgXkPooXR3pyENgm3uVrEr9TsslDirJsghKg
YDjwo/1lQDEs1cS/GsXwdpHhJOORdxUj8k14qAxFuMYC6AbDQS0sEf/HUlpDUa5LzIPVWqrvIjmy
kxZcibdwt5h3v8LUeOzzmDRos1T1oXRttcg5gg7ND/jTOcdo2o9/VzIQxAjofIJR5GvZtoo6grjH
l5gctLVb0wDsh/3ZbKf5oTPV5Kh7+fz4fzg7rx25kSsMPxEB5nBLssNkjbJ0Q1i7K+ac+fT+aq7U
bKKJEWxjDQir6ipWOOEP+hQvLjLFlAXGFFpDF8Z7eg8bMybjN0mdbQJLSqCXM45bp0axzwz9eBmV
U1cSUFI4yX71BGp7N77I8Fb7VheqGkBY6PXLazXrGAsoi45+BCcuK+8q+sifG1PqTkWcZuchb+vv
Wdo54mEtsCaHwHunNxVMkcwI/tfXUKKnDrrJTsKzcWnBZRE4B/GTKKZdLkADyEHXEgAUkhP/1lrQ
JVoY2QczH5JT6bTTzh25td7kN2SmlGRhhawC6qXWQUBWKgYQU0Hrd8QKifu5hgQT0Rr9i7lR8gR5
Rd2X5sxqMGqqLeLxPYOVrUzmOjmPTpbYd2UBv9ZrtG7ZGXArfaM6AsLcoMfF3bTaTsBqpNxA0cMf
tUg5DZ1mnSxYrX5gBCdMTl7AwJrCVCi7CwlA3Aqjz5e2GRS/RZbtPtHQqhzCCvG+Uf9x+zrbWnjy
GEhL9DQJSVePeIJx6WynWuyXcmkfk8X81qDJ5rd9EO58YjHH9TZHr5hoDacrAOziGPwRtFFVlBfL
4BKhJv1iRl3+q8NYl4JC2T06hWK+GhZsf8eSsg/vniINDCpg0Hz46uuzHEimHgRBEfpSgSzeNC0o
9bcxrHtt+ItIERQ9IBWas4IcvVpNYEdO31V16JdDsZwMzNkfzAjiUtoWe+IBG68d9SmNo/nW9ltX
7+cANf5czMoOleBJi0LtqSyX6P2pEXrdQjKR8gvA2NWEYAdFWW3MoV/EQ4j5TdM79SEZsZ9vY3mv
S7Bx53As+fysIF2CdeirDR0onZjIhcq18ejkAy/aXEyxG9fO0PiBpHc7u39rRGIGYRArmPNrynBa
TLlaaFzzc10GJ6taah864+/I1MIHcEN7tI+t4Uj6UNUQTjO4BV8egSaUl6G2jNBv61ryu1rRD9xD
nRstkf0lbe34L76eyCJQPYAOBenhcrwFMZ+gLfXQN0ei3DSgAmPOONZjLfQXSS0oTExPZQJBUvbV
RilqPAwHXdgC1dXix0HZeFYeG68Bj9P7oxH2yJuVLVcWlN7LWVlLB+Wq0DLki9XFDYNeOssh/g8R
1j3vr/NQXmIw4SID1mI1VB3HjlUseubPY92+aGpu3mP4Pj4mizTuvBEbFzFtAZOkFjoAb9Pqichr
OwdbH6e+GlXoBqQdEkx63RS1mw7DtLOE4nev7mLBuBD2uPAPrpCW2tDbi0VjzE8Nuf4KqqV+aMNd
fRPxjl6Ngn4VVW2EVa54eICaaEjFTeq3EDxPc2Jjl1EjZzUuNoZ8sMpdq1FQYk2n/FPUWO81SCNU
hvwnKGxi7ytrX7aaz1k5yZj6sxmNJ1Crr30Q558RAO3uyikJdvbKtYon6gNU1XWL4Uj41gDoiV5E
pil14qd5Q3BhdoFObdgMRn8KnPypo554lrrCOvR6XL+AISw+tQDwHsNC12OvzGvtf7oxxv/cfv02
PjXVPHydAEpQ0Fu/fkqhOo2Wl4m/xIMMJlGCXhKle1SWjcedbUR3Gxg9IhPrll0wE0T1WJbwqWfg
oUD3sd1TSUrQt1hS8zSNlvlgjkQ09mTVe4XgjbNDHY3LgNSIavA6tIARMgORSDM/y+bkv8KSwsdw
rM372C52Cmpb86RlDuqKQgKSJKtrTu2toeBDg8AoGvOevCS9IxaQD9TstcOIXv9jYHTJiSBAP9/+
jhtvB+8vfRuFcgsANLEGf4RPfRvJlZEwR/qY8e/OMNrDOGsDHsNG3Z77fNxDgG1NlYoz5R1mAJle
/PkfA3bRYsI7AuGc9vJwpO87uG0SQ4+LMhwVk9p+DYalclW0rl//Yqpw1BSiUuBMa8w7yU6MEg+L
rCMS4SJjPX5p7fnnLE/TyS4c6+72cFu7h7IBXWBya8ElWE10BvKjJxPyAINRfJ8aI/QoN2ONFXXq
79tDbX1E4dZNqCEinLWKaFUgF1gscuarY2HCMSuU/xVdln8YFDqompk5Oyit68NPlY3yDMQqCvo8
YJdTi5ulaYdUwno1XlIPZ53yuR2WPXXP6wW8HGUVZuBklxZlhhpBo2bKl6EoqK0pRfdhGmkZvHcB
uWJAufGi8KFIly8npEjN3EbZImCjkfUJpdaf0lKaZwfU+kNWDHt43esXTHTrabyQvQESXpcO9dFQ
6lQOC98WRhklSWrrppDUnuVpaVB+wbfYNUaRu03Y0fKcpXGzExdcbxl+gkNtgD4+wMo3HN4fx7AK
sPyREQTyQbjZra8WevXZmNr+PtAc6ZShUPNugUYscoRohui9QPlYR6lDodNnsRlRppt2SKtYOS12
5NCA0vekELZ2DoNhzkrjGwiGmPwfk2v1qqG+Uxc+4jMdfWb6FU8w75rezQLD2cF6bB0G1A5EMoOf
FonT5WAgwTo7dEYEEXUIr/SDChfb53gvDBBPwGXUI2Yk4jhuL9p2q9OQIqWIdg9qX3Hd6tSmzMHN
zMGkPb2ofqJNznGe1exQqd18sqOAbn+gBv/dPibXdzevAH08AAwUKq90l2QrjezSVnN/KAfH1UYy
qQIoyB2m9IkX6NN8x6affXnOh50i7NZ2FYrYBFckHUB4LhcZ3/jFCirugi6152cjmX9nhjrkLjKj
pofxyXi4PVORMq1XGx0EIbHD4w+47nK8JAOjHMqMJ1vLv6Oy6L1bFmPxOEWd5SHEXLl91EU7VNGt
5RUYlDezO2jLq0FLxEnqrIsL39HpCrUB4RSSCAiu5Eb61PdKekpjJ/6qSH34/vqvhWiA0BlGFUqU
Yy/nW8RVR4sIYVip6iNPk4r2eY7wBupQivKzwig900zmnTR5gxPEY0ynnW4IW4p66OWoUmFX5uAg
kklxFsWkwpEy3YszU/vJFRF2hxAASXEnoRzauY0VYCWEI28DHnkQYqvtqO6Bm8Q2Wn124CAYpQmG
MoC/9TIQBPaJjJbfYjSKW6fWco+sPtpVahf8vr3DNifv6PT+EGqAebOGcBtV2Bo6viZ+lpqjXyV5
WrkRwgWVSyTLg2rEw2M5Rss3EOdEYSSMw+tshP2p1hPH2/kxG7eL6O3w8jl0H/AcvfwSc9rllNHQ
ss6tCAHFbsl/DOJXTEoQn20M7Ym67fzOQIHELx01PTamvscq2bhIRYYDPJkil4ibLn+D0gVIlkv8
BtACI4YIA27MbXl+/0zxT2KgNw9XpOsuR+G2zKUgJc0PCf7kpzoyxifdnh10C5qUdSZOjkrXIBBt
HiUzjr4GWdKMSK/o5Jm3f8tGGECrWfh5sPBwIVaLPiXSjFF0mPqL0lb3/aja51TJx/uiBCImaYF2
X3ZD5qH00H+Z4CrvXDfXmx1kIg1hGiKEAJRzLldijnWlrgbkrJY5BwuNJaA3aVLkDr3U+Ldnen2d
vpFK6LzgEIXynPjzPx/krK+mGIdbDySfA5NXqb4OVTr7QT3ldxKuLd/0yZSz9+9q6jkoYECEJmXn
/14O25WNMmHa4OCX0qnnFm6Pn0JIf4K8Nfp4q3K1Lab6CX7FeR7t8kGZ2nznN1x9YxbWFG01Xk7A
IG/iXn/MXMraNus0ZfRmJQZWlsaAQtEDKDP4UoNkuYq9GB+jco47CvXNVBwov2Z371x9fgNtalqX
pCEktKsPPUrAK1SwPUgQGOF9OnflydLr5BAlkvU69pnjOvOumerVi/02KH1ZxA+EzOAq/WmVtguH
qkLIUCortE6i/hxUen9o5/ybFAbD6fYcr8skYjyhtAOtEFTFOoSHoT1oSDuPCGvmztcyM6v7xona
+2pZZl9DDercOeZ4T8BgfWj6JHjFB9U4953TP5aTrP2sw242dj7+1YMu6okA62jRi7hlDYrkOklR
W2yEablkH4uyUt0oLDpPb7LJNZx09FILUTJ1wIb19nJcnW0xMvIPb/UZgvXVzjdw/XR6EAJelznh
oW7qxoc+n3iz1exhGDcnKQq0wpNHjHl5yHI6xDrmeoNnmY30jPyi7ELmVc5NnlTH0XGkY6PWjSvT
7d2JiTdHZkiRzxPlr4VnHHMpJKdikrYxQNtrplp5KkCN/ZrVpTyVit28YmLZBPisy9pO1L+1wOLb
glGgn8tbcjlrta26xiwZm/hlaLwy1rR/+jmhe13qTrrX6bu6P0lKeSBwCoO0AzhxdYKRVpiKdoJJ
YedVflqGCCBmjLHup3Fsx1Op5fWrNfeYZN7eRZvDEpuQedCmv5LTRENec5opHaDQ5ssp0EbzrBYT
Zq7JEh+cN6OWPG52tu7GV0XYER1g0AjAsNY3JvhrEkkTEcM2bRLslpvex0Vec2toWbAKhuBfzRrD
u25JhuPt6W58U2gk6Nm+KbXAC7/8prTIlQEGATq2hVzcwfhPX2xtzP5TKkXd2bobtyO1XN5D2Cui
Q7Q6NOlcax3R7uARAqJNM2C7hM1G1T5mvaY/FWXYfLk9t61PiVwuhV/iWwFsvZybqobo4bT1gBtm
pB/CZM7uMs1BT0MumkPcBCgGTnHxXqYX2/YN7UAJjBtifSdzH9sKMP4BJFY0HQNk5u7Hqg0fYHxH
f/Ht6MTC0kFjlubNqoIjs5wmB3HwGmRQT3HSyE/22ORebPfBj9tL+bZWF1mCmBZ0MpNKLa3SdVW6
aw3MHaxw8KRE6V96KU1AzfKmGB6kVidyEVaMm+OsK73p1pIT/HDCIf2Y6U4wukmY9DDQ6hQaSqCp
s4/IZvZBk1TJ8IpRjqz7Lmstx5eyQP/uEJI/JUUW/qzR/McBsKPL4M6Ugd8NJqMeSxDKiYPvyUO1
us6UtK3kaHC4SvtEf+y1rj21zpAeWsVpH4CF73Xt3ywqVmsoJJXFphAnfY21NJU5XLSakLMBTWFj
DYJ3/H8UzTLDTbJgDO+Xbkx/WKzkch6KPM9fk3rORp/iKaKavRXEH+whyB3XUAukPSjBdvO3KZsm
dCwMpIzdpV+GT9mgjDtR88bJBUciOJScX27i1UrRhs3MKJAmj4QNzjlOdOG/TW/UOFPGThS6aHnE
1k6icJUZ8XXY19ToyRWJ2cVv+iOIVPAba8ZWwTKtmqvX0HF+dWqp7mzrrUGwcqUiLxQEqLVcDpK3
S6x0rUrIEGW9GxW6CRmmSA+3D8/GPUTVE3wbSAZATWug2VJVdix3ErGoMixnPulwpy+dUA8I5/OS
o2GeRo6z86RsXOwaDRzKgcKtl3TgcmqJPndOvhCHpU1T/B7mJVqOgWRp9BtQgNsJ+rZmCIgObRv2
CdHvqoojD0urJSERf1XF2Kbls169dgjPfWuQfkT3ImmOdhOar7fXdePVpJ4Mpp2GMoqha7RX0o7K
WEIn8aZS7jovLMz4NZmRfxww50XiLDPSR1lP46esG6Wdb7q1vKD4gC9C6KXCt9qeoPVipXC4PERX
8NA3sxye6Hm0iyAESuPOo7K1T9mggmUPjv+KnlHIzgRmKZo8qyjMH3xzVXXlxNyrOG5NSjjPwowB
3gs7+3LPLI5TNwb9eA83vBmz5ap9GKZKu0dsA0nH2x9vaywh+27R46W2uW7ST7zO8twDc+6pcflG
NBHutIrcPCZp0/7FWRDq8jxcxDrWWrqjQDISXCMGBI2CenjA9vBmOr33s6wkOydh40uRjnFp070V
2MvVsevHZUSHlJOgyQiQt5UePKRFU+3sh40LmQIijiDw6QTsTvyKPy5HTS86LZ9Hdl8d0ckYK8Wi
e2h0uWsMUVnfz5lp7gT/17U7nPrAAxOhomBILXz1CFA6qXmS7AGdtSqWDpxu+T8oU/oTOk7zb7z8
wFcoSVuBsnCmXPbTOMxPci21Kmy4ErGpd+8fkf1CNBE3K4Hl5RJEeQjQqki4uimjuMk0W2AD+vI0
ooeyM/WNrQpyi5ePpIvC+JqUnIyTmlDnGLD0Lc2T0Xbml75ONKhyabYz1MaVZlCl0+lsctiBXFzO
yqTs1jc9lkRA+PWj0+f/dooxPkuWOr0YSyqf7RrfAjR2tQ/vXk461EIwBEtBIedxOXDcsYyBxhwN
Y46ew6zSCCfiscpcOdfmHZGNrQUlnxGK8jwaKBNeDtZb0JL7GamFwmrTL2kC+VmWNOMRmG5yd3te
GydF6NoRtFKWAZ+2GkqvDbOSMSSAoymNz3OrqMc39GjLDve1ZtzDpW28hIxniYYVwrCgQS+nljpq
61SKgcZt0Q/HkAqZKw31F1OJtLOVOdNdIe/6bomTt4orudb4doRLmCaugaemJCNgGg+9Nxt6mrsh
PcLW1WfHfA7R9KjcUhvybxn/rumGVV1+Vu203PNt3PikVNuAjnBSIHVaYmP/cSP1TqBA3WOdQyPN
/4l0Kf04y878ZNpdvBe4b60xRS96nPRWkX9arbHZGHYc6hF5HQbmd702GQcoUsNTgiu3L8TmAHRn
e3rhW4v856CrjdQpibKEJglQZRY4hi3WfJctISzjKLVwLU/iB8ks/s1JfoXa21+8YDRC6bfSuUaY
5iqVTWWjjcToiPvofjkq1RG6vYRTbNEeb5+YrS8J64OuBFkzT8vqSzZ6GFJLYnWnaJjPSkHelcFC
8bvEVHaGeiPQrHeuUNOiZw1H4CrgwPOnaDrUBz1rMNvD0lTJwyKpyUOjROnP0kK7wHWSuv5Y96pn
JP25r3KzdnO9ieEwZMZJBO9E0Iv5L04IS0LO3Rv/i3o0VW+vifi4698JFU8wjgSf01y9ffa0qCYw
brTv5kL615qiSXVxBa4/thX0b7RHlE+3B9z4CLAluLL4ECzNOowAM150acJxgpmGVaWdtU85NeWj
1YTLt78YCm6TgCbRklkbGGgj9b5mkHsUqxvpo1ak4KDSOefeqgdtJ5HceN54XEDus4oESOuUm3ZB
nRfG3Hu1jf60pNFwbDnnn/sikVDELKpzBZjSbSYM+m7PciMuY2SiMqHCQ/1yFZepc0vB25h6L9NM
6Yz9qek5EAh29sm1lBOgCGoKAu7hCNavuLr+uAbrikxj0dnQUq7m92aTfrCsejyMdigd9FAKPo6D
k7iTDN8prHSkHq1iz7tpc+sIjyqhrikqqJc/wZk1vWUheA1kTq0e2rov2aS44AZn//aibg4lavxI
akDgXlthtaEMTSqx2aXObJ9xE0jR8EyVI7fKu8EJYmFp08MiEgLaaySNLYdZtNAU9JzKCg7xQLmo
i9TwFEZd73Xkz0iLl3tUmmte5tuoAKMRNxQOk6tds0SmnEeF1nsDWurHJbfSA7KDy7ONGt2Z5rE1
H6tSr4+pnWjYK5ZZCRg3GB4DORuPmpqMp0EaUeazwj46ZOA4/AJ0wZ6w7MZ7KAJz0XHiHxysyy9e
N3aYhJnCqWrD4aWP54RnonTu4QUmnxBidHyTTuP59rffeA/p8pFQEcFxntZoER2dBKBUbLOmn4Y7
+CbNjzRZ5id5WZLT0Oep4apBHzwmDTICUtSrez7iW7PmlAnUukadc/1OTUlHWSci6tGkyT5lrT09
NCE5XqjHvV9LeG0sqpTtYHK2rhGxD1AqoCbFXrxc6rhTW7WkPO8NRmk/hfiVuH047rmFbJ0reu5U
i8RNQn3ycpRJVyuEw7ms9LpuD0pVFP/UeftfkNTdTiJ5LaYlUFxkG3Q8hELLGoDQB+wZiHm9V7WB
7SIuKb1URffdNLviWZXCgt6lrvpyKM1ovRZg9uWyxRW+1h+LNI9+3N5Tm/MWGEFRKKP/sgo9ymGM
hlQVz4MRdEetk36hOjt8pgFS7vQiNjYPT5CB0gaVVkDIqyNTtKlKbB50XuqUcui2RS/dFWrS6i4a
5stL3JTaKyYXe2CyjQkKFD01QDxuEMNZTXBJnH4ol7r3JspzP5Wgtt3J6MyXKZ922e9bU0RTHsQq
9WZEC1YxS4Ssf8A9TObTy/qxqqLpC2ImFCbU0ewFydXyrbpoA3fs2g7jK5QPj2ls1Xfgz4uTo5fz
5NpFkuiHQe+dOyemA+WHUikdRqOe/mLLA6+DNiew9WTuYjZ/PJxVpjRVPDqYIUcUYTMniv0sCZJH
c2j2uFFbH0HnvqDK9dakF3/+x1CTNJe9VFcsTA1pLp6q4FfUV/GDaZXWzjbbuC5EjisiAjb1lfxW
E8dSHjIcXRNWzGnN/KAEnfr59rHZiE6BOgiFYcDswPfEn/8xoXoeccbsMZLuZHVG7HfMnccM2PyP
aurs50RKm9+3B9xaQZIvwTAjaIJZfDmgPhvNOJcapwdduLOud58VScLrJm73pNg2p0aFED4P9s4U
WVYjRVlV1yMjoa9GcAh5zYvDAL2iTJ7u+qSIdl61rSqXiA5FHEzFAGeHywHnSA9Vq2Yt6bAEAB7l
6NuEguW9pg84NzRAaw44O8jf5d7QHtM+kJ4lXt/zkNa9/P4KF7E/waqgF5GOrT5rW4/NgKcj2oZj
U79kQa75NU72kWv2yZ6f8dYXtcFmE5vDyUCQ/3LagOY1UlrWucrDKPfQHjDu2xLhRFeT0unj7e2z
dTNRI6BmD2gFvPuqyDVJTSYtNK+8EiGoH3Hap99rQCmvJZytzh/NZS5clS7czuuydRgdBQV4UTaA
gbn6tLrV8jcbeuflU4CPbJcGR6kv5ePtyW3ERcKUDegL06M7sDobWtxbZtwwSuJ0ox+MiexC54OI
POeGB8E0fQy6LH4cS9ypA2PYq8NsD09jguydNuM6+pfCSQqQ9uIuyGFGF5NRQXqbtYO2dN3dYnXL
fWdo3cmZHIk+rR7snJ/rTwuok1NDoA7I7krIpBmnOul04ASpsiw/piGzDwFqfYlfTg6V4TywRskd
SkveuQKv9y/ZDv+lHExUBp73cv8WtlmWRRSNHiY7lGjmXP7Qms1LY3BUb3/ft4joshZAw5BTSYIF
kpBK3+VQs5RNWtJSH8GytjEOIyoWH5QYu1U3mpv0h9yY6ilQLenntCTFC21M9d6Jk+hB1MC/V8og
PSJ9a38q5GBPam9r8Wk9ID9KOibqY5e/DAxJoaVW0FMqCWD7tDKGSw12zyUOVG2EQaRtuHG77CG+
rrcch5nSqoDacYOsDWg7zK0tHc8vz3HSvHbLxZ4Bqbdm+wPMoWJ6yCwkJ22ohp/RglbmMdUWzKhu
f5Xrd4LfgNwUBTJuy6sG2ZK3lQUbbvCicqhPrZwNz3HYVV9VGtef6dO8W8ZDFDn596DngbuDgn+5
1IsVlaodU+Ydc8pOGBylftTgbAayxdw5UhtbmxmB7wD1xW5bI3R61JKtJuPvzniOvToaQvAstolU
U7FHkNkcCnE0ePfkdlToL2clJV1h1jqlINmJnktbOCrljlI8mGq/a0e4ORbXFHgg9IgJXS7HUgcr
C4uK1JpKidI8TMZYOecyxdRedor567u3B8xcwSgFBE2/dnUyosiJ5cFhsKrGAyGI9OdEW4LYj0Yr
95V5TPcoyNdvDWp6lLMIMvHp5DG4nB2vQKxhRkxhEwDHMyxHEN4VN8HtaW0ceLHhhZ4AXU3AGZej
6E0qGd1EOjEjCjz5kY3uhVtFdXqeJ8v5HJuNekiqoNxr92/OzgTTQHxCzH5V7A9Vc8bImosmkOzR
c+IyPoHhkPdgllt7hCuWkh2XGnhH8Tv+CGzlHjoOlWMKPFoDirYFxJsj++HFlN7820u5OZT429D0
FPHfaqi0yoJkpCvlaZUcekRJyn0+DP/ofWHv1EA3aoRo1dElIeHmpBGwX85KQh9CFBG5LOy29hq9
Lf8ti8X2s1pP78pFMh/1Tv8YDqPyK4nj5RvOSHtkvK0PSJDCmUD1gvt5NVtUsY3OQanPi2BReaG5
LEeUupOdNd14GGjx0UGw0F6jMbU64jii5WWT5SA452jhGRiDu8GY84NW2v1TVzstZn0ddVhUu0+1
5uw5DG19UpCjtIbBoFPeXsV7WtVokTHQrOmXODlOUlr76ALQWjWn7vD+3QNwE9C8iD14gi4/aRtN
kp0XJSbURWJ4bT0n/mBg9zfp9bsphfztRB/0gaChc5+tPl3Y0XmuZUB/qK63v+Shrb44UZLfRUDD
dnbqxgKyOyC96di6QFdaXS/53OmFtFT02chCfD2P6oM0WaObj63z/vcblTWT4Bz1Ue601VYZ5WBA
HoVqorzwAsRqN6CvLfRvbeptoVelmMjc/mQblS9B+0GtBME1gI1rPEOTG9kgi3e1SLA1c/NsKY0P
vTSOyqFsp/ofs9PjDvB4XxjQ/hLrtc4tBXplG1gvU4ptyCE0C6X/387P2jiagFVh4DmCF0+z4nIr
JZMRSqbN7ZAVU32URjOtj3034srGpVH9ZxrASTwIiJH6tY1G8ynFkqn3kiwqnvUEh4PHyYgsmoNZ
Ln/qtCmtdsKRjUMt6iaIwtPjIB5ZnSqEciZDjhOqJ4ChfZMCkYcuvH5w6vQlrnFZ5JlSzsNc9xTA
NX2nwbK1JVVVx7KJyq8GxPZydUrLICM3mXAV4T0LDl16iEPll9ybyk6ld2skTSBdgFtBKXBW5yxx
slCqSdLYe9jFlyVlT1A3kWcs07hzT2484yJZZFkFdxdAxOWkNKKtCKEngsmonh+qJpwJYxsb6EWs
hadanXHerqmi395p4m9d5TG47+g8rjx45AyrmMiiqNpCcBtQI4tHb1Sn7IdplMUOoGVjuzCKJTCB
XIwQNC7nhj2Rkgw6gBYFg1w/Xzr1IWpT7X9OklhHqdOjI6JVph87oeqWcqt/vD3JNwzgepaKw80C
GkPU4VYbJh4cPYNUP3jdgAP2WQ0g5HjaHAQzRDslCryghhhzsPpK0g9BVHaTi+tE+18Csxe+bS//
rIuoPpV4EB2HIIjuRpRfv7RSGpuHMB319qiNkSq5cRa11IdGrtFDXLZmdZyphsEjNLIxu7cMqThk
WuiUO/O7zkYJIQTGXZQbKKesyw0pbl+dSWSEjZnzNa6GkxOYooEr0lFHcuhM5ZhEzTN0pBwkliKu
OvTyv+ex+Vp06N8Z3evtJb/azWJHoar2xvMnmFq9GokxpDEtQ0pJ4Ww8dKhBpa5c2/JDSN3paHU2
VGoCvj2NDfEhLz7027C0wIhmKK6vpUErCx+yjIfDC2fHITd32qPeAnRdgtkCEJq2O+/H1f3wdnAA
kzAWMIn1oc0pW1VomVOwri3nVNXDeM6CPvc6W512wvytoaCrCQERm5h7Df4guU0AptOsENbNfmfo
DclEP+M9reyhrsXtvV5FoAD09UgABQj08rj2hWq0cT5A17KboISq1en/y1Ml+AYps/XxykRVMUmm
535e9J1oY3No1E8FxAUowrp1rhljmcj6yAdczAjdW1V37SoZTvY0ho+TkK7O6yZz26l6tx8RnxKC
Pf+j6su8V3dUKrWYnLQgiBOIc26XqQva4OZ4CLJmT9p5a5eqIEPhZ6IgBPf8cn1TrTESw5k7XC/b
zKWQOPuTgwRnbhiZvwymutPf2xyPkq7JaATh644alUg+Mm0AT5Yl+ZAnYNtrXccIx8ZqkybfHp1/
czwyQtYSjgj30eX8iLiSaVxiYfGejh+7vnZ8WJHlXWOGAEyaec8J5LpDz7fTLFA5IHPIZ9YLqkpl
TTk8JwLqUNc4yhKmNMdIgtPkab1lvOSJmdu+5lg9744jhS+lrHfjBznqF9Y/icbRLVqtsF077W0s
EAqomvyh+gn+vfHujET8WMTu30x9yYdXq0PuOSnoVNA34bk/OJOdPAcxWTOJbfb99i18nWUyFsAh
EnTUvUk0Vyc5HOMiXyqJzokkS985s9X3VF/0s9XPyq+uKWDAKnlD14tL4KMu2ct/itz09k68trUf
SKrZDZRfEM1Z5brBDA8hQTbdk7Ng8dMonp/0TjW/yUEcf69sOft6e9pb4+HPAjpZeAihonW5/5Bu
zCCzNZS/e61/mYK0Q+t+GVpcb4Ik9bu42oMhXIVRrDMXFmRBjYorpc7LEeswrRSrqbkx21L6DA1S
eY2iYCeK2poWyqZgPPmioml9OQh+LcsyWlXnjc5s3rd1/ilpgaAZqUQCMA3q+fYqbj04fw4nfs4f
dRdFAU8q22Xnodyf+1GsOl6ErKvftol5uD3U5swoeAi0kkb3chUt2H0+WDkNaE+ym/mRmqT8WhKO
f6+I50pXmrmC3fePSDVAKFBwIQKXuZycHDhmQB7febZdj2fH7lqXGoXpFqFhHlRghTtH4Jo6xw5B
XJHID8wIGe5qivDZDGPSeFOjYdKig9G12qtKTcc80uVuPklj1SVYp9VTfMCUeY4PRDih5RpN0X3B
tG62XHQnlMyLaMAbd1wfMOYLVR0it8wqU3NjOVM+JFELEMrI1PQuwetNdwctT/4ddTyE3QHpSnXn
u21tEepk3GHo+Qsx9stVbPkwZmmwio61YBtNOffYaal8cmg37yQqW1uEmi2lHBmVRaoRl0NZdlFZ
hUFLq5jS+dAMufGLAlnqjaYhoQKs7mW4W1MTxB4629wjZICX40XyosVKsDCeSnGzkHrN65AJOel6
sLcXt4ZCeAXwHAp4cJxXQylhplN0pMVrZUGMPvNYPybzDBGmLeKdfHYjvKKoQC4JqRlQ6bqTPhiS
Oehz1Hs9Buf/BajZl26lz4NnylJ9D/YyP4yVXPqj0dfhzpHbmCY5O4B4jW4JZ291RzatncZlVVAz
UPPKNWujO6fAJF1LGdPj7dO9OZRACYILpxm19nixlLnR6oJgI47D30NXake16gfaUWOyM5L4NqtQ
GRYzrjV0vpDFXJcXqzSCji3zwIaFVB4SwfzXjWrPFGBrPgb3BmVUXrOrNIP714GZzXw6A+1SN6qb
8XvdqeNArlllv96/eDxj9G1BnQGOWn2n2WllA8u43kPjLvakfmzvM/wRnhH3Vr7cHkr8VVerJ9iJ
3CHwEdY06QnLRDPJKK8oDjaRqlo6J20Z+mOajoaH/rRCaXp8d5VRSBNTYiQeoSJBKnV5spHwbZaq
Z1CwLcFjzzOA8O2oHucAnukA8GwncduaJCkbuQx7X+Q1l+OpESQXC5kprze7+jDq/fgRN3D9zHay
CnhUTXkXo7+7k0ht3JdCnZs7hQdONCcvR10mvTUoxPHe1I11yIrRvnMQnsHiGUU9gKjD4fan3Nqi
dE5oQvF8UxZc7Zo0icMSWenWK/ulOKRWL59LafwHIPdeQ2FjPWFs03DFxYga4JrwLroMXWtJLe8c
qOYoqNRvqZ4h/l7KMlQBS24kLD87Vf95e4Ybd6fQvhX8IUan1Xa5olymQd2IGG9qtMm3E8lwlSkr
n8pcX4R5gOYmpRHRwMnrnfztWuIFtVPSUvEMUeK5cjRoMMdxmh6DU7Ppyo8pFOiaisMwvnQDFWhc
UDTPSuT8mPRd6atL0722zojYPfrR/1Sz3BxCKSn/otbClcTPQhNAPCer9ai0SeuNkoQZ+Mt4kIxa
vQs1LXALp5vvzNCQT7fX/xqVJVbB4T8EUZAU1lGi1tgRNWdqA4pEmd5rpZIAKVXz2D5LQ798VOai
1Y994oT31GdLxR+ldEg8vZqb34M9EDvc/kEbW57fw6lGvVaECOLP/wyQ69gOVZnfE0094WNVGDi/
qj8oVfxFfCw0A2iRC3NZMAeXI2mguam1JBQMEK2ITktNdunOltYB6TTy6DlxtGwP9r5xgdCVpGgA
MZ74eN28tpTcqCDJtR5E2fo49HgPzUJ7Oeeh+rhkCKPdXs3N8XhDRSOGZ3tNekR40wxnW209ayrN
n103VV4nZSoNj5CewpS/W4mf3SREDilHIw5yhcK1u6j+P2dXsiQnzm6fSBHMiC2QU42u8lC2Nwq7
7UZilIQAoae/B9+NKyujMvrv3tomERo+ne8MU2viERYvEcujZfSKEFjPITDkf3kUNvMMOSybcuH8
mCMubXms/BHKpBAt0FqJe7tmv6JsqZ7/+yCiPIZhPA454NzbIP81JQPm2kUjHh0mAwk/xiOMG5FG
/ZUkI1KlDO4C7z/u0grARrhp0kHMBI/j9eMEfBvXEfeKwlbxlENdkxXRIEyeLFfhuQuFFj7VxnBA
AQQ7oLMlMOkshp6ZA1Cm0Yi4Z+Ef4e6ur+y0lybhRrYEowvsKZwwr19IOoFMPB8dv6APwkdFEF8S
gFCWp3LwcnR1+yv1+MU9DfUjuODg+G/a1NcPzEQ81i3FKoOYpcceAlBQDCbbEe2L0jXLtF8NJSUk
b/3msZLkU9CNh0qn0ZVfcunNN0kWLNvQVAZv7/UPMVRDLRHg/PZp3xTKIZs8kKnOLbpSpVJwx35/
6lz6noi/wNLDQCP17Ox7CjR6jRD4nqqt/H1TpXGhsyz58P5TLk3QjY6GUEB4UqDoe/1WAncLn5rG
FBr55zvAYb8krdSzBMvjyvhdqg62ZiiiRLfIw3NeKWBFvYQh6q0E/tOFQLj9N7bo4Q5wRwfwSbjb
rIGZDGqH6uP773hxJLHosXVurK3zXmxiG5gLG+A0fO78l34QElwO6GDef8r2Pc5KdVyFN4kP7h+w
2jirJ80MllMiAdFATUCO6P2LbyLsJewhF7sLlxGOADB8Onrd7BW+ncSV4uvih9y4dv//+HOfeC0X
kXQZXrILZYLOt40/wLxBF5C5ieP7b3rxSyZotaBUh1HVHwOfv/ZQP+Ak8AlmpsbdoRz8yjtgjsKr
ktYobpgLC3Tb9N5Qd02Hc3EN4h1RR29xwufXVlKLyeH9kQ1OqhoEtdUrI+7FBUeFV6wKMvz/4U23
p4FPuO3fZzeTOlabLgvPGzrePmS8Y4d13qSftGtts2NjRJ5rN5ln59PhytHxh8JwPqFQyIGwCcAe
NKjti/81zIkxIC3QCvAiWi3raVHh7MOvzjVfwHzwghNuoCkM1wLCPyz1xBOc022za2fOYCWBTKCk
MLXyMggdQIbMWZONQ26t9ZZ8VGlAdms0ei+0nheNXPY5jK6M3aUJmQCD3HiLMBE/F/GQNQjHGgGj
Bdz7px0qcp/n1nMwNpPwxf/PahUUK38/7Wy3XIfa7+tgm5Ow39rbtvHQZhaduBEuja7hUZemIa7/
cJ5AxCKipc4OwQW8t3HJgDYERrkCt7Du6MEftaDtOuyzUfIrm/SlrQVfFMoYHO44DM9mQuW6ulsJ
mrYgSJPbEB6RXh4l6+pBzbnOslBwwVvKyZ/4l7qN6T92jaBpfX8pXNpEIbHb0GdQ5qGyfz0bG8E5
SRoNYKzl3q2TOv6YJN01/epbIgK+I65xG4EXYixo3l8/JsDXq9lIIXoYuGsOAvmnvyq9wAWfYObD
9jdhn7oeOUnwXm67Uvgt/50yqgSaRQi6BEJYoY2yWNvdkz5kpoR/7rzmCwndlFPdue9ykqYraNjJ
NK9HwuAqlsSW5wHxO/kgxsCHkrxVfVsu1Kj/zMzB3EAPFVgHoCP4pJ8VhKmSje42ZaSduuRxpkxC
qus1e2O8K+fthfWHY33TiaFpC8nT9kH/2j6UU8jbkUBVGhVHOQwt4iNKLJYHNVjR78+NtwYFG9MT
6Z/4ZsDE3oip4SaKQobi5p+xuu6LVEqodx3sUb6LOiBPaK7WaV7VsF89QS80xR+NHBLM4bhaulzE
CUIN3Fr79xQgmM5rT07iTo96eRpXDOVeVkiEvnI3vQCSbBUBSM5b2w06hdfD48AKXscaQG8EzsBe
rLHcURL0ReKC8dc6cCly2Q1JfGVXvFTPwhkBaN7Ww9/oH6+fK9M2UYLjqq3DNnog4xKX6G/wLh8A
i0AmDFNoKPuXuSloA0n8vJIsTzQddlji18JBLkwRXCYDQDUA3rZ46Ne/Bfx241KXqQK2EOFPwedg
5ysKvus4r821s/TCgEMdDsIezm4IF88pRpQAcvDpjLOUqf6ONiYs5nGu9rjyweayDbrvyDKfrnzl
C2+IhwLjxn6CCvC8sYqIJ3i7aAcK7aJgTz5NwSmaPA/x3uZ/aPVsCcpAAnBcA7zfDo2/1xvc3YKR
6rEYo7nbUYkW6tzaYAdv1Gu4yqWh3FY1KMkgoLwhtzpKbdy1uOXNAQwhwHtpixGipUMiQRGW8Bq8
TSN+rfa6NJTbEOK2gPszJI2v388tNKkChJLBB1L5RVTXZh+ZFFwAMZorBebFR6HAw384Dd7oQdvF
E/Es+rHgXcAPVdaHB5PJpeyn/hq97xIBAF1V6FMgh4EQ4ZxmLoQ3oPMP6KEXWGkNZMIF+j98Z4MV
ITYtfCXjaUDAtJC2zDJ0yL2lGa9cHf5YWp6VekA9QL/7Y1YGvujrsY1S6ckZJqzF5reu9gM+6ycA
FdVnp2UKg/+GYp+UDWmrIx1naButJ6XMO2Naih0rrW5T36LXB6gvOS29Rlmu4fX1+f1t/kLZg0Ry
FKJ/evlAWV//ypmrAbYggS4onJTRz+FuF07h51H77Q3L4uoKQH9hFkAlh0ATIHuoCc6ppYO3grSS
AH8CO6dFojcboLJk1Z2Uzrt2gG0DfPYBNlkcjEA2GTgi5V+/Goq9mYUWKINUliW7cE2nEk3uEEZf
s+qPtkcce+4zhkDrcCWHGnnIXZ6QmOz/8xBDNrfVCFA9IHTjbCJI4DepsIBXvHlFIDES7kseiHUX
Z5O+HXpVfXn/eRfHGHy5TYLjoS1xtmlJDxcE63ApD7MpAaUMEYCAOczNDEjgP9cjuMtkIfYtODZg
/zgrmge7+oFJQoQYVW12RKgIcr587u07Za4FHL99q+1ReMjmLwis5myijgiHR3RzoovJ6+0+hjo4
92Y27Vt2VQv2dk0AagcJBF1HnKSgqr2eOKtKm4gN1YYnOjiZRzM/oQnOdy4JVI62gDq9/8H+QKGv
ZyoGcDMRRdG0NXm2d//rmIH5ajqgQ4Z3A5gfFv1M42E/E1zF8xlr5LHuI9CvEW/boICJTXQ7NFGG
7ICIViMs5hdcHcIFCRo5S/uu2cEpKrypOzb/qmkX7BkTpim1tf4dxg5JhhJ+zB8qOHjw3fsvcmHj
BUqJwwu8arT2cb9+/SJsIGviNUQXTRQtvwHgd6cBPnenvoPmLE+JMbvGkuygEON7yijzXgC36+rK
yr/0/bZUkU3rjKlyrh4X8HRqFG+wyZAk2JEqJXtvnOLDzIIAefZXAxcu1H+wmQCuB1IjBD8oul6/
dqZ5GJJtV0OOeHzf2wVoQmhqcpQtwirbes+TaLlrsPMVprJpaTBv/fiq/dHbEgI/A8Z7AejmePdz
/US0Ij11MjhiwypaEC6TTgfb8hlm1SMqdyCPxyaqr8H8FwYb1Sao2AAA0Tc5t4WRuBjZdox1kWkK
1U86rHcsFOPDkjXNBOn3DHfh92fZW6gKZo3gV0JCiyXzpmhZUq8f2JacploCLoDy1qJdAtiaK/S9
BCExcuoWr0znQH16/8lb7Xy2TjdvGoSaoHfioyx8/Z0BB1q5SABwK7dRIfuhvqfuuhHDxcdAU4X/
ca2AKczrx6hpbByzmS68SMFWgiXrcKLjuuaGBc2YGxij8R2BteGuWgG71oLUn5ZO+KWXNfzJ0Lkd
9ppxvnc8pFf2qkufG3rcDS4H6RTtnde/jYzwqQwE1parh+BTGEH+ope02acVWC6lz4Dxle8P+qVZ
vTk8QRwCxyVkK75+omKJB5QMTySe6Xcdj6KCG5o+mqyB/xzB8R0DHbvy0Euv+fdDz670sRpcl3gc
7fapSdCcqFWZEVQOUcKCx5nZ/+wOhxHdyjC0Orfw0fOLvect9VI1SJZI1mw9gVymc8U02SGkyOVT
apcdQMvogOjnawngb94UfQjIb4ACAQtFbX72plKka4IGP7QwRKTjMYp0BROMLQID5n6t1xx6Z6tr
8S3bDH61kHAvRUGESxxUkqB/neHqzPG6XdE9Kyaoq7tDMIXjXayZf9snPrvmCvdmOW0PgwRmc/cA
9vqnUP/rdF3HxshgGHADrlzw2E022GeqTz+9P03f7Ep4CsTwMPDZEPS3rR0PCiYUdCDYLDN/EhIN
AlAtJRDs1OWoIyCQBIJZjsN6TZL8liiBR2MfBIKHK2oMM7rXK2QzkhwGAohs1dT/MQUD/42qNllh
hApqAEqxcAucDsUvRHe7L/A8qrK8sjJ7YLWO151sEZYJKjjTz+8PyZuVu/0unAgAF0Fbwti//l0p
7XxLDDytdG2ysFCS+ft0mUVZzajZ9ChjQCE+UhLef+yF7w1vZPQyoSHANfC8mko35nO2Uc2TjjUv
fU+5D6wwukp/vvB6wD22pjOQU5DUtpX117xC9ak0JgOeY7360EacNrlPrQiLRa30M3BjXOoImeaf
77/fhZm2dYQD6G+QZwZJ4evnNjAchEwFz3UVmrT9qM2eiiHKB+67Xeb8DFlXNMqBSV6jmL8dWZj2
4toGlGKrwM8bxcqCAoWzB063dTrd+4ysH5Uw4xV85+2OhOIRlT74NSgo3lTDE69XvDhu72NdZUU9
ztER6Xg/nDPzkVvgvO8P59vPCLYYJgtIXPC5Blv/9XAiITSbwgjtfAEdc1sgWGfcN4GpjnUYs2cW
L8GNJrX8rxfhjaMGNORPFCDm6dk52skZN9MYfC4HP7Z9NXS2HLpQFKKx8sp6eLvZ4lHYkTbOEu7B
59RGE81xLSh4NBNsvn/ywbJftm79xxrw78v/MJab+uIPBIla6fVYEp8vGGo0LGOYaKefu6Cq+C6p
BC4rvdcsKYh/rTggj6e/Fml48SVRgG69FLjPn3f1VhIqDfgXi9FT7CCTqLmlXZceQoCzVybM2/WH
iyH4fljzYBii4H/9knBNiwkJAOxA1U8PMoLo75BpNx/CUNHfaeUNNF/XOL2Pep5c6Qi/vWFh3kCk
tk1UDy2Ac1IUKhFk3BOsuUrroMk76pkGfaNJweG/ku5FRMnS7Ss3608x7d2/GcgqMBBuJ+t/fP9b
X9gMAIpusCFqh22rfT0MhPFmsQx91KYbO8TiQFha+G1PwyvDfek58BOB/G+7ZbyJZa98MEnBy8ac
ijp9WwVE7ddAXLN+vrTp/P2U7Vf8tZkDwa9nCd8cELGmBopdJNzSkYEOPhhp9vD4nn+/P3xvRfgb
8x3MhT/AMro64esnDgAASQ9TzQIt6OATMjAjXrI2SB96NNm/zdiDbwDY+LDMpUt4gu2IuWuzUDx3
rO9uUh5CRPf+L7o4BHA7QHIDrjbYEc9+EIwcRLOROYamHb8kZGhv1ib1vynapSVFZPQ1yPvSmkUN
tEFV4DfBeeT1A+PJdNo4AGOsIeK4oJtdMrk2u81W6cq15eKjNtARJBXsTm86QyZ1S0JBEVPQhe1d
2rcnEA1MWftLfHx/GC9tD2h2QnYIXAwY9Nm6SDoy1aaiI4CqtE3LmNbTb8PZZOAqHW12sUhL9rTw
9hBb1If3n33hNf8oObFH4JIGzu7rEXWbgqKHx0cxw63yflqV91QtKZSjEM7s338UvHUvrEzgVigF
UHzienYObEYjMjGUBmc+RWSTviW2oQhKVujZIgkmHJ41J3jNKuGBO2h/mj5BAm+BYlNNTB7xtBF7
H1Taj6RJyI91tezjoBlLcngTdH65ekwt5UiVn+VI01zXw+rH1VyKNhXeQU6x/KV0GMm91pP5J+l7
a3PtdMLzcRbj0+pBnFaIREa/qLLNL9/YejgiCyhqczVK+wGxMtOQA0nbivQ6bP9BTe9/6anWCXoE
kn5dxnQeD6sb6q9bju4AtnE0JlCusuZZRCHqVh0glwox8yOvc8iFvfuxnjN5BOQKURVKTrAwas/p
X/Osk/ahTQBEgU2K2zmqViR7ZQi5ZqVthU4OyOWEe0qIpNo9zxwVR5axDHd72qdzCW/LnhfrsI7t
Dn2U3pVk8IXdwyCkPWayXQCrSULDvOtWVT3puRq+gi5b/eh1P31FFmc8gKzRyRGyT7jvldHs4ntE
0SI+E2rf+QHYkE9KwqbJFiQLrH/L6k5GOTaJ+p8+Npzc05T7z+CTKYRviZR99LVEoTnBYgmOlLwF
+Xz0+rR+nhECU+/oDDpf3sb9+gIZABd5EJhpxR9R9Rdn3RziRgRn1hi+I0DKZj7e944g3cP5PX7T
FPvMbuoq8Tvr0wrRadDuV0VkGzs+SgM5IBzA4KC1r2CcBayRiOCBIPtF3MDhrX8QacrwpjxrbqqY
dPG+o5j+BQ6o6Osw1/zHAiHsVxAQM6SYw9nfQz+gXg8dDtRwJ/wYvYHW1nCRY1GFW3Db1+gT9Igj
vI+8aF121ZAqmEMK3/Z5xTUyVkGqXbuDkSHSuvqKvcyd82NQDWCOU+rFr6N9Og1ZC2FOL5t72BL4
ID10M79RvgfiGt7C31cm5tENiSwgbhCEoiYfw47LnM6wYTnGc+qR0kxjgFxVYEE3hDP6GxZJSLmS
HGgRBtRkywmykhqhOJWX/oiWTMX7hEH+k7dITaJ54MMa+3myfbMeRNZaeurX2K9LuFUO8SFkDP8Y
IXa9WSIRExhG1MMTDdTwiExkafLW0+NdzXj4vCzCg7/61C3fkwSt/iJYwAQ+II2rbUDIM0l841PG
QlCTcMVEND1o/Hs3UucjpCcewWITFK/ZprNtT14CO9Vb1Np9mKdIEHmOSUXgF+lVZti3q1YwO5kU
+2dK0rU5RoqZfwYW9C82RlQD2O5LBGAMecPDfq1W/19eJ/Xd6lmBrSjhas4jm2ro6dMqSvNe6ezj
WBFM12FVwNIwxs3RYi5CcJlM7ROrJCytLa4ENxaOwekBicG4SfZD0P871uhvgA4+G/gPIHC2ycmk
xlOatmGcaxTe/b4FHAW8hrfddFzalJUZ6PnRruGUBSdwE4ZmWxTzP4CJwylfgNc9Z4jWoOWsu+VU
xXT5rGcC1u0aNexbYjFVyh5Jrvo0V5b/xnV7/RZHKlHl3IULTso1trD0x5f2Skkz0hUtnbJnk8xL
vwsq3lQnwt1iYYlJ4GMU9FJVu5Aunl+G8eS5HHyMyDs2IZrcO6MbpvJhgCy6WFZYb++03xMkcTrP
IT2YyYqWozf0Xq57XoMd7w1T/cD5BK/3UUzrXK5N381HwWrLbrN+WPSN8KD2z3mKXMSiMnaeTwMl
LdKhzAhEb7VwrDiS1UqVp9wj9jsXlW0/4YYb/fLpwhEyIrke7sFgCAClN27Q7mnEz1l2NFwBiMF3
3nZ3vgpTe0CKeUVvMfgwqE9WMM9Jkam2No8rtaG4ZY7MbKdgFDf8SsI56b5WvO2xJ66rIhVysBMK
z4dDEuss/ZmIaqQ/K381gQDsOusVbp6wx01fgiaGtWa+xG4iH1UU19nvFeWiLGmz9pocPM6sT/J4
ZWiA5tYPRqisiKSNXKGz1cvqFYPXJM0BFvoj/wGLZK/NTeio+0X8eVYxgk0SqY6siuHTfctohj2r
8EVmvE/GTr79Aloig3WYP/jLA3wThfnVTAEPXkhUj+0twakSFvBirNi/OkSi/LSXdGPwHHA/Wusn
MGeD5d5avkYK94IMROt87Hwy1KUG4jj8FpkL+h5+6GaYPsLpXAy3jV1UitYedcjv1p2pvsK1LfYk
po83VQ/1omSEcL/KDncVEHsQbKYuHsNPNIDfLYD4aJpBIl1CWT+TNhmbajcETVjjvFKGUQlfBtBP
P2LcvLAEHSkYHyn6lxXJ3Qh3S9jVuKiK1gLXy3iYX9oQwqdd7fV0lYUFIG1FvlZ0YUeTNIY/mC6b
5e9OuM0lcgkx9R8itazx3sfaABHHg/8tHG88IDb1b7RMxkqXc4hI7hPHDboqA5Z0D3NgjTlqxOsN
aNVHs7ylAxxmqzzr4NcTFomSA3uEFaCExaCfujWieS+XDFY+NY8m9OmioTX3kVtlds/bNK3ytZtG
BuJPuMIwKkdaaZZ86kaBjwJuGlmaJjc2m+TBNlltj003RcFxoPEYnZrBxlCIe0NW72UCelwetVsx
O5Cw7QvXTZNXIWggq/gvmrq5epDgOAa5izs40FVqXqPcmya4Ro2Eo78YhOv6OG42HKVjLQpT2YYD
wqGCRSLFAg613X6yQxgVaoHjlUKIqRFZiTjBDv3xRvgeFNY98j16JDttp6RjvET0GMzkY39qH8EA
h0mzm/z6CzdgfhfDbGJyCMFofMz6pArzYCDZVM5zYF4855s5b6EFRFaHVy0n9OhgJ93r1KJnJZA8
U4omCR/X1o5f0c1fXDFFxNc57kLM3vQyS9YSkpYJPA+hArGD5wWsjZLUtOCfsQB/3lva6mcXw2Kl
kNlc9cc1du0doka7ugytHG4N8T1+z6ABWHduZvxxxr6HgQOl9nO8Uet47oImoTiw0P8rTK9adCNS
/N2iqycUB2mdgmU2c2CqRa1hyAcDIMRQ5L03jt532Ywd2nEm0zJHqUhVnrFUhnsk6c3ZgcIAI86X
sZe0TM2AnVlLBR9q5U8jgge8aTWfZGcWdRCic8tPlI5BlKPD19a/OVlqMEYQlbAc2Ag5mH2oFh42
e1e5xZF8yfpFfaV9a7x07xCfHcDrjcV6p8ZkaXfKrzLy05+1901q6PcDmN6r9eQteqF5Av411pWo
RbrzkFRP8hVyng59HxqY236M66PHYtHfzMhto7kPd7TpyfcWz0P9Ha+yrDzWu12CG52+XY1d7cFa
FRgUtunUYarXJiqRk4cAXb/LAM4mnXUQ0fjzArPkmLoT8p24K7Ohj/3dLDTqshy3aV09YDP2m4dg
SXjzJEzv94/rAH+gXR0OeoB+itqPMOxj7RFMvfQkVMtlIZmQ7hAJgGx3Gb7jIWpdjLkRoerdwUzU
Nk9DsobhjktFb8aauN+pBM3Rqq0u7VvRPzRxp19aRHONeao8lCjKouEAou7SJTkNBcioqQvbn1g1
5mcMDYaXB8rJ5E46I6fd4HXJvwmdqnEXJovqbsJmSP+d52jkZYXN827QsHgrq6QBbbtDgdsVfjy0
orQq6z4u2Caeo1EZCBxBHcQ53YmePSCvINT5ODVweoEHcMBLuJsEz1aKeshRHg8fXIfT7TTyACet
7GvHbnAOazgZ8h5VrNHV5j6WrvgRNObK3mcIGLtv5GYipTWZmxxbqhoKTlSP8AvRjd+p7Jon7OXU
ocndd19s0wDUw0rgH5mM8Y9OCSSZhQWjF5XZTFa9W2oBi7C5QszgLjErHj/CMfkIycGS5mgtQ2vX
NFnfl3okuI7Bmy0rRhW3kEJb5j1xUcc1yiofmXWGjsNtZWevewE8N/5gTA1gHc6+1DdYk+mBTKAe
fUt4W3H0u7u6zpEdwr7Mcz2rHCQ7N5ZZ1WovR4EnvptEmT1RWS/zYAbj/ZNLaOfuxkgSUQAFNuam
tZP8OYeZww+GaBCk15DT5Wgi7AJdPWTTXqV6bm8SkbpTo/G1ngdG+Z0/Y2fcrTpw/g2WJutPQDuG
Lo8UMkXulsmp8UAjtBD2jeoR9UAykSgUDmYOdyZF0v3XMVia/qu/eEmfw4qtr78sHUmygrghqvOm
7hUsSvowY6A4KfOjIi34Hbj51CIqumWSaWEz1HfArwMUuDCTCNx+rtuF3nAdNk3RSe7przDVXGle
pYJ9DbC3wnOjrebPUW34N69xywt1kfqi1rR/WDvpfqC9Vbcniq3D5mLGTC6DLp67Axt4/znlhgEC
FRi8Hn4/5geZ0nDJQw2K95Io+kXxJJuPlRmzn5QZNx7iis3Rc6brKN6pNYj+YcS3SZnVfUxP2Max
pcYClap2Tevfxekw3PEERVWOg4KC5aqk9zx3uLAfYX/jhw980WY8Log/xyaTsqG/b0c3NcclkrX/
uXOT1B8aH/XunZyFPdSdrSUIAzO5wZe0/0ROzfIQkWHpP3QoTMO7aIqmfzmombrULSTBeUQ3L7KG
DuNQTEONDDwTg/hyz0UL0bkPu0T/kQWUNHCYi+kvz7PZpxa5cuYEMEME+VK3vXc/ITjqtIiGsjIm
EZ0P8xgylGImbg9d2C/VUQye+EDmbrG3SR+Y5ThSn+05IBlz1y91fEpmf4iLagmcd9thdBA3vrnt
wfre709ovib1qerD8FNYqRbFRWgaMOo1DV98zyFQzQwAbnNigCRuqp8WGMEYBg2eDiJqDlU2LhUD
Ak2/TgtTNYJpMEdr6bFgpwJfPoM3GvYFzkxyq7TSdbmkIUITIoUH57Dz0L+DjjBUbcyICHzoVkwo
bU30Lba26U6BlvAqYokObyDxqNNixt03/GDHie51kFJ2iF0XtLnWrja7GSGLSz53mEwldlBsbqj/
7D9+xEVfDmomXk4rKn4PtV6r3ZQk9kYs8HGzeetXIbBjRLbau3Zgg86jyQAqCoWIcaAMdT/svRWU
igMueQbOk5Q4vgy53yNxCPE7dHgIYtLYI3JTgKR5sHvHZgJZlt6yldvbwNXx7Vp3qZd7wKr9p3oY
ldsD9Ari/YzW+ktos2AtVA3bzr0HpKC6CereuBLcWxiRsEDUv3sGS/wchoHEP2BZB/5hRo3SHW0E
J9hTVLlV3Nar3RJroMeK8tbALBl3QMJpQfGN1FGFPD1MawgBJXYdH9IKOCfF+4pNXBVg8fvuHuaa
s9n12RBMXwxBnbhz+Dk71KzQr1fgUAzFLMOGA3/DRQdrNKtimJl5wE5GPFrlgqTpx8pnfZoLXnU8
r4YJSAvllYLcqOkZKQLY4D8Kggz7vIFcWz9GfE2PjdfWugRu5X/AJt5+BcmBR3lgo/4nJ1F3Q6cA
JFzSCa85yQV1Iswa4yUp68ZFzzU0U9/xa7c0iQb59IcaGMU3WICEnzqsvvnQBkq1O/jixC99tgqV
h+Gi702Ew+nfxXjRZxhc++MOTPz6Yapm6nAjSYD9AEJbv0PoEyExdLYBL5Y68MQd0RisnM/DcpJD
OA6wxgz8p6luPHLkGhFsdzG6AVMJh+fktof6pCmHXmRyDz5b+Ew7ojPwjoNa50lCmMal78+3dUtG
fgGlk/Kjo74cH9MIyZY7NUXVsouikbblpP3xY4xN4rebUakWMBXr4lPYjvNnT8PlfCfBfM92FMeN
j92fzncW2kTMfKyTQ2Ozlnwe+mb66YJ0GUrT8lDt/WhpN7lW5B6NkmN7mqF0NDnOz/BL58euKmk3
cXYM14g9uWCwWE4eQY28EE+Vw8xhogSXUKh0+MihKgiNrWw+OaNCfNYKn21iLn0EoxnYIaaPCfJW
gchSrqBXHpcZZjV5IEGX39ne83QZNRCtoBqberg3NMP6YwbhVhY1a5cmF+kgABt2hj/DmJ41MOFC
AX2EAzFwnCYemycjIWrbA63Vn3TcgFoGMqLRBXRM6G8Krukv3G3sKSW4P+bAEuShEwGwh8y0w/TT
ZIEa98PohfK2jytNfjhkBv6baWFYMbY8umO6lb8ogOFmV69L9HmamDi5gFXtDiVDLPJ44ciZpYAQ
/w0bgGc7PmmYX2s1LnCn6Bm68Tm+fjM96yGwbm8gYJpLh53iFKGYbndQFkafMjZYNOw4Gb9kYW+f
bYKjp12BExWq0v6nYeVzdNNZ2T7ZdWHec4KiYNoTb0Fzc4VWQB/Q8RwfW6gT2hxba/9IHC6Pu0jp
/kTRBAwK61BD3se2c4cFJoC4Jzi/7XYBr81LAO7zeII9a/sg25H1eVrFZj74ZGyP1A6BuOk2Agku
OXE3AOxqB5ROOCOgjGZL92sFmL4CctZdUMwmRDm/sAVyqy5xhpVrQO0LRVhrmzc0DT+QRHDcBy31
7hViKM0uDTL7A7VpWxeewdWtTFHjtwUsjexXmbH4A5wN6+5QNWn0WdMIYN2cJLVD9sOaAQYeaP1j
msX2qQMX7xJi+29b24MX0vV1BLXg5J76qMMVDh4WsN51HuNzPrpKfYDEFaml3ZJOWAiyS/d0idjy
MCcqq0ClcGbn6ikZHyZKUDFVVDX3KGtWUY5CBP/H0Zlsx4lDYfiJOAcQ45aiJpfnKXY2nDiOAQFC
zIin7696251Ou8og3fuPc7qGweIkMdD5a5tTZvZedVXD10Qt0vBis4B9EvwabTstaF++16acbj0C
YXzeBszlkiNPeyKp6Mv4qVtotqMxvb7HMRZssAHUajyIMuCBA2zWiXTldZjOl6495moY9oxyyO1c
0VB865Lc/TKiKFMXPy+z08CN8tJuyr1t3Wt9mRtNLQrhJs62JysuXCw51DolK3gmwUO2pd27fLL8
L8BBX5/Z4/27rWuD/LRsHTZL3F/iNzL56ivjxALFxuN2a5y6bBMGruG9FmVtweFYy12wtBavPsUc
JA2bzhM7r4nKIY2y3JY4KxreT17VeNmHFp8F4HUNb02Uh97eIWwccTO9yQ+O74NPmHiqO3QKQ2Qn
IE6elbhFtL3q3mey6IxBR5BZAj5msJaMcHtvc3a5o3WegHrw8rBpgYEycxL6GwrqWBgfIDLOvjTa
BkPdXHkCpJ5fuKMtJ60MctV9UGxzeRs4A/fOytzW3YNQGnk7tzHrD7nDrj43Tl6I1Jeuecjk1vyW
XYhVZvapURURVYj33iD52simK61dpcd6u1sb0fyafSaw97oJxj/1XPr+cy3EQKng6E/ObUQj7I1Z
vXLeLzTF8EZlovTAUlXwXVdx7iSQZm1xV2h7uRuHAR5l6OPpw83LUIJAEqZHC/wWJj0Gk4sOgGvT
pinW+zaT8/TSz2MZ7QmQ6FXiiVzD3FBHc5OvVVG/xSZ2p+uvNSCvf1naTxF2TXGe2YStvSDB/7Vb
15knlnqf+Ev0gHH0K9n5+7LU0S/MqPzQZUNuYEKm4JqlU7tObRqsItOnrlnD9VJHlXoyPKDmRmid
vUX03Hmvqm3CbldAQa+fgZb9DamDCGA2WzTWrundFXxu7mO6JTnzR+YlPgonSk0UP84RKz5lwMTW
SQ2WsO7qEg3C3RVK/BNIEaxERASMJbMe3C01yu6XdJn92ewtS4rfYhoHK3GsWA1Jts5deegW2LR0
80T/DqQTW6exMv2Xo6Az7rVo+u9gtOXDWM8C5x7SVnc3ugZjZ+Wsi96FZdw9QcTj1ArzIj4bksPc
18ovIZMcQaRWSrxFGP9aYdGqE4jyOt9GZTC81A2s2dfgTZPcaWdsOeiDxqQ1W4Bh/2MBT+ZtDfyL
G/M+nfKZyu/bctO+BnbEWHg2JHTXr0NR9GXCENMVEDwbcOrAghfvqmIWJd9iaACzg+p+8RdPPcXL
2P7QHu7RioXAi9O0ya3+NMIT6hNtpXwg7v2BrwYZmX9CfhKaXdv75clYmdemMelWVwopyy5QPj77
QKniOyJ0ghK9WSyJQoi77kd4bBypUAOtr8E2BdvVhdI+YcRZHzpZ9+tOE3iYcYNqWi8CKCrQbw7V
Kc2j1j1dlV/k/+twKh+hXMkrgzTP/tps7IR0NKEFuzsG/baLAqe/L6nq7JPCKbc/0L9QhBSH+llC
GimTCnpSZtZrAOWlDeZWnAZdyV9BFHNyNHLL/w5NmzV7dm7+8IKwlyBcvHlboifQ84Nsoux7C5r+
n1d2DNtL5ZTM6cp/8kh77O47QlOmw6CFtWectIpDV3ZqfPLnRZ8c5rsN9LH226Qo2JgOYO++PvJZ
QhfoqzEvYkYp/dyxf3fHeV2s97geDWFDcxc7R7K8O32uyIgfksou1scI1kXuR3drUVqXmVnIKtlY
WUCTRpuCM4dzcBsGx3wIs3aQibFaWU6jGjPASrX4utvC1X6eijX8M3WFI3fb/8+HwgRSpyvCajjw
bXEq8snd+MPut8KByRjqv8rJiINurRZrZ9HYwXGOBlmm/JXyJe+sznmJFUUjyeIO9XCI+04MhAmF
BoRnEtAIFT1swQG6zJPA/DbGiAWZ1pb4babVDfQTqYh0ia39IdKlZ6dV3ubmLiN282ETBikOh5P9
o4awvq0Re0/H2pa0x1XBGuwlR8oVimy6Gs0Kr3kRY7ba6X5xJdlkAghLT2N0W/mRts5CO63cUwmk
9B2rZz4l7Pss8qIJqhQ2b9U3cRVBP7uspnDVkTu3+5lLAAA5twDmyJX70wtRwfpGatT7Qrkdm8rk
6iZRs14/SV0YuPdWUR+RfeYbx2vjlae4zOVw48Fv8j041we21mueBjmj19lHfVvuRLiAjw1tRmIR
OAopBGSKKY9sNTdoycQo4jWp2iKmT40LCiWJ2HjpLYXzZ193k77vqhI+Em1JESUsJvqT+VmahEW9
DhInZCRLFXrUZ1XSdXuRS8gWZA0+fQ5EcIsDJpymTzcVLvLW9zvd7OM8iwBQ/DW/xLFVmVuLEsjb
dlhwRPWjC4XnrQUO/iHvpvbENWW/tW5j//NdQ0VFcVWoguS0DU3gtVPxvFnZWu3+z9faD7kYDtlc
KfW5qpohfq58+34Y8wb9+6qw23pu74CvWmbokwjftklC6mTOJIXALHiLX3sJms3ipSq92jmMUwaX
xXgzXaCyl+I4OB603ebk/Ol8QIdzXhHxWojrvVEnGwnQPQynmZ9zyKhhVzf5xD/IZrh4sRGFaJpQ
lgdm5oVsXJuuu4Q9aznHpvLDHTRb1V0zO7bnuULUn+Y4gqJTXeDAOJdkQr138JM3yzaadtfC1eeM
TNNSH4xWlpXULBPXUgtHvzXgKu9qMxsRastVojBHQT2mWTkQQYSLXHY3FgT1S8fY5L2xDQ760RNr
F/4Ddy+QCYQl5E0DILSm9VI4YDxoEZl686X9qqZ+0PhsBzxr+Fmyc9ZIkuMGU3nlWTjrYFJ0nJzV
sOaZ+QmsjT84swS9oNSomdfFsIkE8Y/NatTF8aGMCj/kPG2Me6prXb3IvCt/5xM8MlktbY5gwYnn
DWenkv/gNBwIhg0uruQ4X6PhYDY9uilYAUII5nFki3BVAbme8RhflOkpxgspAUEh1fhoiuZW6y82
BUaBLQrrvy282ZysJSjU3mmcebuYqhJ7Q7/7jNHF7VIf0bs+s2tMw77OcRakdBEGN653VR/MBWf5
DvmF4YbzixWmXPvK3tWtt/UPrSEcAmyMnrmk1RxtXY3m4DRPLed11AfqETVP5z3ZLr+n34He6u00
cZZHyWDPRfAiI+2GOM0kFPZKWktxD+/BWQezDAjnDp4bY/UlaC3Jgbl4W4NaAbM0zgLyVot3mCOu
/maUef8eLBz7v2qvrFlBr3c+97swuykeh1ek/lm1v0ZiFSlfs/7VLVM43ZXKduUZlAXWv/n/o2x2
VHv8gpl1nvJSIDZY9SZ/GW2KLqmaFc9drHNJ5m5ZSoEJe9PndWXkuUqtq2jndhnRLgPBKx8eUAZP
FuKQZrdS+6EOTuNxVYX8yz/d4vsLqHpkvwbtWn7bppB5gujE/mqHMCguWd/RMwd5F4wHx2j9uvSm
+Rfput/2pDrJ5VZPzRTTaxZ15ISKgljebSIZ+MZxhvynsYao2JEdTZAjZkb7mR0I/fkI3p3z3bNk
zW6EEkv6zsj9PXCk7xRFJ8ueSLj874Q06nVESb/wAaQTpJHXAUP2nme5aR+rfPmtw6F9oao+RqS0
DXl9oJ/aRVdQlEHatMTTkyLSdYQS2U6PfmDr4pHyPG8rytuhDt01kRVZW6nIB8D7DmjydkMIgLLI
rP5PF87E/BK93r3R49YTTtJH5qUJtOMk3D0C5roiTvF20xyJabiNASWlwMPZXdcPQPxDt1rhXpNo
ufyeZmV7u1n2k30H/e50e08R3bZ3rax+iAblriBVNbdYNkzb/BQsVhCkfW+W7kauFiNDX/XeXZCJ
yeyJuhqLdFtlbO853rSdFJFPF00HXbNvI91v6Vggcbvis+ZWRYMTHGYzOx5WqE6bvbJkEMDzmfrd
mpEHAhFMfOfVggLwKSvDmAN70sElY054yYSH4EvEyFZncBoMJ1kXLIc47sMHxpD2E8JL9PfRUMnT
aLvrcmo7/mrCMerq3vHamQyzTusHS1XhT7DVTAkQrpE6wMN7Dz2j7ydkQesn+GMQ2BAETlBop9cw
SvwCAcQ580CYrJxI63+VKDaTSNQhsKOLXquUKRPpy7BBgehm8Mp916nZJjGWNC/fzmUE4WGzMiXo
bphBbY30e0/RLfc1TTojk2gNWbNXfpOjAIPOf+4wG/m7cRHDd2Y4xi5yRJ6RZk7tzKm+bpKssnJi
sM7y8mEa1qZ/LSv0frcWDXyvV1HplkSe2U4BqPLwyTo7fEHVNuJ+rLO1SVHNZP7eYnK93Vp41J2z
WNttOayrl6CHiP2kAN+fbgmG6l8K36dLjCeZI8iMPscflbz6vt0CqkrRX5g6mRfT/A6aya9uuM/8
ryWbyntDgM5rPHQBaePGR+2OXKJ6I99/znaeDeKKksmOHsH4vfGuCLh4Et0XMVl9UzB/b6UHJE9C
T76dareo7owtS1RScPkAG/2AHCLq6uiGIV0UaeHAgKQmyJvXZaYQ+4AiurcfZDFz8rBL9t/KrPKh
6TOLR1Jx2u/GrK4OzkgjCwQiSOwvo5pxSGaLLmf08Jm5b5dt6f/67bY+TK6YoyPDfebsx2ycYzSM
Vvx705XPQkjeP6gSqiLnbyjQCu6rWbTHa1cG/rRGFIx+SxwXO46iZbhIka8j7AExd7s5KMWDtvzp
D9fuYuiMEe26d0en/ZXLrUJ/NJDveVKxveY3upoGGM+uie8dPQXezmQR1DJBYLV7yuNRvbF7N1DS
a5k/cAh0YVqg8f3SJpSfYs4B46/g2C+v6YpXmbUi3OVgRnxmsnt4GKsqOmQRPRP7cLPzt9ouWtIi
RyRHqIfqLEck13Kg5uvQPUN9xEm2UByMknQQgE8DqlbGh6j4qKeyHvZVFOvXrMw4FFAM+I+IYxFy
OXy+p2bwY5+jIpdNMvWdN9xNjZV/ArBSumuXZUuwaKw5ZoO8Gm6Et61mt7YlqY4E5q3/QPUwbhLZ
v9W7SUJw74lEIzzW6YK4v+4iof1cTXXrIldbnYLgdKu53+JKfEz4K9ybOXKWG5Y2lzuNW2U+ut4m
tqcK8OuPjMxq7fQUslWwZubBoZzm8H0jMVrer+Xm5mywtfr0jRVO+zXgK+GMLTe2knJo7X1owhHg
p6jldJJT3GKhzUV+BouW6qCcQF4CgfIYTrzmSq2NAeXfttr9Y61ebB3zus75OHHn3klAZoundOl1
uhWR4P9jXPfDDKIOjuj6l5PLEnBd9/vuMVost9gPvs+TGSHC+iQlDlh0yYVCOl4Xz2Uf5vmumyb/
bxOEKI4aqvnenEY5L2VlzRYquYBwnyWmWnbXhYweB6sZ/c9wHuu/ZenM72Rk4D4PWr5e5jRrA8GS
8ZxMfrj9zEhNpqMbdBZbm5rEbY1m8KNExdcdFmicEHXHlXaGlJvwMtKdrRF4M7WVytNmhzgrZyxW
ur6MWbioXT+48s3LhGN2C2ky1nFrrpQ/3T/zU4M2Cu4kC+t3FDxeixrB4Ytyy8CHMmaPeCz9MafK
tYyXP7MtOW1IcIpuMxuF5WExS7QkYLX5Z1ZNNipay3dImxJ1YxJLwrwzPBIrpfNSyz0YafPRIGRE
mjU6NX1DXkvizHDN1TkBkA6c8s7gghrK/CnjsUZcXloAFUOvIiQtXqDIuJ6Eeyomx1anzvHXhwBK
Q+5GxD5hQnbKKhOCZvr+GicSzknuG0gX2wN4fQyrzHpGLoUoIx9G+TbPcHQqmdlab0hKqBT6qqVE
9Iyhm5WJURHiyNLekShrz6RjH8Ydf2GOnA79Q7slLSLiMSn6TB8A/3sIw9gUHrvEnM+/YzKo/kov
C/+hBwovovcBkp2FuR6dThnEaRRPxbjPxeq6x5Dv4DWMS9fbI4KbzhNpOeM9TVvV36WzCvseMYY/
3wztWk8PhaOjJ/jOVu303LuPciGD7GZunea3QvSN5Mqz6Y5rrGW6p8AwWJJqEuUtIpOxowC+sd5h
CAt0xwjVd64OuCncpamfWm2FXwvJufFfxIZiPEhU5x585iLvEMwDPurJi7/bOQJWEijL9j2WUqo/
3Kotd9E8etapMrPc0K+aTd34Y7aux2ZwmibtURd6t5Ah2eMUwf8f1l5pYHiRZ/ZhHSTkvtV1FbUF
ogQOYmt9sdG/1gcWi+DQm8JeD9cuEhwim45mFGsTxGIF6ab2a4QU5HnupvUzH9r5YQqiXB+mbOog
CIK+y3AS2rDple95IAGzJXoCBF3/ki9I/xJ7iFvC/mtOn/dFeVX/Raw795xpOmmlG7K26k5ERnXP
flMua2JrhgWE+3PlJFO1TmnQseReC3BKJwlGGG3Sv9FdHLDXhjAx2q/v8+ja7okozj7QluLig5hG
c8nVzFFPIgTSsL5t8u8SY3TA0A08c+G5EHu1KM5CCFjtojvuuMIJf68Nqdt+97W4EZ6jrF16bxdg
WAf0ieap4Nboqu7NGV1gHRZV2MXl6jVASt6NzZHKurY6ZTReP+d071a3vVdOiplaLhc0LvrdEKJ+
MXUuHACrkmPN7rBEQkmZZXVSTyyRs7d0HHp30bTY6jg606JOui1tk6qRSRikCSA4cWhF4sLGPXfq
fGTcGIxFhTCrdaovliIPc1HvLMPeKdG+IMUv6FlFaVlc/NqCEyrCQvIkRGK9axQ5bnuEaGpvl0Hb
su5Gmh+lXvtPbzDoffTctOfY1bDKPBHw4Qu/jeFp0DlCzL729F2suS2S3DJFkCAc7bOHaHZKBEOZ
8eLHIqbmZl9N9BLchTO70I7yjlicxzpvFONGUM9psQZsoxXipVvo5rY9ssFOT/7koU/LPQzXiZNF
bn/m2BpGVrW2/ReFAFuI7seRg3yLI7XzUTNlB59CI3Qntd065wl0gtaHiJNkpgnstS/r6jsM4cn2
lKXx8obdMH1YwOyC05CFL0GFmZtDi9SMRjotybKqnLl+c8tiKQ5NJWyHnEUu171VaB9iupsXbhqV
0w4fSB29bygnGMjjoAD9kCvS/gXdAPtEizC3RJ4LZJZN8P9FZFepmbPG3y2+mR9IedDrHnd62e+2
bTIQBPOo6jsFeaSTMnZlm1YbtbDJxve+8l5XZk0hX9FijFZgHWdOtfkwUJRTHIrNu2oM1iW799ZZ
g05busiSzl7mX0Rc909L24+sjRSdljuN9N6HssQok/hNVa47UU3Ndl54mgFzG5N9+PwvH4UIx5dm
oCtqr/giYAzDGaFxX4e9vhEgJXcgWROZot41YcHl6njol62Sh6jQITH+plyx4KB+7Hf5atsyvfr4
oU05Nb9CTANiH+hxqQhydiXr+LTSlxO1lM4mpdcino09DgVEhl3Gij0jiurQ4EzEzTTyxZrLsD9P
mW/fKneKgNYcnIwDukewA78VwcUOMWHhbVjkM53tAwxbqIbLWs0hLzUo1VeV2W1wAIDm32UVl+oO
cGJ8GZk7skSMcfkAoOBH+3L1RfUQ+np6WZSw119SFLl7HqmejL/UHKznehC9BVmfFfa3gSnr71VP
JFaK+t0j8t6p6vGYuWt1dBHry38O/VTBj63ttU0QBhCQKt3BoTE86uxHKhEA6vQ2+C9bL5rmPWBN
7oFjy/76qG/XR0abBujd6qMjP6UwJ5wQ000tmjw4BaJ2EdmGW7N3QMTWPS7dpoZ7Ip/xnGNzWvk8
PWx7Bmj3keeKs8VCWf+jcs/+JnMQ8RH5vMFDhocJqN3kOBglUFN8nBZg7d1EBs0ITVtPyMht6f0C
PXP6vSZOfYWGnf3veNTYSZBNop52EER/jlrbv7O+j4O7vp636dfCRffBNbLFqRcQW7dDzZFrSJ0m
+MIZA0zbL35f3s9srPleOl1tdlR+WxG/lmo5eRq6CEVUUQWp6jpwDzVo+6Uv4DiP/DAoIVlY9K8a
SfCQgua6w96ljUnuWQTqfwN2RfljBZn6rhQKjqMcQjGmLYXBz34J2yb7jf1fAJv4I1RzYd5tHmsK
g0sqnHdxvG0PEpmvueHt7vR7uYaIuJJlbuffwCTdePQgyFcWVG+kihBjz/hWT7krn0ftk6k/+QHa
em+Lmz9Z4zm3ol+AiKqQwTVtIpLhs3wBTXaM7ZgLEsR628mtnp7HUGH04O5cbpQ3K8L5rQaJJIwh
72ofe5zIYqo5e/ppDB6LoF6Rslt5dDeIdoyuD8wI02MHm6x2uejj4qORJpcJIyRtDLA3DvlCJb8N
sqDyS4mksD+Pc9ihZR8CFoIsUsyhlGX1jMm6MUtqeThUkmhyesPEIpgt+CHcxxV2aTzOpb2+8nL1
80nKUdrHnIvvBFOGkGrsRveOmFPHfM3QB9meLxmhqEc6NVqnadK3cUWwSeqE7EPnFauhh+KHWttk
bVcXtZh0tu3P6FFC+OBScZUdZ1g671avTXSo5ew6B5eo1O8Ft/odUBNi7BUEaO/LK9PD12tDGofL
/0exnAuw5nb6Ge1oe6t6pKyJ00/li0fe1ZLa9dA/WMYz7VEFNfCfspaGNF4/B6MTGy86Ld7oBVK6
6Nt1Vzmer75UOHRgkE6X/QCyVJhL3G6uDt2AY2RXlTxkTDhV/lHUNiQaM+sS7xq1gbfIENx5l7cI
Vm4WA040NQMo7epIG5pBg8uzF8qmPkm4LPHYW8v2gMkCd9kyBuZSs6NzJdtjwa092MWYbLismda8
BjNlCZoY3K8zJg/cdhwIUefazwgj1jp1uJ3Du1n3qjsbGiyxlnk8knv2q/WBmVRWiSzBjVmscSOC
/ZJzjIYrFlOK/tb2UpLbQjetxnx+jSQj841TFSxKYrGyi+a+PNsimH7pIYOTE7SO4OOXDQK0MeKk
OGSWa/9aeka0pJHd9OLjynvECQ9+ouas/rTGOXu1gZDB4cxYtbuu6/NvsD22qWokhuTNZib4awvQ
VaA7Jnko19o8dpuZeegrzDHHyFZ2kFbcTU/ALj7w9oR99xhFmf9mhFTWWyxFxjjchNGvttXbR8vc
iMpiK5m6Zn8ltMNWBCxbs420sHea4b7mQa33YY4Fkr1sCcrbPB8MnBE/E6AEhaU3oCS+ffCmyJ7e
ar8J87Ndj/n199MUWEaKVTDAMtlBiviCEucuLF8AI7PyRKpE8Yk9xl7B4VQPf+hjWTpwRij1oBrb
v6c7p0Q/SlTha1Mp64NfjTI7ZHLNW3vldHetyMN/MzXJP21vM95PQgs/Hbeor78nNUr/eoK6Swtp
rO233qWE7wZt86Ze4N/9nJNnjMBuJPFU3z1vJkxdFnSMv7JwGNQq290RRzYjyDIWjfFzVFWXLJzF
+oz0VtxMPWmNBMehLDgppa3u5A4A8Uyv0eQdQBFKFOMLiiGoVBnDSPfe12iLmnuGtCwi3YplfCQA
CZenxJb+OpS2/VcMubkZcqcC1KzhzpEIbusj1l/9hFwtb4E1yJd58gqveytb13qfmroXu4m548EZ
bCs76cGy7tB4ZuObq/DdpQSVzid67wGxrWaWz0yJouPXl89ugsHbvkRdGyLLjXmCEhf0icgAf7VP
YTOF7VGUuemOnunmdZ/LCXlopEdfPsb0lJafoo37+AFgYJ3v+p7hMtVrcIwt0jzGyf3tbdJ9gdax
B2buwfjHIrPd8jRgbGivZJf7Q6lGBoaq5fgEPFYVJ0SN5UNltrl4BHyIiqTcguUf+f4cTwVu9dVK
iOkrp4NXOmELTqfKbTdkITe0UrjDdtorvfBoVoCmk9/4od7XRnjHZqQs/VDk9Gl8ukRHFoRkyR7O
WaIdA98CCkgnE+HyRuHAipiapS2qc62n7h9Hd/66idGa904toaq0GPDJSNqZfyym8AuyebNc2pCt
d+eVCyFvk7OJ/eJqv0q7JpLRYSMCEjfFCmJfV3yvNKZwA/u+aWZo3sbB6OpkjjjjVC9/oSGJKkyW
EVwhA1DWvVrGUl94NqB/NMAowQBm0gKjSI/Ps2zb9lLnnUNK00ih4XEZ8Gq/k9a9jFBhYNhw920Z
MMT7HoNybZAHNR7tKQjuxr856PnKyq4q9OWYloHHXQtxIh4DJLmd4/Kj9GtUHigm0D7K6znOwcps
fFqMo9MHxGL9W3AJODxgLNSIkGV+8Dtica8KgfAVGqK4XzHlFImqO689Rr5GfDsHm4D6jrR36zCZ
/7gqNM5hi+AXko6gmL8D631xhpyr/rmljyoxn+f5i0NEr2jsGUMP2OTaP6VThhE+Fw6dBI+b2ydm
wxCb1uyFOHl8lUEse3H4G5tsQy5I2UQOTFLTfoUhnukevDXcSQa+S5aPEZVovdf/ZRRAQ9Yunh+T
cqFadRYoJZ4VJfW8lPW6+uCUVfszT3b06U1YHghGgtR185X3PrY8bkY9DDo69sZG0poHav2C1pbd
CfFccI//vDQP24j05MQyD8FI6Pw24aIc7W98Z4Bj+BTym8bGS4IQ0qnr3VqI1dljYMWUGY5BdHFA
3+pDvcVYDUkgQOPnOZH7T29O+Gvq9XQPTwtEriI1v428xw1vedBcMMMgdlMTLinZCDgL21TlwzII
zz6YIfc4SvIepX2BuPvG8rlxUtrC+gcSwvVXVDrej9FdddkMfgDoMq+F0cP0+EOxm3gV7KWwpdQe
WYcyHCnfqmZQRleorUnnifxv9Io54ht+QHZbJBPbI291/xfFI/H/g4KJOlWODk4MAAQpqNbCjWQN
Ch0iaZEyLTrh+p8xa9SUytxX7s5TcWFOYtzc+bzUlbpRvl0Wu9xSoXeC+26bXU7UIPERrb0NHz5t
GM4ZOTm8O+kGDeIlBHMDUhAe/GQJ1XrLllfGNw4r0nA3I0F+alevCUgiaEru84jZdh/ZRPIlUs7m
TixXCMaRSxymy+B5/CVWqKrf5YaP5QgwzmMeVY7VP5NJ5LU7L5PxpbCsK+CWBfLBp0/xn42IxOY/
L8OLXUT5bzaBeEvCJauDM1Ftqr7oGjT72Sk7qzyrrS+3NEPRj8BVKQeICJtLKKWuHvtqkU4CTNP+
buIY2slTChZxcWgg3I+5Mxdphdv8HhModkXWSg+zdrCst3gs4d5DBg830W4zIUmdQoIph6rx1tR1
1srn0qSsdKeHab51s6H8dqPRaz/DYnX+rPBCSqZ202Vqj/eouI+At+rj0poYVR8FCPFu5KB+QIwh
3L+8T012aYrWveecLDicW38Zb1sOBAyNNZ/Pua2B1sRNRRCVPPtwgg9LMc5/QtRI3za75PNItqK3
Xzc5fERDmc/7whvV8qwQfKcFtltc+x2tiyqawviGssz8ZLfNAuuZ98W+dMkKTkMU1flBZF7UnMFc
VUfrdszpy8/fr4xbS/U2xYM9PtRVKS8hz46Bt+rAGrKZ2ovjBAhMYFRd1TsHRT2ePALh353lKnxE
iR6/qQgfbxIsYfc7nwvvykFLSsfagBq8XQyLXCaeX+V/WgUlg3oC7JM+DeiKlEtlfWllwPtVSuyY
icW51p8zmc0fPvPqY+7ULdOD5y7fvtMvr6ukfIMhcxKHGIvWb9mXQ5MiHrNOthqqP1E/spBXQo0J
bJZLhjrSZZEWkNjzIfPKok0pb7Y/UDy1fyxfDheeiI4bsZDhc6NLO7u4FB9ciDVZxTmPSOM+oJzF
EklM0PRMGrLeUox7GFI0eSLZhe0JyU3YQPgnBuJhSHo3mAR7UOt/QsrFxcnhsecKrMLmHRhpmG9z
5Hn1IaBodCbu0VY//3F2JstxM1mWfpWyWiesHXDA4Sjr7kXMEZxFUpS0gUkiiXme8fT9IXvzM0Qj
TZlWq8wygUAA7tfvPec7FO6OJKjAswS7lAV1HreDtg81JyBsdE1VYAmxxsBax/GiViui2Mwuoc/1
wy7xWskEN0+Lu4wpJK0hM9bI+kffma/ymBKaeqZT8phXlldQtViJv5scGhXbwTWtHcwuzbmYGQTi
OD+r1gl2X1I7k3bC5TlZxnEYKFC2Q8t4aiXoj6AoILAC0EQ/FJy2ICXVF22/CMIti90GknTjIqfy
sYGhz4xvCJVlliXjsQZFM/QkpWUkdO7gcs/stSnclxXIufrHMDTpg9/kU3ZKp3y6aRK/u6YOZlgp
bWtCNtnY1aWPbhSLteE3FOHS6G4snP4Wviqnv2jywpu/4v6fr13RliFHfwvlNMVsTcNt1hjJ+SS+
jC4gpJ2hZljAPBXtgnhhFTrFmt1+77RZOuwMRo1stgjp4i0cg+yGzF8+WrY++wtnZTs/+CVUExhc
Vf6tTn33YjZZ7lcUttnXSsbZVQ92udgEqd/uOIVpjGw0eY4UuiiYkqKApE96md45lOGKA26hGFu7
bjU/l4WNaqKcnWrTRr5/DdCkDS5pFTphvK4z4XFbVf/VSALnVGLy5qkyQtuP6WT32wYRYbcqaJfS
mI9cK3u2BgIGLroYw1u/MiJ7LJ5SECu/s0qiHjNac7TwtIO8H3rbGVd5IQt3R0lH8RMDEUhWsAkr
xmXJhC6RAb0ZbLPeFxeFqRarEEa/GEG9IZEhLKrHdTIiO8cDZ9l0aVtIg6u6HCdn4y5tGBozto9/
Dp/6vKpQIrXXxoRW5KZMXPWrbEuJRp8Cod7O9uiJJ3a4Up9GgvdmRucsvqtwLGrsYaMy0EM48XxS
CfOYfGUMfWvsyoqKcNOKihU8R9O5Fnj7g7WHfBH7MHvjeox0f02/3OPDqqjrdnWCT3UhmI/yAjkV
4eI0Byokh1FcP/uqa4NHlKNhs3N4j/x1W1TQhTTTLcz9SVfjvMVAGN52vlV+QUbU44flLKjXsDq8
3/bQ6eToFmH/nI1TeNXpXgH1KTPnxpCOY/1M4CChjg5RqqxKphvdZinaORSECcbDup/UADFgWFxk
U6DulCAKgE3dKGmEWl3T3GUJ7nkulmMb02qMmq2OKvuLv1hhqbiFnW05w9q4kxukGTiYwkLcIa5A
GteLoLhefEfHMUPqQWslo8OR1SH2psqLqoajd+5Ge8omfA1STfeqhI/6YwpwgPW9p7PbqbDD/Bj6
YZ2/DAZd/xUWCob7BXPq5oA+171Cz94yGassvA0ebTXaQL7Hl58hHbxj+k9hU1sd3B8FkOepdnGP
rOTkTA/0wu27uqvHXxFT0O/Kn0t5LZN4BmbDCZjmTJlnVAFu+moGwfQimOH4q3bumvuEP2jpijD9
3SQh7kTOYpH41hSub8kVES2aTzPmbntGZmXmMShtCwfRPnUS41twx+sYZAYTCToZWzMgPChEtNvu
cA6JUzArMyr2rBl1eGIpWRLhEDGrrYWOkF1TyPkXmqJ+3hDArPUpSWhBrm27Hi+qjP1rm1hJUAGn
sgp5r9IqrE8697ufBZMPvFAAVb4ujtYIlEI0XrMiUm+5EZvzrg4z2s51w2kd2gY6iy1qqzD7ERol
a24n4to7xs1g3oUT2MWDyXcTrIIp6a+Nzpu6tQd6gUOG01D5N1Xd9WvO9VhHmQkMWDdN4MNo/Yv8
xQxBDq4yL3HarczJqgLlHeAL40582l+WCi5bRF/fXQYaDAWiEPK43bqhtwlgpUTrOInH24LEgCcj
m+bmoZW8IbylfPGoQsuse+QAH3dPrkKajgV2bh8NMD1PtHoW734VFrd+kHA3jEm7S8gcFSE6RJWV
Ky9vnXu4hDAIhiie2RU43KOHxHig114s9I1ntjUG8BG1b8/cICqaS9uVGqWGGbS30ndVvTNhVDwR
Rql+8rilc7D9WXBgb/Ct7kSdjOqAxDY+maSPFmvZOCZNM5oDgKFa1L7rmZh5BuAce/WVl44ch/tC
889OSk36oiqm4bIIgqo5DZHvMkHTYGLWNJE0rRE6D1hg+W9oETGjL3b4AHAJ9WRPRWssIB0urkTM
w4YKFnRHOFl8bVMf+PYmaUIEul0dIAGglUrJWoJNRisAL83cjviB9qgtKrU1sPJRFNDlExsMlla2
mnMbM7ksLHFXNT5ObJbIYov3NTTWXYdGYR0182zhI9JxfRgGxfoSp0UQ/844W7Uwd4icXfXTUH4P
p9krDmj7bLUSbRU8RKoPHntM8MwuHa91tkGU1z9pVfG8dJg035tUCKZDmErcFT6i+pKxPFOBtp4A
cVlyDPUeb2H1O+nAVAPz0JO/6qIc34ePU3TadUU/3M1kzPorkaPYhXmSJfdQZWZzD54dQ5qv+BlO
qd9bQ8q6Jha8MfS5FF2S4Zw07uDyFKUuCIKcar7Zc2qP76eG5X0doGFr+QdoJW9drPzDLs2Brqx0
BAxuI0PPv+8yEZs3ZpGpI2qALlrD2Ql2EJiT9DDlYRtdILpjQ2tQsoqTB9S2WDE5a/FnePADESWp
PdPIur40AayZa133xUMz2N6DiYna3tV8OIvpvTD2XRlVwZ7Xc1nlO6Nmle7KZMdUt0M9NFruU6My
ZIbNaCBg6m2+Sa+z7P1Qdeg10sjK9L4vmk5tBiylu2Vci88F++nSobRphWJwFOVubAf9xagLRB+R
nbfpxkOr/32C3OVuUrTCX1CiM23ycRwjRSe6sV51peVkAFFCNMxjXePpMZiUeIhMsWVRfkUc1EYH
BSH2ohEu2yImDCuzilctOLbnnj31cSxmWAMIkKzqZuBa1+aMf2ILPMMIuG7aHCYsU8YFLVqp1iMu
9AFpbuIcfQyq3SbNQxqmrByDt8K99u81uNLRbRZbND4rplMrk1mjfzFMXS52XWrBRICPI+2XxrX1
ta7aemAcDz0HzVzclOYK97Ir1pHvdXf8eH3KMCMvfnnkAH8rEfS4J1f6sTiYnpg8ymbLyi/l2M2K
r82xfmDvcr+ywyfmtkPxyWk3Mr1fZm2Y98ABOP02xUCfI0PZW2NcfPaqZrbWGTiZ7jT7gRnsaWJ7
L6Uqy/BoShEAPqcJb6wH2ZXztiKAaLwEOiGjDQUVdXBW9PXTXPt2uKoNXWBgNkITAYt2qNkTNBj9
0VRZy+fjpdm4kwUmgk0Z0N3fKgeqB7w9gneZ/vuGew+pAfOFClDf7mZaizT1nNE+mrSASwYxNuA1
B5biqSPx21nDG4NzMI7NSKifsDVLCILFu7gaY5t5dEefO0QmfCE1xnZ4sHyim5iJEeA+yxh/Qljx
H6Uy8uiAm8z6xbAIMCfl2QCGs7Os7UTvzVwr3TQFcy4H83DSJ/DmQnwy7OWiJ3DK6RcGNcJhCj4X
vXe+AgGcv9rYu4qT61CbreOMrX9L2pe7UPxCfJp8Vx6Hfvgj3SPFFr9SQWDjvLEn14y/i0o1I6K1
EiBKEM7ZrfSIhNyPVMG84fQFsi8wOgt6lbNNLyFhWfhmpGjOD8hjG3iSmUtDkfSRHB12bikfr7Er
+NEHk0d9k9aMJo4UJiSnc5oakxOiHbEkRvcJ6FEnDTW+Xg04AVM24785q9jJWSzm+cJNuxyvSDan
+hrrbJtf04BW392KkdyDAQVGbyf6dlzQQNYF2GIusUbJNJ73CocqvbIuCqpfHrLHU4Z5a7pE5ibm
vRzwDe97Xdf9DfNU/6YrVPJL5G0TfUEEjm6Rd3CiRYnTmFNEJYkxEV3vuD8kLf/4hGMuijdNFlBR
JPyABQZPCylY1RStcQotX3xNJuI7D0k3xg+iaEEc9EUxYCNIAnxCWkfpBQ+mv/Waooi2bD9F9itu
qHm2jRHN1b5zoukKPTno8cms1bcwQV448n3z2QZ1EyKBdYPxJl/UlXSg9BcBngq7ryXjXUW3f2Dk
wgDhSx4oxBf4CJLuMvHk6O6EkeX7WXACwqMrKpAU/BoXpln21Roemqe2fWz3etfDUkWv70Drx3YR
d/lxkLr+Dv2zZEQhmV8d8hEy5HZoONgcYqAQ2yn22uLGc9r8mxPNyZMGGcgZyPSnh2mO4+LSGpHT
bSlrtLUNLPTLm2CcA3/T6gkVZgiQiW8jQKtFZ9lkUsRBkPn+qC1khBlh1SH4oPliBCDU7QsvSOw1
zy/p8fYGIy9rUedfUiMejEfkxaTvejFZbZcumZj+FvVx6DEzExySzGHI0wNnuKS+aoyquRWjLPtt
3w59hEohDp2tCf7yW4IyK9q5jdd2e4YrIeG2HgeusbRQeTAkydgIZyPut51XlZdSFqUNR8ad033j
jxZfsYOKl3OHkXU/W29EfVU6MACxoHt6PyNnDFecJyzOk7OZSeCPSVs8jexJyD1Mo81WGIRypmf0
5EdcVnacgb1wu3KFpFWOt9SDVrmGCUkjVyeFc7JiBN7Hvi6G6FjyW9AmQPpaXqIEHYbtjIrpKtF9
4NwMbeIlV8MYjQyjk2bcIx+NngfDcAWhXTE/mmnN1pHuGbAnS+XLB94Yzmse9tV4zezXrXdNmjXe
aTRwAjI8GDCBM1prg60J7hMQVmOLr0bhdHRCZtWy/bsTzR64OTG2URVp3ApOtnjUDKKJdJsLeIEz
00g6b1Zg3jSlFwxwypTrbEs43ywJLVXXzizpGUEsAsw3S2N4Rq3hvCZFjf9aZzG2Y1kU0xW+t/CZ
KqTMFtt7u/GGEf3fspZvOPqMTGXDMfhS1DH9XcQbdARFLWTMkC2vX+CVRb84ZDFA8qn39i49gPAS
t1hD+Dbqs45Ujjbt7qOh4FzXhtK/SyqzeB5a/MeQHDAWbhOzIfo1zGaaGqY2YcK7dDs9WA4WmC3N
osFGhL3ha5hVhT75QdF9nfN5vgeiAX+BavwFs1TB4uOSbwyEofEOskG9Baxnnh5EUjmLmGFCEah4
u+4aGcYHIrWCW45NDKBUi3H+lDoN56SFOlaswYOBUbBr04hXuu1N91i2Sf3cVQMWSavGVg+PtsK7
pOk+TAeBG6H8WqZAaHdLQNhPJxnb7pTz7e5xK/vtxdjmySsdxUYgLiP3zEGm0YIfxYPy6vW4pejk
ofTl+w0ovHudyWoLlK7wVrX0s70XewExURmNkNMYx6nJ0G+26Ns6OBVQzZTJNayyIL0GUsNSXPQJ
Va6StHw3VcqRcTnE9v5JCwaLW2HNbrEVtQez1snx0a1scLLoM3G3t9cFX9oPu/ba58ot/EvAPwJV
89CiB2nKylw48pxsqO1VMm9nHZp3cKCRPtVeWt6hjmDE3fAzHxpQYAzwOSP+EOjfkw0yXsDOkGPB
r89+aSZbI5HqlR+rNtc5DO7waEejRbemBIO49p00cS7Y6rpgD4/IDve4KPkJ+P/sDzrOU3YmR7rN
pY8kumEsP/m8gk2un0JqlPoQCDDWZp4bL47wk/kw511k7ca4m4vFTZPdoXilF2sPRvtTQAiSyDTa
+TXLwOxdgW+p5S7sRfsbkH34wnlmvI6QNt7ZQ4HtL0/N8muiTfnIouddR13WfvPwSXbbwPA0FvnM
xq01WE8BheRXZ56HYRXAQWg5ps0x6eZwsI8JqiYUcZGw2c7F1DabhHMGrnatUf23ZQeW2bd95yZF
Zm+whMbdb87LTC/TITJ/Rmg0f/SddL+LsicvwoyBHXHYDpz71OoQRhVk+LJNJWq4gI+l5DqlMVGI
74zEMv9YFIEethltL3sdY16ud3S5jPvZj+YflqjrekNAtfOdNjmvOaFEnJQAz9a3ExwDEAYAWxh9
I0e6sQMa4SuKGItSKTeja6NCj7ny2qAYtp6hUjpnzII2TR3pjoE6EwjkqtbwYk9xeku4r4/KmS0M
UpVvNwjnfBKX1447jPElLE7x2PbUBUaf+gTJ9iOtS6GZsw2Omxtr35OeutazZ0LdbBzxXeFzuEO9
E4brBDkqAaQ5KfKwsPzuwEQEG39eGfqJJFXX3BjUgDuambCIurQHNkLI0xjucnY8dANo8da4o+p4
iyeMPqaTgWL7gtxe4JWDJoL7rOyYXI/LKCJnyIvVIsVfNMyW2e5DZAULEaBJOXNFzIBXjcNsEHIY
4rET+EJrLwlwrW4aNwb4gDzHsPapOZKv5NOAlKjDS5V97RToLDTNXPuuVs2Czs34i6aqbp+DCIAO
g7vBLE/UUsVlPLQmgI1xKF8mZYhLix4NrXwG5FcyscpupycPZXXCBysvaRPO8caRpceqK9mxr80J
ycR2ziIj25Vpp584GxDLJmpwiysGS+yl0TSD8KviugUWQwU47DI9U3b7Uhf1MlsOoo0z4GjY2LG1
jHkNx3+c1JS+tjlV+qtjUu/tIJGa3UVWAbhZAfmDkd9XTBFXdjwXapsTGzkwY6B1sgoj23kcwrJg
3qAtevtxFWEhZx5UPk9qzkbojEkzbCLMrv0KGlnlkENvqZcMjd9FPTXidREWBSuz50zA6kP3YdVB
F1w8R0j2QcJO3r2ZBX1yOxi6Cy+iplQY+TDx8znWmF6rooixRdVBu8+IfQUoansp509jnn9FtHSA
3xW1uSsC1dq0dLSNPrAFpHzlV3B0VqS3N+lhcB06WvjRRL3yW8O5j8AFP7cKJjIIF2+4SbzaD9aO
bFhh/Yjvd+eESBV2ae1MzmqSZXENbZf5vQGfBX7sKJ5UI5tfLRhyFDUWZeheq168xKQZpdfstsU1
ZiaiuxtfmN3WqH2BUDrFoMgNBDH9TyjdJz208QP4E+ZRIPPqx9KuCOjEDtT/htBVFauegMaX2i6E
vwE7wSAD4pm+bVMVUh2w2sKyq+z41eMThP5r9TFTJ3tQlwMFMB6lsHN/ZyBse3hTsHNWKUdBdwWF
iUUgT8Uw4Liv8dN5jF1Pc0W5wdFrpDKAzaOeVYPEu4nr2l9bqc/uUcjavUJ9jsEFJZL3hKY8PFh1
BI2nzgasyLEDkHvL74EkBGB5i2Bn1O4yZgtRW5iySvIbkZXW7wJNQHn0AEZmMMob8UyyhyHXU5BL
LKO5auO9QK1+besxa/ee5c/9Oq2ZbW4nknTEHtXddK302GFbGQNz3GSJU/5MgyD67iNkfLSVNwJ6
G2s+pmfSDEW2h/3UNSuViUAgtum6u4i8CP8Q10kSHdE6UFMjsmuP2i5MIFLIx5/GPNJPGrQ+9Uvf
j8hesh7KtDn3P6NMUq3PbYN6L7U5ciKIdB5mbbs0M8FyYUN0iFphBtMm4Y1hmM6j4aV4gY3ETpc0
T3rcHQQDhVYiqxV6YlpOSxlAvnNx77Qzi2JZ4rRj2tn0zU71ufO9C0qFvdya5YOaERSSmBCIbcyc
GqUGbA2L2bPN6ZRvKHTgjWK02CBHdjFdlvgDV4KBaLQ1J5c2k92DvF0FGUvrJqQHth3gM3WsNkzq
172L6PsaHUgLr4whEGRrgQnCitZcy6u2ohuS9CGANOKDuR4ZPqKd9PotvF18B75KRsZxvp6yAxty
FGxoh9jpQUrUdNvS6uUv2L91dChFiBg7dFt5Cc2+TzYdCn5Wd5s8CF42Q34z60A9+Jxt9VZm5pwi
UcLetpEuWo4Nqh3KVByMxeVIXMrXDD3Er66ojZzRn7Yfs2bqoWTgvaY9EZTmN9jz6Rfd1xO3j8rr
ygNFUZOjfJGk06kSagnRoQn/mrO2TijeilADU+xLeu4gsMnVcPX4mPXd+K2aEbsbOk6QIDdzf1FH
Iz1maYsIFi767scUHZ51MZJBgC+MGmvBCmCz2pPJVN+avcULMiCpe5hKWRBXWPCU0AxhXwbSOKCn
gi2OBUOh5DR2CIzgSrWEIN6DnwusH45q6JkPRH9dh6ziv20zsKadioFTXxm4S+gVT56OWV4hvNMM
zKS+tdMQ+0GHgaPazlaIrTIOJzltAiSYR3aULgVIWqCcbgzb+dJlTsdOlrI5lXhIu1VkVUZCPanq
k+ojz9vEeehSpECIkVt3bPsfszvJr2Y45damYSpLRldfaV7rgEC7DU96onucY6qRyI6yi8kRUtBk
8fz2ezhg376kXplO+JetdldLevoBSwIWe8b38MCx8xa3aD85ojK6DR97skJRfHeBjDeMgzSNeZ+e
x4YjVfLNgPdRrUFWTu6uZMb7LQ8bNQKfMcbTvyoOJpyGmDK5qcMuIwpAHX1dATH/VxV6w1DlKUk0
WmbisiZH5Jc0w5gucCaYnfQ+3gTQ3JX8HbSYTrGhIV+DUzAEX0qHiQ6pLjHtvjyD0UAbRrQIXTq4
gD9ojXf6tqrDvLtilG1Rwxd14D+Y3SjmjRXN9hGvUZThtKnCfPUvb5ByyqntNmhr4gvmCh7ccF71
ZPcvs6RjUdIg3ISur56Z1bWPuYyjpYBChiVwJj/9a54xM4pe4v5VjeVT1grEigbqVnohZaZ2/8I8
2XrC9dNtoaxQrgWb50kkhPAcYjTM0yexUO/kGVlLrhr/iisAVSyZQ/9IxjJFANxFlu0aTdIEacpB
5LIbh3aUh7EL0ssZjd2PyU+mo6ZxsPnv//pf//d//x7/J3gpbv9/JOh/5V12W0R0vv7Pf78XMWQz
+6aYt23hmWdZhwM1jctax9EHdwfSJZC0tPO8i4+v8l5sEqg8G1EjChNPn0UABvFUExnE6cmwGK5C
YXw1ura+5pwxnj6+0pKh9Sb4lHUC1bktJGcfhwf69mEOcRgUMLWIlK2N6GKYO2vPZjqsbYNcCCeT
P2s1ADgnYOOicbrfH198uY2ziy+/oenaRL0qptJvL16FfZDgwyc7Iq/jYyki8ipBdeyaoMUhaPch
DJ4k3X580T+eLVM/Jn9cTiCos7yzX3CeyqENHVRvc9OVX4UEjJ2XlXEDDj/620xFbsxzbKklfB/y
y85+RoZlY0u+AQazsmx2uevlG6yq7Wb0SVX627uyTXoqpuPakAmVOAv5sn2rL2HgA5t01X3txenV
KKtXO+uz67+/EGdJmxR6k8cozkLZUlM5CJugBcDJbVYjHYEbi1V1xwwcd+bH1/ojAI6bsTUhkB45
exqr7tv3A4ctgSuZZ69daKOwpCdrlciCgQUq4RWBGP3fftzL9bzl52JdsfDKvb1eXLYBoDOuV6PG
38N8NLZ2N2d3f31X5HpaHkMKQWvDPvupsiqY2c01BSdxZGu/iL0dhlHIuK0AfiIH9Uku4p8vPGht
F2+vZ7lMhM4/cdPAB5sJNHip6Jq15SiGuRV4InvQ89e/vjXclZbD++7yDO2zH6xfWgNZRNzEnKfq
MS47Bg5uab+2AAr36FXDv10nXZvkc7R8tAf4wKzl1v+xFRjkAbBBoqIzgPEe5qCgIkdCtWb3/iyP
8Z2nyGtBhB2IJht3zNmvBuOgXYwLAGfggB4IdOELoDuzxrvWfRIw+f6lINEu/+fx5r+9K8vHmYKH
aPmW7WplWJE4+ggIayO2P1mg3vnAJGsGayFSW1b/s9+rtBAZjiG3UqNjwKHLAXsIxngfOgPEtbmK
/36V4nqesJVyPB7l2dpL1seQ9h6vYk4K8n4cZLCxyQzbt038+vGb+O4ztDwJakQLlw377TPE5E92
josxPKkZy89d4G/rgoD6eAzq/+SmJHZKwSNUjjy7VEBJb5vRyCo1WHDyIAUcHR/bBeAH95PUyD93
a/KdwXoyV0OgSKbt27tCSo7oxgcpDAsnR8w8QM3ZBdTjDOSJC30d6hq5XmsZTEFmdMmnyZMceP+D
R6uF9mxTa6nPA9oLDu95PcJ5sHyjIgMJtznNyvog9BB/siD/+996WyHgXxaEWCjB9Ncyz8oTEWRt
wUBMrvM5D78ZNROcVTsSbVSiMrsRYZrcRnVtXzAcay4JwxM3bLnzllG7PiLFcV+mpOxfkGXnmvM9
2iym+8khjkyauwb2l082rOXL/OjPPft9DAOZaqK0XCfMK4I8ZALrj0QfEHSxBdcu1tnURrCGAYV8
/Jv8u+786MrW2zcDMgoWl4ErN8AbETxAlsv0jaJxtq5M1V94iySAJsGrX8v6UkRZeKg6/5O/4r2P
jsWf30stC5de/vd/LMeYh+xYou7B6Qdb0o9gjDfI/Y9AwqtPLrV8VH/cLwAFvnBkwEqdfXS0XOIO
65699tsfDhrNPUOZnLEuHNkSiNDHT/e9i8klWBSlB/YH66zm8cqktRf+LWPHPDDXhWmXl4Yb13tn
GFN68Taus0/uz3zvWWo6BVQklnKt8zRjD481VQQZnABcGti+ZBGgwPbLo0u5fpxI+0KMYqkduMDh
tmSnYMJFJsCW1kj8aFieuphQfVcb/DNiV9Es33/8TJat4ewHwFRsgk/R9PrYQt7+1vny+AsQWqji
MFbqCr29zeht+/FV3nkKbEseBS0blCXE2WvtzyPTV7AH62YSIHVtACmuY63w3k+7j6/0ztLK8m2y
sVs8canO3t10kD1qO2o/pkP1cQ5z/1gy3VnTRllGECrf940ZwoL0jEuSQ+q/X1QpqFnrFD1vVtWz
VywbcX5GQ+isPaMw7lol8FaIqSwusVyn3z6+1XdeZ4eIY5uTAi+WeX6ARiGJB7jiWgiFlxQASU4t
fTrU1HOFsYzos0+e7Tu/omJn5CckoNthmvf2XSFEB5inQ0sf0VpzqoYE9l/Z6sva0t4nl1r+qbPX
kkt5pkVZw8n5PMKZlJ6GYCCfzTh1GQGlTdSBKI1CIOCEqm0HW1hXJGMZn6wQ796htrRy0Nw4jrl8
Lf9Y+RBx1jF0JohomC529DlRkZQw0XF1FIe//vWYTMAj5xvWLrjRt5dSBix57KUUubMv7u2qjJkb
oDs+4KpMPHR4fWV9shi9e3ee4lTJnm+6+uzuHNmarIG8MCII2mprABW7gmzixJsIa/nfH1d4ivyE
SitLUgG/vb+WgxM0OB4lZBWF0og6xyWve1uXyDs/fpTv3Rcrl/YsmzhYV57dVwJGu0B/7KwxnDkE
DEEfNlIyajvEh5+8IO9t0MsXwOGBlg5ez7PbwqsvVNdxW4Q8ucG61EXvIBNwiwNgfQOGcQhyOB28
fOCcNg0vdV31R7J86tPcmRTnf3/nir2M4TmLquOcLTdNSiqUO8DJJHTXPXQ4oHaj1zx2A6bY/+BK
ngcPC30Pu8WyGP3jy+D0RkApfwHVokWgAPYwUEcWulcS8T55xu99++5yPiNVjbmvPtssmrFGotUg
pyiR+x7hMTJlI71qUzPDOQGONo5YE/V/8DlyvsB/y8pNj0K+vb/AhfM4Ac5GUZwGOG2RYWShMr9P
dnYoZ8//5MT77j0yPnJtSix4lmc/XIHHQVsT3CY/Kro7N7LjNRk88wGiRnKJS5DICViFf39MZO2W
i7TKpKxTZ/c4g6BDXwe6PUWram4X0yg6wda1rj2u/cuJwuj7x2/Ne7epXc27yRuqWO3ePlVIaLY/
wvFYq8lpHscZ0HhdIGeNSST9OoQ6vewGY3r++KLvLQf0lSGKehznbOdsORB17lb2ACkBK8y4KSZj
WqvUwCDAtHj/15ei70lPhq7g0gQ6e6KkbC9OM2YH2H/NTUi38pK2crJLK7//ZEd8565ok2NzEi5n
Rmqct4+yw76EKauBFOsJsUtQVjILSRX4a/368U0t/9LZ3ovNj5eS+olujDj70Ubh+01Sms1aIiu5
rgmtHvF65mR0fnyd5R3/4zqSQzBWOcEtnS2l2q3yJAZti96l9g58K8VejY0id1wCnJqV+yh7NAsl
2yEhCG7y6+PLLyvW+eVdoRCWMChTNIXePlBd550TuJIvXjjDveuL+QuqbpClus931ZQbn3Rc3/kW
XLJO6ZDT45L6fAXt0Ca6YcJIUc8BzqOscF8K0QTriPE+AJMlnhIJ5Je/vknWbPAvUkohOEi8vUnQ
x0D70Wqvew84XQEl4kYxnd7Bg4Rpwonyk9/030/t7KmyKfJ+aunwDbpni7eXDhNj0gawWpckv5ww
c38vS/wv4WLpxDtVw2c3wzHEwjRj+kDNFTxkdCDV5uMb//NpO67yqCgkVRbJ4mefC2YO8E0RjVKh
DOuO0MT0lZEECagYEC5AJTjuasJgY68+vuyfL5Xj8ply/9hCgDYsX/E/tkkFXzjShCqRX0jiWJIv
KBNiJo/4WV54CaNP7vLdy5l6mTF5psem+fZyIAtNrEuInBYG4AM6HvtYp/jiR2PElB0WYOb++v6W
J0rOFyZ4k3t8e0GtFipxMTTYfwzGkrHM2vu5s9UxdvyBAM2i/eQO3/kdCXTjmi77CGXr2UYpqz7K
SFnC+ullzSGSJfR6oh02hu8nhzA0/ONsGNbNx3e5rDxvX2J6+qznHHE4xXG8enuXNGgLxkh8qmR6
oG6qR0IGEyoe1yzLZxVW1XPcNuQHYDL65Pv5c5VfrqyoDDiPK+RXb69sQxaa6sphw4RfumX07B5r
qa1LOD/FJyPDd94dOrimpCtHK5dF8O2lDN+Ky9C2kTiUMBvrcZq3eKsRO8/lfeGT5P3xM333zvgF
6SuhrrOds10lydzQmCOkJ1ic811BBYnM3zd2oHPSTx7iez+fSYPHUx5jJ+GevaSxNeLxyBZ+zIwB
sK+NYGvD3YHwLb8y+LX2AI2WmITR+KSqWxaVt+8N9RWX1B5lJE/07GVNholkoqxusYDQXzJIKdpF
ND4++ST+/OE4f9A+5r1kqfnjG+xNmCQYv9t108QgdTAFbIDQlDtInRCHSIb55HGay5twflvucjhj
8mRRHZ99DrUogSS3smXoVNnXccoJMoxzQs1sWUWktvj1XpQNZgElskNVZaBKI6/dtn0gwXoM1ZUA
qvb48ev052+s4PdZtPKYPLODnL1OKK8DLHj8xk2WQofoWWS/BUk77uEEqae2xYl5iEfchRt03Igs
P776Oz+BxzmTqo//4Ns4W+Y9V434cisG+838IwB/zOCFkOkJSxNL4O7ji/1ZJ7EKmYxp+W4caZ2P
n5dQXICIpFMIpN0HArmA7LjzcPAzInNprLnHIsiASXZtG28dpAh/3w92+Yi4Pn+FAsh+9j2ltEgF
gKdurZP4mQNRc0VCuw9INrHvPr7VPz8grkRBhoWUvZv7fbsmdRXRfImD3sYacxzHVdjuI8adn7zQ
71yFCowD5lIaMJM4+/UqwwOjLXwe6Oxh+yX852RYoFI/vpc/Fzx3aUEud4O9hdfl7b0UMGshSY/g
WRec1xTK/qjM+Jsc5nn/H1xJUeFJTnZ0zc4q2R5oGe6VgWBXxMjkmQbuKQM+DO9DpsePL/XOu0jv
nEOICaWayfr5DxRqYmnUwo4h97HBJdE5O3u0hivTol+/ymSTPGQTvr3G7aun/8fZeTXJjWN7/qtM
9Dtn6U3EnfuQyTTl1CXXMi8MSV2i96D99PuDZnZXyWQkt+7DREx3SY0CCBwcnPM37WC/vpKM+hyQ
IR2Agk2nc3HuEeilvpMDo8K8sHikHT4fygFdylQdzcPtua59wF+gBe/X51s2BNGA6Tun0wfkeGpo
UilkMrjvyTNqh1udCblslxEWd1xmJIEsKoLSix3pBphUaRNsy9qYjffo3VWfKsXWP+kK+N5dL1zP
z8uifPV1xagg13hQatTOlh8TuZ5xzEKz349AKR8wVqp8bfCs/8E5wOCOOqDEE9DIvTwHw4QxtGoi
0Q7jEF3Q2UCr1ZibPV5+ry9SMRXek8QPGqtUBC+H0nQYy4CsgT05WJY4iLQecMKzdqGBHMvrN4es
pUgQAR1wa3Hm9KbFFKg3+n0dtNNp9lDGjmgUH7N+/H57pLVoRSOOa0bCq2hOX07KFkbuzRluG3VT
dXei4YVcuCD9b4+yttm5UA0Lbi2qmNYiWlVGQOkvgXtZu9iGoMqPFHRj1edZlP3G5Xk1FJMgq+Yl
jMkXCJNFljSjs9TaHd6uqtU7J+xRpnM9dNQYYCEdbs/q6lzJoVg5myIpma65uLkUjLzhFSF3lBZ5
eAb+HCJBJKJnPNnaL15vQklNcOwoN2a4MqxNlou9EF0ErplllKSVzT6o8MLkCiCrFp+xTdROWZ7q
L0iuuiUiUFb92nPGg+H3QReb30IKJw+jcUbLroScpmOwgyqHOE7x0J9vL+vKF6ST5zFDAwiNegVF
inkC6Wgm7CuEN+9BLKPM6eDnBgDc3DhnV3menBXQSdq1rCWAicvdHwAuiY0xlcac2Yg1G9KupoEA
D/AF5VT1uv2VPCx9PzrtxrG7uukWAy+2DpouwOrNaN4LoQ1H3oGoF8UWVE1tTqp71NYjHyUvGPiY
Dz/SWM43DuTqHuIy4ODTQaEyfTlxRPZm0XhYnagRJlS7WEXW0g+jrHgMkAhIoGjUKINMSFxsXPHr
AxsWulN00cg4LwduHA0JVpy26PKl/V+oftTfdGyITlBhHL9WnfmUYgL5+oMqe+RUA7n+AIItVnuo
FE8rglLOFhD/npJVmz92oiiGH3NfKM991CYKFdyy+XF7K19FV2BFvIKp3lJAMYDXXc7WLmeznlDA
2SO/oMywSTpQ8TgWOx9ePw5Jp0G66QEmXfbeuC702m3gT9uUoaSjztQED1EEb2Xj861NiNBK5YIj
hwHjYkKxmB0zC1JVaiJj3lrivzC3/VZ/diUCOL+PsjiWUYpGO8If6h45EHFy7AAV98iTKkTOq0si
fCGSdXokkDNp0CyuC3Sk6ryPdEA3dql/iZRJe6t3Dt0u8ET+7Y+0svUdklpc623Ze17i6DDKcb0i
C9Q9im+o7aFZiSr4MN01veqeQ5x1dz3i7BsfbCXCka/YNu0DDfFNe5FJqE7kKJhsaUjM5c0PKi/f
UESc3wzEhAco+IVvzdJbznMQlb893bWPaMsKF9UE6v3LrYLZXSjylF3S5fZ0gpaOEWMCy09Ha2fj
clrblWTtwN6ojNhXYFmPXk8TWkiEUAAvT6Va1r5DUWEjZsoocZFGs1UoFgLhc2AvusvOoWMi+VnP
uLgBr55Qj3TqO+l3e6yl3eVQT/pGQ21tAWVFRII7HV7HixjtjVjGYfOl7xuryA9l1E1HnL+mE7zG
rTro6lAOAUQlXbd4Tl7GKbWGCUWzSd/XkBIPREuECTEoQ3fS2YLIrq4itx91RUqDtCouh0pj0Pq5
k+n7Fk/MO0gM5l2Fe8r9CHPxz8EywtPtbbh26vhkREadTI321uV4OCckQthMzTCalxS64jkWsOZS
HHJ9gWEE5tVzuTHm2hx58vwqm1NTWUIGKgDvYTES9idPqPtZq9PEn+ohL+DQ48OICHXxeHuW150R
NqfH1QZ6huACX/ZymlZpYwgweQTmxOviXRb/krwePe2YIp+McB2qYcQ59xhHFmp08A21Y1Cq0Mxu
/yJr8YZ584QH9kWTZhFPU0fDJyqKwb8lrv6sYMiigtGwhxPltOFHUQoL6hKy9H3bGFtwuOuxOf8E
WIz8KOdTS7pcg0oJ7bGfAuy6yqT2O9McU3Tydrp3hJvU+rUZDQeRt8rh9pSvow/DWhp72ZSYrOVD
F8I+dS15seOtbh6cKQmeUrTvzrdHuT6icgDQ3rykuSnU5eRSd54wkhvB0gYWgSfETAu5l+NY1Z9e
PZJjEgXkm5ocbZlM4ItOkW50dNiJhn7w0jk6Da5Xn7R5sDcmdX04aaRL4K5rA8a4ApmFdmwpRRsD
zfeQVTeKEvVwVUGWqnCDI4BYBamBdguodH066TsDCuW9y2OUNsjlNukcyNydBYgP7mZ8Nmu8bRts
5s6jgHnbxuCIX7uespzEc553Ir2m5XoWfZq2+E8hkxXNHVzfsSEylDw8HnPwNRub8foMXA4mt9Fv
LcKqC6JhkAgipxEIUbstWhFhZ/jqbA1Y9cLbd0pCfI6r90a9ZyUE6cC+EFMAey4TnUWkLVVLWCG9
TzruifOEjWG/VyLzc6FYuBVVyJ4iTIp97IiEad3geGzler8RBq8/rc2FCaFKsksIAHK//Tb7Mvbc
SKja5E+N4t0rwxSepswJzmlezygMTVsp3fWhZDz60NBYGJAKzOV4GRKOSAB5E046uvdExXnEDC0y
/NDstooN1x/WUQkyuqbbPIshYlwOhZrMOKOVMfhW1fSoGvat+Bh7aLZrnUg7KMOj9RXjleYhxI19
Y1NdLytj81FBNptUVpYUq2zS0FMdy8F3sQp/GmDQnAsKsuhe6e0pUrVuI1O+XlaZN9IIJv1xwTAa
l3PFMWdU7NgZMESsCd5eMu6Q08DoVG0+3z6bv1qel0mdIwGuXJ201mTP63KoLGo8Kvbh5GMdi0zj
kIMn2jUmVqlA/Yzurx7NrGcbpZ0/QeVOaP0nNEd2UiAajwIMdndDltsbvdPrC8XRCcAqSbO8ypYo
QMSjOhUYMSoqgYrpIHI+0d4Yiunn7bnLq3gxdXhclkxUKAFcxUF44rhuaSbqCmGLghBUd3UP6KeO
Txq+o2DTDAAOMKVcH7lOYezyCd2827/Cyoem6CJHp1iHGITc9L+dV9ML0I5NXTa1paaPpAjirDaW
eg9g3th4CK0ORT8NCg4xH+Tv5VBtYpCFtNrg67Mi8EIrIs3cR22L4rNjDN3G42clGFIs5sFlgIST
773FzKKeL6EiWYIS0qAU+07X4EujqXNvQFnd90KDt25M8QmWsPumnZvwOZy1Lb7n2heGxkqHyAXG
DSNoOWc0BHWtHPEX0rTHSTfwiYmp3BX5jF4hbrAoXeqKn2Xw+8liug+3v+7q8JwrgofFfl4+eM2s
DaKUwOFrWmqhQanRUE57aNFuYo3oJYKPB2TdofJQYROrOK/GW7t8AxrLkhQkX4eLbyBsoB3d2Ix+
2OfV9wrHwpMRdNZu6Opu48iuREguHvYynFCqIktSS6h1rtDnYUQmJUVKAwfl8zAC8kbqJkb1Rhen
20u7tpsBHtG5pZOpkTxdftkEU8zUdNhede+NH2wG8GE4ioekireQHGvRSBZHZLoE1mu5k0WnYhwZ
g3VMjUov76LCRW4JIzSMB27PSYbaRTyiRsG9DecVhu2S8upkU1+FJTdcWRvuA+ao1iEokSEqOzG/
Fxai18hteYfbg64sJBe3rMdIZIX+C53wWwRC59QZwhRBPTusBkzE8AryK0OaBDUt4l8bYeEXIm45
R3rswI1gkUj+weV3mwAe54U6YdkM+njQ0DsvPAz/5kJ1jnPda/NhCGJRorucT98RZbDQlkduFcHf
WsrRDFRIh51QE+RAU1wt3oDPFtOJnqgWHocOKfkZrY2vnepgMIt0G98I2xh7fqtooRLsrCbs3QNK
7aO4T/S4fGLiYYYys/5qzih7xSDfIT3yYDroi7JTEZVN5lgdonyoYr5Xy+E+HJBbxEPLuc9MrBRe
/RWhw/HaBCRrUTCRX/m3r4iwX99mWWbyxO28z65wwscSgYIvht7PG2nuyoaBQe/CGAVMAH1kMVQ7
1OgsRZ3p10buvkcmJn8QqlWc7RGhw9uzWjkQspFFVcYmObnKZrs2gk/WMRSN8PGB5Nr1NTFH90lG
gw7epf6oY360Mb+VSEZySZ+TlaSFZi6+nDHrjRMgSebnhV28jZ34DhsLkrBmABkvxBbGcG2Ovw+3
OBBFJp/U1DX8Gb8r7yzcEME1dcYscee1XFU9HVKcaMxKPdxe3LXviEQmmgG8PimRLnLMGOlU5AYp
8g7TqH5JqdZ8rtWw/pil+fx8eyh5zywOPR0WXggmsCpQPYs5thqqJyEtOr+eZvVAEREz7874ickO
Jl6jou9LDGB+1i0NitsDrywuAztAN/mYGqScy2NhJeho9UGr+alw0OEZdOUDqKmfZaf2b0YBrtKe
tGJjXVf2j0fhh4ovfXdi3GKyg1shnewwZh80LhcFAiVPOSDAZNfquDQVk+scb89y5UtCE1clYIRu
CwXay1m2yIJ53YyA6YAW0hdNFe2byUyw8KWVt/G+XFtQSeLmaxLEKXNdDqVk0MNyJB+QHRUq6qCi
GVzx1hGFQx9E6Ppeb1z3eahgC71+jlAbDQMNJjIpS676bwEurin9GCSRfhMEWAgJVFI/1JnSIK/m
5c1GMrO2oGxWCooyWyYSXA7WOLpIY5rrflEE7iejnEqMJWJMI2w3njZyxLWzYcnrEIQ+YJEl4ibF
vk9gAaP5jhc0LT5wWv/QZ66FWhcPUcoxMhLQ9NIPqAJ0G6D5lQTVA/BDrkF1mNEXCSKxdU7qxsTa
wKqU/m5ysvDsBGjN7+spBCcmMt18lweG/SHvre5n0VKfuv1d16ZPpVKi6OlM8otcLjW+oI41tLXh
22mOTHvWWsl4MsvM+paljXpnYTp+iED++e3EI21j8LXpU68B7SQZpVf4BUMfu7G0BwOxsKjIDpNj
hDVil3r9PvWA0pplkD5gGGD7PFf7A1T4LbzX2kbjeYsCg1QV4jK9nH1K171RUB0C0WkUCOEKdRdX
nnlWkOf4HwQJGMISPU9+cJWgR1qaRA565X4+ROg5Rm53yvF4vcsrnE5uf9O1CMgQgJ54wJNZLo6P
HhYaMmeJ4eNXb4T7gfLJSzEASd7h7TI89Ng1v35IpBY4P9QYwSWjTXO5kKFVVmiFNTNxaeifOziT
B3w7Ma/h347fqgDdsttzvA6ELrpWqEtInSQp8XM5IALjjY1Q4Oxnmp58Bq+BylWgaLtUxc4pxy9x
hwzzuBF9f90dlxcpZGODLo4Ue6A0sjgto67iAZ32EwqgoVr6Yz9qD4NpBd8GWOXvs2CKHkXYoog9
VYV9FnkyPKU4Hp+m3lP/vr0A11uXLJC0gZ4+dLervmqPyikiEQqVP8wAPqjQiL8X4AWfqqIuPt0e
6vqYkgVKMBNXKq+iZfqgG/SGkyaZ/Q617cOY694hwq/2UOWt9cELuvygDnGz43Z1zm0+Bofbw19v
Z5mEEiHosJIrLWHnIUxpm3IYqhiIKBaoNqRI5CWgGkjO9KZ+7Huv2fjQK7tLMyRygjIYKHR3cdu5
sKR7DAsnX5O0jD6zm4PRKd4Bm5b5Ox5I9SnVnbe3p3kdiVFwpkrvcsuSaS5Lx5iUaWNXI1HYtHH8
Mcv15zZwy3dEQuWsDRGaozz+fZdkeCNcrO0kgh9YYVDYvEEXkw1zTDu9KFWxXkX/SIx6+KBkYPtT
kYYbF/s11t51yVyAVuD3w05aFlZb0TXZYGFwYQAKBVA7JCjMpxgJuk1QvmHzDLsMi1k/0YfxztHC
6V1M3vUBuVW8UEWWPum1E55vL/zax6ZpSbUeGBYZwOJQ4y6WYGZAKIlnyAaYgrqA0TFuCvcB9haY
KyE0fFd4Frpvtwde++KkUlRr4MuBoNYvY1hSYuaVjMPst1U1PGIYpP+FW2t257ZG/vc0NuqxRPDg
qKXmsLG/144U4QuEuM77mBL35chaiT5WUKObTL1fvBlbrWSumvIJXSxx30RhsBFB1rYYh5gzZYHF
pfN1OV4OUHdwYuwpoY92xxFV6j2pH0YRo1tuXAzyay1CNLGK1aTjTrxaVnTLHCNe6ZCJRO4o3tKg
MBGcF8PHV3866jXyTUVdinx4cWZqRAAnt00m3Dvzsd7jV+jc1QWCOZqSVkckN6kitbHAXRSWh7Kx
b1Y2LJka7F9yZJ5WSxww5dy6b6lW+XM4V7hn1fWdVQ36mw5rsgfK5d1u1Mby9VGYdIK7XYKV2DuL
T2jR8rfiuJAKqi2erqaJ5Qa+0Ee1tz66aayfbi/wL7zA8juC1iV/QfbA4ta93DIGarZ6irmjT6M0
3SP+nB6wqpyO82DZbyujK79qKD/7E54ph1HFFfHQNKp9wkMz/RB3Fbr1KEqae6/mUbTxq63sZtrt
RFuq+LixLwuSpHL0MVsx+Xbp6M+pp8x3Tt/V74G+Fd9DXOEO6oScajo00eeKV+OPBMsfFdFIszzi
eBkfZvwDHgWx6KymybCxO1Yq/xRP6FvJV7BJ9X8RzyCEV7Nj9KM/WGWLtE41DJkfI7PzpVUNxTk6
Cj6p9zYqGT8GsP/hvgwL9RFtZpQINlZqJc5wAjWVxh1NWUBElx8xTygORyX1f6vHpRJ3vTQ8dig8
P8hO+3xAzcW4n7BbO9t4JCN47hU/ummq4kOJVplfO0rxBC7WPMVOlT+mzYAJX5cq1sbWXslviIIk
UmhSymaB/Pnvb9u+duB7qaOfBOVIiX424wd9KvMH7krvK9LuyOuWqL2zlMVU7VQxBX/dXqiVEy3J
AzQLQNsbROTL38BCrA/HSJXDFVtY+4XYZd/ja9B/tDOX5k0vEN4+4Nbnvv4egHHFkJK2CHBlcQ8k
otZ7OvZ49Sldhd1og030S9QYChRqHfgDRu9Ort+9erL0xzUTuhUoNmP56LUCDXOseFB9HIea6muo
TNE5oetZn1y8AuJd2OIWdY/TzfTqyiLVRMI2lROCGMftcpUBIZrYIhVUhpq0qvHB8XBqMdI6g8Uc
KPMZx3qj3AoWMi4u4hgoM6nkSo+etGdxyUP/1KFMp+jXlzaqd1owpFgMdtWD10/fDTBIx0Ttnkcv
7U8jOit7GsDd+9sLfh2vKE9AsOOeB3WCHN7lvE0jmYeISq0P0kz/RLHIgk1nIeDUFmh53x5rJfqA
a1FJYyUKg+bu4shHHu8ddeawzPrQlg85AarwjSxyvphd0zZP+TxN7tEzm8nEFx6S474N0ODGsyYv
t+jc17kAYBDnF6GL/BZdzMuJD7GBtAlkDKzZCSu7ttai04xlzsbpvY5yl8PIn/8WP8RQwS1xjc4H
3uaGOJO63UNb4WyAp0f7zUt683h7kdcG5MBSOQI3QENssadEYnfWmKc9XnRQJt0SxyCsTCFR4YC4
C4DbbGTIa+sIYl5+TgoKqNldThCTTQ1AQtv7Rt+ET+XcFh90a9y68q/DMKUK1DIMpJvIErXFMoKZ
84Yi73qsBOr2CBkztXceFjTPdKqa59nyguc6VYynsgpz3+5V8/n2qq4cE8YmuyFBtSTe5HKWlDYi
c0gYP8rbwsd7C6dx0bZP0zzVh9tDXWf+VL0MIB8EIjKnJfsBMetOnyHR+Ng6pVikVInyKcl15z7U
NKy9acfjBFLowQsvg3Sr6nYt2idrbpSG0B+iX3XVDqgVrAZCXTDRGHOLPY4gwYMztOlDoQq7RvgI
xdpfloqfI7yS94FZdX+JuvuRR8L40MZzdkiraERgsHce6RGJd7cXZ20fQMYFMiv5pbDNL79DGY0m
lkJ5Tyu7q6hoIzL0TrHL6DQplWHgG+066N31AxJGiaG+R9Td2kg+1/Y7eQAqqQQxnkmL3yBwCzNo
PH6DwcKBdRcFOYDdxG03qr9rxxiOJ9B/+Kbw6RfhKcVar9dxmfMVRe0/1qWa4jSJCet08ua5Pva0
je9uL+3qxCic2b84Gtdd+7g1cRIoOMhczJ/UUQ/eGDaPlNujrB0kBELQYCJowPBZhAvo3EVZRsTD
IhPqQSiB48d5jzlYqbwev0PRAlQ8FRO05ni+X+6VII6ItpGDYEbvJqdyGDzfjtToEIRetZErrc0K
4SBqJJSiGHSxKbpSK7PY8DofRClKr10nDnqkY2weRVsVmbWN4RDXpciiTgFquYBCNG5lEd8nDM4e
dFUkPsbfBWbPiS1dLoZXA/3JCsB6SZwK4PvlPUljo6g6/Ij8ABIRWt95c2rGOvQ1bNyOt/fGSuTT
VZJsMBY8UEgCLz8YACgjoZ7W+8JxkZwNZm8fFkoCeKRvz3ro8UhQTOCaQxpsHOqVFyXKRIQ8sEiy
/rQUrI508E20gTrfVKL2Y5FOTuxjyunstBhg3rmuPO0LMtM4YKt4qE37aKCcyivULKTBOqZU7OYO
tzJusHNYQUb0by/NygaT+FUqnFR1pW7J5dKUk1u1NNMG38Tp4DTX2ZcKeyD0wu2NALsSBS4GWsSd
NuAJP0SgKWdwA6OPigiWJYaw2o1q3/Wrhico3EbSBnBQdCQuJ9RhwD10CttYn2f15PV9w8tXUw6N
iZKgqxbqGwU9wY1B1243uJQ2nQHeU1DuFjtMpy3QGS1GpV1iR+V+ViaMgA00Q/fuUOjflSpX0bFQ
heEnvDQHrF4M821hVNW7qp5QpCZydClZVBA+JDw7T5yY8dPtL722MKDoZdeNiGIuBXhS7Ahts0I5
JdEU+0OGKevBiDvlEKYepZVkdHzMtO2NqLw2qMQB0lWlfnOlyImqPv6rTtD7Lpv5nETl1wyY00Fg
T3qHeRh+rwH0z9sTlTHx8vFDZ4JbwCK8aIToxU4LknaGbaOQaXhh8cUu+88pApmnuBLFoyL64C7W
HKSypqZ8SIP05fbgK90asmOOI/hH6YOyJNdW7hAIzZb3K5SC1s/bpnwTT07o7aZysk5xKbJ9HqjD
cYy1ajg3GXChoS0Au9JE32I4rcR0+QajXwPkVWIyLw8DPpdZ2Gca3zxvsztC7PhmCPVvwmmme3us
29Ptya/FWbQ5sH6RGR4QqMVwKc6JSo33xDxb4idOP/CXRV5ZB2uo8WXHwTR+CJGIezNblbdxnaxN
1aXuQ0ubhhFZyuXYs6EmJZbawtfqyTt5kYpTtIXOyc7zmvzQ1MNG50TOZbnL0ALmMpFXC8yfy/HS
vIo0r2M8UtPxkOV4Hit2Ux5Ty+k23ghrywqZlrIvMHj+zyLfSIp5SnPMVP3Y0Yf40LoWPnQUQ7Hv
atszDxXxguozHqbAtPVPtz/pygGWPEYJ6gWkeO3ToodlmoeM3RWKfewUIR3IsA9+cvm39d4sEnE/
2rV7uD3syhkGvEPTk+AhKwiLrxlZdcbRbmDAhrFdnFNVHbAsU6ghxIEyvhsdY6hPva4Y7yew7Ogq
tObWi2Vl1UGDUAS2ZVMOGe/LD2xj5ufOStD6iivSozdl752qx9561rujWnnVHeL7kd9yeW+copWd
BS5CQlyJ8mgELYreQew03iAy4StJ7H7Fm9Y8ZZNe0aQqtqQM9dVJQpMlBUBRGNrT5SQLdXaDWcV3
Zxgd63uDgfE9nSn91PRZfzeLLvKj0I72jhYXf3VYItqQIYBpzKqJB1LqBn24g54w3PXjaPhFCByR
wFqg7gzyvP1cV0aEZ1Jh/zkEc2wguD73X3PY3APrOQ/3XRbXe8KE5e4oSuG6l9j1OZriLW+N1Vmi
myiLf7BYl7hM142wtG0HgR+VUn5QxuE+Q5VtgmKqNzt665OCb+U4P1FzrTcePythCfQSTx9CE9Dl
5UbWcTeMGqcVvsCu6guR831tlGEL+BV0ghXpH2+fm5UsiwqY5HbIeH8lOdLViRuRRwrfbite0fAV
O32XF1v6KWtbFAAR84LHhlraYos6dRv0RaQIX607DDaKNI8xkKva6b5ycfe8Pae1WACkVt5iKHzS
pb7co7i+JlbWz7zsFHP62LhmU7ydRQClvBta42mgHjVheSR6vC15XR+GFIu+27/CCmEG3AVCCnQu
ERinqHn5Oyh4LfS9ocGv1Kx6RNgf5Vj0Iqo2eLTnArxLExrNX6iEmPmTE026tATvQxRDhPYjrab0
RYvz4cftX2olNJPj0g4icQfruAxQUetldWbgYgzUcnjME+yre2GJYx4W0yFuWj3aoaazJVy2Mip8
Yole8sit6EddrkSkpx7ek0rt91Vrf/LgmOE5WAfme7XSzWlH08R7SKOufP1k6RsDWaWAZXDnLq7b
xm16cKvoYveJq7b7FLbQY1rSwNl7OKEc0JYGqsFNtXF812Yr5QCBPVMe5Eq6nK2hxlpkBzN+5YXl
fbJqfeQhYQYJtIAmrI6qKLqjPYbjxrC/yo6L7ALUCTmU7LVi07h4xaiF1qSuroDKTzlbT4bW4knf
G172faKG/i7xGiPdZdC8z91kFvZOS+ko+MGQ1DpI9wijWRdpXF9D9RtVRmgLaJgJrMl2c6mEL7f3
4Uow+PV2lM1vPs0yE9KsNBoqb0Doqil0HIjNzIunZ9tAmSPHtrFrtgLC2oCEcdqMPKwJrYubGQRb
RVEdZS3VqcD6k0ZnD01Wxfe5QBBhf3t2KzuAw0WdQm4BtvxiB3Sj27oR170fBIn1qW3sj2U1508u
jsL+WPfVMa7DrQxg5dJA545M71f1mw1/uesmGpVmWjm1P5UK9jBJ1jr4iasZ+rN2PXyqveF/UAaH
kgyNXD4UZCngckTckc1ZiLyhkBUNKfyJZBbnyB1p4qaxh17arCnRkxOaQ34/zLWpJLui0fVvt9d6
5cPC8kYgmz63zKkXax3TfQjypq59LQdgPDmNsVNChzgWYWh3vD3W2hojx0MTHP0TUrzFJvIyCgIc
59qPkqZ/F2rZ9DFV+3zH0O6pmKtoo5K3so+gTuITgeISacBShdYxKXWAQeFFmGn1W+T+cAod1SQa
kbcUyZ91FZDhuX2/Rb5ZyQikYg1EQxJpdMgWt6eRaYmlt7TGYtA3hwhNCF9zeRzfXs2VL4e0JOVr
egsGcqaL8ByrXux4adX6WdqVUMzN6T7B9X0feWn9+oWk80UTgZxKjrmY0FxOIu+NTvheYdX1LkwB
dqVl6L5jBV7gFDlHGA7h4dXz87B2hKZFfxHVs8X8AEyrpe6ixBwUzfzcT7jcIhWqgAXUko3Yv7Ix
kQiRSln/vtoXQ7lpipx/XZHCdSL6OeR5c9ASVX2EAuS8K0p9iwy8Nh7dBp53Mougcn559LusaBok
r4Vfj6YjDlysyXxmjb0HUir9/dh21lZ8uyaE0XyAfAbxGLYULdLFHCFGxlk/9RTp9Ay5g8FB5OE4
UAfPk13ca2Xi161qfNRiZ07vtJ6i7jGcanEKe5VE06zVwECsq7T07401Os0pVK3kxQ2sZjrmaFiS
DwxNkr+dOY9SMMIInsO2CP+ORCWwg1O8Evzm7H7KSjfP915Q6OHJzWgEbqSNV2eek8ANDpIInDnV
50VU5ek2dlbcME1wL28Trih/NBp1l1XmfE6s/gfr8PH2Rr0eEkI+ZQmp7gYXZamIEs0gINOitPw6
ad3+AVASzzczw7t+R42gmY9KSppz3wHl2coMryIN3VN6LzxduUFopC2id5vgcjdNoeW3CRoTh1A6
3ccBG+C1Z1GOQyDlPUCjHQ+Myw3bugEeCjU2NCibDNNuQkp8PyiZ8TiNbv799nJeHQ7GgvECIlGS
eb2luAo6HYXToc/uJ0YQnFyjcj43jfHcKVFwKPOOa/DV48lMEwww70WVUu3l3HQnbzC1ZA0pKOVK
t6vtwPsZRXGP+XbGFn7vGQW6B7cHvXoeSwwurX26zyBkryodGFU3GuZQDKqGaKOrSevPVZL7TRN3
/gRcZ2/hNfSnHhpbDjFyS1ykuYwME0Xy0dhwKAdfTrfEYbhr48T226hWPvYhQLVzgnTGXg+rTTPK
X6nacjS+JXKmpFbsz8XitnqXqfjBQzvx0GXdtSIyH2sMyocdWUfyVnUhOe4CPdR5ntc6MtdWlCh/
aqXlvsNMJv+p1znSB4yYGz4cmVmCPIsuukuThrTXwzrsSU0jDZmKIBrvuwTS1E4XKnBJJxBlslMV
hPj2fL/kq12m05fbX/G68kzDQ7WB+1A3k9CyxRvVjCwSNjzS/CqM1UeoAvqw80YrL/k1m6TZDaPb
WQeedtVDZzVoZTqT1SQ7ZYwdgS+J4eTn27/RdXVJ/kaSCk81i6fqsqmutmbUUJ4skQ0z4+HAR03b
Y2yEs3JAhVGn4THPvEmKFmTCDn/47MXkvYM8ZIh93n5OVLvdN3i1NzsVDHyxsxHlLv15VE31GEND
SPdxmyTPRa1maKYb9vSFerdV7QRq9emhxOTkw6Q7qGBlqYk7BgbN4i6eBy/GZsDSIPdA1P9xe87X
OxrhDiTU4a8iyUIl+nJHT1kN42oqKh/2n72fSj07N7kA7zAPW52u69gEA4l2Dk8hWvlXnNW6gRcS
okji627TfYl604bAZWsY86Dtt1N5DG7EidUdRpeLN4JMFRBkuZwcnnRhLlGwvi6S4cAND0Y2a9ID
iRGczr5ofKV21V2UzNZhBsBxLqYg2EdOGf8b8PW/Lrzm21/e8z/Kampi9N4X//jff1YvxXvRvLyI
p2/Vf8m/+n//6OVf/O+n+EdTtuVPsfxTF3+J//5/xve/iW8X/3AoRCymt91LM717wXBa/BogfCnl
n/z//eE/Xn79Vz5M1cu//vhRdoWQ/7UwLos//vOju7//9QeL9tuGk//9//zwzbecv/dcZt+Kv6/+
wsu3VvzrD938p4TYgOuH72XISskf/xhe5E80foKqLMGPHpDkVRP6irIR0b/+sMx/uvzJX4AGrlVe
1H/8o0VcgB+Z3j9xmQKVgREaj23+0B//Z+L8HlOIGvnin/9RdPlzCYu/ZUxZGfp/4RfIuOyNAl5G
kkLicpcIDVROtUYlg8NCoprnA6L7qjgmWlgEuyJUHGeXO22T7arU9p7nOrIPRpoa40nvoJe+6rny
61eR9x1QZXo3ss1wuZGRvxzqlkf/vsua6RAilnTomubd5IZbsluX8eB6pEUK2JahUhUhSpuFp7Wn
Wu0pOOtR9C7BVnL/2074z4L/vsAytCzWF0VfPNpp+JERLzuPmaNNaZtr6j6EdXOa+3bYj9ix+h5m
swcsMzqoYy2wRPLHB8X1go37Z22mvw+/WNPZ7ACKUHDmvEfxnwYaRn4edv07xxDjRiC6jHz/XlQa
b6hDAr7hVbC4yMuxbQKrZCd5Suo+QkUriXpuquhQBDwN+bQ2apTj7dW9TKz/PSZ1Vll14nGGEvrl
lrFQdjetiOklPNCinVIrXGiKEu3bslXeKKmq72hlzxtX6C8vnuVHJREkKZStP3qrl8NOIa5ZaYey
ILJh5SdX67rHMILAe2j7wQ6OpTHiKdw4BSRpCy1cH3GhTL1rpsbtv8K7z+2zFfI+OeSq3dQ+0qdk
LVZZuIXPJRGpTziBpUiMTPgaPTu8UJyNTbm2K6TsK0VbKJO/otvvMFVYXmUPZEvbO2aqTztM+tIz
OMxh3BlcJBtbECW76zOAdytLxRaX5PjFV5pmEwFRxHH2JXJ3/a5FHcgjrsTx29ItItpMXVQFfm9m
SranE+48OtR0+52orIri2hzYzi5USsQUq7ElY9B4MT5qimk7/uAIpwbBXBji3INqL/y6ESZa57MY
P9CE1LQda15+7EdnzD/OsRlHey/s8nifALVwd9TO+v4cBFX9U4enSXNac4vnIoIx5FtaQX3Zd2K4
PZPhKiSMFZS9s4KaQEnHjTKjr3ZxET83pYOWZ1W7AyIDTa1le6VI568FFILsmCembj01bgeYwBGh
8r6xevN7l1tRdQyMYuZllgaxjQn2MPhqUMV0MGbF/aGFalHwqtYaPCawK36nSfpo43QWGHWN1HzH
/0SHLHckuoOuD+A2xk5LPwu19p47Iw8Ehk5m9ZG3nuo8DX1fvrXS2spPU9mVxPVsdj56AgGWPe9+
/U+naesvLJMVIiamd39TeHemY2eGMc7wc5AFu9YJrZfBjJCiGbQ+gHOZZe0P25ycT3He2Z+p04za
rqwS+76yxPyj1RPkfHHuND5baTG/aZIhfCHDHN72JcR+DN+D9H+Td15Lchtpm76VvQFogYQ/2QOg
UKa9b7JPEE0H7xOJBK5+n6JmdsWe+cWYPfojNqSgRLLJqkYlkF++9q2ygy7Yje22BdGUIdCRlRY5
JRC9+7IiR+0i1XnrYzm23Rz3W2c+UoOVZQnnTfUYVH3wsPmKC1UrsS6RLgPpkO5Qb8fe7eqWhN9m
nqPFPB+1sWnJAITUH0Lie/ysi7go/lev1Wl52Cqj+CHLs9kESpsAsHSgkm+pqxDhxGr66tbNJnEx
lMXSRw1bwAM7pV8nniiEP0edHzrbiyZiVB08QzveRQ5c7FwUgRLpFG3NosoDbunyuU1H4cdBhqQ1
asulUhHJi+PzRKm2HfnIfvrjOabSPTmEFXd7X01eHjnwlTJKi9Kd7ajtYGdzmPepEDfopDfAF2vK
0sgZmRGTsRn0fWaaLbm2bDBD1PMgs2OL7ACscLqrv9p5VegEZTHHnzEnwScKVyXf+qWYh71hGBs5
qcp31+M6bS63iuOXADTSl882Gxh56aSF2fEmFeFlVINVfsKAM73TBZlZVwOKiWjpq9aJ1FYuNYV8
wrihjC51jyIflhb3aubhht760du1ohcEsqp50/uAADJvN9gpSwFBLOqOqESg3V66i+uWz93AEBVJ
Q5FC03rbEB5WHNXrdQpOZVyLEV3/qw5spBBtP7jDnlJVrb+nU17qU7bk/BP5/uLNMacPXX8hey3A
FLbUJBc5iM1fJi/N1a2QospvYc9dol64US6dbM0nIJNsNu97BNOvrinTINq8tRsPhpkZlIoUbZvH
HYvVjyX26Dwm9XOUNyyB8NXs1947OauRYoE3+rGMhZWG22nKqT+O53ArHjYv1fXO9nPnsbVE7kQI
SmwC0frQvFZiMrIITy6UkSzWqYy6ITTmo5fV7pooy+QJwkOzc61XF+PwnU8a+hfLnTf1KW16DpHE
C6fp8NZ53rjJuFtm4oavc6EGDtTCGt3mMrXTwT92XuEpP1ZKem1HF+UgeiuC8vKd26aiX8HdheZU
Z3UyZgXo/Sk1GpPsKJQgT/Xszhy19eazA7au00d27lGVI+aqaQ6L07MIZwHLv0vLbA7ihU6vp4Es
nPzYlJbuo9oMlIxn/jI7cnxdva6uuaWRtdI6HBty9rw94HJ26FJdNdfO1FfiOK1y6h5nd+Uo3Zat
91LNnnryVBteGdaYXxN9vmF/rKzUjzbXyS5R2ut9Xnk5+VpURGpz4rpuqn+eOjt9dHKtuigblLtb
Nsubo1o37Xua1xQNL4MVrYQePkx5Pz0Tfg1SGa5gwUugXlJjpS8qy9IdAZzJKCaZLCRT1vmgb8qy
fu+cFP3FkGIcbwmX201yJA9rqpEM5aHaO2LxIyPNxC6XBoFa2djUKOuVMiN3tsxLsjaSoQqqxOyH
aFvKz1npZTvHrjnSzbl0jwBexd4Yw/BTNYdGhKHwfoRxLo5F714BjaTXxYYRn1SLvavyDMDB9C6N
EXeK7ja15wGEA3BOs3hbt8d09XdB6597Xot1yaPe9JIybKrEJnVD+dNhDX3SJh3lsjaCrI6cXAEe
VHW+J4TmmPrDK7HkHY+iXgfvE/k0e7+rmyPnrvlUjWn9OdRCH5fOUYdG8uDS2g0OITEnK3KWbU16
R39tw+61qlLO6F2erPbAFiD66qewpd/7ri6vS932kNr2dFlNvW0inkzfnMWx8A2iKYnmwE+/MM6c
WtsgcLUVX4MFEXVsNNbbUG1GLNeC3Xwqq8PcjGYedeViRn3avdLC4b2m09Y/2Tz1YubL4N5AFZI0
hI9A2c4/yrz3SCXPL6dp+Kr9dNypob7vWvcUgo8cDFG+Isa7WwgKpQaFXbo6X6uqJgg1q4h32cZ1
DuPUHMfIqlt1SnPM3dRtXEyF9SRq24nbzurjECvvfoGtOZZO6l6sFXxbWwx2XBioe2ZmgyZCBmJ+
Sgtbjrt0zNaD1Qr7psSx0EWkO5W7USygkqMSdaSq4c1ph/yxFYpIbjSvg0t+D8FTiZ/1d7W3ens5
oMJkin06S/lvlsJlxxFDe0v90AU1d8emF30cTN2XHINxGaYXYtwMkt2s6RTIbrvoMv+2cCjWCefp
KsfNEKd+aMRue36skHSylqiMm6sejcoPJsXgi79Ra0/lD2AEhdcxkqrtstw8an/CWVCQgY6fpwHm
e6c1KADpFvZjttOrnIz2aK2dNCGN9NQX2/boLvYtBR7fzZk/I9tVHN2pjFVn/lhaBHKcjW97w5Sx
agMEalTh9kbzNQ3KcedsAXkKtnObL5n6pN3JODlbfl9x1q2ioaSFRYjC2Jm90d1v9I9F1qjbnbfV
e3vyx33T+rs5QBfuT0Mye9qN2nmL9UJSdGHIhGkQZau7iF1XByrBNH3fOWO2z/3mLZsUoW2tdVEF
/RIbJikwORLYMA2uU7eOpN+/O6HiAGNMj4YqT5KmkinLP9GP/LTOBHSpYbzscbjv+jx7b0r2N1AI
K5JDetPURuIV/ZC005Bf9hZHo5SpZ0b4Mg2M4MPSBbE/WOYhB4SL7bQOdn3ZmRxLHSMOJ8EXq8xJ
D1lZ2udrX3ifutVHWrSuP8D1il2O/3uamy0uxi99Y7sRdelEA3lF3PV9zc25vhGqP8NtzslmhPLK
Dlaet2t37TAQLxEP+yCqt2x5DnRReIlcjfHQjmezsuktS7x0A9aARo9Gy3IPJVNqKJGTSGbHT5mb
EaaeO/n6RcwDUK6WK4+9IS0DMiTG4ggJsN0XXpo94ptoX/PFE2nku8XAVWsywmiEnQdVpBZhfvdl
bm1R6c3I3mC1yiGuC884w6CNbCO2Ui59S1TFjvnEa09WPokgcg13mz+Fg78VB5OKo/CE01relGpN
nb2VOt1dZY59SmlWaB9JfM8vBDswSo/UO6Oio9Ans6rDo6GpSo4JAS9ZOTjb/cgJc/tLZnl1HbtY
YYukpC3gB5ex9tkiWhNUfg2/jWtgqWhMZ2eJKoIwAE+RAeR79HT+Wzhrh7yqdnXVqUeWezOB8HAZ
DTN9Ks1GnUOHfPEQrAXlH7ZhlTemXKdqN/p28G4trcVGAAIlWNTuVMTIqiugy8It06QfxYBDIDQl
noEgZfIV7oZbMyWaZtqpsDdfOPY+9g09z3EIdFNE5jLUhEa2eakirM38v3JUaEWYg/IffWqBOM+T
k+E8noweNrEbzCGiNqs4Wbbq3jLbXpPFTcWLDF0p9uVsTK9L6COx0mvLVfIFPvtoCbHix32QeVdF
bUsT06ka+eW8HVnpbF0+Z7u5efH8tXgpsoaFaonWf7ICzTaGmDQoohyFeI0JIh3fpn4quVZrs521
rfMQ92TP3OXrEDpJRrA5ewMcNy/uy/rNL4eAxpTW6o+WqFe6y4QzfE8Bud+apVX3yGWWN4Spw6me
+5Wq0K4d7MSvQ/dVjqks4rodKBsie0MybG++jvsFoCwSZehJcmln64vKi/DVSUOeR7WblTx3KyMj
O2UdveeJBj0GeRYmqV12vTw4/tB9q1TT8FjKhrSOZz2sVzNBRWbsbKPiuDI77pBUhb2ovWnjAOaY
vDpvZpO6T7bX9FPUIf3r4kK5fRqRRz0CUc3GwpNLr3XPvdgu37y5pUtya89+fukp68GpfXmfpW5T
XEy8ykO9MB1EzZIa6uC4smK/XLw6lvk0Y7awg+1L2rjd/WrgoaHuI6tf0k4MX1VtbrcVdH93vs16
l8WQDU8IYCUnXy8nPH6QYYhQ01hqscvmaSuZZWhUj+W2ZTY5n67z5pEXt/KNi+KrMdGiwpabNg48
tjtBBeWy+NHiqLqfbcRKkSP9adoxI2yfgq0bJvYZH2nXJNXaHibR1896Si3sQW3TfjPm2Sl5Eo/D
g6o1B1Q8zl0fBTxqs6SuW/PbkEIlx6SEL348icxzkoVsOVqHV2pzo21bVhlv7rpeFZQLLbueft7P
tQpGi8oto+/ox0nTLVKBnipagw3dRU1VB+dEupVTlZuO8Cj5QpwwqXCBTROfYL/IlzLzY1vU7oPd
bGUQGYz4z/UKNRxZU0D120YxuUWpAVXWx9wz2yEx4NNOalZrtl/pZUTNLT3r1LhrRjpyXkq935DB
yEOlRLheU1cqUS96onwxurDxI7908nufudWKDHcZu8SFT+l3A/1PFTL4ps1AIEaORsZYbd8De5oR
HneUEzNAKuMhyE0dRCb5JTm7x+hXe3LDlmfPGL0uPmfwGUzY7XBvbQRzR8UCkHo8J6E2BzOz6/tR
aooTNj2ZaUIlnCpYWALgWFXUw0a4WHmep+zhnNfUfmtCTf5Z7wWvaQFKGUN/AG9kdYpwfLLS6v3v
gckP8UYgk2Qp0COMfxhk8oz9/goRep3jkXXW5Lu61eYD1oryROIuHreNHeJg2PPqR9IO0avK4Mzt
coDubnptZHuL6vEnMVXD9ZRt+X/WHPTn+8ImTlYJsN9ZEvDr+ypCd6qqCseasNfPqihnBnSSFro5
KxIGMvPu76/Dv4DC6HJRzACBi58JnGck8i+G+CobRm/WXrGjibbaiXQlcgH04YhV6AfZy/bh71/u
fFV/AWZ5OdLjgSCRPSG1+MCFOQJUH8FasSObNp3eh47gzxekt13iUKG+vvmLYVXvgyITBzOM9xuk
89/AqiAzjMfALI6PQvXXb7Y1mw6YEVph5SEeBewj0So984BeYfkNV/Iv1xVNILpnIjgJ4SRk+AOD
obyy2ubzS+lx3fZDY1c7u6Rbw5LecqRN/T+TWv0E2s/fFFQ2Vbj0PH74HH0sY6bbA+4Lf2RLh0q/
5L7nSWwY+jef4b9cRZRxZ1Uvoidx7pz68FK2vfhjnte8VBZ4sW8y1SDz1bG9We7/A2P5X/KQv3CX
f8tr/jdkLMVZR/E//0kE/gtj+fIui6/v7f+IYVD/ylv+/GN/8paW+ANzLPpE5FLopMTZJPEP3pLf
walI4AScMx4A1t4/aEvH+gN+/WesCmJKRJzcn/+kLc+/BUPD10NrMjwG/wlt+TP6+S83ukBPRSIA
7X+ojnyk7x8oBdkbIlu0fd7O8mic7wvnPpXvAF0Rh5SpPa7mwdeP4IVleLxFfvYQFrekFyZpTsIq
Km2j6fd25oEDD1EwPrXDi92/uOtzvjyb200+3M1y2JVnm0zEQd5L4zW497qvgX+T6Ss/fXCtx5/X
/x/k9T+Iwg9s+Yef/q+nruHfj3z4L+vwv1yt/w3XIFvg363BO6juOXuv/7r+fv6RP9ef4f1BpBaM
NG6zc+Q/wvt/LkDDtv5AoQh5hVyIB735lxUozmw7a4Kgd4HU45xj9I8VaJt/nAVGlJBDtZOqSPjN
P++PXz4eFAT/+Pl/zevyCog7kNGcQ/PoRrbMD44LRvh6c8zSj7Op8m8QVxT3akqHfaAyJO9t0cGZ
40mIhrYqrs3Zy/9cL3zY//71f9qj/u8dcH4YE99jorNHYcrb+Ei3LuiJ2pzbI+adGs/GRF6hnIXD
q7b6pCABor5bOSM6cipu3MbwOSUDE1L7pjjqdKD8l9r1+pdm9T6nRc9UPGh7eRJZqbaD0ePC34+t
n7Ta+50h9YPm4PzWmYggibluULfWx3iXAegcVQIIhuetuuFeLSxvPxU9Z9kVcP4TOq+53ofagDWW
6SaKE4yqVV2uWkxp/Jc1928+x18nBt4Lzy+c4USTMRKdt7Zf92yjCqcaxbmOteuCMmGEtbyj19Ue
HVH0WnTA5xnRDlZWhMuuyk3G879/Az+Tz3/9IM/SN1SM5zRMjNEftvJhXScSBOyF6HUSIJNQzYz6
zjpXRLNbefkFSsvd4yemgjclEJ48rkmp9EgqiTQPum+K/KJjol33wqCZKK4Ns6yTeskgSGhqKiZS
I5bld63gHyIUzteNuYPbkpBMNgH261+vG9RO5VkIjji3EYoS5Wprs7jRIXWGdq2gLIYuLPMLM3WU
cdc4a+iAQs6dzmQ0d176UIl6mRIJ54ukxKoBY4xyKOTLby7ueeD75eKe3+jZmUTQKITlx6CvICy8
wky3OeZOqjQQSzA/mmNX7fvZNLPYFIOkj1TMnTiWmyHym37TeXnQWc+5V5jboBMieCzUie0QSByt
9iJ+k5Nl/yrBOV9KdleGRsRiZzf4x1AulrnA9i66OOzcbLzFi99Tx5rLM5K9Lt62c/sVpakKyQv0
1waDrxfUMAcGzutjO/ec57OlDC62Lp2/TGRV7EHfq+VycOsv5VAaXeTpanzoXDkEMWJhZexa5jZn
NxpLaibrGGYO2GXZqFtor9Q94CHx0mdsEcuzDxTpRuZ8Ph97cxNkv5ljP3j4+OZBwzkkoUlkJkCY
+GFi97datOvsQxNmZV/GJG1mc9SYJie3xWwy6K50oKFzWZwyWVZhvuaBsq9GPEUoBjpO+dj5SuH/
5m2hIfmwcEh1IeCScdfBGsKp4sP5baDnHlx3rSBVu9o/Wd0ynOg30eUuBJpsv5SiAV7y06KdL+tG
ntqChpOkXLD2rTK4IxSZth1L6eXk97WGVjP2UzmOL7M5L0+rHX7CKGGf6rRYEB00s5WfPfl+Mo2j
vgplCz7SYkLxRXtbWIh4yKaQ7cUYNPJgm2OJuC8wnzrVfiMXnzQYv36us827WVEHA9Wta5kYCLJB
EJcmToclgcEmpcmRjz0m7f1Yrz/U4MHK9e2bNseVoxmM++VijFOKk9wxj2LM6x3DfnOJy493Ypjm
vh0kUlmWS/6tGpFyRGrg/bJU/SCZzHOZnlEM7jWu7GlPVFbGYWGeL1atHzaEv4cMR8xx63X/SBTD
IySLFeEjMo+1LrdrR9f4RoK0rbBKDv2h117wbmA4j4n/y6/TprB2Yky9Nx6lF5M9OqT0e+Fx7czs
6LaivdADDI3K/ApSSSKtjsHJVLOrM+G+Dh4qh8o3HrGMhLigZXuqLQr5LGk2+6bwR+owyNj35bI8
9J14DtOhuhV4vQiEAZVZDXDjkSgco2ivVlRxn0a6Mt4wPyJNbsySIdEs5WZeuAsG9YvQq+bvBDgP
3xrZxK6eEqCP6jDVur7Dtq6TIUibxz6Xb4UI9Z5ete+2FsOUhIOmV0VXE3D6anrnqpyx/EJ7cA+l
AN3uggum5Y9JTv63gXPoXejM3uuo0+A7geutjEHOVeTJ3LhxiAc69NM1c4dwmvnkodQ9kr+J8cJs
L013ArAG/wQH4XNIziY0yBnfDnelztGGkAR1v0i5nLJtTE921zTdYcFAcKNwekaEkY9A2SFSB7V0
J3sKvB1Ro+1BKC9/sVdog3azL8ssXRKqVp2LrMqNgEK72jnMKm9PuHDr47b2iqe+izynH9RXVWXj
zIfWju9k8IxfxGILFujibPugEO2jK4H8JPCWh7qgQ2W8kSz1HrYQX3NuEEEgUc4EhO29olpEHG80
BQgqXoxze55hUvPqlcsd5ZrQQBxdgmiYa2ozvMqZS+6kqp32lfb88ZRPujjMJUkO6IQ+ZYZrPwbA
tImh1uELD9bquDhieMO9Xt8NCqoiMDnoW2tJoIdXUBHRoOapeMA+DSXKRb36HnBdQCyBuQkU34ao
xLNbqCXKx4xnuae5ZUN46lMzzNXVWg3bdQaai6zJrGKRF9e1i+kgzJ3w2LqeeWkrWqsL9NYHQnW+
9OY2P1uCFUtcptAXS+GNe0Uicdw0Tn1Rp8sd4pPPcnbUXpvBeAKVz+nkZEpONmEtn7utKu5DhSY4
XCrrPkDh8wA3ZZyEWtrd6gGBjo0fHgkKGp80cBpuOb9yjgw1d/yseCnNtjxWvnJV1CrDP8HiZ0+1
7+svCmD6k1wB2ShfwUXUYA29WamWOlqV5AedIy0d03X8ZnXVVAAolu1nWa3quBqwllyk9ZjiJKki
WaewJ3Y71s/Vpu/tumxuKWZcv4RbJlFYyy+N434Ph4EsuN428kscPfUjtsXqZhal+qFpumH2tcvu
ynCy8EAkSn6cgs07is3m47Orheo/6N82Ttnnnptp+zYWxfzJoaHvgTTFBQetHVwQiKfjfDtfBM11
/EquP5G/TZPHFWrdcOe3VpPoEoA3c9PpvHs46yGz8iwhlNOGHjAKHW2Uqw8JZTHti6gC+7Zy8y1y
qVC7sqm4OFpmXl2ItH+3ZKruUbGUF4DW+oDswd97rlHdjNojc38ZAbjbcXpJ2z69qpdRnNagXFEh
KXk31FN1O0lebeGrs0TZRVSdJeij0mtCC1B9yCaUakxgy2tRtfKmGmkWOXgkErr7tJ6IfV+rYrgN
UAxFxbiQh9S4WfbdJLJHIQzguY8J+sabOEgsngwTgxmK/4Z7vdXfUcKq6yZo26TAyHI3l6qJczSH
8eSVJTKL9QV5Do3vnUyjbtLeJzT14R6CA8y4GlBMzWlKNfNkljY57JSycLBS99koqmtUDPmDtYjx
VNIK0uENrcGLoUqLE+o182XgYHaVdoZH7xa7Xs6RvwBMD8ShRqaWjG7hHykiNL4i9v1ehJ04pYUI
Lpj4Vx15ih/8lCcauU/LiJ2xKJGacA4Yh75LKtQbez0G4qnXlrFB9jrfjMkOr4K8mZFpyVndFrPY
n/UFpdHPz1PTWgdXmd5TjzFuL3U/n7aqE29+2OyngFSpOJeb9Z3oHZb/Ktq71MnGA0Oo/qznfruB
IJtvCjdDSJcV08nrzwWFQ1+hXa57fWkX23qLpn04KjmcdVGWiHgC2JfE7GXIHvtXtYXhBSmP6Bdx
9HVXfeqQv5PXUI1BUV0WNaeujXVyQJ7XXjitrY6NVkYVpzX+9EKI773nLDDQS713zs+WQDVE3Q06
eCK02yNkgRC3w6KFtW8Cp3vkzq4vN2SYuETGKosDJvDISe01GozNSdbONV6ku5o3BVVTn7Xd+Ec4
KqtI8HKF8Zpq+ApVcRAaIGOfzLQbX4bMtD8Zi+Yp79vl8h1Lu3/ntRtc/9TgKnW07LKYu/ldKOex
CQr4fTYh7cvwMa30+DarOntUQNQ/lq2rvpPrld8XRVrtPWl4x2CC/o4QimHH7xEYxBAO+uR5Eo1J
n3+T3oabqHIpfkhNnJAFtvNuzKtref7MhENqMdwfe1VV9MWxJI4sqkpuEXs1h8eu6CZOFg7ThSb8
/1DqzYohufEj2arI7oUg3oUbqyq+UdclLgWuYE7uuK2+9mYBD2sr6SRySdeXRfXGPQKkfNkZ6Akh
UMPV/YQkyI0bsiIfle2ivumK1eWqBN9ygcFrhwKYJ4AD4xZpyv7u3K6fOGpjGLlY0RDdGmh3UNu1
OewIN1a9C0Pu+v2s6S9pVNU9kNpG+1Jort/mziW9STfrKPYw6f5nELjCj0wLJiVi/AueHbRW1ObY
YZkSX81L2liZ5D40Gq0v4KfK4AWVc7u36jlkxwTi5m4n99chK6gfG2fBBxmGsDbIq7No1Cjd7lXR
r6vNCiVA4ThkiISjFGmad4RIX+9YHVV2RbJBtuzLwfPC3UKjobsXaNmaOMMcfJwnGT5b+dx8E7bs
j4rD3o9swFHPbNHIaz1v2V2zWRU273lGCoJmdea5E85nj4wHOTi37XXuz10b51b4jWBUypFKWzHy
ZP7wmZ03v6JnzDyaRRlmcakpVT3MppOuO3OS7BsQqd4hNYqeXczGwV6G1mDQbjs7cSWZb3bsPN3n
Zsh8nVh+mz57YzCRZhRsWx+3oiadT22Wz9o3vAHLbajqb3Kxg+d6QOOul5G/eD6rJfg7O+M9Zduq
Y0bMriKo1M+eKu2k70QKEVy62kZzQIWlu7hGUvy8FNXSHsD2/c9tNVZTrA1byoMVruG4KxjLx9gs
cp/gYjRG6NKYCL03DwkSElhfmnlsdlN1Y8w5aozVcFs0DIh3g70HGfigGbaZSQgFRKpkEP21Wwbo
u6gvRH5Vd8q4UZ1LHM55u67jdSmW5aJK2+DZGmztIsgNXesSsrU3YqLew/KtRSd+xa3cGhemaczy
wHgwb4eS8A3yNXgZWrLycawvl3yTZYyemtK3eUzNl2CqEMZABqNpqDOD9SpaxPHM7oPbxVihSSEk
4xyhLSVYfnFpm43/ggqKtE1D84kmQT+7y94fCBiN2qXJR6IxZchUjgXu3umt4mYlWj/xQhI56bA1
0cv2FZHiLgKqa4O4is/5qA29S+fATigz9B66TV9kXu7dYZsWF70ojXeRW3gTpbNxwcq6nMg/6j0j
6pCuHhRqg0eYX7aGxiPMxxqd8LU/q0aCzhuapNPreDnPmf2ueXjfdHWvfoRgkQ63kdEhvHUkj7x8
dKaobBrOnDPqsP5QeXKW5zJ4FAW0RayUOJQgVXvtqL6NjcloDdRFbjMlf4/L/IyT/ysu45Mxz6EC
qzlpASC5H6iyAb52Uqk1Rf7QIxLbck4/RYbirCqpxg2bEma4RjeE2pnwxndVEiUXywVjEFu0CGXs
1zKTtx01xk6CezZrItuC0kMpIhBCbYWcP89C115sVEtzaa4ZJgqZqwVlA8vfiTwDpW+szKG+WGjr
NHCxO+HKSW0m0MPMt1BGg0RKdZ4XKjcuMPr+1rn3EZzCfA60DejIunPPEQa/YmhDW/idyRma/Jcy
++qYYUPAfzp139cFFSdvZYlNu7fu8ZYw8LOhV1HlbZaMpVtZ14j2ylurLhxWbeHo3yQS/wtIy5sj
qPOcSYnzw3U+vjkTN4PsB6a+qRnK5ywl1zwazS1EKt8MjbpaMmJ2a4fk/kRuJTWqfk0XSWw4A2ez
v18tZwz2l8USQHViVD1bVkG9P3rUsl4IxEPnGBAaIXaDGi8bJE5J5tlyv1Xl70ogfiUgz2jm2V/H
t0z2Gizkx+gcpyWVrCjMJkpX510aun+R3rTFnfTC36gE/u0rUW9DijBGa46lvy6AJuuMssvWBtwk
zONiDc2LocmXmDw/5/TzGv7/zC+RXPuXdfQvHOdj/1784uL8+fV/kkvOH0jUWUkwKACQgO/Ae3+S
m4YV/HGOdIZwOnfq/NmL/E960/6DqFaHfIPwbJ5mLf4fckn4f+DvNM/FJpBBRPd5/wm59MFgdmZV
SY5mPiO86Vxs97HyZsEtlOVD0RKWqZrx7MQkyZIOFM+OZ5IBDltWTRjtltUaI18RaLHT3jmMLSPs
c0zknNY4GnXDr4jUDcfEqRt05OAZwZggNvaduFvHlDkWNQ1eRIoIg4e/XOt/w6tYfO8fb1sbkocA
Ix8q7uc99evq7ldzYrpUP2bXCtQ9L6r6eCJEkboPyS0W+YxdeeQhikosw96uEOZsB7xHzvc0FHX2
OW3pFz14Y2PPcRcQt/nKwLVZu0m06GqqFSzSUhjW3mcmSITOAzrFeLTXzovd3uecrmp39vZWsYnx
sT/7L0rO8N2d4WeWfcC14akEpaQ7Ycs8+5v0hhM0Eh7G9bhlmyWEpDZ8Nyk98t+LBqFwTDrscAdN
EAZxLgzELOZQjirCQ6NltJXIMXeIv4zn3FspZ8uaIh0PMnDbHzYqOVtGaKeGm8Iqhs8BlUbWJX2j
YBHMBlOM1ClsYK9rYFuVlj3z6Yz0LykmX9S7vjPoHeUvuULq7Yikbpf1YaH3NY1s3a+fDQEQutOT
mgE5B+JB9ySZhB7gK2kcSV2VxRMkW88zk8LmQw5qZkddMHIdEZO1JGZKPeg3/rTBaNBrtTzlYecZ
90CS/bzH2GkWsZl35kPZDJZ7zdGlWfe2nJaK4TQ80z2Qn5+laYk5NtSEIBOV9viNp1nqP+Zti4jY
dN1+OwYU/uq4XPTymeNEXe/zYLUynH1Zvt3NhPlV+4AIYnDKwcoyNnIrRIEqrRxwVcmZadyHgzft
wX7wt0EVWEoKvgtZiv5zR+1VeKqWVNwvzAREHuFgv+jPqsAExVmu92u4jk7MMUIPNzL/3+Sd2XKc
Stqur4gOhmQ6LYoaVBotWbZ1QngkgWQek6vfD+qO/S/Lay9F/6f7rMPRSxRVkPnlO5L0vEvmXuh9
kIYMUVAjJhpNz6NklhFwvfLtFkdKaargMxJVO9xPE26OveOO8pOsfJwlimwEEbvJXPVnI+2XeTfl
Vdl+mbMy/1WT9pju6kqk1o/a7ZZ7pMZrHo1TTbwDI6j4arWQpFdMB3NySDgtBNGAKlfHfT/m7b5j
n5KxCSskP+JfmL9RjEEmQ22bA2+SWk2K6oqkGSKXJl77Dp6KP5YuFn9McO7UmB85SOEfAbUqt9gS
Ai44vmM3utTkDJtRK+bAOlRhSLNG2HLOa/15Mh6VGAJxDgyLl22wAvTiAMD80VFbShIotyz3i20W
1Lb8+1UkpH4Cw8zziT/RuFW/vCw1IswTkqsVuIcGgIUD+uDUsvwh4AdXiuPZwZm6ja11N981rgzD
ZwqivEVQUMUheb+GS/OFwX2w7+jBJn3+34/rareJ+3lEyotJ0ChYGv790HWzLMNDgESJYJ9+rapr
WWxkjOOpAlVtH3z1aYogniYzWh76KXU/2x2z87mi6cPepdp3osbN+we+E6CyTGrxxRiS4tpF1Hrn
WbPR7lQuxbfFmMWwq5L6R14oeBLHzi/U5HXx1NvuecR4HHlVM6h9GtjTKS2rXylKzf1a2V568Iyy
uPWVTQiXKDhaHcDUR+CDZHCYAk13jqs8MT8tkzWy9FMCka85+RkNupPaN6uP4YS8ne0grV9mZYYX
pTOceNqoGBrGYrTBAxMiYupaPWMlDc+tO9c3Ls64eVemTX7vMNNhgKOi5pRaZuBv6LT8qBb3MZAL
TEdNDwh+C5OaqYfAnscR3d5MW2yX+rnN99P7G+S4OZ/BIfmiaxWm+z6xs5UovDSzdxS2tPvG8vWH
grghVIacxu89q6yvraDhN3CM8Ylw0nar+sHW4i9ASXhjMZwNKOxTt8s+6EYWC99hoO/Wamyv07km
zMK18B2q4WPhD/mttnEh5HOH9bqugbHdxMghRd3KOE9lnXxaivxxXLv0PLRjd83dKxp9x/HLgt0P
CXCWnAuw7qhRY31sCh7daWicfrP6Vler4IXOJjnMhLAEFnaGsME9GQa8ubk1waWthVSsZkr+woVR
PrJilynuodBDK9TQXWVSScs/+KW8m8M2LOK5bbsD9lF8B0rgXATy41QU5W2ZX68hJFJEEdr4PZAK
CmOlHdHYh5hxvtbrBhmXlf2CTakGXjT89hudLIC/BK3qR/ISPNwHaWvsFCRmsff1MCC7F7kd16nn
3a5KFWcTNOjISjJel3PhA8SL9MoWQXtSVIW/oHAGqx5pWTm0WJucXUpk9ze2RpiKoh0AtOp8OEEO
dvtNjYovBYORfZVtMsiTKjd2eaJjr4B0K6YfRr2In56cfiXm2t2kqk73A9PUR40D/ktgFv6LQXxh
Rp9L8w2SExcX7a1J1JlJgPbCnyyMlr3Lpeg6veQQwuHFVFP7QQid7BHaLtmeGObmpzaH/leQ9+09
K/zGG/Lu3aJ2Hb5b1uA/jpJchW62DAV9vFJNUwnSQjtlK6wudvDQ2Nr/WoKaPuSGlwEmJ2VMvff6
qbBm9zIEqG7roEluAlVgYzZX6xMoUXGw+354IGsrBF4ksgw8rd6XHrUtXwZ4YNYPP+z629KW69MK
wpZHDWHMjGN910yngmz88AscLKd3m/x9GeeFVeFmzyBY4Q8nfYNxzvtC1A4vu71O4W6lomyODWHZ
3eZaV7+CYYaWyuemfw46j72f5SBQ1PSsK/tJstY7mWGRwL8+jZE9CDZj+IntEO1Vjn+Ys3xZDuwG
xScO/hOWL6KfL8KtJn/fmKE6wiwCmbRQOVVUt/TKP+g66E9kULo/yzytr1bJ4r4jZmfxIoJ71HqU
UK0yWm2dlTHJWaPYKietIfiIxUP3qOJHCNKd8muWuTR3g892y4cGOHFz2pndxROnBAxV7Y1+AgRg
CCr2teDl2ltW1YR75OLGT3hkaR5m3CQAi0qHE/SeTepsuAyHGdP1GslmykK2u4a12zL8EKvJaJcm
YwmRtI1bj9m+oNR93Pet7RkfZj/DrlJPuMDjgH0Tl4JnKeulzoT1Mjq+Xu7HkDDtUgvRHN2MUYg9
wMSUWc1TK+MO3+h47zEpZddWgjaJ91/bw1XqjuHCLzE4xXWYh/3nTIvmgR05mK4IW6onrAdOQ7wT
/TGsw13T/Bj14KqjiYHcPgLVjVi+F4ftQ1GRdQLtLtNjPtFGLmToNxEBeZz359kFGCIrhamV3FvP
elCtUNYuo1nj3p19xF9b5NVxdIrwQq14GMQ2A15PXvxsorfi3MFiknkXnTSuGWXFkp+cJM0/2OPC
vioa4f5iOLr1sOe2fId2619ZTr8geCBYGatvE/YLj2RmlAcjWfILleLOBbdnI47mmIxFpJDFiUtN
BXQXG7h78bUZM8phyZzxBY8yDmqxzu1twR7qRuixH0Qiy3xvjmYIngGpOe2WyVnIdjQYxXZbyrSD
t0vzsiuObjHnGYZ1NNDya1elwyPZqGzLa98VN501ej9Ty0eEYEgdJS7TFpycZ9wWqmxeQisFfc5R
GPNrtKOHhlQ0cwmBPOUALLpCbdGTf4Tzbs08vZO9y0NakT8wERiAbQW9xrzJFFAHtUfbT21nN66u
cQ0NGrT7dXQN64qDz+ABbY7ZczjlVGulYRV8nssu3Weu0OR+ySx4bh1Tlnxo1p4IdKE555N0ruwm
CHCAUpU7Rp1X8TGlU9vPQZNX12G18P1rBwQo8nE8XnvTdr5LzVF8dIai/iJA/o4FXPmLyByGeUvV
yw97sNqHoCXejDuWiTiPhuecsYv289lUZlVE7jiaL0mPEXc3vx4CpLIWGzK6eEZ/EQCDhWu7HqYV
4+BpwE6Lh8MQkqxNeDqXPIjkl+PO2cXMzAVlgR9g3gqG67CvyAJuDXxP+1I6q7PHo0zpCtNfD41q
O+snSf7h82jpERzPG9dHf+r8nlbx0rmojRaxHaBWtIlLcD8HPGG7SgkLcyiLhWt1jh3hJe5PnZ12
j4zf0w7RIMwWcPIJ6owDoawREfHFFzckl9bY7o0ubnxfniXcjruRPOZG9/DSzWhGgnTaFZ1Z8iNv
1JDcSCIjgC4S2N9+dqIUv8bJNT6UYda90GgaPqY6SWOf/RW1jFFufteNlzJfKSpe35/JK2/VbBQW
ctiqiWq5SmL5yf9pj22n/S9WVzsT2fCm3hG+gDt3trA+enXQ6juwTtIEZD0cgsLH/BNupJx65eec
jaqbbFFd6Y2+Y7NEPsmZMgDCHqLklfHzzOXeZPI4kk39KcNL+9EybO9id5BsGc6C01ouJ6Y3fbfl
7n52X9nFsp3lxar71YkZTrqjt9GStDpgWeZpL9LjIpbxjA+sP0gUph8XZflHulTC59Z0DnXpThDP
NnRosjGjq/J/1K9kaZFIk1eUAOpLsNGqwwSrExGsQLRxuFGwWb3YZ3afn3hx0x+e0aIDkJYTByyq
1T7cKF0Utx0OL9/L6mhwoVIiOhnkB1ZJBd1M//zc0Mm+ZXkagr1+o5OdjVmedY6DNYOgGfs034Oq
Mtpil41KDn5Rm0/dfUmncYwOc7qZIbCRm4SHSQ/GufMcdRG5YZ+mxIvQe5UCbtIofwZ548QZxt+7
8JUud1+p8/yVRpcboy7qvn8gfaE4+o1lXHXkliiiXBMmy9GHSeAUYrq7bmiJuVHhipOL7sZoTHpF
gk1Q51ckTUwPMIJf17RZrhgvhlOhve5ajfAogROIO5sKmeepJOYjXoIOtp8oHP/TnC/6KF8FCLR6
D1GHDnI+OIr0GxrM13PSdJlzWqo5/CaQKn+oenPgx3cSiH10X8PFmlVCAuyraGLY9BNqU1L4FlMN
62SIHbRrsuI4bwoMfxbqrm+aZrxyPXe6732Dl4iOLZZ7Y827HyjDkHnQZ4HioxycT93AmVAQb1sd
i00lkhQV7EzO1MHbS8CZQfEXBxQe45WZvBOpSWhBNj6KoDTODONIW6TpJpHTpLjNJ45NceNUUsT9
pnFpE/uLaFvrUuV1FkG/Dwe3nXM4DcN4MRfTR6WEfsbKcywsiZGeofNHctiNJmZGYW+Fspx2wabH
abXkbGDhJz9hjbU+LoMPtca64BaxN/CZF0wQn5qgSoDkkb4CR4XFfQpv+eKmlUfVctHXT3pJnroe
skK9yovmzuDFQUCD7KirptLd+a+aJASY8z3coZHc4dsNoqmbwufKVB3hKuZ81H1arIclnQVO04F+
4HbJ1QfmwfVgvSql/E00VWzyqfFVSVWjqVrmoej2o7PGOjPUcdoEWEyeaLGCTZa1TG0T9yV8ERtg
+22ksfxeumiSumSqOYKts31jv2q/DNDCMzzJfK45JD2U03TwffJraXHX6htsS4M3nWRH3NHlhUgf
DUGVyJO1Sc9gWOWJFAi2P4b1Maq8MfjZwdP2kQsJ4e4HX4/MAPj+huOyyd78dRo/txgkT/VInsa9
7gp9qDe9nMd5i4SDJQ6KUt2XWp5H7vY4GiMverDp7sSrBG99leOlftDPcbtp9VaiNT+jnrxtEG7G
pKV40eL42eeMwusPXZej01sLGwDNzL6EhEqcjHQEL0QyWCcw6DlQmUbdQuwHMIbBtM05ud4Zs1de
k11TnDlOVkdn0yeiO7P2xaZZxD68H2pkZ/vBS6aFsBG3OoP10OvS2/o8SmF8oByIe9jUkYXvfLA2
vSSgXxrhVusOHSLdm0QM+hqK3ZCxvQ6IA8LeISZgDQiWQ8U1ZrdmF1pfkpHJbu5rhGr0YteXsJ4W
sDn0nb50mOFQfFrlMh9aW2XPNiUFDFYJPrnQza+WUHY3xaYftRGSrhC5EdFXP/xNY+r2PW8QSR7V
HVnMOzEv/fMgKpldG0E1PPfCNa7aKhi+BK+KV7w1tX2fM0csL5UbILuc/NFU+yEZ83HPecgD7pqz
FMd9U1L+BuOPxfM+W0vAVBikmW4bs+2faIJhAnTQpKw7vSFBicjM9iidCeCydVKm1HCoTWOXoXf/
qFsxwgtJggdSIjcvBlY8EOIMelUTjv/EjttNB6/KmKVICEldSMAUeGDiMFLurQZtz2UY6kTua8lQ
tSMbgEond7EWgsbI6yD5euhYZsji5tDFbxoAPhESNr0Tofd3iDnRh9iqtlpsSIDfEfOWrJiZJPef
0Ib6KihH0z0RnkZAgK5RuYl6TEj5TDp96xdG8/mfAfuNcf2NZHPw2tiOhzF0qxJ5a8oIvKlvrXr9
GtR9dZOFznhMtUVkB6DrPrPa8VQ7avxgJIUoIzz45uGfL/8n5RHAuPMJCKJk4/qj7ED6rjQWDyR5
NS0pY6r5fADEMMv09wRt3/TUEGVHjiEsKVA9cuRveU4E1qHzQTfjuSN+L2Lmb3NKg7OlOCejodUF
03tiH6n0KY29KPp2ua9XC3EXck3HeCcD/w9PBLQQn9uFVaI1GIPaG0+EIT0LMBuFCglPhXeUnQQH
x/yJTXOaQOfioaDUl1GpgNORJOIxuCtro2poP3oW/ZaWtHYGVW3WK2tDnKGn3jHk/t2HhNCl4x1j
HzY6/w97JYutj6Z+55FFNR0Th0LdC9wyn4uN+2GQc/YzLAa4GiymfMmvLFJIuFUX221qe7HM0wy4
B5OmBj501/Cdl+APQwxGDapHqRHAkyOoKXxjCQDYlg1y1gw/kwqnD/9+6Xq7x4hnNWBUt6wbbn/w
MvD6vV932junS7+q2xAZ00LWkh4wDvVLwfig2orHpV8cnpSkXSx9KUnRmdPdMA9e8E6y/GvxzF/f
IT7w5v/lLUJchVn2jSmsyd1VhRLVi00Ugjg5hVbBi0LOPsWG5sX+WiJoV/vZkKK4SW07JRmohtu+
TTWtxhfXd1L3pFRDtl6H8FcdoMD6dD+7vUAg2qESbfKNDQIJQMKLHcF+dl2SpbDZK48IAhKNxKFl
biboreSowSzdBkcjqEtCBXgFfnFiyj/AeoO1Zi2cCbLywPjaSCRID3MvvadwccgSQATU1O+8HW/q
BVwvoBKJFwAZA1l4xCO/WdxWiImSyJkUsZxc5K2RBRxtxoF8xyhjZqrjyq2Fc9N3AwcqREy2vqyh
lxZXKNb534JD2x3of58dwwqKNqosl6w8FtEiv5ieDsSh9EzXINxI2P2+JZ+Thugy5T+1l6DOcIZW
Jh6uoBvz4GvjlcV6BnXJPwPwm/rpn1ez3xdTTAtIOlhGxPYwmCxLbx5hOaNUEEWC4pmm0ZgJOo2I
3FPn0iybKy/rwANMYg1R3w4UPRshup9//gCvTvf/eRT5BHzJ1HK5Ju5E18Pt+PtWssrF1VWOZmWV
WV8fvNQSDJFrAKbwb0qHr9kX5zAR8nNm1KTBKtltK6uV2t9d6SL/UY2bCUwXJtJwW4FVHkpnHl+q
nE0wcjjXnBGFJm1MdK04umNB90/LYTfbVe5qlNOutBMjdgVA5fGdm3v79cKwYx9EnLL5hwKcaL/f
nEtQi5l4ww9OJu0NSEulIhyDfHoQgvCGU+SY7DJcyFeJX8ivdE8AJ/p+VyQxDqzEieewGqxdbXrh
nQYZ3U86zx8xAQ4aTslyH8NR5xfiTVhTzMStckJObHK06Tu0brKF0nEgYWDzQDt5sW+Im2/A8tw+
Jl68+yASDkPvKGDehHzTO8RZ1Ny8ijixLUrk3qwsyqh9RaDlD8Kf4NUcWA/OEHW/YWeoEqooAHqa
Djxj9Y2aUgwMbg3uykzOsWZoHbm8I+B6Q+5vHwjXIgLfLWcBocxbA3YpRMYQQaTTJkUU5xqZ3mOe
hxVRraOVtFRqePrj1E6EiriI97N4dnWQXIcIqjPQpgF16AxRne+s1A1/kQKbD3FOHu6t7xSOdRib
ovzVZS5Updu05c04Va16NOdg4Xy1EZwsNM0Xu+ndJ3cEr8cvY4Levf6rQWgNYL2JFyHS6ZRN+9QI
CnXoiSxEbT60CLymnuOb29eFQ0Me8v29Lq2+iQigJgkvWZ0sI0tu2cJMpgq0TjGUS/7kLHRUsooM
2Ldq/ph6ZSDtUjjpiU6K9oTLE6k6tD8HSTcZ6aMg9oqDQpHUS+zkqq33lV+G4lzpfKPaMYNcE6hj
fexDDSLs1px90MB1Pm7JMryhGoHseHKEVRg7A4GLsIKo3bE4eNrYaWuEbnp9t/5/1glZm7bt/52F
cP7+84/49u2/+I8N3XL+JXjQTcILkLMjCWNg+o9UiGh3l14sVEIUKftYcFlk/yMV8vx/WYwA/Nwm
/5XPYvV/pUKe8y/c5zalT6aPkRLh338jFdp2zf9Z53FPe7SS2OSJUquNWsh9sxTqTrtmMtZT7Nfy
DuI3jXXeLseW8KA9dZ4q4hF6b3N5o8fjmluTM6ZphxCZwHwd4P4S6jJ6WH4TlOgxSG32dZoXJN2z
9cBAO91PM5DWX36Ov5ESvVHJvV6OUwHTDyEUNj/D76v9AArGe4o/rmLPO/YC1UZnr2pv5o23/19c
ikRvi6AKx0Z49fulEixhJhnKfZxahokRJJTuTowa6ZBJ+ds7a+jvu9j203kBpp8tvHxTNr79Gns4
XasEZ41rpytupdONR2gD56XFWPNIuIq3MZb0oNje2N2QNiPeuf7f/Yx0zHqm6XlOyP3+frMTJltv
URyeUi8oLw05WsBeXXc9kEaHVttw3vkd//Z6zH3MXxyUeGl+vx64J0LO0qH6nZyODwHsyY23ONOF
VT24ILX6X10OlZ5JVgSU5JsJqC3HcCZmfUP7DX8fGqrdM9USisyjdprDQJ3++dn5u9ujhWMbuFC9
OW+TBHrdkAU+6y7WwQK1mnrWvTmr8Ka00/aOY33zzv29fS2E6dPe7nkUSvEUecGbn0+5wYhWYSFW
FurrviDn+EDwNYFTTZV9+edbezN+uOLttd6cbEN79vLKabsYM0R/LhiNIiAe3AEFGkVg7fE2Te37
BVvVQ0Bc3m0zL3iw0ET8d80N//4gPLDbNGRvCRJv1oI515MqFR9EI5bea9+Ya5yR2WUa2/nbP9/0
9nz8dWXlnsmsYo5m0QcPfHuaR3HSpO4qmW9lSIVqBmnortbyOGhUL1E/zN9h/twyltiXDv986bcr
A2ckly0nwBHEMZ3Q/N/flMYqwla3NKiWz1kMOouu57NxHPV+ffwvL8RKx+bGvbib/EC8OaekGNaM
xAhkXMxFQIi55UYcC1qS6n2D0NuQ5qmgkE5sqKn/jKhpfGeS/+M7ZoTHXBw66N99292ihP4aDzbh
VOPw0SHPUxO2C+mZp9UdF+x0aYFMz/oxY1zAhEwQyX9942yWHnu0aVJz9RYFGZWorLaXKsZO0p24
CDraMMivdKvNfRb0CPFrUguZ/ry9kybtO2vFHz8wyMZr2R5bGpvo2wIJREGhleM4I1zCXQ90eK07
J2lhrBoC+GJbMfQFDr4WzNxDcKoZL+p3Vo8/v3nO4ETDsP34vE3+m2++V4ChSGeamCEXNVaQ/yC7
14kwRlVHq5vqfRtW0GaW2b3zbP/9hUmuIXgw4IS1LWt/GR6abCTclIzY2Mut8hCCLMWFoarjajrV
bYor6uOipy0bMHtnb9/u6Lf3GfyBC1KSxESGtu3NGmbqxLIyHdSxnwf0xy+apuCg7COzBFFZKp7/
piae8Z+fs7+5W3AP3mECidj0grfrlWfAJnUacANv//VMq/qh92xiWcvQj5betj5spPZjFbrZO0/4
n1dm/gSCYK+1t9Lx7RH8y/fszDMx3sQ/xE7papJjjPpLahbPjRYOIlzhnFerv1EQkO8YR95ugwLB
D+gxC5hDLBfK79+vO9uw/dQZp7Hbdj7yo8CKzdV1LhyWH1BeGOd//oJfcenff1Y2W8DybUMA8Qjf
XC+rDTukVtEg/85av04Z7AvltND6fgYjEiBAuU5QfGfkzebyOl3D7MY3DOfbMAK/ttlrHK0WZ5jv
/skQ3XQilGF+57f449HjHQcOZBsh1A5a/c16Xuisk3lCcCkmRtIwpy3BnRiRkydUTgSwnCLWouH4
zjeD4f7tI088FSaH15mLKfNtzawfJO0AwuwRTb9UZWS6U7e+WLTKqV+iGMr21g/rarkul8wwLykB
Ck6cJ/nqHSdXOurYQACShTMDqj72WQ2HtqUMmwKVDpLPF4Q+pnlLdoqwHhMMlmEkur4hqK+tXeeq
WCrZnxLRVu7LZOu6OpkwmMVe97ozhh1h06kZl75K1qtAOiWd2Y5lzpQzNP1wMHKlylsHaOEredUl
mexDL9ObRkwUACY1/RNRkWbU8ubGMHwzFyQKV4ZMp+eVkE2TdO+uoRWARx3Vut2uH1JnQZQkF4fn
oLQLFJ6Lo8hIxmyV3AOPKLKLaoZDtNCWNp9GQhB+Fk29ELhQ6c86XaoOtKerXMTbISIKprIs8ssh
QEPWzAGEaWhU9+g65vFsyDY0940qsRcQrmFctywC6cEYyv5rKCanOUi3m49lyFhxBgHB2VlRqzEe
V1/qz6gLTJKsfXIkOnStL/gK2+kqhRUod9PS+bdLQEjofuYsRC437aqY+EL4fBY0ScSXFA41C3Wg
KhuQg/9vvGR2QaKPRidMX0j/tSLIxIqFbwzPuEx6G9doibTKIFFnOQMYLl+XoJpux9r35sOMBHq6
m5DL0+qHzHM8ZFlpGZG2GiJ8OTcYZzVk7rW1tgOs2di1kR3k/m1FCQCCIHMgEwTxgXvWHjUOEfed
NdGKPzM9JUFmn8nPX6trHDpS75H4Ne2VTE0jNssiNI6d6w7Eoa6GptfazkoRuYP2iC1KUmAiFfIP
HuKJbA9GYuUxdkdKXeVsw+63Ugb2YfYWv0CqmqdWhBS9P7DpOwmaatmmR6eEDt1bdCzRrdDr+bKI
dJSxQWjHcPbw7U/RaLUiQ21j1eM5tCjIONi6SX6GSNnIPTAJEsnDopsxDRppSL7MOj05TafBHolA
hyGc6TvZlAVIshOPoigKD+0sFt1gVXvJalYdRO8UT06FchqzPLh3pPtkODgQ6jVavNxQBHqSyPZg
zk4f226xbFbGNSuPpZ0PwR2x+8F0djhD3s4zip8L3gzxuHiOYexkHdZ+bGqktY/NUHXXJFuROh1S
/McVulkHmCam0YqsUqfVDkbX6Y6dtuajieWyPo6uSO4pEuzLExNEXqOpycnYhZxtGYQp9CXtg22P
/IIlBzel4Cr/aCFuwWwb5LB40qTL1gkTuogW+pmZZDwE0qVSjhN5jT2auzzV9Tcv7dmjmFANsfPn
UGeHikCd6V5aSW4+2FKVLQlVWj0IgpSNo1ObDTjc1iasMqzzfB3mGN5TsULpEQcflOVNnznNzYyy
5LFubKu4CktzvCbHR8Jg6aL6vhTYnhFsjFOyd4M6IbtpsfDyMrJtQiTL558LyJkdQdRWvivcdjSi
JMHDsMeiM+q4rJVLgn2LV4LEEy/9kQ9EhcUp6PqNoUQd7rM1lKcJP1+4G9bAJKEhj5K8z+4pfdlK
HBIXD0LlcniSpUCtZSoiTqMRuWX3CX8yRuSh6avpMBUNkctBi3HkbsRmnMVUmzTyqijnZjgT58Nr
LpGO+gdd0VCB413N88HVjWXuVRm6t2PIgvaRjg/6OyoWm/qYDxhSPwi3hTwTysQorbUb/ARbTMZd
hh6ujumzT5yd1y0mhUo9RvrBadZHEsdJafMqi1ToAmfwbpl9oi5apBwBEeG+Ve36ijYHlO+yMc82
9OxdRSoQUlZcAs7daIrx2Tc73zwhV5wfQnKkngjp9j6XVckJa6r63txxKqKyw1L2iNE3IfFBLkWz
ZTaNIqPuyxFt7PkLKS96qVZvP4HXL1FCSsDKvjOTduXprPpYkEKu4yyp8nuvyyv6YVupR+igwQcP
aIPycQGYZQFFMPfoV1X6vQ8nUHsGRHAzDx3xzwIm1z/XXl9rumTDIj1UKdkIx3Ucpv5MZEFwmGvp
s6f32ch2FGTpzzIt2g6vGpr8I8Fy/seQbJ9hb89W4bAw0ruJ6S2Z1qikPWDcNUofl55cL/pXqhWI
KRkem4WWVaq9jPmyYjlqdjonjIVlYEnXo07os6IgxDc+d/26/qpKZ8kpIsdafBrXhHSVfrQxK1cS
RRlBDbTZAyCV9MOgnEl2qb3mN2vYYYK2CWX/aUl3eCibUjdnKjWaePNss6VaDYJbkefkr0tcZ1di
pf1l0zJt1icnCdpDkmMH3s3kVC0R0xk70VjVeormhZyCfTBTcbaTHhTRTqAuIp4uY+jg/dD2t1mq
/tqUffgNkqloyZOvQsI3JtUedNMRr7bUpWh2RZittCBMBnrJxqSNLfWI7tgXhu/dtTb1JjvsaRPF
uWaBFiP1NC6oIZnhEkvZXxF09SMVjBWx49f+LR3r/dOwlMXXMVU0rbiSGgWUrCKNmE6qb+5EEhRj
mUhv2AX7aV9M2v9GXn9v78LWaoJoGel/xpar4GF1UcKWQZwW5nVGj0of57rrb2gOW59Sf2m/KD1s
CStrH3SP2p+T8Iig16PZN7VS0uNJNT4aY2DJj2W3Fnf1Wis6U4S99oRhKdoQJkMV33UtNNLDdPTi
xCNI/DjVafikeazFXuV46XZDv4EvK8WH+86biu9JkrflDmEjJT/k1xTzFRKgbc51GH184UFLz4xw
F43ICCZSLL06YA4oUBlay5cZwfOpwU6AEk8sDAuKH7zcN7qqjHiygvRjuvjTwRYsLvEsE+tnMpiz
ptJvaAgkUSy/9Hi48rTi4gCEotKJAi1iH/yoqXyt9kxMwVVdGYMZrTSOPjRC8WtBw2DUpPqns248
y+v7A1LhgNvqnDCNbYaJkTZbqyKrjaI7f78Ix2kuhtVXGYvsZH+t3UK1BE8urF7K6ypxam1LVHHI
C03+1zppeJsxbfRVm6rweSapn4YVYhJTuGbHQtrPVgVM5QyGw18k08LdQnOsJXuuREZDUdrVaQFy
SF0QwjuxfKSphTjxKQueKhIuiAhqEz1fSebvHzODKICQJ+2nypjSJ0qj+poBX5Wf1qaemx8mQPAx
FANaTxT0S3lTJV4O1RPOKdXKykayldRpO1z3q8yvYcnc5m5yu/YqT4KpOTR+1bCKGY0zn9dgRqkU
Ev1ygm31cLoUYEb04CGax4Y1ecQFbhFpkec3IAsG1BYk9JKp7iCTwShvO6xy8hAYvVyj2eun8YQI
kDKutleFPOmULMPd0gpRnlUTrKSplPOWxqen+Qt9zngfl61b48LIu7mE0IdDTrlusGIGCYavoS79
zZwwUVSUdUpdbM6L/RFpYslkEyQp2r7B8fdrj3RQzot0TsZM0BzJpT2tRQhl+m+k5FvfmyGdmItS
tLf0QyP+neFlw2iSoiSyBurlycwRCe28FfF0hBiYV3QlUTaFGU1JXlx8rE0+EtBbow1tNJtdwAPr
h+0c7lyx8vEkfl7+oLn2rD4FUy7WmYK2nkUnwQic2uQPeTuwJtqtVZ3sno3x1Cw4TohyC7kmdUPB
jyETvubx1Mt31B2o2/nVWPl8MQ+U5TQ6X3ZlPpMOYsmszU6UaZflrp0Mk75y5c9oAklzT3adnzsv
Duror1MBGHTsdZ8NO/Jy0GSpBKX/0vjoGur/w92ZLMeNrFn6VcpqXUgD4AAcWNQGgZiDsziIG5hI
UZjhmOHA09cXmTe7bt62W9bXetW9SFlmSqRIRsD9H875ziTK15wJSx2h8OQJzfxRgoBPZvvYNYKg
jMKh1KWctBwUg9IbnXDoKhAwGL/aYGf06BI2dl5gP6gD3dYUwsSRH31AM3uzx7oSCqdwh7vFR82+
cZohu8YS9gZVyDxTZbsZPSxrjWbZLothugjkVPE6cXfpKO0sGY6OhsplWA0OWB3k2Rj2BXXmSWO7
cLY2pd4cNlSv4SSK9h56lvyWaLM/yYHInx0eXho91OvzDjOQYW5HHm3k5142mhRnxuBEhqvrrUD4
cqiN3p5YpY7jS8FMhFwK2WCFzBvDm/YYrlxeUH6svDHhX4HR0SsRXk1iTz/zmenjyTHQP5/zjPDh
n74/LAdnCtS4zcus/vBbnDW7MdbVJwFLmifFGUfuilqKJsJg6hHYg5eC3FF1NXP1jiwdCLjDukes
jbaDUL3E2NdpYlUbXet8VyNUgKkyD+poLBioDpOsjE9+ptMVAVfjuusael9cDlNwWsC6PNLFjlzg
xE2GFu7BCX+TrfM7A/7iEVFPQEZRm6zn1sU5TFEqjJmIUrnO2zLX6rGYmoHedXax1bgjrwd4wh6w
mayc9Q56ktNz+prz84TT6PrhS5DzJU3jPQq5+AX9mdshXmOKGipQRw+jY8ZIb1puzG22tmKN6oTY
6CTVcXUZGR6IjcNu7bmoTPbuHLIcf8x3R1TUdmZjfCvpzuBOy+4QENOD6XUeKOnSBoc4j2BNxQIs
wNaU556/6weunI6WjvQZzHvZBhhL+uRWLSWDD6LjuUTgQwBbovztuPSAqxFfwLJdWqMnUA1hytHP
OCCVD+kHIp/O9I4QlG43JroxQlMPtru1hMaw4QItLDZs4ghoB5Eq2w26y/WQV17f8lw5BGSl6I4+
SLNIUdGmtnzy+6m+ZMhzqwfkpj68KKImqfAUglUkgP5gk+mYcesJxiLJHfso75szrgthX10ibpx+
hMOwJDZWQoqCSm49g8HF2ajKRWH3GmNYWqWRzlu1DEAGmmlobjGBjcuxaWyieFi08aPLeg/RhayJ
gT/bLaCqPYf+Om3qWitnX+VeiuuU8OktP9E4fvLdvLg2qIpgzzGvkMXhym+6u9Ez+uwLA2riFrxR
OKujke+KPY8taLbGCqBByGa0CI5tjuob3EKeLwd3HTqCV3LHbLclypX1mt/kV8zdGv+b16lx/YaT
1SIVDLrQCw7QGXiYFc/HWNVXXqymoNvgCNXvq90YB4DXnEheknMnARpEzl306yUxxpVjxHGz+ZKt
Xmpt+tS+Zr4WqscxStmhL8q24D+xKBiHrWmhBuRv5BiO+kTFxrHx7XzcimJqH2JT9/AkuD36uxp/
QoudcRTZLemLKQZyLjIDlR1GF9DKCSvRtiAjYFdSG189OcQfRqvRYQ2E7lhRmjmJ2E2Ak9rIELr6
Bc9a3jSBvdrEC1xfEhP/Ajf+1HqRR4uFnSBhQr0RkG8xUSSi/y4Zh/kI2i0uQh5NPLAC+LB9WuK1
ffdXSYWmcVp5z3qtRpfW27ZOGj+qv8nZUT/IRSTpk04daJDuGGQywmI6lGHtA9u+BJ62P1XVQaLn
KM47aPEKFIC2ykRs+Bhow4Ob5dZGKy7zMJiNwN5xW+FonoZrnFpPQvCzSQVmbJx66tKImHkMjG7h
DyzhVhBbe9P1SIDKKp+4tIQEbjKhKtPA8r6Qk7UtwPti1RI4tA5zUfhXEqZmhyj40CjP5/GGWQLR
XZwgGINr1NEaRXYNCgoWdGVvTCgYdHvSyH5oux9vU4paHlQlUD1dx2k4rQfuSxrprlxDa1mTF6tC
BxXFltaXrkwKfHhmKi8rKM9ikxPL8yvj5P2oEIA+d0avnU3VxhnfgTOxcVn9pnvir3SX0xq06gVo
Afxj4aXxzxRMN8HCAXDSQ0onyY3Su8RrkTcr76gQVywCU1bp+75D7Yg7gDVHlDsVQVSAzTrOntXv
JOfy0N/mRPnNm2pU3Ye0MolThcrsC8my/CCcUd05az8ytdA+QZ197Q2QjEumLmfF4CbditR1L3nC
jvkwePaaHdu2MV86rpxXZ4LmAoN6Lp57mRFGJTHy3TZtzYiMFLFBRKbDBx5XEPF71bSJt0vLNj84
LuLe3cCsbAjF6nyyMtw3XDdAspIr5jEHz74feyiNoeoo7NFgW+u9N+fOccmX4qdoweNxMxjWB8fH
2D5SQ6feoSdS1A89SQGBMNsveL/TjqVby3SpRhgN4WKgR25/Jj1O0g1dc1FvmJCZW7cXTGx6ufJC
w0Qz3ntaQxrmwOdXCcdDnbO1bHHGmhPJN8FMEQVRuEH72eM0pD3tDQezawoqdcwavKWi1IwTRbfA
L6yYNTB7nPptU9mS1hUrNFSxTA5vhOkY08YQ3Ma7yZrMjxFKT463zmAt5qJEeco9p/DPkGlnH6nv
0AAzzMuZd2xAI3n2XN/cJe1Ys4kYEpK8zEQOU9SJ6zO7GN104mKqIHF0kt2eAg8ekolV3JVi1dQx
augUs7Hejve2b9Ril+bBaNCVeXRRE+Pid466or6+HxL8s0HyhW47tSh6+7zZModG1ju1cpz3Dfsm
E/ADj8NmdNaF1UO7GIr9fcUDM1FhjFs26mBNeRk3ajSq9gB8j35KAJYpt+00kNNX4NSCZuG1LZLO
UnabpZ3UdyMjqW6Hr2V+RNA2LYhzVoTIfeJb9UamWh+t4UpIT1qvqg5FzxyPv6HnHCrqonlJTHZf
R+ItkQ0ysCGXoloduHc1Y0wHm+nogg9NSGbcOoEq1K6w0iXbMwmhc+ekAHskHHKzQ0LhcEZ48djS
uNRNItgITFO550033JmKhthyS+BAJRaGXUDAFb7juJn6aAE5x+SWuLdgkxkJWd8MeKvbtBmRtU+p
u74wy2F55pvgb9M1Zq5hynx+652WSYPtpa9jgBN04+beBLudPqQNE2HkdYgvcuHVZmocw5RcJiaS
SSN+5hxYDJUkPOB4zYUKpeu3+7no2md+OkS+CqMkqpNVVQDSaR3OUlEChRBW3D0HwpUhP6+aDPSq
9ImfVytwAzq+Jt2WEPS4Shuvi9m32FIdqCxMSou1Ha0dqNGr6YrymY4GmSj44mRFUWCtlYWQ1QcV
cBmKbAEFCoB1t5QW0lIO+kldTMWhvgeSHAQHPZkVVU0y+MTMu1k37Gyrab8zzy3ogFakyBEZk+1h
kbxdABeqctobmI2+DfmSVgfXTeQhRf5jhZL273txjcXbxIbZP3iic9U5L83khp/9oKMcCcld7CpB
gD2XQgxGISWHeEjymvlzHzuXDM+tHXpuRvdF1GJWbJlyoY4fcOkBg2DpHoStXRHFWZqKJO0sSYrH
ANMQXUjpzz/SDJcqhP1YQs6YxfSiM99Yo3XtV25ZtkFRM/jdm5Eo2m1M5DLeJuw96wj8V91HOdHI
MGs8AvEOA++P927pLNohuEf1zZCTQRiqYLU/7alJFRut2v/0itb+5qBnL8LrrHcMY1sH0C8Su9gR
MC6+ZN+V0wbzefvqdcLfe63PKDGIMQRHjawWPI/Ub9kuS0kt2LLLFhol0/yGtmH6APLEnCTOsAcZ
PXGb+6pdofNw1XE6x4xABDimkv5/DJCPblWt0mI7GGy49gq/2qlARO9ugmRt/UPVL+5jQGeE6akf
vf6ezHZstmXWJw8MuNdHN+iBVzROqrL94qCeuaH6o2MpGcjFZ0eoKX7M2E9gvqhTc/4FzSnA4xJo
2ctn1i2BG5ULq8i9wvcqzgaZCumDXclK3I5aT8udD/gjeFR2V8iLU3jZ8O4WAZlNhZUzXWZL2d9b
blHhQHesBtvD/7w2/d/212xo0UR4Fspy2GX/KKh0qgYvBiVKJMhmOOpBeHemtoMth5zYAQsf/vj7
/iXB7T9NdfpL9tP/cxlkNhKLf667fZqzYf3q/lF7a18/6g/trWUivaWnBc8nbBSKDq/VH9Jb9zcc
VkgewYjj6bCxCf0v5a0jf/NNZknBn0FPLON7Zknpf/674/6GvRJHEXQd/E+YNP4V5e0f3Mn/lh5I
0/IQkqDB4ytDimZ6/7DWFzwSrQUhmxpgTd8KdgJsm/MEd5mTp+SCtma/CQoguhO3FJeKbCM4UvIe
FxBJ29Dmts31goYI098GFNpPqdDvTT+qI3ZJ667SKjijjaGKZ7tzk5CyTSRHn6ubOoPmTSfk3EyM
hFyy2o4NLR488qmfTjpbfWRbgL9oKIGv2Ijwz64wxv0Ye8Up74ZhZ/Vq/a5lbkV6cv3+yLJwOSeT
cM9WrpGjqOwGM16zF5JBLJ+WWWBC5OnbELuaGOuh39lN81BCcObBxhohywnPslGlCaXZnG/LXogI
j3MG33+hiOjSzN23NjwM5g+lfsgbBl/S84JNAoE9ZAbg7IWTN8x/hnlfJpQ917Lscy41+DnhfHUs
r0GhZeZGBQ7LFIDAJ6+slnA2iFYHTjDdWH0ynayyLWBEoLY9zpMtAQKk/tSElqBM0GWfvpn1YnzY
xjrQZcCdxhPNXpq9z0n3FQQRqmXjO9No+6PCCXoYBsE6BsRu8J3CuDh12dI89aNIosWZysPUF+Uv
ndDaFGzrdCwGWtNxOUxgro/gfGIZwb7bD51ZH/yqaZ5n9jYwid3kBs2XPPcpe7iQJnc6qLSn27Sz
0j0rqSw4j916LNmD34rMhG3jEcERKBN7o8oZLGa/x6uuLHbw9jLVUguF7+i6vxgfe+epYz2/xmp9
WCfHfbBZn4deU/n4NESwB7DX7YOg788TI9VwFIV38oqp3JWTrg9yhn5xVTw8gykiE6G3ih2YTHvf
1jgkSCgheRfdQcSkyfqG+pYMXgc7oV1lCVfydf+n5X7prl26WOvbuWrgChXyg40sfwrnCj+60oyk
lq+BXbU7jHiK5TnMfxa/8uQks3NT97G7MTGCQg7Kqoi4AlwRlSuPFZPoY1q1A22Ym4feHOwrxlMv
cFz9b47H8pzLCoFCQETltvRKfzuM6DBSlTtvqhzTQzcYCS1/Ytdn6BBc4+z+R8QfFIIbp8+tt7RM
WbTl0/QJERh6THKNIfFn247QtlhHv3eZrpp1lu6TsiPppLxCh2uZ4c4W16QECZkgWHAiC7sQ2xFj
TBmy2WJut3i2xRRm9q5sN/1ud6tJe53qj9pO3W+gVd4LAl/gKpXiFgneuSS/Bs6aZe2F4Vp3gYO3
uy8XY4/rfNoCFySRp+JHBMnJumlb7TLzqZqDh537ijHoXRYwbgpnoiHc5oVbnD46JtNuG7vISb1h
fbZ/l9NMgNd7Ve1MrdV1mErQjtGZG88q3qA/mdvZkfErj+p4geBePlSpfpFxIA+ji0YUoiXvxrXq
xJ128sfyKqiiiLuuHIviPh7HGN/t4DOQnvV4ywTeGbeBygEC1aotXjxcVwfhz+PdICb51erUOi/I
0zYVyyCxobzP2OvGc7qxtDlcEMdoYzsnBmCCcbh6zJKZ+Zz2gvo2LVpIfGnlxrAmuj1e6i6Mx/WD
gQRoLbR9tMKK8HWn8pZ9A0d/ox1P73rfmMldLoMvK2YyG/D59kaxDKe6rOazXQxOSFbQjtzy58Jw
3CbKZuw5IZEs1Xzyx2wK7jK1MF02SG95bXnUr6g+lAS5Ua8Pyqhv/IS0IuEn9pGrLCVWTF8zufHq
8w6VTv1NK89pjsSR1fs0hj0Q5bbect+QaVMZJyZRc6QXtgCDy3EHZLkB+zjZ5dbPjBcimb3zWlT5
NxvUaRXMPry8zghlp+xosK+pBOqaZ+bFLJbihIh2I0iOguniJZlML0wax9nbDfP0oJg+RUtqQ8BY
8Eg+cbBDPMyoaOEdhJsQppPsgw3+o3yTQcm/ybx82jLu2Kuqz3aBU1Pkdt/LvjqC33qTZXnrmOmT
B9oY7BPCTvz3HlEQcHlHRgq6OQxF82OKxXJjYG+/oFLmixWiO5hZCatWIDrYJDqxDs3KSZmv/e0S
jOLNiK0E27RTnVIf9YPQcfOtIMv5PWsrn1WsxxChGCHgj1NPR76q73bZvgXTclvMwZ0/cEB1kEmH
DiYflBrQg2BROS0IECikvoUn7sDDy6Zj6fbngSkdab4+gTNWsrON+aOejfiVEVgaiYIdJEFHK9d2
UG9gRucoh4ORwywdKbtz7kYDx/sjDvTkjqBuJxqnwn8oy4y2jqQfyBW02i4XsGKnN6OzyQLzqZlk
8YOYPxgp0IgQiRJUcSSJp90z0NacdmP5upBqQRiYBS4X0Cw9EQy92JfqbWygjUa5BSW0kcAtLbsR
H7HVNKRK12SSrKzczu7Suz9VWtpwayrEZk0qIZLxpd458IPLjdef2Lsup1km8Qs7ZDc/Z6ot73Uc
f1pg7k9dzCXmofVPpCWeDIw05H8QTJj0gxu2spHHoMhw2g5u+r1dGMMTWCKM7yTWN8fajdnbmLV7
lIwKI85lNHS56+55Y5pRrlx9dm3t3RWLyaAc8WLzkOhV/iAI4X6yGKHuKKtWi3FfX+MKhDpL17fU
9zOxDS+iMF97xROlfZod9IHKD1edhDl7/53qGmaP1Sie8aUqQkcQOW5qSk/yOhhfR21HERHSS5eR
WzbeW5P53ION6M6x2cY3nl0yfscy/4hEgOkGAd1RarTrZmG+h0pB5NzeZFZ+8jWyA7IIxOBema6J
scSbnJPUN3ZBsgzsiIaN7Xb2FopFfFnRSezT0hBWONslEYVFQJjQ2MbrLiAu3eib+qCm6mb2c0Yx
qN6S0+RINmtTarKqX1YvLEasSSiEyFyfrh7XGQzxO4RJ1DoMkAg9zK1ig2RX/qxtVpd+HSy3Km5S
KNL+egL72X3LwWNyhViLHbLr15vZMtv7qTWaAQyP50aah909pLknYCCXsfXu234xEO5gzRvbYEig
aLF3MvaNpwJzd5hBMiS7c/aal7XL2+8d/hXzQusdf5WCqcRTGtfaDVNmpjtQHGwq10y+d9m0liGr
dwchJnC5TS/beu96uf8MSulXJ4xfQNjF08wGP/LZzITQofwKg2lT/QhYl5qRWebtnsVlcNs5khwP
UfkvK6vhnI7eNE74WvcWnE0qklQ9sdDs9oSrurt2Kmhsc94qrZ8xR5gnGBdE/ZhLB/ae1dAQqsqu
IseFOAimd7lzDe/VoZbcafx3uyphpLlqnX/51SojwobEkYUUA0CPvDBzTJstr0TLFGVdn2uy3LZT
9d46NvAfEu820uS1kVlxQVF38ipIFrp091b1XZIei5A5uzju+pR03sCw25h+5IN7mxdDd8+qPjlS
pzx0DjsKr7ntuvTLRlLvL/VjawZfpNQ+Ztr5FIW9N6B9H2a12heXYgnL/5Ft3H2M+5RVt3VkvUAc
Q02aSN8i0HVS79ihuom0TvSWgxAmgUtNP6Msc9K9vZTrh85jELbFvFCiBVCddnHq9Y+Lbq3gEGcI
Ho75qCrjQcnBlQ+wfj8JPMgfYIkN37BTClQyg3cVdy7Jg5H0SGRMtDDqijhYtaie4kpgYA/0Go3t
4J+YkyXbeZ3XuwA4kBl6QUeK2prF3pkhleFx6yVJ5CbG/DCbY7LsgtI0ohQF2GMy8kcAbwWdtdyY
M6smltzZwW9WugW4q2TwmE4Kwrk07uWqSH+lpVxvr7aUL9PpEloupTboD9RtGifThsWee+/YXbeV
TcbYEgGhyWEsvP1IlcOecV+WveTnWRrA7Ma2gjE7dgzu4fNRLZFlw4q73pYxmsoQS/SFRJ1OcPeK
9oyacN6guNE31cAUb87ePMAIZB2xHcU3DPPRBgHfxSNS65EoNjqs3LpnbJExDvUfSyhBUT2+1egj
uEzGpwpZy1aOa3XwiDrbXb0kSeLKU10N6FaEGPYzs6eHtLUvpdPee+24bnsvaV9Z4ojHFuZiSIZa
H6FzSG+8dk23zgzdXOYlYTLsAo+ubcR7ZQZgpijB72SGDjJl67BrKw8yQEmszpJLYKsVb+/Vnmcw
ydVMZaFvJjd7kO5kXZxhNo5kW5U38cLUFoVnkG+9lGCj3ZBN1eM66J/IUq3DPJpztLADV2AQE0i8
2WjUF5fHbkbODWkxS3X2LG3G8SpJgkdrmYvXUV9hymiZSTqdZ7P/hiiZEbiHE/v6CSp5SdBvXJIi
Sx6y2K6RjQBxvkajrlGKsAuQGcSohB0TS7P6LSE54NYiSI7lc2JMF0jmWEqSBlme8vNtVZW8Wihi
Tz5EndM6rTSspTgUflPft1MnaSPz5H5FGrblhKseXdaou5R0Dfw35JRUtac/OmLyonwweNstCKN/
Nk2lXl1YobCzNecQpCO2xORLpRuc5uJFt761V7lXPE0tHqaZdCX2TV151HItbpjWf+PNQPEzDot5
Wo2e4XbXwPIhCa09khiQoaVbFPczwz0nZfTH1hilBt8Ls+VY67uKXNOnjjCOkS61998q3hjnfvYH
5h1NczP+vtbsluWbv7oNcEptfMTrAhes7rNfFsu2Nw8l97Ewe/3tPxRL/HUIfDvMXCu9Pl3wIJtY
HNwADGMmzR+Wn8/n/xglBGwGHWTQimA6mLiSwiUJNBwv7xZVSbyRXpBQLWQPtJ35rQXi5f73qdS/
NKD7v0lm/8sMb/+lbn9UX/0/hrxfv5pPoKJdBgONXPi/fXXXUIu//Me2HrJheRi/uuXxqx/L4c8I
8+uf/D/9zX/7+v2zfEPF+p///qnGerh+tiRTf4nLuNJt/vn0LiQH50eX/fj79PbrR/wxubN94jCI
f4D4yyLPIUrmz8mdbf8GGRpLlGU7SG9ck9/5M17D+c2GJUH6hmOZoD1sPt2fkzsC34VLQjby32tG
shX8K5M71/6rOQpfp8AQzBfHmwb7LJ/vryYlZ87ieWR3tQE0md8hQbIj10ANBoxcmXsMkHpi6xBL
n6hLx/siI03FG2DzFXID1myvnt/i05uA8lNngKymRxjzGv1gZcXXpnV9s+DrCkRgilhLq5jsfuPz
vyUKPJek58HWXXBsSnzQq4C/HxF+5MC69QmCCtPU8h9Gw2U5wSHqJWHcKcTLVMDJskEWaf1sWd//
yKEnv+TpEmO0bdhgZhKx66bj382jBGqzhEX8hf4dVU+RoAeWRZvuurl+nSp6fene2aK6QwH8ZnAq
sMm8Mdz0UqBTg0YTzVOxi4FIu62xtbn/Y6h5aaMPVCuh3VsH/hxE5VxMW+Dx5rH1YTCTlSGGe40B
6sO1WUYrVMBmynrA7xDOZ5sGhJQvWQmbzY92kLcx9X/t5+emDZ6R+D4sPmQL/HLb1eIjR85zGoZt
X19LQn+DFgxdtGqX6y/bNpHgSFPfhPgqFj7EWaMYHG3TsT2jS0ykQhJfHbvWqfWOeRFxe0Y0+OuB
6pIuOnXf7VYH38ssm3YZ+pU2VAgy3Ugh+914hp+8GmCi3qxWEdWAGcr4mu3lqqKA6HwzdVVfbByd
G6GGV8AyUnQrG8Q0o4LkoG4QZk5m8Zx1XXeb+4aCF8idcVnSUu6HupHnkhSE0C7y8TQX2FZQtqXZ
40B07zORg8lCusk8eyE0+ZyElBzpZ2fNHe0KA1aEr73IHgkxXAgR7K3sTMbruI89r99Cx0eM5I0L
lauAmL0YTNU6/TRPLQImacbzL2aJxSZgVXMAP56UIExiuXVtp/61pCRl8c7XqBOxNxVuHEQw9afj
AGnmgCx0up7l6ecy1OBjDVe14WRXxR1KURRgcfOZOOO8RQI1/qo7OomgdSTQlYrJXoDJxD9JrUie
8/U1vZcEVNTLkko7IEuNNAXkScNbSj7Bq93JsT7M2HzQc8wioPnOZwvsHqp4vnKr+9kFonvRa1C+
mpiSCfGYXPcemiXpZite13dyJvrXbqncjwVDF6JoHCRoS/KeQkHkDFbaAlsNJV/r3iGbXghWturg
U1QzEjq0RcEz9vLJIkFXoimJy7T/6JN1JPSFoMEMj1xnqy0moiCj6M6x72VNMF+CmeqXzSzSjasQ
cO43dqO7Sz87sbkp+5HvfSKam01ZY0/pRTHD+CI7Z/6UojPTW1QriEEKqPANgti+3rfmnK+8pOSI
7skPRiHPVCf2DxJjNFGfC6OpiH/i7qz7BbqwN/BNcjzZ4UpGBjWXZr2FpaOodSRnghEuJTPtjBu4
9pj4D7Lwb6y6YmwI+xKE+NiNHEEFuKiNzRPghKnsZ0IDh2IxDlicEuuy5sR50uzjZQstIDdIdwdG
rbdrPygvqjqTNDaNeotpE6x2nA/EstShk6yInUZrugpEypniOiXB2yba7XrUVCl0Aypo6KC3KOQJ
4+ZH1cqrfkMccsH77sSez/w+Ocost6ZtZ+xNCPypEeX4YwczQ/rdHt8bYtFx9mDPGuQGMQzrE6vZ
po6J13h2GDu8pqz8iVNnm7Mtl2rREUesp7YMVk08sSsJ7uxn4KSfde0Hn9aK6o6vpaF2J35AAEsb
6h6hbmmtJNh4psPEmPdXe2mD3h+OzRgPFhkVdZ7ulA7kW6CCYD2kECtJLZj9uN+1bTlZR9usV6Tp
8RUUZwS124SE5BnVSSyrIKrVjOv5UiVjXV4HtfU+GXt/vGd3IW4XtZDawjR5SLZlC4H04FHNUklb
0jJ2HUQ3BodW3NhbexIxc2MeXEDPGTP67ZomsxW5ACCbix6G7GttvQ7LAQPH5Y6gy8q7yMm2aGMB
jR/xDmoTnm0lXRivje9sBXFC7s6tdUACQVfMw3HWbv0DAe50IWEe+aodlOMJEDMhEtwBOfudpJms
3TJhNmcMM0znplEORijuzorE0AFZCqLk1j0y+mFiZ5B84ISVp69UKaNw3rs6d5JtzqAS2ItJMc5G
WVcYfSfvPCLgVCx/Cu8y926JuidOsQBwqztXBvhYFNE6adCtCXN2hvGjgW7D5XBlwMnFw/+pRA3e
SSM43jGAtuWGfGu/iXC7TCrsA9G/L6OcEmD3MZ4qK8vxafl5XLDScXLL2cbOwhxq8rI0iLRIFbrF
K08F/WeLySgpV/Wz6tvpYxToJRhHjtjfBHuNSxaMzVffJqLmo8lbxa+D9ypykjbqLfupZSXKnArG
GYSb1Hwq0CdCoUcUfICHSAveiXK5rMk8vyLOT1AgoZnAzJ2rqM9n+8NtFFp1stcZwTWzlZ1IVu/P
ABx6AirruEYdoGBd732E1Q+LXa3ZbkpU8t2VL4ad8zJME3sMK0ZudeNPjsY91rHMs7HOwCb3kuDT
iWVGguI6LHeIv8m4T8fZfiGGAL1PmUuXPLtyTOKQn7D3JBtHfAo1AGO2ZxeYaE37/enXft9t4xb0
+b6KiboJZxMUJes33zymLThHPB3V8LaYBg1RtswoOoLB8qihffGLvCXx05HIqiKj1eKdrHg33w6O
RK+vFm9yWKmlM2cf8e8I57Dl/0rmZiZAvMGKvMO7XoCJpM3XzPsGOYS+SxuGl0bJR9U7mkgALG6f
uq9HhgrzyOs3tN70h2sZObCHoys0SUXdCoy1xLdglRqYeD+KrgUnjt2B3QPptQrRcT9UeCfRQqmw
XfKCXI6K5PiIZp7gx261nNPUiAXefE1ky6aFPIsRSvrZhiuaxFA8Ee1DGmdMZJIxT995aIOf6FRm
P3IJcopDsGrdvMnh3lKGePOU7xo71Y+EJNQPQyasHzJASsM3VHNzrSvSOmoWP14YV03tSZUd1QdW
bXZmqmo0UjSVQ+tG7QD2rBc9kc0rOirI8/1qf/iZX3wM/EpmDOIZuSmrDkR2AL7A2fzrbdf/p7oI
x/6fOqvnOhu+fv7bOauTn6r6+/7Kvn7g36QRv9HX+kgPAJNdGS4WvdLfqGS0XtBTTVQJpEp69u+M
nD+pZOZvvmfZ0v+9+3GRufx3hxXwW7ToPood8hCl+680WKAN/oE8AI6IPEtfoubwTN81ryqbv6NP
rAVJZ9ZIMozR1FiKsQvEb2vCxb7zFLJHKtOyx0DcGPi8l6IMzsDxe/x9rI2R77YZvqTGOZaYDbLb
lajRXyS9W794INWJlXdyXMpF7nQls28+TzYQE97IT+u66r2s2+beNHzvDBTAeavnll1g0Dio2ocG
kqUie/w900P27lk5ultmgd4rgSs1AUMOqF7Wc7qdorYsyJptM38Se282nKeZYj24K+D+wfOGL86V
JrUmj0ZMzXREXOYRgF7kBNyMqDYjNbBc3Y7lsrL4iqvgq2EkPlNZkxJAepPhYMVeTIvY9YJMA4w6
vo0H3OrBhdZT27QISCvNzSidyX8kBII2Ms5QNB+duJKciFNf4dyTUN2XYuTmmCuh93U1+8FzjFAe
E2vZJoch8Bb+ikBX31O1lneUrDYOjR4G9K72y/7q1SJZqfENBAIon6abit1+vpnXpGThV5Ws8ivh
xPR/HeSKek7kJed+IzQZCFa50fHkIeifHNohzJHLzwEaP5dA4y2ohyclu/t0jq0BibA5zJEDtYBM
eVTOT2oOvDubAplolloVN/bCkCkkD1pbO7sNjCn0Mue/SDuPJcmNNsu+ylivB2YODSx6EzoyIkVE
qqrawDJLQDsAd4d8+jnBHrNmkf/8tJnZUBnJUIDjE/eeK7+iSMnbOxW3o4+ecbF3mlL3E2lpwCKN
/Et2eJA1irWvtdl6C9XhDiXhSMJImbWP4eLJ/mWh62AVE7ey28bAF/XRsAz4FHY/76kaCDX3Z0JO
0EgW4XhShSKt2UtDtOJJiht+0XN6uI0SXhdb5d26qBtzGUYWQ5seJsALDxCS00LHkt/H1h9/DFnQ
fWnmUdxjBsoPHcrHEynqtYXLYwjDzUiIG6YzQPdH5MLWSxnr+hpzGPcb2o9w49ZZd/L6FBN9XoXO
MyQJBbvYISYT9BSiBz2m5Vtjq+6Jp2cVrBJ21oeIFY5AflvgXwEnkXz4qH6/NxhhCASL9LLvmwZ/
GXoewiyLKQ66LfoWSE/dbWQRWbNk6ViUh6Cw3LfO7m8qPTLEfxL9qL11W4QBlt6mRrKgxvAjzXwH
w7WdNJdcgaBQKK66rZ2B6GVC58xs4MWCxDgHm7Dq0T+nW1kjOF/3blJ8RBaL5X3Ggpx5xDRi/PTd
pxtUDOCED05gpeyctblmFriqZt0TGiLS1j8GjV/dWxOrwZ3ktv0MZpugNcIB6Zj+dOI+/ZeG63+Q
1PHU3LRK//kfN80ZklRQnPL44z//4zax+u38+iulaKmTxovyul7viuf6vl09rA+ny2nzK94cxn8Q
HN4YW//9UuSjkrbkOiCCYEsGLNNub+VPR2Vtl0Z4JrBXldo0QhwClR7+/af5l69AM+SyUAJJHP+F
8qVZVaqeuNFVh7tsCQGxFP+fr8DT6M+fIYYG4tYtr4DKO+czhEb/v7yCJ5yQWzhyQv+G2PnTt2Tz
8ODS9ElxD7H+4fIt1D+8wh8Unv/+ISIHNgbTxRsODRaaA7j595dIcYl0bsGSqDKNN91nfSueF8Lz
3pnNWTZOno5dLIp+1rdlJO+xBydbpw2re9tP8f9EBJMEu27q63cWYF641qmYly8KB0F96NBT2fvE
z8V0FpYoSB2oytb5h8v2d+0qn4CrB8xUCMM/8iJCin//BAQ8TV3Qhbfy1T4L8yPCO0TXvG3G/12d
MYVOfzb/4ga5/aC/fVe8ErwhdJYU1R5/8fsrkUmnM1FZ9goiChAHVZxYLlwInlv+gdr1r18IpiIz
fgclwV9eaKkkZgWZOSuvZ8CQY2Aam7c8Hr/8+1vk799c6NwAeKHNXsT52004BUgF5tv6WxDb4g6i
WVcy+jrJAFdy+Q+vdbtUf//uQjdiyn37A/2a+5cbPg8Z2ohckhoWTUc8Jh1wlQl+haNPWbj795/r
L+TG2yUR8qGYc6Nn5s9/4LP+dN+UAXmPEe6w1VTj6Q/ehLvheRTTO3fEcd7EDARNnF0t/+FUs+M/
4IF/+ZwRHzCEQQbCkKH/79fI6LVsi6Qir8Pxe/a9QxGsaOKr8GYGTB9JH5rcdYPj6QdCw+ouNXK5
uuPQEJiI73zjoRltDhQV+WPRENa+LoNWZuR5JcjbArysXxD9E2rjg6tYOzx+T+heWiZ3DleL3xfm
JZlzglEWHX9LouBG1YhqbCKOj9trQ3hh362smkiubU7fNNN/t8qC6CPcc9Eu0FUiKklCc8fhs2pH
GexIehtfgzaawrUia3qLQCi6+sjA9DU1CLnWaect010tEuGe0nYUn6Zt86eqRC6DEoisOXz21nIn
2lDTiqKLurp9+pPnA3bKCepOjOwybhGdzAaNV8Sq5HnUQe6cevYCwV08pd1zt4yqOU6tr2gTLf0j
n1Pz5MusOZI7KQ91SMSUZ2psEBnGC0YCdLxqP/SBe+96o4Y0RiFEjEYYNURIATn0SKcBhLubGrv9
LIgJyknVW7BLGUAX02O7EBvYJg4MbgIzhw8s8c2pSzt3k3WduDAmiZ5sxqGbhkXJmR37H3wzusGU
WSNBW75oHh3CaOrdQGxR/5xOKDpXRXdjawTEI0332tLpeEoDPVjp+jZ2CIjrNWW/106G37EmI2pm
5tOMz4AkyErV9KBf4yW+KzjvDn4zJWRIK/dCERo/j5IzfG+nya6qM+wtGKe47FxGG4GdnC0VMwWq
kz49E18lxzt+TGenu3DaTFEy3JEWwnhWQMLCbUrc3svIXbO1uhKdoHQ4Ps49Mrlm5TjElZxNOlb7
JQqstxbOBFyJvtdb4n5QLzKEUNkThUq47nTRRbsA32GBd6FR9z25Z1ttWeDKjavyo9MmWXPtWcu2
KIjRuJ1uO6fHOIu6IxtiHh5SzuP8UnLtuPuR/x0roQwLGHVRhes7fjFeXm17BxO4MvAqITqOOHN1
w7W8yp0mwmHSIMKjGkXoaURY3TGvQxXod8NYkSedA11+HJkSFd8H4bLYSiYIEQdMtMK7jkunfunG
ipsTWrvwWMlFYgGKmypA+hT7L8yXVX42JJyDYs0Zum8Gx0/xA6YGiRQe3DjZDDzV9144d0z8ClOR
Bm6rEDGDYlfBygXqkSxj5e0AlI0YL1yzk94cP8N4KKEZeYNegcE1Hw7Kk51n9Tjc51E9TSIOKNW9
9pdjj96hgOS4ywsrgkah+o+I+fnWT3PNzTVVEaEqXhUr7MId2mg2x8NBz5H1qpMCBb8ca4GbDALY
j6aPo2sCUsgCmiGXd4ZfjAvDtlo+4qxgeecnQu4YqPt32mkhhEycujuUaOZL4GbRxzyDiYAy0Lt7
RLbmaegL3ofloyJwVFff5YGyrY9QZ669ZzVubfvUIvRUeslEzrszpdYWqjjm0IxDbtiXC8AczHvv
jWwzQmtrebYh/n4v8iCJ9mNdx82Wjr+b116N3WY/McTLWAMm+SvYQaxItUbt7dcJjlwA4l6+JfGx
/jWaLtqUrTvG14HpATnCcYv0XPRych6zMNc2xvg2ZxPlK7OcfS8Xzqqz0lsoqk+A88HK0S8z8pTT
hW527IjdLJAZY1FG2LLpBFIS4qXyFlqgBH+IhMSxAAdlYlrnkzO98L7lBlbA+CGKaWi/GjozCFge
R4cM2KTszFDM1sktiD0kSJxibKVqAmtkxzzBSUa7I7CmaH6gjanmFfHU6q7ulEUO9mwtW4RyjCgH
oa0rCJo63QmCB16XpPZfZT/5QNJlexe3dpZumh4ZRwf3gYRNN1jOts4FklS8di+dEqVDvK6UT4bc
tH2PdfVz7O2InWrcZs4uKBcyAEWTRS4sArTKckrbU6VSFR4a40X2Ee3fqLZlM+P9wrIxt+MzfWax
3FUiz8l6NYvjPYXG0zXeim7sSG53+vwSiKDeChKg7lDjNvY3pOuwPqLc77ynkfrxzAp4uNw2bx6W
zdFJDhABACENTvoA/ia4AopxvPUSgPVhPJkMZJHkSN/ltpunIP0IFL/rQwjbXLLpn6doV/SLnR6m
sSNUhiDRlqYuGKdTSEjhodFtnN7PAy6KW8uvjrNjNc91O2BhkwBOqlPq9/DEMEvGTxUQkng7OTNR
J/NUg1b0whiEn21SyBk9KbwMPhML+dWa2JtqV+hKgIcT0VKeLAJ0SlK0m+Q6xNwth6EMnODAs0Ed
fIY8UGviRu9zkfrvRLvACigYcIy7xB7MYRnt+h3x1/KF1EEV7lIvlzttRXOx4bQdjh1YXe6SwNfZ
qnQye58K1T+ZJR/CM4qsyV57w5zau1JPqsNQEbtXSD0QX+hR9y2S34/U5EqskjnJn90SZohQhIkE
hZNsWQ4izp6pKvZhTaY1huCJcmSlfFRZkK44wcLFbvYZSc1ErSyhe1RisO1zGQcjGAzMovLqNQBV
tmU/iOc68y2512xUMjYlKg4ffHdOryzEOXuQSXmvS5ZdOaaJ6MrwP3eHLpn64ktZpvH4UFuItEMt
u4eutbzonKdaMJJSlepPjUMXtXOCgoGEgbox01yrmYepiAJGQAWoO2A1d6yvQSgslFZTaar6GxCj
ivtugIy5mvVYVlvp5lgbbDKLt0g6pfm0rM7e1uMiAoZircBRXqFyrpMR6WgOI7HckD5kA+xmCoV/
CazCzHgIuynCrQSB741eZHtj8TYaO+cxpqo4egjspahPaoqQWCMNAYgGTTA9FgmLAYTci/9lidmT
rqLUNPvBFk7JWatK+5CCiPJBR/elvNNlWWyibjQI8Njcp1c7WXp2ewyeujWOEkXsi0zZCwQLFVSL
hIlF9/AMZQsiXF7cRSmcJ8kcaDOm7qETfvYAZqjcJ2Oc7VKDipuo2XSXcvcD9emxNlWIQQ8TARHb
KvLVsmG2H51LuxL6VwedZeUM2BZYgft7XVmWPMx+WWA+SkhjvGDg78ptMuBxOpDVZYB+SPG1hs1U
cpD07dZaBnKssKN4q8igYEONKKYZ3KX2qi8jsxoW3MhVbzHGs312jFZUvdANzmI2jXMfg6FkZ4gX
9LPg4UphcPMEyDIoCyBSY3CahjF4KpKlfppmQgA/kCik6Vss2Jc5eokLHmlB+DVJEROSZr1sq2Yc
KSYs8dWawGBBuov1ZXIdtCJ1rYmbre2IoUNUsGuNRzJyUTVEzg6bLwyKOVtIDB4oF3d44ScJbs5K
PoG0UgzWjrS+0kb1y9rL29kC1ZdFIfOtnJ0K3/38YVjIzT+cUCbdJzm6dr7r4en06IBzVT/7ZcYR
AuW6wXMFJv7oMDLeNEDO6g1zxXjruDdljR4mzCCOdl/6uaZPAEgx37HZIuDIztnrRR6M9DNPjGFd
ZXEKIIaA0V/SK6mgmaKupqI8kpR86nuUoLN0vS063uzmMVfWEZVcSVRPlh6KuEgeJ5axL63eGUp5
zWToltnNDSAm19SPi2+YitslwR2oPvpl2cAMgLej2IxeYPF2UA3Ayj1EXSG3dBnwHdF53GAm/a8q
96tXbrmIsFngBDpunZ0VaesXgU54BDia5+MoCGG489k8i9MytS5V4wz7EPtJv+8WWLWveMFc4i6b
KCFYubAlsgvECVATACOiuiz84a2NyV/GxoswupxMtVW+BRqNNgsOnSnLs65uHiOWA5Jw3q5x9nAS
kuVIRv2cHuHZePna1rXYE6LdwV2ohrE4WsGIh1EVXSrPEQE3pPJw0X7JVUi0U19N7bgllaKR57Jf
xlOTOe585FjMjjRVeGnYjQvQmMU4f+dpUMh1udQEwU8Z9MK0u/Vdua55VWmyXVAN4QHGKzpj0Qb6
0LI6G68RWgmGY7iZnmZSej67UA/3OIT9PRFSMd6ZuMf93hHjc+6tfPwiBsO+LUS10DuIbQPDsZma
KUSejAIdGg2c1TuTtEX9YmTEKBSdcx9uO7ctv7g0xeWaWmS4TkPlXqwp0d8ijWNgi8d7wSogzGnw
K+9jIjtCrVOPMMT7hU0/2qvcqOwaJMIJeEx60OvYbM8nYHMzSae4ox6QAMmD9gYQw/QmGArSLmAT
2g7qO3zU/tGyFBEOTB3LTy8FZrCCgmp8Gbe7ZSa28N7vsuWrb1OfbxyjkB1D6KclnFG9FcZ2kD7z
2K3WEALQ3nbDgu3A8PwxiG+deGMFSoHJCToeATpszyRgj8GxuOEugNlRM8R9tZmrkr+NY5RX5WB2
GMCra2tP6VaILsT5E7EZH6WI9vGQpd8KpmsvaJ0Gbq4Eb0JnqvwCggTeiU3LipaifPSZRaFEC7RY
MTRIvjqqDRnQ2d0pcnL1kC0NLzu1Kbx7LxuH9zho818V4EVqcoJ7AfRk80MwzPTlBrzbHoGimjcS
7/kjIEYHR0Fg61dQZPNdpjMQQDZO+B23nJ+uK88L1vUYfA+0Y92DGOqJfUuFvFCSNl/7wUaVlPPh
VzVIl3rtuSRec0ykLZwJ498EY1bgHOH0+/tgmPQZOm115oq2NxAqix1vvbu4TmO/jF71nEjKBJ/p
xqrAFop7Fjii3kyiW35x0Nh3RTzG3i4JsvE4U7/LVblI+a4VVDsccYX3QJpDSRa7QptOJ+t+j0RY
bkfVNcdxCXFzyFaz2y4UvQj5cPHXqKutQzO1zKgswEnZ2oWqAhTZTZZpG3pZi7cWZRZxAUX0ZmH1
3zl0kl+CzHjN0dEWYVtlB4swd9poE7MXj1dDGpQX4v+mr3Cw6mvQwerzrXQ6VSyGzui+Gi46FC0P
TRTUB+Qz5VUlBpZxF6FVCqvm0eg8PgRljHY+onlfafq9egNhePzW9369wa2gg0OBTJqxjt35/S7L
RBluW2HFe5cHCtnWIB/oRDqZvHbBFO0X27E2EDRsNo2IiYPOwUyY6+UA2qw4qikmUq6JXbOR46Dv
6tmbXjAhFJfMttnmjP6UBFvY2K1a1T4oiYE5/HOP1mm/DHqSyMmHGix1PpeHxkmYWNxkhl3S62DV
9DbyktHiwQOfLslX/OOhRBaFMRll0owwBSgbbbr+wytQ2dPFcmAnMVBSZ68fzAZi0bxKMgAp/si5
5tszMd2Mb/mPdFzXb9VcOOUe50ZJLrNfpTu3nWOUBS7PahD+w1nasdLrwSj/Z6rLBnsWucE3BIvJ
o+KaaNsd7luYLJtb8fwazWX4DLkIjpTdhH35fYni9h2qO+nbFrTj6omvg9tnasGoot1s2rXpo4o/
LrX1aC9BwILxNhukDpgisfecJpwPeWHEfJap7X80uYemEsBYs1EujQXQcUuNYIeQMYm5FMhl7S6E
iKGSEhQbQr3MkHZNPDveUi948uwiJdOipZMCljcO537g1glh2cJQabwnTTLxz2BmMjXXSEfWxskW
At0S70sCCPzKEIxeMsa/d4q4u2zGlbqPVhISmNpkvcPib2Fhsx3zJX9O4qXAoJ6H29iW8Dla1u/F
CvsOTahid0UGZZh1/tpCd3b2Bxa268hV6QXGMC6xlp081S9X3opGbBqek0Wt2jfrzNKwqPcC3dtR
N6z7d2VJowY5t2rzbVxbP8zcQxZS9OM/kz6w7C2UcZLi7DHb+UDVT6MKG7agyGmywyiV/gi92tuL
sPE2Xd/k84GQVF561C6wOUsMCldOaz9OFT9cXIp+W8b1uBF1juq2tk1CmH0ekyPdkXOwFpLckvs2
1y8AUj6Q3w33oEHmqzfE+RnyyMIpCyBY3fn77FJy+R3mxFTk0KME7Pehwn+85DIMQc9Cbt17Tdfc
M5OfKQ8bmqbJSbMjIROepH/qgjd6w/FujOS4dXARD4cUXfyPlqLSrHxoUJuh5dJAKir6TcR0arMk
Nh67DEv7m6EO/oRMwu+gAlrHbWmg/W+yqIkptwU92T2gNBkfyACHUYnEub8FV8runkxUTl9KNmgD
xTLL1xivNfJvRv2PUwYhcqVQdkX7zjMNDsO4G26g4arZRYMJ9bohW7BD4OCPn04/IrfCDtQf4Znr
eJ9Q63+UfUFEMMCqD8v10J2FI1w3yECT2NE8zOM+7+JHbstLmTE5yHCcwCic/OQYq97zwcfmqOok
dXK8C6mH7ts/JK3IcONN0aYK++LgrZXWLNxB5SfvipYnXjt9hKSz4Sd7CxjColNeCu1e3YbFdDJA
iwlq3v9OjEQlbvC+UTa5iNfnTZ4lo16ZymMw6I6Buk/S+UY9bX42Tn1JshKQgJ4ih/D6vLF3C2v/
apti3H92jUewmXLyX25VIllOdELhGVm1t5Ih9KsbhTuuz2ijCp9bATrRqtM+qZxp0MwfaA9rsabt
md6QnRF/nkTkvdquHBgp9ZXtHp2FzLZ9v1j9AOdSq3qLw7svV73Xm3JbpbUqdoWVzeVW2TX7SXyA
Q/KCnlKZTZiny7BjmZ3MKxaCCV7tGEOVztsSVq2s3LOVGwf1VJ3O8QFW+zI9ZISfzGCB/aljozDn
322G48O6BKRzLjzZ+ZvES+fw4M5zYe0R7wQfyCnIwWypnIJNnJKihE13KS+p3UUvbQB6fd1zZZ/7
sOd9hC05LbdAeeBGCuQbEsSa1OPiiaQXgsyY2feM/vnKMITpbvwAeD06687tuo+BMd3yw9BoYZal
7j1KzkBCLBAn4DttHYcEliaAMVxK+8W6VbuH1HNtfYgbLJjGSLn1LKt+JMdeP5ODd5MEdsL+ueRu
tpsgv1ur2EeDviZQue3XIgBSXPG97yZXBUygbbGjNsnvPdiBy76yUnXRqdNjOvQL2igVL48mEfkT
Zd34IF0NOSu0QQ6jag35t4Ip+SHnXqi1VcBZW7OrTdHIyQLfs2jq0Tu5vrwZ+nTyhnFXbGqoetEZ
iU4z0wkzhb/2mB/NGmzV8FZDd0MHuWQWpYGd1m+qn8t5W3Z9hch1sKDk9Snz01VvpcVbjuyYXoNp
PlzJKtksgafPqUk4mDFOECZSRWyAmumDF7vlyFpR92xBgnyt6tZns8YT66dXF8VTVRfR5sZlMPsB
XwwQisDQB0c6q08N40LywxZvXFdEGjrn3O/jX5Whc12R4ojhK8PCNu5dsRCEEIephxtkaaHkpiau
DoQUobNppjA7yrr0LL6aoQGpXMLh8mf/nshzOAKxGZ+FC4CgKyoSUsiraFvrUlta7Yr4Rx6u5thX
9oZFJ5ODiQIUx7cUjcU6xhY/tT2SoTBMRUQsiYTneoIRnL1j9GzVNu8rWjOhuJ7ZKcevTAUfh6x6
SeAxNcgiM9zYY6pbfsUGtQoRCzQabXGq4XoddBOESGLAbZxmySDkLBIvTndePHfqrjUo/494aKTZ
ePzUD57pJJEF/YCtOk4w0KyUs1jwNBFENdtaLubsJQkDPn5x2I1s08vqUUg0MK1kMbRBP5ORvjpm
KQP6G8gZ9YpqD4Kd4bW7PXQhmXHlBXFbgsfl7v7Gos8mMRePNNErMbpHIiPwfvBEcV50XcjHASDg
UZXMHfmq6N52E7PRcl+EFc8F2QE3XY05Xsw72x7CL3bp5Cdc/XomltP0pM1ObuesUVrepTe8FvEg
TeesSvYRn6XdyXynECqP723LzmLVYSbI96CcediqPGy2g5WMrOqY2lxaxNanLC6m8iJZz/HJIlJ+
nmzjRxdis8kTqID6WZtahtbrolvxKFLQXiuBpvMEc78WWylAZK8WJ3AodOJggsG5hO8uptmUsFyQ
kltXVsGZaynZUUeJXTybHnizsb1PKk6+IfLrWnVg1/XaaKyl/ACuCVe6hte4d+ooMhvwlIXzQpxK
Z6/J8rMbBosLAnFghtOaxVEasCUIIsjdkcVxXQWD9dYkmKSLkEfqDRM0f/LDkbgMer38VvKxMb7m
jvXMUrRiuTKU2cLgLnSfRxNZt6FjojeljfESKh8c39vuCfNKHaflYUnbVu1T7S8vhQ8YYFON0/Rq
btL8dk7d88y4+sIWvfgmTacOWOVqdQxr05aHTEkUZ5PvgDLlWl3VEC0VgXW6eJb23EWrsS0bHMrL
GD/jKPHMfUV4Z3U1TRISKxThx8WgQlbyDglDC2RH6ZhBIt4bQTUSBr8sRC/V0YytYVlTcz5i8qr0
MeupIT5bljjzq0XsRnbFS1OOXLKpWxHa4THS99H+vg5DUeebZMrlqx6nmBpZR0zR2a5bFt5ixua7
ZQAReDGJIU40B+z/1U3T+tiKJTvAcQNG6BXV8oavyENjOZXP5H8zV/KA7wHYcwMgGcw5RLeCATqp
NeOYVpzNmNr5Q+nD+L9mpGvQNXJtgZfgkX2s6xnlecGWmZ6UuB/O+MjpP9BdmQe7HMEmuDoOLrnD
ObweO1M/wbrQzy5tP8pya2jzu8QEsB9Se+rP0HfkDtpv+jWgENIEISXMGgsBCV3Hev7ocNaG6z7V
+bBOFQ8XoAS5mU7Wkub92vZSQj2aqc+f3BTIJmSPpGveu6UYH6o8IKtBpmX1LgUKhJWwtXkxfqBe
5iAELusFECrdMm/uIhah2WaJLadexWQq+Kt5oYcAHls6DJPavj4z0KsuvHfL3sCmM973cu7VaZC+
erIDChPH65a3tpuz+wbP4sZl5b4BPTPcBYxNIHX5bA6Cla+sOd3PAZp0LM5VpCSIpyKcrkVh2HyG
QjmXQvbOD6wtcbYhuIfk7woB6decGpDZ54wuYsXqMTxo7pej8osbSdYJv9ltD7Af4T9jdQXyIpZd
Uu5HJfKaRjCHb+cRujM0zrB38gCoU43b7TXRwP9WQ8+BFJoOhlJPT8zWssYH6PQeTVYuY9Nt0enG
W5/lxC8eWTYi2VZFm8Qvqg/dK3WPjDF7aqYSBSOXlYS7wvyPSB0L1eVKIs7tr53TOU+3OJVdXg/T
g4iF88VGsX4OJtvfdi3/q47tfbKWuSZ5M+9YIVbO2O5m3cxcJR4i/mEUAJ/cwSqiO1Y/0zuTIrmj
chbLiqQTc1IuSWKh34Zvog8g/ivnllfax4cc+/e8qdhB06/YKQN8FmOSmpTF/w/upQTDp46fCtUz
qaoS3lAauLu0tsWjm/fINduKQDDSlNz3XlDcCy7NLfrJaFqZJHPqX0lK7XfOsQI1d2nk6IzUJM7j
A0U6attsLMSxGpP6ubD1+I0QAGKZGIxqMijSWLlPWZ60+oCOT94VxgsOU0yde0NJNVzRwqqvM/oG
1plFV/wUTrJ8dbTPZgSfQq4OjCvn124RRtxnbAD5Lry6TY6j26PuHePc/elyG+4TgZ9s45oC/rK0
yuqaphFTFoQs9nVkhkklxdQNlr8zyF1msfaMa1M56zR3o9ca4pi/DYY+7La6yBG5YTXtNzXsfXlM
4tQiE6sPW2tHRdECumJHeJBVulQvc75M5J7U49mhrovJWOGU2zU80k7o/np7Xy21fIJw79/f0JcR
k1dob7Q3IqFuuf1wu0RTVD8y54zSb8PSOdwoyr8tt9gibNJ6gC6ak1q0cWdphregocwCx6IxPHSW
Px17Z/GYOkcM0rjFCURYsPxjfUpZV2gdELPESnepzLAla2bPeQHcinQx2JnIHK4ZubhnRivAa/xw
eWXbDtIP90lSMD8kG579Z/rSWjn31dgX2NyI010j1EtRlFCnF7tQWrSwNPXcFwtfWL+2qJ4304K/
BSNfpr6robylGzVm+OYXPodW0mX1k25MPG1K9lsQpQrZbCO2EvLa86pXzGn1KeEYe6CFCR57M6kL
9lW4BzjQ2FgMtd7hhaJfiUw5rJe+jW81feXtikZ74TZzfCxHEefwOgqFuLI4Y/ALxA+bbko62HHm
YTPckevVP45gDfiVYFikO+VHdbmamCwQ/QFx0EF50TdPOMKc+0lamXtCW9dMRzfIGXFFSjRPlpEl
y52BW4VNf06v0anHVHk+98YoyaxKq5OdZMtHgvPsmaQ0nw384o9nFffLDeGcJqCpQgqsXRsj8rzB
zglGyy3nLaDyfkfePjOh913WDl5nf/RNgimM2y5pnqZ2KreeXw54cKbZw5Cbq/i9moQ6Y4ycShgl
c+/ulFffrD3GartV2GPMrERVPhYDX9COMsGOmC1JHbAzjQJ5YQuRzYQmikp9oey5Ge3qLjv4Kit/
aSEii/w/d8ieaOWjYd9Tz2xcXQVkNA5eHK6AW0ek/7LGBagURCS6DMKHYhKrEuWSaHh+zC30jcU4
r6Hd489msLXlGxdfkfa1nII+zz8HRnRCwc+Te6SJXXzGEexMK47leigS9kOanS5QwWjrTsbCfWQo
AEoGfecid7wzzoSuWNcI417dNvXePBI/N2XoZD8ih7dyUN7UahYQMC/oFm0mU7zjKQPgpqd3HFR5
sMvjQAlw5Wx8VwMPw/Q9jlT0I50XpzxKYDT+PepEJbcU8FO5xrtm38+xorSxo3H+YrDafeaTdD86
6LoWYjAZfctQNhmocC00Di9Iox8Z64uYI579CyPUW3aDhaaaowtQ/5Fc7PqxMEi/tza6DBAw4dwu
GNij+MIIExmIk0b584B5tX0oEzHC15gLTJmzN7bDY+1ly11mD9N3wXP1J24sTK9DCUKKcTDuZ5Z/
0fTFaW3vmdQJQNmNAth1uJVnuKMyRks75tkBnEoHAvsZLRrQsqSOCGjLndgADCmTUzFlpTo2ekjC
Tc9BPa+KgWXyLRPmdlKnA9OD2qS3WEmvI6bixjcoMXMR67kqU0u/uf3kfWaSAn/tVkDk1hmPVnOH
BRcIGLvz6UJ6W9/s/6eZFtmDguYIz0sXXPDgDb+iXoO1zZhAX8teRns76IvzPKXjBymDHTNYIb7+
e1nq31W9YRQhTI1JygzREP9FGtqM9nDjZLqwBK5z7tzX3LjQuf8hG/ZfCG3ZRYqIRSi0K8/7i6Bb
tEVizXj7VxUUN2FdczJQ4uaBXW7r/Rck5P+oh/5dYv+HzDYGrR2jsfd94UR/+UDos1rId0x0l4yO
TSQvZZNc/q+/szgUAVMel8+Dqep3Oa3vthYhpryE217akPCpLUP8f/8Sf1dBR8ITwkVf5uME+8MV
8WexMEjngWm1x1J63HSWu8rLvUAmS7DpP8iDo79poCPhezZP8ziMbLIEfv8wsguJhswbtCRtsioY
6425oEU4BNP3+n+RdmZLUiNJuH4imWlfbqVcaqUWqCrgRgZFozW1709/PtWcM2RG6qSMnh6a7jYY
XB7h4eHhy//bNxEoL5c1U+a9Pm1GZslU6HBtmy5y0xE2KAfoqaLPVgcAfPI6koeycpMxPO7cx9E9
bMUd5V5zpfn63Mrntmd62FTDVkwgNU6VVAOKmg69cW7ePat5e9VlMG+228uafbSLn2o2Qw/bJtul
zFDEAtHzYEk5jSTE0MWm98D83XebYSO5gIe40Tb3CDI3jkfe0Ss3nddsAXfbKB6L7pIq8aQN5Yet
tTE27coswvmJ4LMU0gB0f1umLpprYadtVJl8luI8DO1rY9+t6K2e7SgCWFlVBXxZYeThdHXBRSZL
bTMiVG5nvbtNt1E91SMX5E7uH72ZlfOokHr0x2z+ozW9ll6wATloY3vFygkCiEaws7nZnpkey5Q1
+z8TlidzKj2gLvZBGVx7vAb8GFh4Kp5x7Zmf653yyb+S4IdwW3bgJXQ//1pbdPXsBAvi53N3dII7
Oe5yP0Y8jADM06lPNmxN198fgJyBnsCDWS+69nfF1TutLG7mMtg0ur97F7TSle1X5imGE7PkXOOo
GEihgd3E059+SU3a3Roq03R16HZKRfYgwI0N06tGxshVfZ4MlQBl+aHWrzX5FFLS14zY3182kjM3
w3AKkzzcMSpD3mdk5Ep+YBrAmch5asZDHhZwGjXPY2zWXi8pj2oJbEBzWCFA/xipEDTnzMtMQMqG
zcEXDqSZOrTshgq1lRgYwvKt6Akia71/qqX8bszULSgVnzIqi1S3QIZl+OtxsGFn1sD/K6erOoDo
OhieL6/E0n7wVRoE6TKLwdjJ6X5UNcgjKtNfrt/8zAv9ViZ0N2IdDBfG/M0WqFXblbL2xVHTBwno
UrhFfwLhtDL7srghjkyex+FaVm1hjMtSKfLC82a55YFOXQO8XSd1+xIcNRtQITJ3NI29X9b8LAqY
beBIpHAk1Gqk7yNDZIXhGyTKwH/pqdG2VQ/o9orLP/N6gjBh7wcDOPO0R1hHUxVxHvVvi1foZY3O
7hWEcLIsQ9W5zNjM062kj3aM2wzcUnk0ttSa9kVCbzZPiMtizn0Jc+CARhn4b2jkTeEEB1CEN1Kj
weFi2I9jJv82bYOU2qF+AZA3f70s7GzhbDD0NYdUimXRHyjP3v7IcalG1dVQk4E1n3/T9NvYXFFm
6c8ncsL8WTY8gmD+hUNraZDTszZO+c+GlMbUWysqnK0XKhyLmD/hSAUJ5hn6WRABz9eGp6gb95Zn
tZuGRonLi3VuAI4uE9gSPZm6Sch5Kqk4aCB0GvBrSpG8hxnHC7TulSO/EtSeH1bEzChpqqaBkWbN
Ch8plDeB2jWTA6Wd8trEO/jVIFaVSyYA2q9WYXiXlTo/pwTrCoNq81gcE3KCUj2Ito1TBqSskerq
UXvd+d0WyvOnBGTJLptW5J1tl4U8IBVU/DT/FF0RxHyk0+E0BETxJwjqn9KheQZd09Wz4PayZmeS
eB9wgFDKYREdU/BA0lwJzmKoIsPaeuJ3Aj7cVVS5Yw1SQUBrL0s7i0CIiFTNmoN4MO4YAz3dNeC+
qpZuV/wd+Lf6Z8X43TNrlclU2K3tofsKmcP2ssQzc5wl6tYMy0fEY4j+CHTTQxLISATNGYwdYA+M
f+D1+lujZySbdwn2jt9jHlTQi1TuqDoZ4ELV8GkovhmVT95rJV5Y2Clk2OyVzktB1gUvQbEYqKPA
4uEj3dkkyvTqxgJuu329vGDK7M1OQgSeBDoRItVKR7VNQ3iZdg2IL3Cc85arJeUObIFmU1rlcJ0O
Wnw7tsZvXwO/tAzI5xZddpWMjDRWVEi3auwPK9Z5du7AalZM6hGz1yVYF9xWX5cp3DyKAXis3tOc
Q0+LfdC1L5B+p9ckmEj26W22Er1zvs6XgAnGeZSb7nTsVFjqkm7ITisZCd1sNrebzf3m9p5/280/
djt3d33tuvzjfrfb8W/utbtv3Ov93n3e89P/+8tk/OSn++zu+eVr/vnM7+P3budf5ydv/uHx12b+
yfPcjff0tLnix+0VsjbzT/zt8WP+LfNvnf9j8+v29en19tdtsSn4r9tbfvy6nf8vfOftymk9tzhN
l4FdMSyHKS2AWU5Pq96SOqasSocPNKBJ9a7K085P7nzzy2WTO99lTddMzg4DwbQtiwPbAQyVU9XQ
NZxjdR3cxU1k3B5o7ioAZnR+Xxa2pBSHVJdN3dKRKyh10Lo+UqCidJO0eGRQ/Jr5apqM+7tOla4u
izo3Iw2CIFOVUcwkgpj1PrqjkgA0sCmAAfWQJpvcf61LYNlBsGP8YZs173QgXJZ37uvAIWW3TMOk
Zs3BOZUXKtAyazGUCBCrVLeyf5g5+ab8ZpDg5Lgs6tyRIwroJNkhXjEIYU9FQewa6EadMJbY2cm1
QrHBjTqgtgcIqkKX6qd5E1hjd0sbzqtFF86Kv/1YulMnRS/fHGbg1LX5BjuVDzx+Jg8pZDCGm7vf
//Oq1h5omnLHLZ+y73bMoW4O3j/w4dLUuPU/M9W27297t3Vfi43s/v5le6DCb8YbaeXUzD5J/DSQ
ZTVSHvOZmZFij3d9okMztmrQ/VsNeG0VVABtLcY6FwFOrf0BCQFe7NmBGboxoSGstXijQr4jMRZc
3lze3/OcFM+xYxGCLRWK3VoQvWC7EcTieSeNG2PM2+uKBluvHOlz0ZTsVyJ1pddn6YPWyqV3+RMW
DurseHit2ipB0Ec64ej0HFLfD/WOL1AoycFWoNzlkPHo2fg1hazq72XRsTVTZnGDqyIcABMZI2UT
nkZwtG8U6UZ27g8Hoq36f5Qz371HOlUSfBqDghw6DDa9cu/TQRSBglOmK8HCkoUAY2xoDq/LOc98
KggSlyRoFbpeylx5gsvuPbbW7HzB2zDYTLijzCDFmPqpiD5M6ClOSSVUNP66tdZ5hjpAe2CUK4dd
mR9zpyeKjTmSJNgiUI6hHeasWqsz4Rg9Thhe+E8jwWRhwHdekRNuf9T0+cPrcNkulAUXjmiD+49C
AP8iKAk5x9jQwohbUb5EAWw6N7p8VdaPvbqXaWTQo7u8u5GHfcFMcPUcVnc0VrXODp7qKf+x8i3L
C/7nW4Rl0OMmAmaLZeBbxnwfNJ9y+bsPJoxm3DHwbRr7aPic+rfg9tOQsjWT3TiuhEYLZkVkaKp0
9JLeBKj6dM+VztRys2I5igqGD60tuK/pV7us6MLBN2HWU2Y4OFJ0qnBttjTkgz1BvYxZw99qbuyY
lfiHIeVtaYZ/L2oGldNwMypvnxnD7vg8lkFf6kUCxCsF+bcuGp+K2rilt/bdT4o1p32+fbwQwG6i
2MOtAJDrqSypV8sSDCWsWJP2ZWm/g+wNqoPz7W9XDzE8iFWZmo+ifIT3Ry5m7GjKHA3EwOt7FwJJ
ygjQFhaoLbmHlWzi0i08v/ThR6EliCfrbC5HshwdqP6iC0nOkU6wnwoqrNeBqkn9W9oUZbzTYurV
WyqR9puuNUNMc8XEbQX9Vj96VDyia4bizVdQWS3r3q+K/h9Q9ZzpjjEvZo8Afq0PG9hQeew0E8Xb
HZ0L6e/RZ4x0Y8IO96oylP4oV6lzg8kMM8Vy330pwoqRwQFKW/K7BZCi8FMMNAGGUfVimVPwpQZT
+xuF4+Y6zob2H9+Km2vmw4b4r539XPb4EwgI57WZur5nkNBm/hfenkMyQFSdy/3VBHzEts7l4cvl
nf8oTJ36SarcqkJgRp7Kokp2uh3w+k1JC4UOmJema2rFTZHAuwNrCeTQhAnKLX1VXwDZeNbjwbND
ZpPy7DZnNN9i6kVR46fL33Me1psUHAESsBjUcixDMHinmuI0siRwyTP9WdcDppQr8AjqqxhGSntS
VqLfc9+E3gz5UNTi3YZJnmofJIUpqa0s0ZQQ+Xdxbf3uJ2hSLut0doip68wPFQg3AZA0RZ1KYJbb
WAN/jyfRRmlvJsgzLXv8W8sRpAhuaQQia4JNO/FmoNOKegR0Ks1I1cyS/9IBkm6kEsKrSyarpZPh
PF20hpb2nEFZim2TyeiMZ6mQEWlbPd9eXjfRFkQ5wuaMcSVpNeDzwCrUn6w8gRB7r9FnJdkHr8+v
LgsTHyezMFLQgMrxyJMVTRAWNlOlpgNKtfUMKqSBH8lzcHjNMzjAZD37FTHssc+rLn6RGc5bMRHx
+vqQbukkEGaGCexeWNIhiYDxkHIvmJi4i3nZPjI6XW4i6Jk9UEDbFXlLSwuaKv1BhkPSRsw9TR/M
MTxmQU9iarN9deqb1r9SgvuoWYnIzx4Fs2pHoizh1TflB+A79aTwdIZ9CL4ghc7DrwZNWDSdvCVt
dS1L5vtYqNcjHaOXN1VZ0tMhIJirCvgVW4g9JjKtQaAxsGc8HD6lD82O+fTtY7ajAQmgGyZjksf6
Z3cPPIbxtx0Bs97HooVTknUmPkWfRY+PCoXc7qmpn1XwI8arg7JyUsSIU5QlmE/alUC418gKhv5u
xniuqNCCMrTt4vAx7px9wZzz5aVdEnm8rYKjzmoj6OQAC4oP4CeAihkYyoOUVx68qy7N91SMDGkl
f790SjghlAmowhu2+OKyAZ4qeh4OXssPU/Yk/0WJks0Y/PwXuh3JEVwpXAN1F2vIsf1+cw/QSBZ4
TvkoJTtb/Rc7Z2KeM2wmoaQmLCNpjqRlCAi+vSKl6fSwD3h+NZumUq4MnXHNlVh8cdd0mJ5ZQzy4
PHvBo+DLN4qD8THACoYpUK6TqUDzGUPoesjHT87BUWgX9u8LkE1XTuJsgcdhxocXoGGRQtUc930c
1CPBVI/8KhrLwisOD7hAxiuu5HL/L7btSMas/JGMOMk02t2QMcQWJbHk1o8ij3bGz8BKX1shcOKM
m/29SJqk5lwDSRtHFvzLjGxiT7DheT3zZ5B5BN9o+qr7L4deBSFvRdjSFXUsTPAoeQvFghVHcFEl
zAp3v3QoNZnLcmXtBzAUrt/fRsbDZf2Wto2oiIuewVr2TjDPIozowJhFSsq0G5SG2AVEkn6tseis
fjCbByUEqujU5njtCHKmthzr0owLj3ZiotDPQeR19i5kxMQAqJ9Xj1sc/pGAiD8MK35saVEpOhuA
hHMcDGu+QY6NRgbf3yg467AFE1nQ8hm9yNZrO+cin4EEogb05fKaLnmxuW/BMXn88AASzqDJTFJc
S6ypEqqfW+ZJ2oO6DY3Bq7LVVMR8uYrH7kiWWJehFbXTs4R11ZNf4ZgBFehnnmGYL1UQQXsOogH0
IC5jFw+ANr5e1nPp7qUCTqqVEqhJavN0ZbM27OpW5uJ3INqx/WeHkCqTU9cBFjErVhzbmjDhbExT
Z4BPhbBOe3eCvdowERW/leWWIbUVVzb/Uedr+kcv4bKtJtCXKmsWpbyq6Y+gXLkSFv98WlsYpnRU
nU6j03UL5CawYXIvPLAOPith91M9rKXhlkXw8qEpEsqIj6avI6Mv5EqDywGj7xPYJBgSKsKVY6Uu
Wh6t3f9XxMevH4nIADGln5zg3XqAKQOKlutkPz6WX/Wd+dl0fxS/QWXc0uK9tffwVWvXl21v0W8Z
FFCoQdG3JbZ6TH4DCg/EVJ4lw5LC2BGp06y7uixk6TK1j4QIYQKN5xrjagjRnJcSKvd0o042cDKa
B87o4f2ysMUtOxImnCZQQcfSyBCmMrSs5KkH6c9lCYtrRnuMwxOVMo3Y4CZlWWSBM1N4YMaZFPP9
CLriFyWu/5UcmBRwCnMiSPD1wMtyWFuCVdsOgaPnhbNNujDbKEq9lj5b3CEacnUcLUGj+MwBV5A5
MgP358jVtjFv4mhjNP8YUMLK2RfNf768gEtbhKub6+CKSWpLOLgOCHZaZmHyxfjW1CmTHysJ+qUd
+iPAloWn1FhO9iG1EWD2PwDFckvrJly7MtZkCLsTmjATZzEyRhOwiCcguQi0L6/T0gV4rIZwbgq5
lYu2RgRIJmEMe8N1AVtQveKm1xQRDoyR8dhuNaRUWg1hHoltCtKHplqx5qWL5+iZJ77cLYmhh352
Amq5a2w3dF6SvnAT8z1bK0IvKvTnLSt2L8VOOxJaI6nwG9csfQ/S3LReCfiURSM+kiLEQ9AygGnR
s2xdND0ZNsBCJdc2A+Gmnrx0SrMJwSPomcuIgDTUpwbSkxzWuDSmM3RY+5i1xRUieiaS6kyfn+/t
jfTgfB6fAL11E0o49KLu5WvGUjbZNn6x3+wVE13MWhxvq3CWRwrV6oyp6jFs8tpXh4cIPvh0ZgnO
w5tBB6jQhm+8VzfhId5fPh5LTutItC2c8pA3LkOo82M+uh+GnyVwiP0WQL+xA6br82VZ/x896e6G
wZs3oRhsVGWTj6WPMHp2/Ot01A5MdQdfQZi9jkvIvwDsNGBOjD/D/XYjl2Oxu/wBC8ryeOL1NHcX
8zAV1rmz/VDLqwZlaQE4NO99bmNdntHv9e4mXnNuS+oiTmdIh/kZbp/5jB1FJWnZxw7Addw9ofRJ
h2ZDNxpyXtBhAZORdP2vMTS3owzJ5JheXdZ04fieiJ694rFovQK3khKHd1Du4wK6u9fMXxGxcFwQ
wagVzbSgCYltlJkJSPIg1eRk4KZuN3AXxkxrdbeNtlLpX9SFfCn9rWQrbbEfhlYCxYgslrEzr1Qg
5PLXuP9yebkWdTkSMfup4+WSzCDxI0Rk8FO29yWN3dIAx9eV063EigvXEXjgf5QRbGKqwO1PCjam
SXaH6GYsvg/BUxf/vKzPbMjCq4GeHuJ5nkOUAMSXdHqQuloFLgWASFfpXIgjf2jb9o7ZuTXXNV+f
oiSFDgjYsFSZIqVwpJhShPwhnG37frwJnsdP0X58l66D6wPS2pVmu6X7Qj2SpgneyoKKSg4lufDS
u3Af3xV34S66t+/kXbCf9sa+2jffLi/kwgVF+QHCZZn3M8wggnoW6OwhyH7EdAzeQwXogiFwWcKS
df+RQHvHqemBc+IMSosEWXrshjsbdEl/c1nEUsLjSAtTFsIsW5qs3p95fsanaTN+AvrK/FVtx53/
Fn6Xdv/ivUexmp4YBOk0lglrRuFX7SYGTCExkIcNtPUpAI/1YSXiWjpIR1LETL9VtBpwNDwgWv1r
o9OxdpvFb83099fjsS5iEhi6sFYKI3SJHTfNdDcHZzHeSfGbo33KpqfL+7RkCjSR0FJN+yxdPsLC
0c9UHSAbgsB2rFRybmYNYG0Rbq3JNlZWb0nUBwGexYCRQhP8qdUVmjIBBIAbggQiNfdj/L21VrRZ
2iDmE+HgteeODNEMiqHv9DrrCi8Kf1Ua2HK7qN5LYbOiyVnvDdk8Rh7+K0c0hKCJAbFI8d3RuFV2
AdgJLkm1R8PfplvprshWPN7iyh2JE85SkUQHo0pQS65poQEbeejB41k5sWtCZq97dB85jdOBvDrf
R/3nsr9K6+c4uP57YzteNu1UhJSnDG7H6KEYKADfN1O+NNlfFrLkPmfMiXmUi0Zl0fFILQ97oj4C
26Df1FNzO8rOvzihFIdJX9ENDrmrcGgMO+wOqk92KSw1HiuDl9N5pJK5jXPnSQ9/2tphZeWWggUG
1GhqpNOJKrtgAQ0PvT6YUwrQUrlNV7qq9AwuKDx4khsZK6/wNWGCJZSAw4PTN7/4sm3ett443NRg
Zo7Ktl1jO5pXSrzKj/USLCKXCttOfETN4DFADdY0r/vx9nDYwM4BXCg4E/aKfSza+dFSCm6oAht9
7BrefxnUlEnmQMOtwrQDRdFlO1wK/LERilC0pJqKmILsJp7igcRlQbM4xPGvpfUKEXNvXSvRlR+u
PCSX1/G/wsRkZN4cxtxSEVYEoIem2R3wTldggV1DyUgb1/SPag6ta0tQT1/WctHj/tFSFQwzlOPe
BEUKp27Q21u+DAFk5tF95q/V186aDj987pEkwSrh6gYdb1axV4sfoaJXrlwb3CXjnVUM2wM0WfDE
Pwz2N9n0N7n9Qsi2j5mjAWP4QS2+BINOSTVyZWgELi/BokHNneV0wJCHE4dpMk1KtQJcTCCDA9BP
iAui5je9+ytOZ/FUUmegwxkeKUXMXiq1HDaaxE1tyl9q/3OjPVTZfgKY4+1fqMOItqowsgiBgrCj
gAl2UjnhPxNmg0bSHw7AvfX487KURW2IbUGF/ggGBCkl2AvAFiBFBlqab/GSFNziARTlNL9pmG25
LG75xj6SJ1jPlE/AcrfcbiRxmMyRf03h93wAvaXVd1Q97ydl/OLLL1ZdefCwrtzfi4fkSLjg5ZJB
6ug85t5T5fTWNj5DOPYZKLwddDgrkpZskd5m3v64HubZhZspgGPK13Ik5eXdwdpW5V1obVeWcn4d
iD6b0h6WSB+fA9Hf6S0eFZQ9rEHm9rPf2/FLwGjFYFCv1T/BowU0vKvGn+FtW9nBpWv9WOpsUEfh
CQ/c0bFCpNJGkDeyZ4JPc1mxhV2aGxPpuph5Epk8PZVQ0r7AJnHA9EF9STQeX5EW/GwH5qwm4A0v
C1uwf6ZRdAYnOWlEEoL996M5mU2N/UvKL7qXN+aYXEvZuLEN8Hni98vCFqziRJhg/NYQKGrYI+yQ
3rRDxSXk9v1KfXJx9Y4UEmw8LaZJAyOm8CaavCb1RU2fk7oHo+bXZV0WbroTXYTru68lGYBM5ICT
+9KWBoRM9Bs5gN7Yzj2wTy8BhMwgJa/s19oSCsZhTqrT9aBLejPvsklDyQEs8rWi3oKNn+gmnCwb
kkUwOtEtkGAHtMFYadb64tb0EI5RS8PWkAboEQ/abdcMoH45KJKu+KGF4OdEk/nXj05rmDnEIwNi
JmtvNnd2A/SqOp8nOL0PXr5iE8vrZgFeovDAVMVnH+SJB8Opce7FCKhtfVtGazmnj1q+4PRQ6L8i
xBcftM91NoB05hk77ar3xq3uDW52K718kh/6b8Gd5qlf6L+5L/b+Nqnc5Ofhd7L2EUuX2MlHCE4D
hhUYLufkLrBIUOI5yt1geHbuWeCCgFjRzrCtnrkmdtlV/VFd8B6h00mNAouRB3chEy1Ph8O3Yrjr
6JQOhhUnsrKRluBEtAGk03JOu5oMivbj3gYF+9+4jz/KzF9wZJg5Td9AQs4SeGnYkCoF2z7eHxLa
+4pNrOz7bCXXtrZ6guOIKGMO0wGBUwnM/WaaHqM+8dpo02vfL6u2fLT/qCZ4jz5z4BqUkVTL+7El
q6e4mbKWDV24/E9MUPAfJdNfTRsRYMgj3dEbM3qrsu+NwsSL/D2LN6MK1Ov+sl5rRiH4EoCUVF3W
0UtTXlv/+2qqcm3dhJhJKTvTNAb+/MYJf0BTeSUfsremMHaX1VgqzRwvnVj2aswi7KbZuEHmcyV7
Z8cgx3ipJlN9vDezTabeGNma0JXFE+MMAJ2GA2RHczZka19DJQn7y1V2G13jP3RA6B+kL/gQMLwv
Kzvb2pm7VIHTUcB5WsphE/n4KmLtPthEB/laI1FhSe8gb6/cNIsK/lfSWS4b4nlIF1skjVXimlXu
FvW/OVdHEgSvC9FC28rzXVbZiWt17wa8cfWKFov35ZEM0cfakM5WTI55RvrNdD5PwSdaE4aU0V2N
DvIVYYsuiWFvIl3wnhyxRgjBilWaZc8ZVp80hWqNDQPtXRs9FNLK0V08WkeSBJcEkG3bJvrsLepn
2dgY8tYp1jzSsgH80UbwSFqgRvnUo00vETB1W0lrtkA2KQVwDDDBVAAxQtCs0W75mhy+5RCYtSuH
bO0LBAc1FvAUFg1a1pCbau9Zu3KYFkPeo1UUHNQEPJV/GGYNs9egf3YUyIgf/ZaDuznU8ZbS3v9m
IOIcuzHBrJOFKBTEV5S0PX/y+uA9YOSmWytFrdiimNUwe0gCoFPCQkgcSfN+fY3Gr11yY6yV1dYk
CUdMS/Kmt+pZUg+MmXQbSSEEcy74hcNac8Wi99PIB4FcS4Oe2DJTTmPDrDGnWbbfpEZ1A/NnYzzW
a+3gi6frSIx4utQorYM5UzNZP0yHvbkz/ZW84qJpH4kQDldjd0przS/H3v4cNr9H/fryPbGmgnB0
jLg0tcBnpdQMeMMk2EAMo/m//zchwvkZ9dKGgAEl1M7cQKAKSdZeC77+T0LE2/0AHVFDnoB3KfdQ
rG4nyXCt6G8hdUiCshv/tSzxOq86MJnrOY2lWC+h/j0K9umw0vqgzgfh7O4+kiEcFAYXyzSZNbEU
17nqD67x8F19jB+gjf9UbuI3CK42KXhPm/ruJQB0HI6pW2nFpS4e1qNv0E7D9NKmA9meY75BAia6
e41AVKhymPbuFGdwL+/cons9kjWfgaMngRSpYWKVyAqKH746bqYyfZVjbdP28hbOw01ZHnaGefh2
WerqMs9H40hs6OfAC89b2eyUOwUIGXfaqdv+98GL+415Pe3zO/+22mav8u4p+FnfvF6WvxhxHGkt
OI8GBJt0mt/MQf9dL14kbbrqKnOXKlChNybkaQnoJZdFzn/kJcMSnEkedn7PEDsaFxCTg+wLPj8n
RFqb3FpxKrbgVCwzq5RhVk0dr+0B2pY3SV+5ktdECC6lqSZd5s7HPiHzGp6z9OfqaMPHRP+F5RJv
4VGzitwB492L72An2yvPkUub3CNBKPTEwb2xh661eFN3/nP8Zr7Jbn+lfmo9Z/Oi7Q8QLa3EBCsa
ixd1mdnS2AYfm/clbR+d+lmPVi6bZRFMjMxlTt4Ogn00qdaX8nwixgmKnBh0yReYOy7b4LJj+SND
sI3WVP0BFBfcdDq+RIfGjQZ9lwy+WxT5t0xf60tZPGU0pMiAQNOsfzYZDV6oetAIOizGmEpg+J12
11XRpixuwhjmpxWzXM4QUfgGrhNsN1McMzqYWX0YIM3wDs+gtAIYq3jRHYN9cJk+6p8gpri8mosn
+kiceurDYKiD+dhCvUj+po83dnkdAuRkX1+WoqyJEW4D8IQyu8/RSrqyn8atfB/dgISevhXfK1e5
jvfxTfJoeP72sthFczxSTrgXjCSlyyRDaqPd0c8oD2+htKLZ7CbOjjjD+QDFsFvnCIrwY5owz5Ja
YzxZvlKSLYSzENxu6mCvAxU/JW//QqcjgYLXr1pVSjQJnVJ7VO/gpug9vzVoxpHHNTSqxeU7EiWc
5skukniAotprneRpykIvCqzbdFiZ8140jSMpwnlWObp10CLFTPe2dtPrjwf5k7E2CHMGIvERdx2J
Ef296efJ4MzNjdOM2OClcuWa4SfYiYf8tcs9O7plrC7ybzvg8WNPg+7xX72lrXkGE9xGClXCevZ6
HOq9ORfAqExpw50xfjfXvOOiPR7JEFYTtBC666hBzO/1UNscDj+t5kczbRX/V6lvyzVIgsXNOxIn
rGotBY1c+aik61+NEVrGL6Zzu5p4m8/p2SED3RtQaZ2SmyksnD2mRp7Ne1ePg9eVP0N/xQYXLf1I
gLBqvQ5DemEhoGr2yeHmoP0DD9Dlc7t0j5Ae0gCN53qkMn/qaAE6kEI7wNFC/po9F2FzA5exsp3a
2LhpGKP7FMh6slf1+nB1WfDSFtHHCV4o+Dw0OMy6H0Wp6pANhpMNOAzz2bKe6EIc1NtkLYOytIKa
CvopuPP084q9Mr06k7SE2ny81I0fydeBMW2kTNtfVmbBEuhzZDh7BnUFElBYxdqwYBmzjdSTmX73
5NCX3bQo12JDca8YkJppElTHmRtCDFnwsczajloZQTN3KH9GDkDt9q8yAuSi/BTH15b6l81aH9LA
1ZABt6Hx+iPrfLRBIFRqMLDRJSXZ05Wm+U8wAblK293rYLVp01oYKNrDLM6am8npvweN1xYuRdk0
YPeqHeaAKC+E7dbQ+p01eQpTt5f3SjQJhQAGezdkMF1naHbh1MK84OcBJHiu3v2IchlSXWsnafmX
y1LmP+XYN3xIMcmBYuAI/MBgP1q9pGAAeojCwCtq5b0psr1fjF8GyYLznMFH8kP2igkuqaUBRAVg
La2JgHmdnqepzcZOUpKAMZsvWdF8CiPLU8y1xTuLmGaCBSZTaewFExdkYeHYpupQHXKJZPvt14Ob
uIEL5Or7m7f1nv42/Yqk2bECC8s4r4asU4VC5id82HxCT91XG8Bf9/s70gMuuKyXd+pjZU636lSQ
YHm9pg7wvPuhBzfrB3NGBXtG7Jlbjf/SUHL++8D/br9+3dw72/uHnXs9zIrvH9919053y42xLbbG
9t191F0SGG7qvu23n72rp1+/btcyNecH5fRzhR2A7z0JqoB1kawu9qI2i3ivFflWDZJny+iVlcrp
uSHP4uh/p+sZpAFNuIMGBfyBHsItL26HGwgIdzKzk3ZfMmDV7ADcWtn2czMG+B2IUSaMmDoF0OB0
14tWZZgWfkEPftObupSZLRr720JdA0QRA5L/WNcftQQvkPqS1dglaoW272r+V4hLt7SVXE3tcKWB
PW8aqUIgZmwuG9uZejQAzUjtMAPhyg0RbG8K9FqzhzJhaGvyTIBajcR0be0v37sKUhy2zQRbkxle
TQh/ALtwgIiGRKuv74yqcNUpgXV+5dzMx+Lk2DBGojAow6WHOwDP/HSnSnozZS2j5EwV68qAXxRX
uBIjLKwWKsyzznhrk6HnUxHtFLRaWqHH5HevYSjvasDZ5dT6e5vjegOVcAaxwNEImui+UZfKjPsV
kwIxtApqkLsk/Xp552fDPVmumTbhSIjwoj0UcHmlQCp6w1ymVwIojmtG0XvubwAKU/93OFSfL4s8
e7Rj5FBrgc+GG9XJ7Qrr10VFD+3oEAEVGj2FvbrT6QscKvldUYKnIengBZbfoOMFXhzALD1ZsZAz
1+Fg5CQosBKDwQnRDNvWSdOOENbrZRrLKZK8O5ll/Cg1+kkUiEU2TIWOL5d1XjAZDhbUVaCqgwYm
wlYNPVTvsQluQhWr5dY0GAkBAy/aBj2H+rKoj97nky1FP8IwpNlMRRLEnppnGAO21NVKxNj/blJA
QM6gU55e/bS7qpPXNmVeKLjrLOk2TOelpknuyzjszUO8KxL5Wmo/Vf4/lnVt9NcrH7ZwNGl+ZVaT
gXqedWLwMVVjn5S6GXlTBnYMqNQxUZST1bD7AlBwuE/GPDJphakgvI4ks22u8lw1HsNUlbYyoxr+
1SGyg/Cm4mYYXWI/bQM5qfrUw4TabapuLOSdIg3SrS1Hme4pCTTHXt73oEiWh1L72loRnJ0wyjBK
eVm1c5PGtc0YuIosAwPDgTpd88rw5WQkhezFUE5rykYJvcm8Bkqvo+tVzTak212n2gKKcFnwgl0h
d+7CBtEHTATBR0xlmPlSATdrwBHSEmOT19ImsNaQJD7a2gWbmu+GD9AghnvFZ5FZD45xqDKwCNO5
cygEvfPJsV/0aptM2wqg2ybalv6NFuy7/FWCtd3+XMmMV/0oiltgBG19O7QPwJBe1n7BoIjLZehF
OFQQgAirbiZdaUR9kXhJvoeq3VVwW5clnDWxzHfWsYj5E44C5nYoAViuEVG80x6uZ16Uu93N+LX/
OXxbg2tecEwGDR3YD7TmGvfSqSxnKocyzZFlkxSjo6mvHxqVebh6U6/RSCzZDeiVMurN2GuGcBUH
JG+DyOHCh/j6qvHJryfGtZ3/LTDE/McTMwGui3lyJ5+FM2o3SHIVewXg2nfA3U6bovdJt0wd2b8o
MFdu5rMgdJYHQA0XGpD0Z5d/Uk2dUptQgjpheqM234JI3QXEhvrKI3Rh+ZBDXgqsTC4SMV4CObJT
g6hGr7H8xI313vjlPpDsL5etb0mdmfqC15PKxXE2y48+IaFz7KXxd8X41XU7U/tVhCshwLIUOpdg
YiEnKw6ZR7AAh22kxl4gXzfTrwnjC4bHqPt1WZmlNcNVgQig8cYlqDm17jhtCG59J/JiIum9FBlk
jko9ilwnivOVDNWSv6IbAUTT2bjP78AYMomcanTs0Qcuvw4HywHWIoyVp2GUITAe4U9WXVlS5Z91
1lu7DALdlzQKprsDHNfWYwVu6AHfzUt5T1uRDKGuXPu/ar8avkxhkL5bVm1cWXZGQ9vY2dY3Pc6V
H3+/XmBSy4QqTG+Rbjtdr7LlnuplMHtafdz4IUTvTn7l+GsllKXdPxYj3CCZ6tP6byEGKtjdOFyR
ovSMJKF38/WyPouCdNJqJoRiJCYFX+DopVpMOvF+e7AgOMvA3HhT7KR8JmmjvU9mSGBwWeKCxTES
Sy4F/wOFjRjoAViljHYRpTDHM2wAC7XOVJ9PM8RlMWch9IzTy/WD50Y9PNDpRmmV6utNE6aer1ea
W7cU8FX1ZnRah+Zv6HFAf2zb3/9GJrQ08ITyHBXv/cav/DGwkOkwkRt1mO11oTxVOY/Gw2Oyhg+8
cDF9DL9ocEQZM+b7qYYQWRhmriXgltjmrUyQeOiY4Gh/Rw3kfFa3u6zb0raRWSE6t8FyPoOtKn0b
VmEDIu9gsm/kGWLWNrZqveIiFswRqHeFDA7YlbyuBJ1ao08kR8rIjebmfk4iAJHk9oewdrP/Q9qV
7ciNK9kvEqCNovRKSbnV7tr9IpSrbG3UvlJfP0c1M3YmSzcF+6K7ATcanSGSwSAZceKcYeW0WJg+
+DuevWB+R4yVHaRxEgMBZUxcMHP3fq72yhWCyI8R0GKWQAzdH8BAv5IfWRje/+rUaRDHo+ifO10y
JbCVSjdtiGMPqOZVaD9WFcjXZrtgyG7Pr9eaKenaYk9GgtQBEr9p8VTaEYMeOlTgX6K1PPOCX5wM
Sdpnsaq2KIzCDqTFvbBpfNrGu24y/z5q4JGCv5DQnokwpDilxmpt1lowz5ztdVp9PZPp5HG94uUL
d1f0UkMlDL1rCBwyTaXR10WSdE3qFsnzYNV44N+fX5aF6ZqFeey5doZGWRn1WgZlGllFl7pWNGCn
ZpvCSBg01f/euWehMKDS8dIEw7vkaCppwLwDaheX8uISdPxQMlEPXf4BXSAWx+LvF+dk186+eHQd
j00lwf0Zu9aonQdelwaoickkvNoS9QoMemGBYArhAQR6ePjITPJxX8SIHzBFKmVvC3ojtDVG6TUT
0mgEifqwDGCiLkfn2xTWCdKKYfjtvCMs7M+TgUgOHQkIz04OrNgAgk6IPSYqGN8MZe2ttBDmYGdW
EoT2FOqO0ptiqKk6AT7A3bgy72fJnt4JdpMe+ZVIrwzFXsvjLJ27R/bkFiVhGxEPAxAnOmUDFYMa
UIyiDykL9eo1COxNCLRgVKQr+3bRKqpqc+IZDxv5zTnwkDRhDA6vqeAH1IVK/lOHmjH02jNDAznx
irmlByguL3/szT505PH6kNNGqWAv7HVg/gVTGsLwBgKH/v0AEnTkiYnwncQ/7zRf+GzwdDuxK52P
oNIKVTWCXS2Ytka0Mas7YTwM5rbFaEH/UDTCneJ80zV7ay3dsOhJR2OW9oUVKFkXZrCNqhI8xwJf
/6jcCh5egUiDTST7+8T0yVilHWKODg5+0KdC/uIy1DJWNdHGGta46xf34dGoZs86WsmpTMKunj1H
OI4/kvb70HQQXg8TKNxN3sryLRpDhhWa7shfQMDv1Bhvedg3JlK5LVFKFC5rVlb0PZ9zfXHwkOyK
jpniMq9jZqh7lWyj5C2wLLcPX/piJf4suBI6p6FHA9Ubg6LGIAUG1S66hAcDYUPtGN/ySVPn6gm5
GMlUQ9rPaVlXTNxNAx2nSJ5FftcFHUu6ZPAbI7b/ZbFtByA1/A0gkuTYvQ5BrK5skaOKm5+ZHR9w
CoeM2+HKwbi4Akd2JCc2bDT2dQ5WQNE1D3V+F8h43AC/x/9U8sBOQDICORYQvUoXo7DCTa8cO2wX
RTjMKJyKZU7xDyfvnF0BQRwoH74k7ZHlGTM1GjhUSFBTCctLwoPLrrWfzjvu0qzhSYM2e0h3IwUm
jYWWvRKhmg9vSKz8wQJr374Owu4yAkvME8nW8GFLiVvLQbINGkl423zxzaiPUQKJBXe5knp9u0ca
pOhfLTzmxKFTOBhZrzhodYLN+WHOLi/lUzFGRFikx8DV5Ujbsxhyq+9CFWelEqNbuDS3aSNUphak
ubXbQ8Sfxq6oGV2VD/saWkGUABoD8FGic1L9FHM6CkKVg16N2OgICxsHKemppZdKNL4ojaH7KTLt
LOvQwwHFyud2KIXXJsJ0mzT+FhrG90ELn0CQnF4rlpi2KYjkWQgN7pWy19dLEb4PMzOzOYLVQc6t
cfS7g4JVRfnaeGjL5yF/OT/1Xw/w09+XwnCeNZGZgU+FFdo2VZ6o/jDyO55tie2V4Vrr2ddL+Kkx
KfSZSW5OJdJhLOCeGkaMG+EGdCcrLQxLERaNh/gbL3SkJGXwiN60PQpeyBWjq4qZ9Imk3w3jUclH
VpHLVH+shoum36jBlZ6uQi8W1mvO8ULwwkEeGYm905Mmp33BKwOaOrr2qoF9PMCm6X1q/qLEBWCm
bgbw0w++MzwGabMJnKvVuvIn/9Tpbpr3EWAmnxRVgGacfoJiFZY99nBqKko0wnlpgB6N+NCaUN4E
Vbly00Up6xNsY8sd0SSXF5sRHSudj45eICh1QOWiXYUbuAhYqg9um2x7+pCP90PtGWoE2sDUrUi0
GWwQfgQBFATuzXon8piNds3y5g2K3F6qXLXl98z82dT3jn1jOttEqNsQyBckGHl239FDnq898hau
h6dDl7w5jmkw5aB0Ra009SKLsxFPsFCwyLwZOw/NB55IvpFuDRa1sIlOZlxa9GQcFYUPMNuLTTeg
eIt5vEcODs4WXiLFxs7v2a/h8mSUMicl2h1TG7BXyLwKdGsIwVR+SMcRzGCuDqC5JT5Uu1y5Qi1s
3eMhyuX3GB2OlpL3hJHRQqvMBAqyjMUQGTo/tC99MTPdKg4BPJjwhJ4Fgk+dNxAisNIOdsQ0utzJ
WB3c5/ynQw5ad0epwlLHm1IPFORDnXqWttGND6Qt2EAspmcDU1D4Ko2rYdw2KppLlNJf+cD5A77u
rj8fOAeAoyMjyCDyW2iYfAKYZ2sfkgk+b2Ywhz1PAU35yYXGAO32aXg7xd+LEuKJGWtVtHiPjiti
yBE4d9DBhUDtjd2HrKbXemOtpMu/QJY/5/HolikFAeQhVSEazGMITKVCXSd9jKN9BaAW8EiJE3om
/WajBItMulM9ox7bjR9mYa/M1qLXHH2FtB/1KhhpGuArVMiumoARz6wEXbZyGfuKd5udZiZZAysR
AG+mPFgV+N5cA1UPr+4yfRPVe8PkLIozRh2vc15o8apiwvEyxj9vZCx81XkdauBHHla8Y+FCcfIl
0oChxmsYRoMvafqJJdWuAxwzT6sLWz84AS69taeBbUXRb+aWaJDITtejeDSVwEOvbYcCZJIIpneH
eibdsv2MtG4SG2w0W+hlv1AQmImi3J7/5oVL3zx7YO7FTdYER4F+6tFKygfqDIIA1PkS6FtKXxUj
YnVjbkfgBoJ+clvgCaDRqa3RcSy6B5aMqlCWB0ZNWrfQ7q0CPOyEdXwoWNc2hQce4Q+zRc38/CC/
XqTnMf6xJK1LaAeBadSwhIofHgZQyI02LRn3FsTE/jtL0lmgZ1i0IIWl0FC9AEcl2qmZwW/NNdT0
J8ruSyT6Myb5GDDzyqYiQtiJq8CzTTbp+CM/lN3kZfFdpyS+jtgUauBkutbUrW4cwvjCdHANeeLO
i1E+UXvCv3wfxBXS7qzubsAhAm5tv9CfcNUUzt35mVmOSXMGESR2SPV+buOj0GkZPEClEB9sKcH1
GIHeoKZ3oUbxLB+NTaqbm1GdkMmhXuY439Pgva6hpQPS7+3k9F7Rrgm2L3v+0QdJ/jdFJujgwDTN
cmvazB1GmtpC4uCyiXTXUdBZHV806u3QWujl/fvzFBCSWfUW8wEaPMlNMojeDHGGQJG3EfJVylXQ
cx+ikyuFj6Uhwg5FyW+GAH6BOCtNir4Wigg8EiVxlTAaWCKi0stEC8xs0Cgb/L/BNgjmClONIy1L
0QuU9zb/lwHPgCfkYGbyuDkWHC1+UEHeO0clmkFpds/psIkn8Iu2ayCYL4TdOATQPvjHjnSB4EYg
kiiDnaRu3sbQ8ApHezJay9PHwnUKch+Ew95W00tH7d3MjO6sQbuJTXND+nSlqLY8+UffIt0VutTh
aHbEIndzsoNse4hBWlfFBHmH8MYY3FrNDpRcdtnKTpt/V4oMhOjzLCA8AAsk+TVHqUOLZ7tpcrA0
iPu1K9WA5ZEdWZDiqdabIlZzzHLmXIf0eTT26D1Jh2djvMuKA9Brpn45FCsutHS9PxmXtGlQmw8j
08a4CH3UpudACbZcPSj5bR3/4i1QFMC2/H3ZHP6E7hQdZxSdS7CnfktavFotgZGaFvZFYO4ysFIV
ubPyaJ0n7MuSHZmRJrRW60jQ2cwYZm45bKPUD3LfGL8VhgX000pW4RNceM6cNJO4Zc9NNzil0uJW
y0AvfgXQeBz+5JGDTIOf5TgZ3SL/AOUfJMe35w+ChWP/aEqpTEDPk4xrLUfYNZrIHxz1pjeKq57b
K7tgzYx2unITT5Hj4hhjSb417U1ivUx/K4n0GWx+rxo6Y05NFLEaqd2IVUsnhUGb0e2Vb//dXEnh
DLQlKgG6ASEkirYGmL/HMTw4xZpo1ezFsj8AlQasHUQcZizy6UDCalSymVQbhSPDj6uEBfaVVrUA
Nl4o1hoO7vNeJ1nDHWBGGiBJgl4p6SwITbskTYKVqbRDL36RSN/l7a4qRteC5mPk3KhT98l1XVPI
TNGtSputPd473a4jH455rRofBf2AAKWp3zpt7jVF4ZnDhULfbAsKreBcOb8IS+Hu5IPn6+XR4VUk
qHyWsyslqd7c6IlABqRo3w2n7NBDxsEfV2XxE4QP84tITLGrDOqNHXV87Tvm1f4ycRbuDfPrGFBM
aZko5BQDM9IIa8cy8yMbxJe6UauXWgB5mZ6Es2TAMLimk9xHPMsgpDWhYyYmOo56ANnAyrXinksh
GbAyR8XTawanfM7c0cwoWLSatgZhE391uMpI/hKmnNHq0bL31di4lN4rpuKfX5AFdz1ZD2kekGLD
+7bAekQVUiC61ap4bHX9Ps1QNAakpGQg6W9Wjp85Jn6Z/COvlUJ0mOl23Cowmk1+jhTakAtWx7kP
fJjbJSZ0Sh9tcDGeH+my6+Gu/JnN08EYe+p6IOw0cmvEziRDzZpDwm0EGSA6Pfua05tc1L9MK/tW
W2vN6UtZVJx3vw3LlDZhb3COWZ4f1Q/d8Krpv0JH9Ur7oaj3bYJelemupBdVN7KOrByGC5Ebpv+4
uTTTkd41SGDCtEUyN+tfB7TG9PmK6y6gIu0TK/LMWlbVBwJWEhyxfdpsY/FUiAmnrWfYb7XNtChn
yJHSAjQ3qjulkTeBp6gQ92XSemm8KdoX3UGmlLNpevmnZZ8L+pAQBDZZOrwaSCFmpcBOL7rHUVxw
Y2/wTY+2l3HahQLYy4vMdNN8f97sUvoNc/LHrH7qbSlofBUnx0NycJBMTP0UcSXmsd+idahuPFuz
3SJ465OtBr3hgqMaRKGwDAFKUBEp3zLd06kbcDdBGrK1L5q175sX/ssWnDUpdaQM5k74088rEoNW
kYJZsczBS0TM0pmhvLsN6L5JX8W04iJfWOdxvs+g2d/2JEdUipAXcYPpSOJxhxyOFoPTWNuU5Z4r
h7h87O17Qq6g0BONHVKPVwKS60n4Mxm9WLuzyjUa4uU9efQ9ksuCNTrT+mReHvKSd9O+5tNGQ8jr
4kddcdPuSZjQQOIPlcAXrcTc/xDqf0+GjDBB6zYZNUgNI6va4k51yYNyYwVXAQpfGZ5P5YcTvSdr
EhFyKIBYMnqbgWnE8YKmErnVotBtu4+MqHGret6MlUuM5zZdaxyR/Uq2Ip3vvM5NNR1hRU3eGxDs
dV4VvZPUF2nFkmTlHPkS0mVrkhcTBe25NEVTODSzmKAuaW/BAR73ndc1XlR4HSnBa/0Uh2vJ67XJ
lNxZ7ypVIQB1um231ZOLkf8cozUU19pUSi7agqJAyyrYcHRoCb0M2T6btjbeMjXVN5O1kt+Yf+04
IEhT+dn9dXT9IKKOu35euMz2lc6PO0/NP5Qg2U96D2TJxbjGw/Hl1JAtSoG5tEsljmssHt8HI9MP
GTB3l+2F43MWXzWbBBzJ7jexeeTb/jAwFOFWvMdcGbEUoQnYICNgGeE8aeuHlLrtGmusfLn63xFC
DApN3SZwXdKTo+8UgB70pAG39FMX7alz0VZPEffpmuD7mqF5qMeLN+L2mAUwVIpNFX1M6iFHzWfw
OmtNKFdO/8pDmjfGkSUL5O3RaMKSWrwXA7Mo2KwpK4qVe8vy2thzaw9eNaqMYhUJWoy4lTZugjpH
BoifvcaYuLy7/liQdrBQI2gwWzOfhJYwEYPyNC7cgJqXfaEwgPG8ZqAruZ7PBtSve+yPTWlH2ySK
nEqFzTivnlOdFqhF5JUPPGi04aDGDZDNAkSdxUkqXuPOzNy0yaoLi1MoX+exYvzQu6l578ZCuayR
vrlUh7H8bqJH4FuvJOYVqrbIMthOH++yqWm9pLRqtAi29i+Ojo+nDuxEP0zdiNyyGk1PgMEIZbRW
QcO/FYbo0KDBJgMWGoTekBW/on3YXyGTEu5j1Rqfkra9atr5BSQKc/Qqx4jfe1uUezt1yG6ijfkz
UtEipQ9pVrmWQvzEGO/VkmbbtCL3BhgIdyb6Lv1aiW8LJ167Zi/uAfS1YJ+hQwfw9FPPVHKdgpYJ
nEKh9goNSKHEjBrMTC/Hv1fumI/SI1PSsWPVg2MrSobInOh7S8FD296VzqtiJuCTvEijkqmmzy33
/JVyKUIDhTG3bZumqspcAVU3JEpuYk+IEcXchm/QGOoORbevSb6NUPYSGTr6WvX5vNmleQU1OODe
M92GKXcZ5EDcdsLmjRs02Oz0ridJCgdpfiTAXKjaGt/D0sl6bE4KZUFEiaKOMJeqdwNv/MZ+TNq/
hRnMUezYiBTFKDQupqKHkbD4ibatGBAtflfVGuPFhR5Y3vkZ/HLZ/DSHI4CiRwmtrkQyF/NpABC7
bFwrBVQneBsA760dzwAqZHjosP/QsOHgDeyIlgXaj/PWFycUyquzdTALyCg+rphlYhct8gf6B1D9
bgwIVrUS2ZaCKVhLftuQFq3KQCOQjjUWLYI6xbQdQt2jCW4Qr3r3YTYrOdflEaF7EWhBwMHlh7wN
CuKQDNjpuWEwFcI85o+RFCv3oaUTyEYq5v+MyI/2dABXvpIWuC4XzVOUk01eO/6/rMwfE9IFyCon
Je8UjKMpY6SgFFaJ1rXW+iP/wyX596kjj0QEE62tBqdOHvpKuTXHiWVJh+v/S6UyR7mcikcKpHe/
tsmWlmk+wP/vDLel4eUi0vSuwFUhDyamAd0ZICSmlP39JB5bkW5xCuX5VKSIipXwCelQZd9Ewc/z
Npan0MD+AX4Qe0TG9oaVY6a5gJEuuQ+nrTo8TmSb4mkehNss3ijNjzp6xIv2vNmlXYUGst9WpRPN
VPSiAR3IHHnf4uop1hLP7C+Ufm+k9ylZ46xbXK4ja9KhxmkMTIMBa4ryGhvvJggkptWTc17zLzeg
IyPyrWsskjBwYCQp74LuRneuRxV4heIgInA1IjtUgCHdS0tl5excOsSOT+x58EfX1jICN8fU4sSm
dbCdxhHactF1N4TXNRVvtMk251duyRxSuWhZIQi5hhzwHaN14hhlU7fXntrU1S0wF02Jh2Q9hA/W
6sFLbnJsTHITozUmvUhhzOnvA+tWA2JtID9sXniE7qP2L2Hu81mGSxb6VHAVQMyXdnXQ5SUNtK5x
Db3chrRmyUj8PF05tOZvlv3k2Iq0qxM1IYAs49AqnOsgbfHO2KbgzuYrZpauVMdmpAdaN4yTMCeY
Cad8x1tz2/Qdqw0bjCXI/iAFnY83qrYm6rG0046tSqelkwahMwCj44b6q9P90tuD7jycd8C1+ZP8
PaaO0aAhAQGrHTkTjohYaeuvgCFdNNq387YWhwM2RTKnWIGglgJHTnnW9mbfuAM8AVxtIA8lrzUa
8M+bWRySAzKO+chHY61kpmyLRADB37gETzcQgTi3XWn+MsJim41rUjkL+xdVAlAx4ZA3DPAPnoaL
OonNKk/r2iX27kaHlN3QXxvxWhFq4YpxYkXauLkwob4OMSqX17tyalm9di1bcG8YQHoXFHkUNEGS
ewtLxCINYICkjZcllE2auSm6h6kGjjBQ3iMoezd2sNKgshCP0Aigg9UQzF/o9pIWygkiaBHUbe1W
FLcmNWCjZd5RcLsk+WV7CdbVu792jBN78pkSQs0sUGBP6TdGx5Km2PFsP61ym3wBxCD0nRiSnu95
ZFm8iWBIq/aluSe621ror/BT5wkoHB3Je57uxmRLpo61nY1H4LSyBxa22vEXyIljPIzIUOr4AiGu
OODKur1L14S2vmSnpWHKHABZ2OF1NK9fqgg/gLanCQH1GMo24EfF/S3xO0STSBvuCzx5Vgb4H4w7
EIEF/QkIcqQ9kU50EoPe1a6BSyPorGaBJx4/5+Z9o0DSmO5RC2eJsmJ2caM4f6xKLgumI31QaV+7
tNtoICbWwUfUbFRwr0AHKUs3IPw477PLC/nHoOSzQ2DkmTJhmHVzVdk3zogi/coDZnEqwUOgzbSV
6ASXsbzCpEEZlgPcVY3b69GJRk+tROAHmpF5o5OXzLD0jjmRnjBiTqjcmYXxD+MEsgXwPHCDokdR
CqSZ1QolHdCOF+J5G4S6q0/X0Vrz0VK0PjYi+YzC0Zk09aJ28yp0x/SF61s18BzqDmvawZ9kItK9
BHw2f8YjOUqrOnUdcIzHGv0QTR/lXUyeo/J+bLfOiEJ26fP0KuI/DHU7dRCQBtsdutVRy3s97z8L
h+HJd0j+08boxuI1vkPJgOs0nnJVeLhbs2RV1WPJU9EChKc2AV8MuuFOj8IUZSMSVTpGbBBXzFrz
ilsWm/PD0RbHc2RFuhJFThlxk8NKQjJPa7xR/LDVQ69eRNU2IBc9zTaBfhmnVxp1x+6VpL+C6Qe6
ac9/xtLJdTxWyVvB86ZCKVRD8Il9KrCchQtlVNZCmdeqkbdc04danFsAA0AsaYJuRVYZhvZAwBUK
e9PklB5vCOo7VH8jLVl7JRtLdw3AtkFZBDMG1vF0GXlSRWkZYYKBL/Eqf/QAUGICHLDpNQqt+4lV
/uDHhy5h/BdakDbxZfL8s/SzG/069rQtDrNn7kaX6u5v22Hm0+bow2TsNXKpAD4M+LDKvk+DCFTL
+3SNIHQpQOjqTB8AyCxeY9K6TsYgOM+N2s3qp0pFjEh2rTgQ8LHra4XlpXk+NjU7+tFDMxaONk4G
htM2voq6RaqvlQXXLEghKKtaPqQTLBSZYI1WsXStmrR4chwPQoou6MLKYrOHiTjZk/oiMv0he4vU
XWL6nXIImkttTSxpaSfouooCNahLZnL202nr6jwTiTZ7gblRbb+KL501E58VTDl262ChVW0H7etg
zDy1AbgXXg6gzHGBMTs0m2YLTaLmPd4+C6/blCzzAjdgqERmlDW7wldWzuOlEHdsXvIMpcgI+pnm
SS1rV0Wcxs2Ymod4+hc7uOvbqoOmL/j76TBta1CTJsYwxXgTW56Z/LCKG6Lfnw+Viwt2ZEUK2Kqu
DDNTHgJ2oqILYWeFaHZca8z4Aq6dg4OBznAAVMAOhT+fjmXQeTe3gSK1YWfXirqt0ZtnPwXhUzcx
gxQXqXObwb5pbxzuO2s7bck8yPSRAgaNDgoucq6DCyuMtEI0rj7eNMDJjPSORs9kfNfzB4gkRpPX
WAdwUHbGDVRwz0/wwjaf00dABAInArI5aUc0FO9PMMc3gLYrH3ZZgZmIrEmLLNmA5ivQjzPtMB5s
p9PbpX3TCsdC7rQE0E8TZENouvI6WzhTAYNFFh1XB1QfZNS3OmhWWvdR65LIZlPsT5PJavtXF/sN
FNTjNV6ThV12Yk4KXVYkMjWeYE4ZwMmm2KD5GFnd405Pxt35Ffo8mqSAooOeDUSKoPGxkPo4nb7I
Nvs6cHjrDoeCoYvXDbyCkYilXncotugOnFjh/7C9ipFvvRsx6qKx3XvPvPQSqgmMvq5xPy3N9dEH
yWep4nBzmEx8EEC/evxT0MhDyI5qzvrwqqzFykN/6UGMCTAh6oKNStAecToBfUgKk+awp0Hhjilo
AgH5rvvevEQ7J2WvkLwrKCg53JV5n3/267z/MSvFHh3qfXBamH3K/FFlYcW6LTpSWLA3b+PLaeds
+gs0LDPHd74jRZ+xN2f/1uyCkBks3DQ/rovJazdiVeho6RaL+aDoEMLT1QDA9XQ+wjZWUavEhwWP
yqa8DL32vauY7QWXoa+BKYUB5upm+zUCmKVtfGxWPzUbhFzRJgNmw8ZgmtEz+/n8jH9VbbcBCzga
mLTQhjqQvqKwML73nrEz/fi6uE5emsfYDe4JcsAsvDdfSlwnAUfwDpGfsl//5SdIi56VKQl5mLWu
cBvW+e0P7dL0isfb7Or9tYSI2/AcuFhpxbMZ8cTFmhTpElrpZAqk24OjhyFqq5gCZXc13mS/AN/c
EWtn799fii2Ae0HOlO/oVb93tvROsI/zw196eJ6Yl24PYw0ckQmdNZfc3Niute1/aN7IwJl89w71
Orf1Dbce2Uqh9UufIba1jqY6DfoXEClATu/Us5y0jMtsSlu3C/ym3IBXHdlxMNxY4IN21fZKCQ8o
HaqJa7eu+j2O/HGtELB4Bs/sPtAdAlD1C72rKGlp0QHzPrV4XBstS8F6gaDsmtXWMPaFc2M3LOyA
EsqvJ/u6XFO1XDpQQONiYvzEoKp8RiqjPhVmB/sgFrITdBfvcydEPvjp/AKvmZH28IAmBb1Rsb4B
iFumqrjUNetdqaNvWhusYKu+NI18riqQyeBnQ4OKqUphKsqjViOzLzk3gdt60Ta4s32+Hx/sB21r
7PqL8Ztylf+6Jx+4dWxwlGwaT7DRbZ7XdtVyxDz6FGnYddLQIVQwu6nAtu3xBsbTNNlkLhpnRtA/
uDrrt+pmOtD9+fleeuPMdx4wjGhg7Efy4tS1R6GpIGtJMAktCMfouAU5jNvWWNoxm9DxLm6QYH1r
WwMUocPKCbYUsJEahyAPthao3qS7HVdqowJ5XevqIUC/P/u1XpKFy7luQU5k5rtR8ZiSfl8VxBnC
+YDUIyFG8KoXNNyMWsjRC5+FlX9+Kudfk45jgLtxv0NqGoJQMs8zuMKinKqo6WYQSmwV576qbTcm
nNnx975cYxifQ845a1IgrAOtBsX4jL3KQzfnV1ntBgH1CutbOjQsba5MY8VVli0i8QKk/FyMlzwF
mB0zTxsEPBpzv6nxTjSfE4hCdZlxP3S/eBC6fbpWVFu6W81qSrhbotgKvJd05CZm0rcWAThEa92G
gNgiZLqeMzDjq8Ne56CYgZyGgqL5G+kKVqf7yli53y6s64kXSVfpJKwaUY3wIt62+xyatm1j+MLu
0QZlMhG9nveixT0BlwXaE7SigHye7seGauHQDUWLoyQGNLG5HFW+8jJemlMdDdOzSAxyjciMn9oI
k0KoqgGZ96IQDEScDAzRkE+w/TQoLvo8PwRDiOaDeEdrkAA06NvUOJLIhquTtcYcfSngA9tKUc8E
z/KX2pzeZ6HRd3Xr5ortl2OLVjN0ogi+HYNxp3F9k+d8Q4d7rbDAsWtseSf2ua6xyi5ZTZJLdAO6
kVLsO9DkdMH3JH9LUawkUGTNU34lYhsMLi1H4ZyuBK/FyIl+Q7x7DAJiajmPkpp6pIQqvlyrXugA
IWmmt6+lve2iW1KyMb+w0Pt/3jmWEHQzEdRvm9KutwJSq2oDm+FM/wrUQW4oUFz2M0PZqMXN6Fxp
nKN/BejETfcPaeET45LbRDzQx0TAeDcoj22DTnD7odFaP+EZG0EJZYofK8Nd2nrHw5W3Xm6TZmzn
4ZbAWiLHF+WvKRLSlulZocWGyjPqnQqGR8NE2qVlXN3GCqLhz0FcUOfnytfMoUYKuSfjnwPkUU4T
dTEeqiO+hqIT0BkvPxHDBDQA/hSkPg1uq/xFBYlRnj5X/Kdi36/Ynxnpv9hH8hac5KaJYrwUCkmq
1RU62TD/+kONW64ZPSH7out7YoHzZ+OkwBqu1eaXntL0yKb03DBjTStHs0fs5fdRvwGdo1As5hib
fixZEa5EpoXgdxLsJWuRGAwldHCoGbR4yRt0RTmtXq/c+xac6sSIdI6Z8aCEIAgE+rwP92EYuxa5
q0GOj0rSpjX/AbwGayj7zYI8s/tITpO0NBsnnJpOrPpUnyDt+qzF8UNb2BuR4IKglfvzfjJ/v+Qm
xxaJJGyAa5uW9N2M2ASet9T5Doq2bsr/IcMPM8DvmLj1oE1XigYKqNiHIgGYV8GTjJXK9F1V386P
ZMH5TkxI2z/QjXLQZ+ypmuQ7JEaZNW5m2AHY4EZoxenKy3l7i54BGj9oaFioFMt5HGOMASArKgwp
Z71ibJrgpo63Ntiwc+GdN7V0BoPt/48tydX73BGg7oMtOhXqrWjLKye27rrJ2ZY90NGGrtzrZtww
DRllNjZc3AbI9/igyTt0PEtuWjvLHle+aSHAnXyTtDOcvhx6J8Y3BVnyZBTN90wtrzlP34PhKUMB
MA0CbwBFBkkTNpnoXA3Cd90K12LOwpXAcZCOxWsXXIuggT7dMmUIgfOxArQODJJD9da1npM+ZyBf
WxnuvPXkjXJsR3r/IY9RBWoDTaPWAz1U6Me7AJ1CLgIrI9s35Up4zc3kZ154r1xa/nnjS5v02Lb0
4OudPhG0mG3r6ZbwBCpWzj4D3fp5M0tTeexl0n2hKEiX2DPivsmv+5nyrgFV5vhEu92/2IHoGFhX
Qekud3hNTV6g5Ac7ceja6paG6b5AC9sqoPQzqshrhlLAb0PStjFJP8ZGBxft7Xc16raWaJFdDuhj
GOU7g79Cp3en2SMzROtlzXOj97cdcZ5LOKuWp9eJUL3YyVYi7mKcOvooad8UwEKM4PJGnJoZ+y5N
XM0g9JpRQJXR9DOKlUVd8p3jOZAWVVGUTql1THYnUEZoPYizFYAm/cuKYjWBZESLiFyJHNQxr8cE
yMmqdCNaboIiZwQ4tlRbOY6XJ++Pofm/H92qisQKepE06JnIP0wy3VIwjdkbyAR24t0I1kTyljfE
H2vScVwPURMDtYsNYRhIAjDVabYKRChARHB+/paCC0ij/3/+5FO4gAgPgaRb40bxa4MCBFe9rM3c
ljxXkUft9GJcI8FZylLilqHPqky2bkIG6HQm0wAg0M8+iikbd2M1Mg3IkDwuGTeL69QYXcUqNzb5
gFoOyX/q6ETG44upueNZXbY9P/wlHz3+FmlVJ6JXIKnE0d0MCZjgAMXwhsqIPDOO0t15U0tLemxK
WtKSFNxOTJhKh3DPe42FcbdPpsydRt09b2plVHJzsOjKUR/RjeASTbkqKhRPDH1n0bvzVhbvBkcj
+szBH20JeA0vaAAzgcK3XWw+KwXA86T1ldBgHMxfqQZQ4GBtR4rydp/4FAT3jWmy/yHtS5vb1pVt
fxGrOA9fOUmyJMeyHdvxF1acxJxngiD569+Cz717SxCfUDnXycnedVK1mw00Go0e1kqpCG9z7XTC
2apA/jJMZJ25O9KWKZFaA2bcx9QrAJltDpbXO8aBDh+pAgTfahHdWWtRGOBf0KRiIymp8dVmioCv
S2x4U23WvjsdSd2+zgoIrVq/1VRw08SK4LBeaamgN5BR0gM+CO0X/MtqlCmojSUb3Bbyzshmj4Kn
wDhoyks3Pgpneq+3FxUExmOJtmAZeRh+ioYxeI2LVCfeW/gR7v48/Arun2JfBI19BTXBChWY3ALY
O6OoARfrpTuIpUYjyVKm3ovhgkjbdQ+grna9YCuojjhXB5BVRNgKIvmJxKfD3clqpBa1Gjep5x/B
2P12/M9PGB7Dowux+I2f4H/+h3/ZuDsXv0Gn/T9/5waBG1Tu4eD529Np+3na+vvTy+nl94vAVXyB
IF6EDyjOMvJ3FPEAgoI4/3JN0DRk6FFNwE3r9V4Yhqn39bNNBLfndZMNE4SWeTS1IfcMu7oUJNO6
zMsZi+/vfT/0QygduAJvtLbDwLgH9QN4mE08LTmH32lOWbZpm6LeuN+/7P3je7h5/aW7r4Fgi68H
v5g6Z5LYATrzSHIVK5GTQNL+eMS2gfhd4PKurksIYDUIFalADb6GUyWtHUzIpQC62h99/+0Y/nE3
MAdvKzjoX0l43gDO5XCKKGNZJ3kNOcf394/n5+fYXdxnsLojiESbAvv1DNHBIfC2T5+N9/T5RF32
63NG0Tph/xA4+6/a4fUXoRvPsTHNAciTy6VFc4tRJYxO2GfHZfdth+VldPfedut5AvW//mO3hHGh
I7UqtM63TJgP63fDxw1OJiT5W18gymTu5UoUSjvIrMLHIct8qZc89fE8OD0TdWQnINyxY88cAdSD
fj77fduK1tfyTKZ6KTN28on07QCZJXoc8AcK8fjzBdrmXur92bxuHg4Ph0Mg2MTr0IuZ75lg9rI+
Ox+kHdVEziEYHrB2w/B588O7FzmV1fN+LkW/lGLFigoyDaaefwTiJ7znwwaW+l1kJtdpZk4dzibN
tOhYszwEvfnhbuPeiyRobEGurMPUdWBRgRkE3KuXqmhZXUk5qDLYTu0t920MSeCHm4dfTfDry1V6
W3YGBG+N9eN/JpY7/rkWlUiPQSyzj9x9I97bSx9QXAczsgB9MPq+hVPh4qbU3QG/CvzrK5po0FkA
JBHXdDELh9PpCy4m5yq3y1b87MO4+8KuElDY6P/ZWnaN+sevP3Bw2OFhNyquUXZY2R/4Ez8H/PPr
MOE44cdnx/j2eTLZebmxS/wjRmqjlsgXX/X1baH/n9ubfQX7FvzGjcB+RF9w3a+NdUELLrrRQcKJ
OIZbl7oG4K3egWWCCUZE8fUDF/novkL7e++OuUn/FIqCmquYBviswJjAOB8rxF2RvGtdn2ijDbkj
mTuXmJgxcjAjkhuBVogI5L4miS6WmRPGeeUhq6QssTVcfrX7LXZjFxh13uj+wb8t6N9i/w8itwD6
ulB7c3jwHnePm10QQP3Pz9NvLMsuZAfp5bTfnvzTy8v+tCXuZ+xT97cobXYVniM+ZouCgABzSWDn
vTy5Rk7LChAZeJBgpg1NxDMypsGiaEiot1NErA1Gl9Jd3FWFwMmubAlgIwx0baDJDvVCzilhtq2d
F53m3qQAmxzdokC3qpc3Yzayu7wCaIXA+HnbR58NYmecSfB7KTr/COtIbXXjMgEnEP1MLRjZnUB1
GFlqcFvOde8HE4TKJ2DBDQujUJxeMU1lDHlBkIJxRMVEdWcCME7iLmD60MJEeouj730VTtWram3A
lTGrT4UU2OZG8B3s9uCs8OI7eCvMJ0cmEb7DzCLXVqOwcEKrfEC/r95gOAudXQcLjlMJ2gqtdehM
lwTo1sz53voAzrL6BfNns4oP0JUE/Sd27Boy2B0MUMJXch6UcRR0wM25rfaKOV9ozd0IkdYQI6MQ
OkxJkDV3HUBliiSUxq00/fgvRKHbCCRBmD9R+fGLPnKICrr7HEjwNYDTN40aFB2GokY/EvU2MZu5
WkqkEEwwgVsKnu/4+7N4xM5rS4878L1NzrdlAJ/w6yJC7F4XAYJkvGLRYMN3T2WyPlatChzNZG7R
Y+/PymcRv91esetAhJ0NcD//rxAuoEu6JFrAPZp7cg+GcBB+yH0gaTF5K0d0upvI+2zjfJGfqgkp
9KJp6GFogOQaTERKd3mRGqKH0OohOfsgLtBD/XVpUkD7eQmQXWSvS5BPt30j2lsAHUhOTrprnTAl
SKlZx9TwOkX0AVeB09eKWKglohvQxgPzcmfVIdcXC8UQVoT2BsUrpUDTd6Z8NFAvMVK3lnwH85sU
REy/dGMn2I+rMIWTzu2HNOuzMbcw4VreJMP9YkWumn7Ys0/pq4wJ1S7sO4HG63b2r8Lcijs0b8eq
g8Ja9F7kj3NzLPXP22qt+gBgZf3vmnJxdd3Ki9IwEWDXkbtfKHKX9rdxAUmViOlbpAz7+7NzqZc1
qsw11k/L5vuavEuOHKrJX4NPcrvEeXInB35JNzIpaOtL0BWrb6jtWYC+tbrAcgRum4Vg177m39Xj
3HbtVLmBthT4muWBUld37k3zMFWbFERhwx3YQm5v1nUJiNOO89gt+EozIkFeBWSWt+izd7Xt8lF8
xLt6lz2iK2iTP8MgPwxBNLy2dxrGX0ADh8Q+0D8u987U2qKLaif3Gky70p9xBpYNES64QMZXz9GZ
fRA1V0rUYAEGnkegOMpdFdOzoLW4vYRrkdSZJl/ZnjMpKnhqqNlCSllozyrVApRY5ZHmaJoXHN61
Kx3xOyjj0N0FZnvu8IJRS++cBJw1IK2Ku7AEMcb8RlLiEmNPo81ttVYX70wYd4yVwjCnUYEwGtHA
jE+ZDuLq8eO2kNW1OxPCPuJs7SJ4QESFEGLh2lPHY2mGBTLvciRytavagDyJTRxjaJ1/+dhDFS9z
jyu8QXtP/WsaqTsbpW8oQdeqgZ08FaADUmo8ESqPdP6sfUumnx0RfMaquv9+xVee80xdtBuMqdTg
K6rsUNKfk3GnFU+RJDhaa1LYeD7oKE1g835lC86kOA7ucDMH1fSw3Ou579j30uTbIpaAtRVFeM1g
nsFLhY6cy60zmzHpKZpzUcuYQJ79owf/KM0EuEDXKTa4Jxu1BLDcAOTu6uU4UwUU6kyKIoMfhxRt
oYOtqQZChdqCkwr+Hzg+4OPtgji3ydG2lwaTA3Suj5Np9Zi5tgu7/UMl5ErBqVjHjuotWUJ8Oy7U
P3JfGBkY7GLwK9ZGJbdhP4PAK9DtchgO46hN8qYojQmRSac3uq9rVSyqbK5tFgao0YqrIbV31edc
oPtSIikIfltF9asoKBXQidkumf+2GYwtpIE+VbS6KYj0uXulaRStlSwsZNvFGEzNrM+iMURAG8wn
8JeXDZAAEA0wCiG+5ScieiKBKBePnrrfp2AQjatE4ANX18sBUxijg2V8aJzZjQlplyUFFy16Pfxp
eu8wA2VOBpAKWlFb0Zo6qNdjVpO1I2BQ41JWhLpDOwNqAnMEpWvXp7F4uO3+VgUgY6egO0pF9xen
DDBVDakooAyG83E57bLh138jAFxDQNeCL+BRV5w4m2JHT4AYQa3fTiF7NnhsBE/7rwuO33VMBWPC
GntvgG75cpnqTi3bLkNRceqjjZIGjooXbelLpq8ZL3FG/VY6VDZDBRRIXl++fwWzvz9zdGMTA5+j
yAvPaqufQBT19FgVHJs1czvXjbuglL6wQSQN3YCqhclkX5sCyTbC2RDctsxbXq0h6zLQTUvBQ5Oz
BIyRWzaq7IXXWUrkJe2viQ2N0NduzB6cCaAgelUc5FwUha2qB7I3TJrqsBG+qlmi/DhEI8TOo5mg
9Vrz88z6KGpgf0i/b5viupngnmBg8ajj8UUpGcniymS89WOjeWZ0sOpvs3mfpDtV+1O3W8M4Seqz
NW5vi2Vn9GphTVwcKEfLOt7vlzaip/WMoAAaml3yoGKgs/rdgnzUzjc6DW+LWr0RgW7zhQagAzLo
UlSb6CrGuuHKpda5p6nqKVQ7DHEe3BaztmdI9P8jhovYi14n9YBJVZD7aqOrUcAOAvM5BWVZRgrB
6olkcZe8ngNHGyj42LPqh13sq/xYNPdERHJ93fzPLidUXdGhCBL1KxKVuEznXsNt7OEx8of0mdfK
xLWKBKli3S2T7iGvCr9uP9JORAi96kLML/ICZCXBxna5Z7U+JlarwjzaAc+7Xukw0Cts+xYJ4d75
mWxVsAwISWn+QiP52QIq/W2jWDVz3FUYqWTxJT8kLM2WMy0SbpJZIn/aON01dEYvsbO16XvbjQJL
X3uIoDnqH2mcQpqMRz7alQuPKAsCaZkESLm6Mf1pJ9JrNDr3ivF6W7/rNg+YCOb8QeyLuX/QlHOH
y7A0qUwliKyT5kTRj6Q06XcLEPgAKXIpCMuNSvGHqmncSHvTnNlXie4TuwmsTgSisL7W/34KdwAj
NJsWRYtrxzGo10o4evdDGxB0FBWiOdGVhbbAComkOW4GvJQ58+w7dWnLL+7HCYTv/Saz/MRAjxTa
aO13STRBKJLGbWtK7GFcygrHEO9lc/nexm9TrKJOgyeTc2eKMOFWnAsgU9BqgRYS9O+ZnHPpm85Y
VEpwfRvWBnk/Iv02hkd7af3btrNyt1qI4vCAYJ2XV0NR+gRs+K4cCy8HK0v3bNKtId1VOuahercD
VhlpBIXRtXUEmpcKtEJohnv10qnYJQHjcYSbrlgeptZLqmmvBjuSBePQC9ASVmwR4wLIgGPqy1Gh
4qUoWTK7WG5w5/TE3k+IK9yJgFrdQCtilFsPpv63fIto6IJADLtpGoYI0eB+KXCJ6ynKJbjqjKob
ItnugJIGxTm7vWdrtnEm5qvCexbadb3aGAMTE+FZlPVH9OdGjRpOqsCTrUUlgPVHCxnorDAJ9PX3
Z4JaxyBDszBMtaYDqyzGhnN3qNR2Pxf6SZr69GSns/Yrak30J1Z1HiaZSRJMC5lV693Wee0aRFnW
QTkQe8n6qi7XVkpstRxsTAcu2aHBALpBMaAesdjd1bRQkuHQUE9x2p+35a6a65lYdn2dLQF48Mpp
TFTE75N0amscxMR8qRN7IznLQ2tlYFITUoUyVbiw7EJVLq42oinS+korvEb9MzXBNG5UfRc7B8vZ
Wfo3Z/hOyrDFtK+R7WgkeEKu+YPzZeacKobKFAtwkLiOp/dUfqdqWCyMX/nOkL3Y6d1UlGQVLTDn
V5c+atPahMB6lkD/9Nou30vghqh15tHyXUm2t/dz1SfYpomGRQ3M63w3CKHDUsdsyHSQMXjabwcL
A2a2J4+xS3tBuvoaSYH5A+QUMBCOcW2MUl4aTx5P0Sil0E0zGxm58RQNIHQGI1mpY5hZiX7pcdYE
eULVOyABPknAifSpNZgeEsAOLvFEND6wpj2aDMCMg6I2ntacg3Jo02ZGpcOyIjuwjGavZ5usD20p
37SgOrq91CrbOt6Oz6TxGT0wnsVDg7F0jFF9IwrQOtoOwDHDCc7LS2rdp2XmV516bJOwUXzVs3Zm
+txkBzhpqXyUgTr6MPmSr2SCD1sJOS3sDOrgSJ8xhtzLbZG0XkJKDaswoS6at803XA2727qvuWig
ImHqCvkFG1ONlyIAOJ0AvJB5qzy1cn/GoFUHuizMkXdLm4bp5AxPfy8RzbdoagTYGlIynK2NLSpm
dgX+uiXtsm8k7pEnk5f82I5K6kfx0Lu35TEN+M3FawStK+iRAGwzt4h4fBgSOpnxKO8lPyK7BRab
/LktY/UCOhfCeV8QJ/QyTSBklBzHnZrMm2IpKAzNHzLq1uO0WZBJqTLnNFlOCrCr34IPWKlCAqnr
331k+3zm/nUy5CrieQTzTubV7c+RfDeXgCpolnid1GOZ4CHx47bMVeuEY4IF4pDqVwCushTnWQfT
KSgAlsr+QCPRKPyqdaL1FYlVpKXQ0HuplRIp+YLGGkza9we52FtAH1E3Dj3dVmTV2WCCGN38ChA/
LO4M2LXWtWbNnE1cPeSadNcm7dNsp0FMyH0Sd/5tcavrZiGqBGgdZmH4Xnd5iOlQgjTZY0Nb+96s
nYO52C+3haxZPczhHyGcPYDXBWROI4QYxoRZwdaVstxv1Z+3pawGO1/I7uh3sNQrcMYCwWyV5Sbs
Xi9PHVW8zGl2KU22UtTApehb0jh7avyxnP8qzkK61YKHhPFpNneuAYCROFHq4OFBcMrSHwqGsJNO
DcckAg5suSmNd1pPG3RpC7zydc8pAM2+ZLKZO8Sd7CyenTVlIkBXNBYWejjbugK4wGT5cfqizepW
ksy7vnnu4mSP0orv6ECOVHVwaWHKMEOAMljf9SzZ6kRHS8+v27uhXYUoXx+GVLfCcrioEFx+WBdn
Y4125gKkclLvSyTO7xKjllWvcNLsRY3k5YftFM4O44IUiJ1z7ndkQH0auOG5Fw9L5LYgYH2tukZ+
qCI1i3yA3hpsWjonulvTaQB5HEaCQc9qar6lJs1vko0x9VWpnH4XVQaer6hLw16fgC1DU1P9AEKA
savonO/n2CaTF8Xd8kicTnluBjn/EfUta4xL+hDczn15AOuNc8zlsRbk6NdWRkH20MLrYK2hDC2b
Y9nDTi2Qf20kc1EDVHt3TdN1O02rS3+27Yixl42CV+TVYWfw1gykSrcweYKGtsstmezEypYFdPND
8xxVSDNooubDq5POSeDuUwrYnTkrkxIJywZR78Ekd5GIr+fKQzIZOurVSLJhiJ3HuSln9LM7NIMW
ykGefDL+GK1Qy3czFbitLxO9uK2/JKGIBnwZGcBanMcnWmbFc4TogABQbvBZq7oVwn256lO6W7zm
BKwpwUviOivFyWTGc3ae7UodRhNvRm8K9c98TwPbXzb1obhvd4DZCI2daMuu3i6cQC66LYyhM60R
AuVN/Fh+Tw/5bgoaT3687Q9WjB679s9a8mGt0aSJSTsWlIRWCPjmPjSgzigIA0RSOPvLqgS5eRZf
Tb8WPz5FB+CdSv5fIy1dLtlXCH++R7EaAdwYUrJDBETH5LX3xyANLUGl6PpC4+RwtwpR9AHlNsjR
T0o4bod9F8AvvBUbUdCxemzPNoc5jjOFFtUqER9AkClvl8iPu12kfr+9/9dRKQJeVA0VPCHh9XCE
L2WgwjDKw5IizVr8aIDOjFCmHoPZfIys0HZAm/NpyWFtCbJZV0Hbl1T2mGTn1+Gnd4yERCZozUsv
YvTW6eCm0bbFJVCLzi2zLM5XQD3A7zLsP+SxOMtTClL0KmbKvN4kQa21aDt8reU33PoueIgCewRm
eC+RDToc/HgRwg+u7CCCHhtQHyBQAU4uJ77Ro8zRa4RYYEyjQRNW2/qgZV6zj7Ys37oB4lG1UZ7i
19u7urK8F2K5PESRDYqeNOyx2t8toydpv9EnAZpowbPpuqcMwQQmDDBowJQDnsml8SDpOw6ohiFB
PnZgZk+SZDwiPKCfKUE6QtYJmpHNvJk+7Eon99VEGzDujTnSBOAlu6PW1D0WmFuNgfu2lN+7VM8f
2kIiH40jLYLb/Tp/gW9FHlPBgxJIbFeFk7RsDNZ9Unjqibw4bhloqpv48m65q8N6dOXnfnt7E1au
9QuB3CaAgYqljSHQ6U8aAAktERjG2i6fa8T5oUGPB1tCsOYpWgAY61pCSSSVvUz3byuyZsRIAqOr
xELe+WqYRGrHlqQK4hPbRPWD5PeVhlz62AlagFbWC89jhOkMBRCwity1XpVjm1GMSXjEpn4qIfCc
vNuKrIUomOwFzobGZj/5RxwFYiMdOyiizmgxDtQqGInq9ujL7xQRdcnK5iBXwrqmFFSzkLe/PBqj
rDfFiEF0JIfcsXrvpm9DHWS5yKpXVToTw10RI6UtwMUQC80b5wmQMqpXP1r74lv0kHrDZxW7eeqq
IMOW/FbgWq8zYrgGbZDBozUHb3tA4l1qqGv5EOU5NFSejCf9Tg+kIPvQTx/GPfKPgPnb2ZVLwCrr
eulO8+ZtBl5PgQNaMZmLT+COWG44qWrPbJGrH6Z9zESESWu344UAbhczOR2N1IEA45eWumBYTt3R
1f1UBXFoQD5MUZJ1LVA6X1NuO5O0SMYsgYUmO3KsMTYH8OdloxN3uatc5SRt5ldQVHkv2vMgCNFW
I9xz0cwLnAUbklRoha5C1e4NILW71PbHV91ta1dhhuQNj3n49w7yYnHZETqTmKAjdCxS5lemypWl
IJ7+uujPmSjnUsADaA4l06lS8505Ztu6Eeiwfsz/PQRsQ890aEE80y4zdGirOHQ0wOlNryYmIJXw
tutalQMAfDbRx5itOEM0RiTQATuCCTfltBgowds/B+3eyRKBi1zx9SAN+FcOZ4AmyDXBQYKXYiw9
zOOxp68SEVkacwxcTHYhg7O03IzUHnUoII3Ej1mEKlwZVCg+xXQ7LEe1O6XVTnZ+zv/FdXkhljM3
pM8dKbWZs9A9grEP0sqgItproq0SLSFvdEmNAW4C9SL7yWi+deia1XL/tjmIZHBmN9dLVKoDZHTx
42Jva4B46sK56VXvimFOAD7g6X6VhCSY44x1dPt6LSCrieE7QPoCBH1ReZb8HfRxevrSFU89oMsj
BSysxbMkijxWn1qYGkC/EOAngN/NmX3dt2U/1jB70oYayMPLsFKARdwCas0BCBF15elQCOmk1lYX
hWJ03+MksOfD5aEejMTsZpY27PzJj3bNx4KR+NZ1MMkcfzO85ig/go9YRGW0FqGy+vQ/YrlNzSQt
wyoAN8/cWHhXTmHsut1+8shb+9TuRc/YNY9yLo17+FlmvsydYiFDWW4b/YiZVLtH339w21DZN/Nn
/UwKD0rXOaUNuHBIMbq3qvH15WiDKwRoz/0URuXbbWGrIcm5NC4kUaR2WloV0oDpvpn8GFuWfbPu
EQJlbrnB+0d9i5EvSh6ftDvwZmY+6O1GEZ/CWu73fB+/xsPP7oR6Is0QgTLYW769p25+XLaAs3py
gj/qrg8jDNo0qBzu96I5yXWrRd+UiaZp4IJzVrs0Sl7bMkLBovO7rkMa2bOkx9sr/P+x0X+FcDZK
FzR9dzN0G8LRN7bkHjnFn+WB+hGQ1umWiCK81QgMPugfrTgzJQD6UHsFAtWNUoTRZnqOT/XbtHiK
6cquKIm5uobo0VcQugMYhk8XYJxAd1oW76UVgufDkG2p6JmzLuKfbC9PP1/TLqPpBJeml5mLhu0p
j91+FFzjK677Iu3BBcZjnsuSnSLtUaeTW9n3iij6X/EeSL+y4ruK1mFQAVy6yMIC9w+1kcDp4YRz
6XNC2S05JqILYGWxLsRwegyJNqSdAzFafIizw5hsjSi8bdKrS3WmCXfFLKpkt3Felh6oGnzay24T
P9+WIFKCfcGZP5C6uEM+Akqg7oL+us9kHFyjeb8tZO1kmgCxw/A9ukIZ5dOllAWdzpg4gpQs1l0Q
b7hRUgDn2q2qe6RmIG8y/KUPmvr7RL5HoglNdgw5P38hnQuuckkbMwwXIj4ds03vWE/yiM4qUGDH
mhkAmM3P0NBU2f3mttbMp90Sy/m8tMhivL6h9KI99tGhMI6T8kPr3rVFcKCu9xCJAwvAY4CQRg2T
b2EsgTlr9rIFIvZaBkUTae9LUwJwdiJIjF6vI/o40BOmg7ADSYOrOH8g7VDNJmYMK8xtk2MDrLgW
yGraTh4wWPtQUUHxaU0xTLyzoQAdp4Bv85ua0sQAuJV7BdrZle958ij1P25vkkAE3+JnELNyohoi
GoNsOv1NI6bfi0Z4Vt6vtgn8O0BBgaESfQ6c/UeKM+CJhJGkBWQun3bjlZ+O2+zBaTR0rvUuHc2n
3K+3t1W7dh6XQjmzn6XGonSC0NbC7CTwzanIk6/ENBBhs5ZFsBtg1prztO0wxEnaRhARVM9jWHhl
mG2qnXModj3adT3gt1Yv1qbxTtR1DtnGOYjG1699/eUXcE641CWzklN8gTUCsHpnqMGojbizXm6v
5YoYINWwBCMIHJgzuXRgOF5AJyApFCTfDWevTaElPxNRi95XW9ilywBUGizEASEt5kO/orczbyz3
qtOWRYmI1C0f8xdldOMgUzykddz0Lt1EfuFqsZcdxyAOyydHGB2unIYL+VxA0xaL2oMJCtXLuyVU
/CLUfyj3c6i6xXf7+Nva/Px9e1lXLoYLhfkSHxqnujKzITB6NxSXyl7+Mu7BuBYYRzKFyifaPl2B
yGu3jIKHg4YxtLSz3Cd3p2byLHUG2ofxgJKesof2fnxCQ7t5MBukz5aN86546DSJPHACiwqaa1Zk
M4gHlPJZppdzA4Y0m0oOTjMMaUeFu7TRYyGTe7pI/U4Bab3g/K8pei6Nfc2ZMeWWkS2ShsHBKm1z
V29+TlXxrMY/7EXdzsPn7WVdsRwwumAWAxeEgYlIflWzJonaFhvp1CChlX9OM3HN5um2kBWPZrMj
qACAEZxVfI58UqahthyCuJR1Q7koDlonhIC2wCrXxJgaohUgEqG//GqbUrvMLIniiY1EPwhhGvvv
Q3kbiQvAMAMcEaOKfJdA6qRSqeZodFmq3letFwwXu4lorG5tSwARii5UJgujYJf7r1tF2lAbhTbJ
Po19WBAf7Xy3N2QlIrB1QAAA1RXTS1cF2jlxSqUdB7SlRGG+vCUddTNM/aBMq4SYHUNxoRQd3y92
IM5H4sZBlQTDWtCKr+sli1Q6SYz5EA3d6Ysr69HslZEcPUyaBTu3EmTSsJiN7ln2SHyHJtRtFRu9
K0h9gVwDKy/1nk4lZPzTpac7SiX9pYx6vEZSeWy2WaPliz9qCKhksLwnG0ILYB2PCK4OfUfJAeXG
7r5V5pjsGyvVH8zFxM2zzEuoDnOyN9VSflfnGqMQqd3vCA5i6ikKJjhdfdGVFoMtudS5beyYn6Vc
T+Gi2/NHKs3Gqe6j8imR+vy1wSD5Xgf4YWhAxqmxY3PfVJWa+OXkjHd6YZpvI/r8Nmo+J2zegg6z
r8RSdV+n9ugvcgGGiLmTx5+Iu9F5rMYKCHVM2JvbUUBA0aoblj1602j04Eiy9i2bHPAfUUdzBhDd
JPXOMpL5pSFdElrp6MRurQwYgqC5uUlSbUlRrK4bAPeSGQ2iC3hzvhVAD3vL2yU61UOfom/MMlrA
FEmZbzUz7e5GHXhiSEcn1b5q8voO26jFgebk8x+1VevSXWhePqdEbZA+M2Q5rPo+/eyHFoxBktVV
SAJZFsmRbgNYkKrT4Ue9xGPijomdfShxpwUYKtfBHFgV2kFPemTVBzMSjfuyJAJvfhCuIPOIQT1M
kF6eqhSxaiK1Nd785eLpYExRpWGzZGCpGRoPU6x/MkmUZ1DXHBKGa1CqQ4APh8HJHMu2TeIBfk96
QoKqOrzVoJhwy6MOsNP7cQ+6kyfjPg9anzyUH0lgIwxTGSPo7cO++hUYQgc4LYCOMUB7qbkRxZZe
lTjsWh6aQK0mkzD+WLkgbSCx/COCu7I0Gk21PUCEE4UGcdXj7H0gj2y56oNT+dqp3aWHznV2ootZ
pBoX3jVVYdUDhdxYQ/NPgVm+avd/WzwuNzXMCgHKCPOUOF99ej+pp9sC1kIphBSIK9AA/NWYfrk9
A94fdTXMiB1rVXq3Rsv6USUxkoitXaHq4yx9EZaRAzwEvTTHxR2SKFV9tF2Xv7tYy2C/ab9vUjqK
Jt/WFvf8OuVCgyKOJhrruE4p+S4hpDUTQXF+zWrOBbAPOAt07G7IaxV0bl5L1ZdcrTatAzj3ubmr
1P9C0vmVyr02nLKCR8nQhtlP77lh+hlp/K6iaGIRQRWKLm9u0eSa1A2VcHn381bp7no8tUXI9yvx
IQYmdMSjGJswrsbu03FWR3gzRKN5FZZGHZYb8wno4oEeKZvbxikSxa3bVMtlPkvIfUdNugWkf1Wg
LXHwB/mY/PXckY7Q6kwrbuEmxYrHPEKhAiOC/mCCcE/3i/pFl1u/kkzvtl5rlwEI90AUDVpWEyyq
l5bXxvVIegdLSBsv7VO3STxN3zqd5hrTjmYio1gz9HNxnKH3Sq7PFaiwvblEtX/0Z/kzGt2xeLmt
1UqRgNFNoLAFegDdNPixBbDKdAltRjwDAxJYW+fpD2rIv3DldKg1pa62kbd072ybN+r4ot7SNcNH
kI+0LWPmvWroMclEjMKA7EQaXPR22+gTUZY6uK2iQAr/7pwBoWOmM27ULKlcO8GI6qNJwtsy1nbr
TBM+OVIumEDKZ2hiNIa5ocBvQ4FQOQJXVUFZOcqe/m/iuDOWznpb9AXEadqvwvoFjkUMn01ukr3e
lvOVrOUjoHO9OKPP2tJWJPYKS386zzJyje5yQNIMl+fBClDQAu7KvR2mHwKxrNP8SizCDoRB6I4C
rurlWevgQrqIYJZmxA1aGph7fyTqkzIjjZv6SR0Os7izYe18swZJg2UKMEnNqeokSkJjNlmj1VXj
NYu2rwl5IrQpQXp+P6LILDmCrqk1VwnuBRMqyo6FFq1LNREJU81ic6ES1QmAMR+MnAC7Na3kXWO3
b2BAENXSVyWy3n6U0kH8xhM9mWTQ+zbHVVPPhYV+ACVdtjlNlXc1j6TEa/U2KjYlRlIEVYGVuADz
J5iQBPovnhV8dy+2uMpNgCZ4VWLsanK0onZz22ZWTjmYe9E8DJoD1On40TkJDde2TtA/LOd5GRiL
nPhm10/oRLT+3JZ0tYZAT0IHLfIfDEoAvy93DQNys0IdUnn6MLgqWE7J704/GekvUwRue+VVmCTG
2I33L6aH+N0iGRkspR4rbwSEaiYPvpZuTWTMIsElcGX6nBxOo6x3CDKi0EizQNZK8l82JmsBhBbm
hfPDiPS7Jhc1DIpEsu08i+OsiiJjtUAkHhkARPOT5LGfwUBcAzPhVwJO29t7tr6S6BMEEJB6DeYx
Y3KzUC1aoSiFasl439DMHdOTkf91oMWW0oBlsFQPSj5cImYBGZYqlxDUF69GeZSKsENuoXKClqYC
nVaX8EwUdwlUzeRYkwZRswSgJtVVSxIUxV0MzKE8Pxh/3cPGacb5Ry3VEtnp2BICti5Pon1M6fb2
Ll0HI5wMzhBLcLulOmGrN79X5uOsAHxlcu35bsjuuiXMKWCc3KLZoh4uGbNnpt+p82gODyhUoXv+
WfA1bAEvbiHuazgbzVRS17KOr+lGQDTuQV7nIiPpjugTb8y9E3WuKocYi0yqQEjWe91vwIQjJ4nZ
R0y5o5h6eUAks81ju58rdG+pP3KEEYAfvJcABGEr+WZ2QPpcoSuoe6+cArFoVIq2gv33r5QHoCPy
uypYjvjrEK+FmaYSA6dUTIydoTUZcIsV+S6bqFCU2lZCn9dYRj91s3vTZcHFeF1Eg/ZglUfmBVeV
ilHXS+1rjYxmYUP7kb7SyvQjFRCZdukZcfsSOerOqq2gmUAqPE9BbORvlFZBZA6HrgTP3W0zWHMd
55/CHTMjMjSwh2MhgFfbxEkgO3/+H2lfttw4Diz7RYzgAm6vIClKsizv7rZfGN3uNsF9X7/+JB3n
npYghhCeOzEzjy4BLBQKVVmZGruVq/C/7PipIe6AQRFUxpMchiqzdNLkVbN8VS6hnvVsoLYp4anb
NzQu7zUm1KW+yLe+tnu5OsHXLaOkcL7dNqhq+8rGdi81Ea30dOOPJj+AKz4edS+J79h0zFTvv+zr
P5tLeDu5AWaCk9VVsAmqirnyVJCepK4RZ4Nfp9H41tvl8Hjd4trFjYX+7yovKO/6ue5SgiQSdOfQ
RA8q3NzmbR49ZXbuoKTrXrd2SX7+takYQIQABbIeXkMqBeFK0cky/jazKJsdWX7QSUpL89kyfseL
HBvU28nPIrjrvk10dG6an/ptRklPrAmm22rcgG4k6zo301ADT0QxctVzFnk5A3r3SBI4zzHrUZpr
FZay4pUFm3py1PAWlWZwEe+BazNnZxYR7K2GRjSg/s8m5znmPKe5UsCmAaXdxNykMnGk4GDFG0m/
MSp/DjxDciPll+CDLgeQD4mndrmOadRbUpcqsIsREae2d3V71A0EQqcdDlkH5HjrBukGzxMMcwSG
aAZgNQ7hLYYeFYhbQYByfl6UJp4SOyP5IuP30g0xSKwhfMNeU0kkFL/8pYt1nlhafsnJyWzHPpXH
AZYKsJyVjLlaH21K6ds01nDSJWUHYfAiCnIBQFP6ETwuChYkocRuxnFIrRAxJyfkPVE6wUjD2vah
xqFBGRr/Ed5RrarOFEmWckdScwdcQNRuGdj3q4eAiKT71vbv1BTnnxq6MKGG9gzKGlntJhqoViFx
abilISLxvHyfL3t4sirOJU0QC/R9BlNFftOo76p9b4AusTqw8gN9LQ2i3sqrEmzV/keRPCojgPr+
9UOxFlNPfgBfXMlHwJEw/YU0ofiTZXvZOigkdiz1PotE3fxl23i3PDXF5QR9FZDGDsPCaWbzM2Gv
SY7hfqN3SzRhrJJtepIKFrdmERv8f9cit7tsjsqsXy4MnfyJpZukpFJQUDY6mnwbp6IDvuY2/6wh
np4fu0Cpplgtcf+bebGPimZbNgESzr/XP9iaFeja4sRhGFUH7uTcihQbUtL0AZwz13d20710JXOr
PvCum1k9bidmuKxJs1gaKQRmkEXetAXZzDARjfq2zlQBVG3lK2H8HlOVAC8aBsZSuBVF6f+6oGkP
jZcGxHYHOasxkmDex60ku3o9MgqgaC3IJ5bXCOeQOkSUwHGtwr7Bk8rkZWewLGMFujCR9Kh1mQli
VKsXOOHiZLwVqDjjPYmwb2Fc8Hx5c6UFRabhYZxVr9BMkqPDNNMmeLfsiWJymSoiYPBlCxIs66hz
A+IP3tyFZOvcYlX0IPmr5MKJrJJqGKJLu552s+lMHUpxg7611dmLVEITXdppnUJNM/T0NvLbGeTm
4XCMcuCwjcGbDfNZLhRqWamf2skmthO3zG0nAZH2dXdb8QED30CDVyMJQW5w/pPnBPWEVFKgy2Mi
TU5pZXlG4FXdW6hV0BMQWLscB1lgKYC2oheAwjV4/M7N1RYKCupizswwV/N7wDw32lGG/mDOW2Xw
hs6XdOf6ClcCLeKQCRJQNPcw58i9DvTCskg6k8IBI4MbhWjymV4RHmvrUJFIsL6VwwsHsHFNgs1o
Qd+cL28ah7QaSywPXXm3DJCvxjSN/2Ttw/U1rXw1HcPw6DpgbBszz8uaTxINs8+lKOmxprH1dRW1
OrYLh2c1wQuz3ZqI9P9/5pafc2KuUOpZNpctHMOXwmZUsY9xf8eCl3zoafZfHlVYHYbSl9YG1AG5
XczKKhob2SgckM6kFkS0Wxonituor5FFG303F7dFQK8vce3LmfhsOAM4CqCtPV9iqHb6yNKhcPra
bUF2mKd/8+l5kGvBVq54I8gM/tnhwnuY2VAgURCUdGvbg6nVoLpE0Ltx0lKIAlo8mw+AuKfAq6UC
BITO2/mapnCsaxLBlqncj+ReGh0V5Qho+3VtT3V7YypuUW5qALdizbf6v9d3dO2swzlhGmzA+JcX
zMsMMzayafxy0lb+SKp3U9+o/ba0HVkHkKXz01FwLpZodbHiE5Oco7I2GPPGwFc0ICgxz/ZTpokG
aFY/4IkJLoIxQ5sGvYcJqWKHSq83Ulht+jq61ZP0R88mAbp77c12uos89lo10qa0WuyiWQ1/anZn
pjJ02sI7VBT3ELp+kkJrY6Ps25KfjSXKrNae4mfWuWNhF3Y7lTZWy5pdUnlVDMan8lHq/gThq8UO
RfkEXcBaey6J4NVxidTAXXriPTZ3UCJJVfPJguW6il2pRv+sZQfdiO9qo3hpynQzDY+Txnwp7MGE
/zRpAAKngnAu3Hzu7kg0YyqGEpufVH/S4KGrBre1nSy+6ysn7Xf5jNf6j0YEfFyNRUtXGaEIICo+
cZmmUB5zAqtMcfP2yWzug2ET54IkbO0OAQPT/7NCuKw5iYOukHRY0QkypA65ymZWtqr+ri7ot+fr
wWAlF0PZCMopC4kLxi+4UxOZU04UMH45tvUi5YlvlK+TLT3VMng4C+MQ60BP6yIBEoFRvpgDBhtF
GloY7QtQ4rxArC5GyYFBv0M+mGFEDZH+2BJQufCDEVc0QsGWBx4y/omAISs7VGvkf5jxLluVqvVu
Avbu+laueMeZEe5g6JmRBS143Z15vG9RxwHTJaRPsH2Cm0q0GM73I8lSCrNc7Fi/gVlFZwEdVhFv
50o0RfqJyRVUMTCgzLt6XmESMUGrzkFnlaSvduFZswdhU5RrRR9ndd9OMl1uPbaKAYhChqkyuJv7
v9XwZIZPeit4U635HIh08PEBsVkQ7Od3rtWwQg0spEpFxmiR7GzlhRU/rXGkevsxA32JmPF9f0Dq
DkAPrnhADrmjNVVGCuUWWATilkptAC2B8KCAbUpNvw2tQfZ+YoqvWaDnkOhVspgCoT0YgLaS+gMc
iXQurPvri7oUh/0yhSfUIjiHniCX4TagAivHUC+cqa3TP3kQFr+tUpF+DmpTPjWmGujeVKQhaCdZ
ekjn2TwYEyi5fUWx2a6CoGpGVTIXyj3Q1UrnRTOrelfWsl6QcaxEUTSyVYjVA9+NdhO3+6U+jk03
mQVyKohqqRujuddBRpRiJlQrGB3qt+sbs3ZggHoAFEBFloqG/bl/hUZX9mUDe6ytaFIAGfw2IoE0
5HsrYoLrb3VtaPuiaY9K/EVzQyJ10WnL2uaqVkAwyyZPNcvbOiwxZzmXxyQtoi0WL4A8rD2joaqI
Ft4i9Xn5YmOpVkUoapYYOTeCVwuyEY9mSJSnORpVxdH6tH0bDC3ZqiTTPyu9s3/ZI+u9pgexIB3R
89kBRK3/xIMlnCj4Q6xHK070xJcKMgyuUfWMeXVvJD90Brm1zNAaN5Zq5TOcNdQ7FCVUhKn4SrUf
DM+YaYPeFtSjeEB0UIJHZUgAfi6LN5XcqjZUMIyHUn1Q1dFl474hHlqS111l5fOd2VwC4smrjZhz
3ROrKR0pRdMznd1s+rXUVfU0pS3guy3a+dctrnUfz0xyp3achnA0yWKy9mSwchEfPN5LD1Yxt6UC
krhyZ4e3qDO11SYvH0r79foPWF8yyMygkoSYwacZuGzB2ZR2YFmUb8vCbdpHq0VfDhzJ6D3AGa5b
W8tRsdz/M8cnGAlGhspAwVeNZWAa1W1hH6d+11WOhOm0RQAgMF5LMP+hyWP8GWuRhtvaC+vMPnfZ
QFMV7AwhlhvOuxjy0dEPcFKHsjNFL0zbjvrPMowFa17JCs5McvEHmt1oSiw7rKoPrP8rQ7ew+7y+
rStX6JkJ7qIu+z6dRxm7yiAyXACfISsbHe1VO9tms1svX9a7bnElqIL9ClQhGhjSQIfH7aM0KPYw
azPIjO39ZEES1KJ2/TsKfFP4zdZM4f0PgRMCqlX0IM4PpV1nGMUJgYQdpfcid3WI8VgJmOwyOs4i
SM1KxoPJH8w2Ia9S7IuaBmnBpgOiHujgZuhi5gfkpl4cf/TV9vr2rfkhpkrwlkBsW5DF3LFXetkI
+lQpHdLpwC/nJulSSlLC3KFpi5lOjawyCpn1/GBIVju4WYxxIbcKx0yAPV9zTwXktRAogNTlxQhq
H7LAyqcYvlNhyCcEvysG6APLFOTGK18RmhgKdBsw7qrA5c+/okxkq1XmpEQjlaZgVJbVJzRO7eS3
JmIQXTsMIMjQZEyOoUTP8+f0OaaMCKgPHQvMl/lrOcVUbvYg1suk0c8KtsPFJ/iai7dzr5iF8g6s
njaEG1G6OV+cJdV1WSkFrl/5U058pLRU6SKKGf1+TDaJ/VYUr6H2GuciWtbVXf1n2ORepGPZJXKr
wTCReqfqQHYgubF9rwe/1LSn1bCJgr1d+fq8jWynIfe1+TMK3+bi2AiZfFYKSad7wEeEsZ2yvjPw
UySpdnQ476AASAQVWvlXbDaOVm/V7BDObj7RUAJ22Qny8T9EWryUCcZVcJldTB6YWqCFRKvwpy3b
i/U7xsCXUrwJPvZaYgJc30LjaiIH4dkDVLNVs8CAlR7diGGTqr+CzLcWR6438bSv494xzE6wtMu6
yiJ4ofyTa1iO8UlqUkA6WUozsLSEUrYhuW/Ob2FwJJPfNqHX1Q+q/Gxpn9AIv77ai6/KmV0C5onZ
pm41K9MAptXjYiOh5mmM302ZFwvAXUEqAayqAEOfW6hDJdSaBvNFC7xQUzylf4kln0jbLomdNBJN
m11EeJhDqwHTuziswB9xF5c+g3beYoB7K8oBd5gTt8Rp4vdCigRBYW3nTg1x135T6nnYmJjFJWX+
1M35syZ8x16E7mUtILU30YsEk9vXSOvJx4lIkGpWD0w3a39aEFitQJUhCNsX6SFnYlnliQldbtMq
+5ITGl6gmmFGoGQkutOFgPvcVyLYy+rHOVkQ5+R2YstVFODjTMleARJSMks6WHihiKAEIkOcW48S
AJd9gp2Lg71ivfTpbd08mmx3/fCsfR/opmJ2bokUhMfcj/FszcYyMxSmFhhRpbeyrDCmlD9cN7Pm
aQvUBByyKv7ja2gBk/WZmAgNVhKTGzlQOhq2Svxy3crlSwWuACC6jdY3AeE9DwqS29jMgZfFfEYn
vXeV5quSRiWQ7056QoeRHYYGMdByq6ne2F3ohThSVhk6aWf9l2CIAXENLRIkLRcUeVppDJgywouh
nltC86gfaYKp0ZoUkGAonEGyQQIF8royok08O8VsCH7BEpTOLvyvvfj3A7hjYdhVmpnLKIwB+ZC8
2yTmTQ6eEsivh5nsAcsLMSrBSVxz2dM1c2dDDwa870Ogl+x63ETt7ybyi0Fz5/a34Dsvgena2riz
oef2FJkK1jbpkLTIwVNaDiCyMOt9CA54iieka7a/tTnxFyRsrCLP0URA2NXr7nS1XH5Mkl61hmWD
G4ykpapPhowS6++sf1TG74ndtoBVJsRvOkHzaC3eoUaEwhRYfoGC4HbZ0iaWQAkdIVWJt6FpU7sA
c3/81FpuDCRl717f7Iv87cuP/pnj9roqoM4iQf3YCdn8I58qryfGvuzQTlhEDhX787q5VR/Skbcs
dNOY5+WScIzixjbKGxCL7Cx3qtDLPM6yH0+iZHB1WRiXBCHJgurmk30WzUVHItipsqflUPSVPyqh
a1W3lkijbdWUDSonoHJkwAe4+7ysM2bUcYVQICuOHG41yc2KzRT8ijRBgXXNNZbxdF1X0WlHznJ+
FUaTNbYdJLkdpfVa3TWUhz65k40BveJD0wpO+9rVcWps+TEn964SJcB/mzCW903u97EiU8wctTu1
01qBD4pMcQlYkswVyRSY0oajOX2k0j1kxwQ21hwPBC7I8ICXwWQw95WUBoDzIoZDlB1qsB26zWDx
KFUJyEiBpdXVnFhaotvJxsXQHprtApZCTExJGjBLwbHv366fo7Xwf7oc7hzFVU9kTO4hKyYRrUDD
VkVU0VFJf86mijbjXVV51y2ubqBNABAEBQ0e65zz4bIJu3zCnP/IjqTYlPIuAulOLPA6kRXO6/CC
s7uxghVQgtgUtB/vKILuI0W9S5kIPnLZKIcSKE4sHmtYDwLS8iVPvhQDblCJLczvZ0gW6hyUTHZJ
jSqlHfk0U2kHsnUV14++D7seIiAK8B+14BpfOdLL2Im8wEvQbOWP9FiiDVguP8Ekn6rpAchS6ru+
qKlsfoDIXuCaK6FqGQcDuA6qhWjRcAcNdaUCcFIZC9Z7FBylDQpQz8QYt7ZU3GQhpu2u+wzBBnIX
+bKxBPcZ5KwvxhRnpR47TcPXnGXDGwzLgyzndQsrh81SVQJNk6UOCPLQ808IyFY61eguAH38XoZH
QFdonAo490U2OJ8kaSSbGXB2UIqtwab4npjSQbHGzfWVrHj+2Uq4bzNEia6FJTyhjlH9bpwUlCDa
k9Kagh27bgfjGuc7BmIZ1MdAAe/IpKeFfMciSCejGi2ifPu6yvmPj5oAYIP4n23ypIoqJJwrrcaz
eq5B+0q7eioTyohiu5IExa9l8hikdllX2V4AqqcdG8ZhFw+mfRitZUQ/HVjizlY1+DNj8QY2ur+5
nMgRrVEovLdaO8i8pI4hPxiNc2jSbEqCwWtx1sxtB/FbGWprjeYlaakCsDWPP4Jhlt/isAkPdlRO
72OYmsFD0qnaG0FHzC2YBInNQTZD30oV408QJfO9maqZ6kpWn/tlWeYDNcZwiNHHr7vAr4PW7A92
nUggym4ShflKGLIfNbBGP6S60jQnLwr2Vk6WElEpDLLcsVqgqaC1nG+GuI5twQFfCyfAzi7EDQAu
YOCA+7glLr9MwVh3kIOEQvdrJK0l2Y7VoSQeemrXXXbtYJxaU8+thXEXAcQNa4A5USCr0cnGxB5K
GtfNrHnsqRnurmsScEvZE8wo2h8le0iCx777qISaycve8P6K/hN43pCZ2siyzldTBzqzNWYg4a8+
Ss1VM18jdwmLQcd1I8W+WdzZ1b1hPFxf3No7A8Sx/8wuqz+5hIaWhSleAZj+1/70vU6L7DFtEmr0
no4RTJncNZLXRo7U7QSGV76evVTDETRBKAz487lhq5pbySYtWN7N6IMU73MPSi79IexfOsgEGeHk
WXgGhIm+G9vjnADuawDGyYr9pJn+9d+yci+d/RRuD9raSiF1i59CBsVAD153JR205VoLBnzgMUCh
JTgnK+kTFo57SQHuW8aA0fnaAyPII5INGcaLjKciBYLFKhNHz4JjJxWfUBfdNlPzVBIRAd8XHyrn
ZKeGedVBPVOSAVRBKMsX8y6QU6Q4FpD0rUTaWwybjgMSnyS+iWfABfYJk4IbGWx3kQP8APsMJk2W
nDYxFEhrZv29rE7xNgZpRUGJlKQqnbqgfWOJPr72ISS4aUxYtWdDr+8nWU7v5RjXcB6KJBzXXBi5
KHorIBIFdyGPWY3DuWlZP0LNTOp7lL67W9lqdEQF8gaEf+LVdfKMOsy9nvogDtEodDo/rzvQ5Sw1
5qrwWAZXjYzPCfKF8w9qhrrZjHaXOcb0opfyhinZqz3ktI/TJxvNkNCSMXnVO0pTU4WN9xGA/q0e
PbXqE+ni20B5HjGHKmkiFteVvYFKF7gWTZwzcBXyewM9ZY3UcgVpjxxUc5XWqk5kzneoKNGgYF45
yzSefo/QWEibj6DSn65vzNohB98N9DVBCirjmX++L4SZYMqMZEjbSNkPDdBLuzFfDSX9flIBao+l
FobiC14I/L0zxKOhV3DraZipAanXRemD+RkmuK+vZ+VDL3VG0EuCiwKjAXyTp1HQ91WsCbQ96tuI
9zb5CaBgrbjZvO/lF9Jtgo6CekmrRppCAwT8f2m0Y+FW1hwwaQl+zeXuLvV7FDMg6YpL1+AyQzkF
DykOFopwOkjfGXA1mO8T6WetxAx8OQRXNLcsFHKNJcs+uSGk1EZay6Bq625u756Xfx59Sp298zTR
LaPbrSDfvbxvoaCmY/ICXIA41zync8d6Uxsr3EghZHEh/T0CXqq+jq0A6nL5ODg3wwV9JI1a1Swq
fWBgoQM5TraIcenyWlks4LWzEFjJ6HGfb5yeTpGS6bCACXtvkl/y2U1yDOfMXvBtFryv+IPHJPp+
wF3xPSTDmAO4AuJPYsftfZtHEN1us+9DkmDmNJpwewY+D7032hpyr5W96Ss0WCdpArENO87BZ91E
mwlAQjrjFTGKKndrm4muFa5LXJoI8tyVWRSBooFkExEWD+Wov0VjdUmOgvFmTr4Nj1yW+c8Wj1mM
BmDMGFSHHW1uQclggfLsRotuLNEbZXVNuoZ6GpByROWrkQkzUNEG2Ay8LC1V5IKCEaabjmn7nku+
IHBdppdY04kt7hSPPWlAmApbeLIiJ/8rK8jJt0ZQOMT8PaOsHZFNoW368fm64ZU14gFmg1kDqhFY
IpfmqbYVNSYpcmfIPkNwxao5bmZC5Xhv2rH3H2yhuLDQSgE093UZnkaqoc5yMAfmjg08ukJ8VfXl
UsccQkfb77dRFUx0oCONnAOAeD59LdupUsOpgq3GN0A+ltgoeymYUBHs30rX6dwQd+ZKbaqNdISh
LrtJ2O1c+qP2R7U80DLm6LL3+Q06LbL6WhQ7q/G6RPBAuExVYZ6gg4dbD+NpfIUo1+00RDIKahR9
cPFwdtrIcIalC2o+5UDtqdqfRDRpvXIDnNnk7jUN0UzNCGzOJN3Y8UbJgq2p7fVW1EcTLY4LKmXV
6nE51mi7AwUKPnwsaqKgZFJ0UByS3onkTWS9XXfSyzfy2YbyMxS4yyEprmJxuYlK275t3Jm8zw3B
I98Z43r3fWtIS2XQgOGJBV6r8ztoGuW+RvEcD/8i8rSpcpL6IKG+l4CrouoGCgCNIClZO/CnFrmP
p+sdJlJNEDdISuk3I+CjiTNYxiZiGRhgRdnJqjUVL1g0WRTQqXCZH+ApMUtqrA/jTu6Um1SHQkc0
Fa4avuaS6JF+8e0AioPqJcbTliQTSdf5bgaDOvRdp0hosjrgulbAccgMFVDOWyt+wIvt+re7yFAW
axB1gRAE0ruL64FFet6kAaxJ9q8mC52BCFKgr4vs7DnIWeAuhYCRtipidCEMf/6ItuluM2//ar60
L18j53dPEwf4IRebu/m25AksGyZCCpCGSI6+BDBOQnVfNGZUpaZEcxkvIVQf2mNTvMaAqiWYe8gw
jz98W62GM8l9vDQDYXmvwj3C6T1FbxNzREVM83RTKr96C8PWgeDsXaTnnEFud9Vubvsc1Vo6jkdL
3WjQP1ci/7qPXIRKzgZ3vQZzOGcmgw2GkBxAjXLoKADqFRGsZc0X8bhCpQaFTngjF0cA9m+YGsFO
XT6nGqijRVJG65v1zwAXNoykneasWAyMT6hIKMoDGwXpgWgN9vnpbfVJi5MWJiwGllyQP85E5GMC
E/zkZaGAUilbtqkB8o6Er7It+A7r2wSeALAgQO6NcNlAMKpGj9FZrCFuFvBdXT+qxuN1n/oKY3xY
MDDSjOqIBepKPrcZDGZIRo9VGC+q/xOzkq8pyPx9xU92ud9shVjgVSc+scctqsr1TlZL2Os3ypPy
s/+pOo+JE0DB4f4wHNSD6cq+6QoWqeJrX1sk59GknRMGWBl2MkzcsNKdunZn+6bvoKVtUsO8Y4uW
AECsSePKIgLNVT8BuhoQPB11QJ4IWAkTIzFrrNgMbqvszmq++4ZewsLJ3+dOU9j3fQyKDFwdk+EQ
rfcmi8rzbSqSwhCtgztSlaGF+rSEuKJOaaZsA1mEA7ic6jpfCo/wrUknxUMIE6hzmKH7Hj3Mh377
AVpc9pnfpNTYZJvyRSR1JzTLJRZRYEfzOMCsrTrT40P2KTsRzZAR3gxvPyY3273YbqYLcqevV+yF
U+LTKdCSRJrBv2A6uZNk9JIkOtu02usfqj/51m312brP93FKpzuGsxC6NY1f5BuRVu4lJn/Z6hPr
y5E5uZTB7g4kRIAjMel0Zl7xCk3jmo6BJ/nqDya4ub5IoC7XClIXlHqAW+GRRkUWKcW8pADxofqs
XlUH5fAbY6f44yO0Hvc1BXrmJpGpyGdXl7ngiKGgjn8gfHy+TCuex3kYscwxKaihuyXaDPGx1hxt
2pW6GwfHStT1XF0s2GUR5EAsgnosZ7NJgr4rJSw2y0D9LXt5Rys/v9EfMQF4mDaYx38YtqMfe99G
NOCbnhrmYqvRVG3VyzCc2MdWppPyTIBWrPTt9XC6FghOzXDRFN8SfQIVZmT1DVNr6B/9vW5gNVc9
tcCFNMkMAjUAyhNjaU5F1X25IfctpeGhCV2DWvSl2eb+g7bT70XnYuV60tDOlAkYYVDI4EdV1LFk
+lxPEq2aFwW9mgrU97tRNIe2crPDCi6DBSCBSTQu4GhxZutpPSPOES9H84TVCZrWIqnvle+EogWG
wWVUJYE94QK2HNSm1uUQMo7tF9t8kJlgnO9rWPnsVKMCCeZfTOxDIWnREzo/XL1S6ZhnzphzM7qW
E27tO41afuwGm4q2m+gm8dqb7IE4oTc6rTO/3g++fjTw0shpdt/cIdbcBB45HmcfPGs7lYbuS+pc
d6WLneZ+4rJHJ2GOWVErAcbLMDNyTIabxPC04LvHASbwDfHgBoEQRtW5be5DzBSDvpc5ZXyQ00ei
Cf7+cpz4XTbQ0zEAxzNMgE/OlyD1chhlQ8GcVvtU6qeh3Q9sAyIoFgkMXfj+spATQ9xehXaAcxFC
fkHFTNYQ7CPznaSekOJGXU4vv6CvXEjTkNVenLF0RllSKzosyDVeRwrC2QNG3I7vpQtghRP67SHa
9062YzQ+6g/po73LXGQAvvRceKKm2cUZAVBdRgcMVXvM5KMLcb65WpaD0SwfmKOon23kdhhzue6A
K5t6ZmDZjBMHzNpYMaYIBnTzbg42LNuVwKGKcAsrPoKuG3xPR1sAQu6cDyZBpgR6u1ipbtOgobm6
XYgtrBQdFff6glZO1KkpXvBbGe1CU0aYGud7Uvhds+8tQUa7thpUQ750IjHgzV/aacHI0LUaPgr5
ICXUK26CBppjaKkmApdf+/ynlrgbM1eNGagiWCqghBfn6GILh3Av3h7wsFMTnIfZuSXLRUmwXxtT
pVFDVS9wS68J/Ql8DIib85/rH+jyScdZ5FwutMdGSUdYrKXNIq5AiVM5+U14qJBqkQ/dckQQ6MvC
NWeS879WmnFFEJjs9rl0W6Jl6vy1ndGRf0I4QJ+okrmSO/nXF7riiahUw9+BZQS4hG8etsPQJ6TR
wTaKCl3yQgwvrgUw6K9mGherYAPzRmAbIDqi1vnx1SRj7vPRYE7vVseQmtTam3fZI1TuHHDufBou
NN2cliaH/PipeQM9AuwG6Y6M/hpo+Pv6ei9fDJgbPf0xnLdaddboEG9kzuTEUDe1mUswpu/OB+Kw
360XbHI6Vk7hBo5KjYIGgvt+JZSdmec8GVNZgdUG2ItU+2sRGpY6reLHAqzt19d52YXm1sk5cLwo
UTUzDE2eRjPaHOuN6qXP4M15bLfKdvZfeodsIOPqEbc92r6977ZozgjmTVeXq4GNAa8kZPImd+9a
1mCD4MZmmPF0Yw0CB65h3c0ihpuVCIRuMVDOoAMCFxo/wNtFmhoZcxc5egtMy3OUvVzfzMvXCDbz
1MDyA04uoDpEPS9qYaD9aBDkbJruopvQs3bs93yU73Q/dDLmefZO2Qksr53PU8sXZyeq1KqH5cYr
Utr/JJ+dP99BpBPo5lvpvTo0Ee51UQYv2lDukPRqlzNQukROmWya7L4tP68v69ItlpFutKa/itkX
6V7EIO/Y1CGwprHabu2gPVpkbnZtAfhsNTIRfOzyLYSGwNITQM8YEQh4o/Pvl6ZzmXQ9CiJMcwYP
GH/MvrXu8GumlttmXk2nTUxfk2eUDELnj4wuj+A4LrH7PATiB2B0B/Ebk6uEcJ+RWKME9U38gD5C
sFmiHbkL7wcqLBJcfrlzQ9xKKxKnqRrBkP6UHkxsMAU+vryJdpnzQ/1QN5ZNRVRqX5ioa4vjYlqS
5bPeGLAJ8OqzvJcd8tZhP/9ad5EDgC7NfovkPta280tQFhJMOHo81UtvqhDGXSbO9EqnJPZy5o72
PSCQcuxCP5EGIqDuqgfhmrRBOwbE2gWdrjz1RizNDPOfB82Nd5k3eLaHmwPdEciQxZ/hs3nbW85E
TXf86MBUJHCglUt0gev9+wHch41sA1PVJn5ARrWNtIXuqXKwPtvDzz/WZtqPbngz3mAmwQNyu6D5
TfJMgCd05P2xnZ0qoMBlCH7R6hk++UHcV8cbaJztOEJxYfKMBtyJ9SZCqoxR/euxYvk7vHcBjode
pYUsVuU7KU06d0HXQSY7Gu8U1gDuuxnK+05tNuXw67qpNbcCsyzomPAUBV8zd1sllQ4EJoEpq+js
hySXx4chbW7mKam3Rd9EjjoNv7VmGm+SaPy4bnv14MqGbYL3Goom/HDLEGqjVFvYTh2xKTBzrxHN
Si83Pr+RIABcHvMYYAH88jwIhjFYzHIjBrxKh5iehNzHbEEbHv1ozcnpgdwxwVn+HxZ1Ene5sBdr
XcTKFpEhqu5j8DW330YiA2F3yorCZTlN2hK512SIHrLxoZk/iuhnC02HKQGr/SzK0C88fjFmaxig
xzCkjMG08w1EXzas4w4ULHh9IzM0JYKZvvxnYZs/pRRw1Ot7t2Jt0dgFV86SPwFPcm5NjkywkxVx
5YxW9sMq236rRlbtMVxlD30wiYAPF4kGiBPBQrYUugCSvDhmLOwjq7KTypExhE67KoFmjaImdGzx
Ivn+ykBJvkyEL8AjnncuSsPeZnJdYUCg9Fmde3nf78bI3LZdI8g/L04VVrUMG+HihcfD8883sRsG
UKs3MGXF7TYzR5+ZjXt9NWsbh0kmhAu05pce/bmJgEky2jp5BWIIkAH2YfPHZFLnqrP597qhyzo8
FoMsGnuGQ4yLaAlfJ1lohey3LOuhgmoJ9N3k7gZSGJ7dB7tSNn25rY+JWu2VpNwogQgIfxEZMReG
GQtcPwS8BHjDcaZtbQrnAjRHcqcdpdTylOLNHh9N9VWdu4zqHZicqu/PdGPBmP4hSBNl+At/zYPC
uYuBiK4cNZi8Npi9ok13StZvjKq+RdcVRGcNzSTNzTLdzycWCz7txdWz2Ef7AZBhQA41vipZd3mr
VZpcOeVgAJ88TiZGXvsjOJ+ZR2Ipw9Rfp3jXv/KaO53Y5PnOOqnHSUBVGMxcLpTv3mXQH+UpVLSv
m1mLLiZWtNS5ADIkXODMzD5Fh0CtnCiyffl/SPuu5ch1JdsvYgS9eQVdWZWR1wtDLXXTe8+vn0Xd
O6erUJxC7H30WhFKJpBIJNKs1Q9fpaCskLVfIaPk3Bd121OPZURHFQrjcJp4CVKRQlgZiTyhe9jM
QR08z4nKnWz5IM4SwsaKwUavt6WVdi8xYNW6znf/S/GUqvoAciG/hPi6HTQ7TYFrLoc9gggZVCRg
uzdxgxwQt4x4ifu/NCXaeXr1i/ERCxhA6AZHVxnODsoJdKEyRKUCDBAKckhBdFQVUNX3QGUwvPJT
GMVN5EluC168NsDQAXwWo29pabPB0aigQ0EAVzxPnd5Mr0a9MrTSBBLSvq+Hc+FPZ87n38rJeL+v
6JL5Xoj68WEXPmqejgX1iQ5RTdFa+Zilh6hDFkKtZBbRwZJvR70Ak1/IgSt4XF37JHFsdAnUibix
wDYglcV7Lytf97X5yRxcxUwwXQONgPMEOio0tHNPMXOC6E8sgKm8LmX0NSAY/G7jVZJIJKvfgkbd
qv7zWKy94bEUviOjMMtkzxVOOq20zJVHcHfZhe8qhdNL6/sfd7urmNVFwx4GeRAXY5zjWv96UHw5
78LCFEpLFCbSouVtFL8i4/wv5PzUZgA7CIwL6oIbjE7qABBemHniEQUIxRF6phJpI2csFutFjaDS
HASjhZYu+gZcUXl9mBTmiEmGZjpr8tvoHYaUEebfGg4IUpFKBbYr8F3RS369cMagyL3uAVmu6RPV
LLlGNT0PUf8/XzacBJSwMeECxGrKPOuWU+oqAMRiVwzJFrh83D6vRNUSQYuFaa+aAYp8e/BmgFxM
pc/VLQDXUrskoJNkmDyAjFWah6CtdZVWM9WcFXAvrR0aARCOouh628aNaF6Kk7mPedBWqfctJm/3
V212xtcHDmoAngq6YPIdIfX13mhx0I1q2hUYebekgniYyZCDrSAqKCus5fb3fWnL2vyVNv9+4a0E
wQulJIa0sFfsifd3asLqm5pP4Y1C/4mcboiTpEQvVVSVCmAMrerWCRR35E1uSN1QBUkE2qXQfn9f
qQVLECVkXOcpNgHZEcov6EMQGd0gAQcXBR9jcriJt4B8c1/IbdIHB8cAdNSMCzODYlP25g19PgJh
Ahj9Smqp+WBqOocJpAhv5Oh1jNSnLn/BU9aKvRMAFb5GvtiCErMyJKsUWeNst8gQ1MeI1/tY94Ck
9OYY3DBO3ASP29g+yLhj3Eak0V+zNt92oFYwJs5O+v0wjAyPsrDkeBCiOQ33EPiQ6fKyOCBvEOWo
G6S+/oR3m28CLaw24zphBVOz16DMSQanD4iE5tYKhBTXmuaFEIaYGarAkS1jzJRrYEATfyw1/0tR
20NcAljq/k7/tBbTIhGDK8DywrAgMrbXIlGYz/Reayoz24kfc8Y0tL/eIwtIw3ZsBk5lA3TDblfP
PVHI6Z8PEOqYxBQwMYJ2dYQvdPAo61ygiH1bmfVI6or4D9lxglhLsf19Z0ovUkLwqntIn1Yx4ViR
62w3lOrACMIw31xhRz6IWm0fYT8n5eA5EffFDn0ZG30dm6/5W76OHRYp2ZIRA5QIEAw4D3ji0VWM
QfIAgdRgnbnH2pxW4MBwAUG6nmw0dqwixnXBlEa5viDR/Ek1oFppqxt/g4boQ2KFIGw4vMvbjPWS
Wni74mBcKEcZkWYkpSB0UG48ATMFg3AETQuJpbkROx893xE3u3Yhaw4zLry6KkQ4qi1k9ZvW/oVk
ndu+gbCeABHJGQ6sMGzJE16pRl30gtxiFnRWrXnD2OKntu1It8EAl0wK4j82bvV8Slln8vY5cb2c
1JsmA9lYL+SQqZ/SVWAB/ssazWBnEAfFjdJqbNkZ3HfwATuZ+3LfH9yWxjFagQTEnADDWwZNz9fL
2ycGV48VZAtfxnf86Xh7EfWM1kF2YNrka2Z5YcHlXcmjLFUJWz4u5u2U93hyH8BNi8pt81aiy2Xy
iXgAX4yZ7HUzY1xxCzf3lVzKZJt+NEDBCbmtWTjAlPx1VlyeZ5vrsn4gNkB789zCStlPIohFIBgd
PNxGdNvf6V6yAguNj6ZhVnb3Ga4/g027HZnDqQvBD/T7K5eyISPDEJcc9eAifIs/kWXwiberflW2
YA52lpDnE4t6dFEg8uqgpzNQBvsxrItzqTSSkomz4fTctMO4+LbJWKhX0qLHvpBBGUs3YSA7C3Fd
jKaManZtH4T1aB7Obx466lAlIdqDuN6Hz79VMr6j/4v4jhtsQ0t+MJ6e9X8eiSkY5ZR1AIIgaUYn
7PpQCfVIFHFS8qdiPCeZO7JOx8KTCWk/RHsG+nNnbpLrwzgpelx6sVKZiTxYQF4URKByeHu/Y12F
i4J+BlLxCsYzgzoNXB4JeZzJFQrd5rgJVxMR32WinFRQsPSktsodj9rXdGx5xiIuXh0IMfHSlXT0
TtC100Au27Ie0UI3OJ2+Ko4+wg5bPXAupg3vu7ZFHS8kzb9fGChwFzCAPkDSDKtoovWLgA/yX4gA
HQ9yijq6VukzELZJ5/cJ9qvsngPgiXjSqgzXOityWdRkxtVAeRTBBB1LVBkS1t0Iy/O5nZqdxRIF
Q3NkMXnfVkVxFSCjhNMsAOAVR+t6wWIdU6eepuLq+xos4BqS2NVsn6hrfRckZLKbTUAeepKvvL22
ZlGrzhZHX/N4d4ioZiE7AzyLa+HGGBRDqcEiNb09jqq+ahvDCXuZsWPLSv6VI1EIXOkkgLprgJxx
gyH6TjKBT8WZggsfee5dw54UEnBoW8rtYC65GmBwsToWJ8RPcelWW8BQI5cgIiaVrrVtszAQ4hyG
o+7rT/3s49G1A1yuNX5pTrUKPqWJSB+V7T/xK6DxfYUgrGMsxKJN4cUxcw2iY5nu5Yl9OQU9Db4g
ndb9cNK8EsMAtg5ahX9xRC7kUC58TEt9zAPI8VLJCYBpBAt7bqMU44cjozy0dMXPKB3/qxLl1GYM
t0hvIWrkqr0qeE6vGFZe5qYodC+V+pVUBaYdGcHbYgB1KZU6NVyTSVNXQeo0Y6HEmJj5PQqkxKwx
yoqavAbODMoKDaBndHEt1vb95V24hTEGZwBpY25Bxdj/tSFViPmzKPNgSFpkguYMdL3/fAM1VJjR
CYzUAEpWlKmijRag7zOofyYEZASroPYOWJ9wsu4rsrSOyEQBd2S+GGY412tNCtFHy0Qb1mYKXCan
OMhrz1H2/HdjdzbYKcAAxJK4EHZfSaR2ThPH1qgBFoJurARdPOKxPxo1QbNHvapYgAlL+3SpHRUW
dmLcFvksKyzRG6mZPfJ69xdwwYFeaUMFgGJXT03qQ0JhrBWgXHA1qBBZSzabE+W3roRQXjotBrWt
DPRt8K56CqzWBtNkYvfW4+hq3/f1WYoUMAsCgAmwWs12QRnelNYJX+URBs2/sCuYfEkJLqKBVK66
n94ZwhYiTUR1OvooMJUtynRxcgjB6OArSW2KrnHg7WnrOYZZYNLsE8x6LrPjf9EcLsRRpldKhdQr
aQagyU6yalBGCDprqxZyr1caURYXe3I2gSWnBhKY1Z9kN8hJ5FQaEVzdag3S2NJpfpIUJN+Ff5Qn
xnqyFKSsETCNpTplkN6a+ZxaevjVObzpHcEV9Jh/V2bw+77AhWfXlbaUYXJDyw9lgQXtjWOY2FxG
RAkcyB7JJEbP75IkIIGgvQLdh+DlnDW/CCulYYC35/PaHNNtBShoDynQ7zy0GtYUzW1zM6atLiVR
HlHkxHLiREhS9xFH+o3qKvbheOALUqwG4rsJ2YDqqSWe3bIKygtV3mvZlIFOVaWJjQHZ+akjAjFM
7xC7nf2nRUvn6v7WLRnqpZqUoZaxLwJttKhN+SPbBYdmxe25U80Qwto1yh6bNg3CKoc+Bm6xXpgH
EaUSdGeg5WPhki0Fd9i3ec4MSPJoY6YUasAQEwpxOSs0OYCM8ZGrAoO9Payr1Xvg5G/GXnwKzuM2
QpIg/hWPjNBuKYd19QGUsgBorSujxwfoHnruq7cyf5jHWvMvZbQywFf1X7L8NdUPKOJKSkVAE87k
aLgdafox3r+LQB3IKp1a0FfNi7CP1uNJdYWt7g6YcOW/03VH0PrkdGRAh76AWdfQ0TDwFrjDwSAv
2vofN0Bffws9oFOmVcuPI75lAjF6p57knEGi9ZPVoe9FdaacUpEKAUAKteVxFZZTyFe12SEtgRDG
TUn7ECCG8QNkReUV5qhW05F3WWdnKfELnP2/gqmtzjiMFtcDBGMudFrzeOvy6BIGwe3s48OC2ZI8
n/t7ilLbygH3PK5SyGsEkfSoXFQeEQUgMxv2fa8w/6M7gujBd50bgdilY8/40dQEs/a2criZa9Wo
UyuyIwVf9+XdDuzMRvJ3JemSK1q9ogjY37X54W/qkvzGDYJTO5kIei2etERn+QmWhnNIcnGR5Dmg
SH0VGrbRKiusSkbdx0kVzDyQIv2jscQtxYeX+lHhlK6AilZpZksBHhhvDdUvvzky1nApor6UQd2N
ylCmrSJABuY+zfa395RsuY+IqA/SvyiLXu0WdTfWjVTLjYDFa1oTiKup8JB0DAu8BUGgLIK6AxNV
bvz/t2IOWONMcZNZqYuWngYWEa9rB93wK/FVPt9fxJ9szq3lA14NkwWAQqBbRZUyiRtVg2rGo7rR
ttKrgexxTY4dcjGAjnMK8xWe00yQ2uVXvCW8/4t0E9b27wdQu9iXURxmIXZRAINbuQM8fyC5Awuu
bilCRLUZLcwS2i2ln9W/MH/QHGrchFwgYL94UNWnxGAOGs4mfbOSsoZUKuZFALVAmXxgDAnf6lBE
dVEXM6PvAMR8D+GRsxI7cfu1b93fuuWo6UIgtXJtpEdeYECgggCDjD15fRdJ/Tiu8lXPeO4tm8mF
LPoElEjlVR5k5Tbv2SpwFWLCmwOR1w0q9kQloNM+esev4uzbDYpX8U4CQQrjKxY2ETwvQAdAHQCU
iz/ZtotNjOPKS0oRwGoqitcEZVerUwYW9dF8h1HbiHktHV1E6FXBVUdto6zFUxMZMkpEZWVxqlvF
b2jJnToMqLSHgMV6vqSSPnM5QiY/V4qv3XKZyOpUBWhEUxN+elSb8nnElrIKtgsPaXQPopSA4iVQ
MWgkAgCPlxMeNLg/fcsbrKROLV8lNf8iNm9NYuvDDmy/EwtGdOEOuJRKX6rpBF6lupVQaMy/i0R5
FSvR1uvs7f4xWJCCVqm/K0jFJC1wv/I8QYNiHwLvWRY3jSrjLaau7otZMAug5CJjPaNOo4RJhSJl
5AlR1gVYQmQynbLTQIEZg0Mky/JDWRn62ZPL8ilMmGgfCxc3GucQ5KFrA60bNFZ90wVeq4MXGnA4
a1+3W+NYIbyN9mX8ASKgOD7d13Ph6XIljrqGZB/qazLEVSNOOW/HXGFHZYX8oiXATO8LW7B+DHcC
9ECFZaLjiPIqvmwUbTqXL6dy3QG7MAH19X0JCxHklQRKHS1JlCJoBqhTgOU6i0G/eJbTfV4P1n1B
S+t2qQp1kIMed0IcQZDKn+oeY1R+YU/lVshTQO79izT3lVaUzRdqNQ45j/JrO3HlIQ3iwW650j8V
k3His0Zk6LZwxHDA5k5vQPnMN+i1kxrTVi5GBeI645Sl6yr8ZhYIlpYPmWW4QBleF1231yK6Mh7S
UZxQyM6PoUL6dtXHIER/7DJGwLMUZwG2/K8kau0GD3ycUwFJo+u56Z/Jaba/JhRlNFs5y4/+sXBl
H1m/+9ax5D0uhVIrCDQdcGvGEKpHqxTuiT9qnSW31hicg47xPFw6VH9lIcF4vZR6CyCFIIesZngM
+43OqpMvPfjh1+cQB02wPDiWrwX4mTZ5Qgy/Ph1y3eTtdN+7w4yxj9cSLv4eDxjDwgOGhRO2ZIaX
csVruaMfDEgIQ27oz6RJr5GXWDzHqLAsC/nPVUk/zPo8MYq0x1WJ56YbFwjCk3wj6Sx6piWDAErs
3B6O5vAbPirPANWaL0MXjf+TJ6s+PU95TLoKgN64l3/dt75Fm7+URnlBEVQ8TRxCGoY61A89GuK1
aoBqBZ2y3gRkFEmyB1jnsRF8xQQSar7TQLG8xqxQbYMJODSHpKvXQZSqVl81ut3Exff9T1yqlKJZ
HvzkmPQA5AdNKxDmUjam6gijikW7a15bPL7bQLSiyHD68kvUANIGvECwaJkC3+0baZRJXyLj1b5P
+jEJqjUnyBtUjQ4KD3wPg8XetbiGlx9IWd9Q5QDtN/CB6n5wIkAp+asELzS5Mb2V/Jius02Ag+1i
oun+yiwd50u5VDzaB5pYehFqAnn82sj7lJXUWbLEy/8/y78IqnM5kmNZhrsQcaok9Aw2naUFmyg6
eh0xUkbVdOl4XUqbf7+QlhUd2HAxK4TJ34+xmvPmLwoL3Wvpzr+UQVm72upTXxZYMS5xovhJQv4m
tsTxfH9flipGGDYAshfGy4CjRL+cQeCVDmkCVSbxBaCJZlWuK6EhOTKKiqvWGxntBCUr6bGk26VQ
ardqQyp1T4EV9t1zEj8pCV7Le5X1Kll08XDt4KkD8/g8tXe9TTJ6WcIRnG5mZeHgTdahdkPNxm7Z
xd6zdeT8eiKfWWXLJePAtLaGghjG5m6GZEOt7VJRx4r2RWyHJSpwdfcyZSqjprJk8ZdiqJOsp7rH
xyXsI2jcKbdwpkk3YdIdeOQ8HxNZYlzIy5ZyoRd1hLlKrXv+xyDHxhyAXi9jUAyPiV0qRVaf8xoQ
XYIDuImIUXaMyIO1ppTBiAFo6iUea+rxp7B9j1u3Ghg0tkux2+V6UsbCiVo+8TGMJRySc6eDm0gH
dK1WPVVBZ6OTiLF9S7lT41Iedb7RINDoXgJ50qMlbxJHe5MMy3usnckc16gvOvVo3T/r8yJROQFD
k4BOhjlEzJLSDWwojClh7UGimnC/x6j/lSUyQ8TSPqFNfp7wwzP9BqVWChO56Q20Q8npsY8fEu2J
51kea2mjLmXMB+PC+UoIsusugwxNNIct5n3PnBna6rqPyHRq190GzETu8C58s5CLFpXT0TcCxH00
W9EFi05PfD1OEX8oU+14XRySvC5I6nmMRMctchESyxjJwVtLwYQDBlSvNRwVrRnVoQcewaPq5rbw
xR08nGjTfwhCZMgswUKjusuv9ZZMI5Hf0Aa80b/4r+BFd0LGji4MP8wfA/pNNBYAyZvOJDWh5qsg
UWvQvqA4OV4bAFIB76bmCA8YKI2ID/ikeif9FtZ+QjI3ctVnlqu7XfjrT5gN+2LHMdU1VoC2B4JH
tDFEW0R3Hetpc3sjQQQGCTELB9ROgA5ci0hrWSj5fNay+G6rP4bckRCZrO7P/SN4a7vXYijbjVFv
D/gSYhKQf3S/+H7t5ftcHMjIs/BSFuprsyy8cJAsQ1aeHvKLp3iYAg+y/CFyk/Z7ktVtI34iP2+q
fUEE0DCjuR0I8/HvRg0tbez2hgJuiQpd5pHucMlx8OOn+/ovXCLXH0V5PRnc5F7Hl42JtwuoR2qb
Q5f3uB5DS1LfpnKl8w8SixBlNo9rvweZ+gzrAPSj24k9vjLGXBKRZkp1/hSn6mMSaYzw9vYyvhZB
qSUFMTeMZdWYYibZVWT2gsvHFlf465HbBIDuvb+MiwfiQiPKWuvWaLighjgwpZEe03tBUgObvmSI
WbTWCzGUtfZqAeI7DwunxsLKr508QulEmof3MMCy/hcqAQkDXkbEsBPdueT3XRB1oFcxBRQSlRJY
+I2NYfX7QhbNzwDhFZCyAXDJ09w0alYlzZBCo0r4E6CLCJk6BNahZ4KmiqSRGahEFFf3hS6Zn4Fu
R0ykIuMP1pFr16JNg1rqCjarSDFwW0kPSV8xgokl73UpQrwWwZUASilDqMWFkclhjgksFUiNS8Xz
fVWWDOJSDhUChmWMVS0gJ9NihLUHPKwntNwHud1wDHtgiaJ8finmQlzLEBWLmRXopKhEtHKbVbNL
wq/7WomsHZqP28X9UmWxOqZ8g+VbtYBCFIm+b9aybZjiATObJnBjgTYs2JO70Q/B+Tkyn31Lse5/
xJIHuVxayoOg3aJv+Wa2zDaz08zup9zp0Y+gCFvOBwHx931xSx7kUhzlQUpgbIy5DnEYcnrixAkp
PUxTlgXyFfcFLZrm3N6BrkQcAhq8SkB2Q+LatjHl0pkkMIjtdf9zYlnL4updSKE8lWGESYqB08YM
U7fXuxUHcKfQ2w51ahf60W+d+0ottJlhrOVCHpUJzcqy0IDP3mAIleh/NJ+kb5LFn6RXJSV+Rwrf
5F7QArESH0qnwXyY/3j/Axa3T5KQdsMgBTqmKIvtJIUbghH6chE4d/zQDGVTZVFCLB6LCyGUSfqj
GnA/i+qhVY8XX8OWdcEstOLM40HzXOuMGS3QjdJTDFSQwcM6ZtyhzI+Z/175rjZ8hfJ31R3UaKMW
e59zY/7pX6zfhdxZ9YsT7wEtIg7mE19PviWAblXREBGl5/tSZiugA49L7ahd4qou7SYPUsrsQc5/
y+NORGINhT2/yEASkti5+o9xTq7Xk9qyIS9KA9kp2EW9MaJ3sB769bvCuqsXzvTc8QsoDLRnI2Km
roEOWYCpESGl8Dgz0iQnQako1g+dEDJugYUUDkRciKI2ygdJcK9leAqBKc94FDoyrcL95HJ7+VhV
JF0D8GNrvAuMppwFd4IqGBKhSIihyELPKBU110ogTW/Mptjr3kBUEL2AGVYWciTU7TZnpB4WTvOV
OErJRuoTMCBAXCHuUu4sRCuBY5jiLQ0t8D4uVaJscVCLXi95yKiUM+j/uAp4Q/s2sboMRH2hLXR/
Gtmp9C2vn6puq2THOjyAJ6GFYwsYq7v0pMS36FhaGTMLGl0MFmoe7PZ9DH0t/0E6tNjZ/FM2z+Gu
2zWr4Nw6KUe81QyHrJJN8FyzKC4WgourD6COSeZxqOTH+IDBc7zBKQIrMN4746EINPO+C2DqSl20
VcmHSahAlORbZbTiFUyZyt+B8zvefUVO9JoLVrj2AYSa7VoSPhUuIJ/vfwJLWepu1PV80EqQvIIO
0uplSwZiWJXaof8hRS//nSTqVky0fGwy8HKZQP3pvG2ZbMbkXI+PXsi6OOYTQXnWyw2ku1NlICLJ
UQVJlbir5I8mZgTUC11JGBqU0UwGtAd9xpm4viBquQB1iJw05jgcFO+AGZchcUrJmbLtOFhQTvID
kE2y6Hx+UMcoxTBUjkMhAXQNzdDUYyHw67oA6npjGo1kVfBvA+DPIzdqDCL2dqIDeyg2fUNdpcXW
7/ZcsAVH9KhsVemhV97U/oQuNCKOoP7z3dizoryzATbd89t4cvrc0ia8fCQCNpJI97atN5JQH+wO
3OdNxpk1aNiDAnNXn2LrJqlqaulIing7Vget4Z0hMA08mHzgz7M84IKNimD0EYAWhFDghrgQCRm0
dk4K4gB4QHTI5sY+jk2Dt0ulsu4b6YJvvxJFOdu8l6cmEWdR4S5UrToAoh24bIGhD2juguHZF4Vh
WhH1FfzdAL/7U98mqQRhCSCzh3RyeE4ljfDG9bu8fYiKxrmv3MLNPAv6jzzKsbX1COgxAfJi7oXH
EIskPvm16kytfV8OSy/KqwnAmilqddZL8cC9mDq6+JUrrjQFbqHpa31idcAsCJRmWKS592tmqKBC
Dk4MdE9U9dYUKpv3i3U4fYzNnsvKQyjY/3ykHEkIERN1SMAiV05f/2mmARbON1pTVDxzLJ5HlJcD
1ekzhnUs3PtXcihTLAQpkGsgKJqZcRjifSI8hR3DJS84yisR1LUvTZIRotjWmo0ng3m3N1UWz+Oi
EkAYRYIR7gpdANeeUpwk1c8CLJYctK8NGMu7IjhnESNmWNTjQspsHxcBeyfonBrykAJsPSKh8zXP
V/dNmqUH5fEjLjBEdB61Zpn+Lkow3yLXhTTpfyWEnqSWlVzycUDQAQBKrUZZ97oMz8uoTjPWisbs
0VP09ck5NOFb5RB0ooX5Peu+HkvJZYwY/mfXf1AoLvajquKyUYAxg5H6aR+qO3D6mX0OzLpRsoow
26UNigFBj8c4Dxw7zS5BuDsEghV0GVF63vX6xyZm1QnmLaIuz6uPopxEhpahxuCwumn7rOeP5fjg
+1vAV3f+XojtrmU0GS442ytx8z5crEHk8V0WibNNhr3bhQbhwtdEdL2YUXll7Sd1htvO0OvCmM9w
HB3bqtym2dP97WRJoK6NvPQNfeAhoZffvMwVG4Fh90uJ16u1oryEGiYThmCwVonCP+lRBPLsqQfK
sjEeh46zjVh3hjAnTX02/Pi/FU45j8CfMDLQezgQ/FPqVSTAIW8P6XSs1c0QGUBj2WacyJC6aIzI
euHqR80BI23X1lFXuurLXAAKKngsL7NDOUKrj6kNgI78VM988/v+Hi5Z4w+TPfLM6H+SqRXWB7ku
BgPyWqP7k1b504BcWCtkFi8xF1RcOGiXsqgF7RtgHpRxiBHcHZqwKx/9csWntvcen8Vz9ZUzmtkW
mpYwyQwGYeX/q0a5Zt2TExCSQ1z3xT+EL9pj/DD+Lg2wOgC3XbItZf2inJiDCXOHIe1NLqTSOMSF
JoLHPoFUvE7t/g9a55W9vAaqR0AKFjoYY/NoKj9dKHI+GyALhU4rA+T5lJlxdNZZoIVLl9ylTvPG
XrisQIkwKBNBTioZazWRt0EPCqKRlSBiiaEccSsElZQ2sxiFN/V+EyG7xsraL4AfXFmFQrnfUR+1
sZ2FcAC+093qLXrKdoKVbfM3+TFSSchww4t33uXiUScaaDZ8F8+bVGcv/icYfz8a4I5xduh2JtpG
ud/FVnxC86NxSl7un23WelL+GX4zqcIKkiXpq9dfRKkmJf98XwZTPcqBdGMscPxsG+peQjvgh0Ca
bbhRMqvtoVL+Nm2GY2wpBRFdnfXcZjgUhXIouLXVYCghG3VxdEwJBxmFeKJi0N6333m0FWiMGGmh
/UYFqrqozBC4P+BU1yfBG9PQKBoBs7ZFiLf9IU02cWQnkoXxfyuMHsdyn3mrtnXL0eLKhyh2Gcs9
v+Sv3cv8AWjiRrc4CtP0iwaMsr6RZDJG1vqKxB26MAvFHHmCvQVGVoQB4EC1J89OC5shWZtX855o
6uTkuq+HaBgAPKe6RctfU6VAEFrF/TqM95xxSPNdVb7lkltpLwbInsSQcLkt8b8F4VPFG0Uh/BCf
jBm3xedtqbHDfq+X3mrqYlMrnpAlEbm3NK8so4hIDajDpvoYAt5smoMPWGO5WEligALlupMxEIj0
Rb2rpxiFmg8d8KRcI5vD6AjiKgKMabpWyk3OZXbZrzPO9aK1mk2kQYOn7qqjW3WP8bD3pIPiZ6Dk
9a00+/ZBTJUCxhFRRYq+uOmYRIdMtFTRQcNhARiA7BCl62h0+AbxavaSovvbW0XaSjde8uIkNcgI
gCZ6PCXgshFiS69WWvmoN04aS6Todoq6ifyTmu84AFhprwYK/tMurra5BCaYeK3l5zR2s/rT659Q
N8mMR61b5SrRRjeWDhnOD98BICr8qsG31hz6yQGZjx0Ckj194+v3XAtNlEQIgqJY3Qe6KQvPWfTI
5Z/SWFsGhtMRsDSqj+UCwFspb2rOMsIvMVdM2X/nx4c0OnAFgHVRSBE79OnrDszPjPJnrwResTM1
fxowNRg73jsgjdXVz3r8q69AxFTuOhAYNKAYBuCmMZhx5/iyXfP1mmvLXeOPriIeEqknfK67evyG
biEnDe3UYNWdFqprwDpD1yam13iUhWhgkVTxvUoJ2rkZxxTW2rpyGsCmhCTZ1RjDJfxR2mvPlQ0L
e8R03sgI3JbEY4YUxD6GgBZuNHxdu4YyUfK2EiE+2iWWaPYmqGYPFXAPyeujuvOtbPOFwtFrbbNG
AxbmE5Giv5BMHUw1H1WtwqX20x7k2eKmJNOrX5IUoat51mxtD8rH3bgK1ppVWJHLDYS3wHfLcBAL
/uHqM+br6DJK6Oq88cGdaYozFAlEe5bqwhn3wGF4zghuOEvbxeTN+L4v+DYKulafuua6ItZHXkO9
bPCtIP0oRLsuCtJKLP3m76f835V+1E3Hx2lfagrqVylJH2RT2gZODD1Lq3PBf7itV63JSiktFLKu
daNuuDQAsnyjY03Tl5IE68wpZQA6IP9ofTb7h8RVzJ4RNrO0pKLmRKoAUz6bsWZsJMX1hgeJW93f
sKVb9GIlMVpIWQrgpdW4goxI9X/xymris3UR1aTuP1Fxsoxk+Gx6kQDUPCbglDBHAbQPYXeKY9YL
8wdp7//eVBTtrj/FMBKxMOaSPILBkxGAIyxbR1b84Fm/YnewpjNuNVCxZaR2dNKBd7Mxe2ujROTx
/prcGDH4kUB0B6zkGchYpZvOey4YE170EEaNIJzEsGEJ51pre2br/s3+QtAP7C4a9+HCaVJRI5mS
QgWPBxJvgONTM1JwtiQ697W53WFKCnUmxU6akqGGlCokOgZ7EJ+RPHKzlfeYryUzG0iO4hUL3pel
G3VCM0wlaH4Z9SaXn5roqVCcXjDvazb/iyt7oRSjDiQyllzNt1CMi3h+ncRl+ipykhrZQz7me62N
kj9cGw2MPOaSdQAfHVAzIPtG3wZlpXGENpluSnqUA10eYHc8pi6qrSi93Vfu9sn8o91fOdRDb5JF
8GKgx9s0ENdZwuCorr8R3znD9Hf6Y3Yutso+XitmzeqEvH2WzZKB9YReS2lG8aa2ztcmozfCGCDF
a5y6tcaTV0wm2JJbryMbURoLU5cpkNrI1i/bsGohUN2D8xuZYdcwlZP20QMAOtjoD8x0xE1igNKQ
cqycMma9FkBgqQC5Jjc7oLmQCpGak5lMGtvbwv21tJ/M2sVl3GZJ3o08pA2WcNDd7gssqDUQNs35
fTa56qFGYAQW9E9Y07hi3VuLBxFvARBRgJaep0v1o5DnmTilPRqr0NLarfo5i6WorJBr8VhIwH/G
4Bz4QugigtroWmFgWRFsteB35cHnyu3KTfHLO2o2yMumh/ToOw2L8HzZdgDbgdLFHOrRlwZmrFpf
1SEXhaUv+YTGesezkl/iE+YJzfLQ/mIcy/nY3TidC3nUsVQ4MWmCIAdQrIhOlqYh6D81Q7e2eKsH
YA5ef4yVve0/mM3nQiIVzGqtl6gpBw31Dx/8TshTO5nDdcC1A/sUCAUOI8CWuHUEmKU/oLD4KDbc
jgW1P4etN1pjTBR4mAZWmu4BrJKi1nNpdkbJThb+6CwSk2UlLwRQLgCdZX3qN/DlzaCiyzsnYIE1
I14/Zy3aU9vCQL8LSvlVQqJRRgo6IN6AIncfrPwiAgmfQkTVA1NIeeiL/n9I+7IeSXWl21+EBBgM
vDLlUJlZc1VXv6AewWaeh19/F1vfPk26UKLd9+FIR6d1KtImHA5HrFjrEJvEVvrq2dQ7lPoktvXA
+Jzmz99k8XOFANLFoKyW1fl2owf6dRbhzakfPRf7pwI8muaP1J96lx/JcXAU6g7O6D7/ZwTM9U+w
hMSNSNpQJTp2DFS2pfxVah9NBomndwitbXjg6sefeQbnKgcec8J9wDu9ZLxG/JrQ68qm4jIM8m7j
WK2GD4wdKSY0MmaKkOvcb8gMPE/niAyeJh1EdZf24ut3BHQyH40dvuhHaBAAI+lX/m3DW3aF9xoP
qpiwBnYtph60YjqhS+2E+ehFW1Rb67v4Z4VznF7cAh0f9akJYcm03hl705h3eyXzCRGPKFAugLwA
PICkVchLjLqIwj4s4ZKhvqtR9AgeoG7YZztoDF/SLbjH2mqW1oQwmNJiiuoE1kbrvQ39WbD49nK2
DAgOQQ2mD8psgJrPmvIT0qG3//5a8vgPezlePwDqGMIJVtSRENpVvdMZ32sdisu7mvmYZrHCjSx1
Nf9eWDKFg5oP4P41YlhiRO6gnReh4hzzcxr+DIPYD1UCcGnSuFlnvfcsA11R1rzJHaYZdDO/BEm9
4fGfEbsIHGBwgSLNrPUJWPe1I46hVpIuw++Jf4OKxHIbgIpq8KFeAFJCQaSRN16xa0cMjJCYJwTl
NxA0QvjQGNHMqKx7JwxANGGcCpJiusbLa/f2F/2U6Mxqa8r8kjKg6gSdnet1dSkH/U1ZQHkY8jqT
G5ePuI1vm/hcWJptQIOV6hB+lYF3urZhNKVUdHINtfqvwz3HLbXrfL+0uz0wz5aD0SsPtMAjGNRT
dwuGv26bmmBHg3yvCrrva9smrQaFmU3ixHve2sNzBq7eCFLwNYqQjoTah/Vros50Dv1hsuu7zSx9
dX//2BdplNBYKIg2wD5qK48YLq8wz2i6k5Pveu8wOX3kKs7zxn5/OqXzfi9sCt+UDR1vgbCB6D14
fA/Mjo/QKc7t77FT/gCYDeIXHtg034vz1u36+ZTMrx8IfZp4BxmQsxa8tlDzFvXZEFUl9m4EjswO
ZbcfoIJohnYuPXRt7ILTOqMyYOC726v+dGAE00IuVDSD0jAC06oxHAbF6xXqDd3TtMlrPZ/0qytD
MCR4VMNUJcgmGIIw1M/Kn76kR+1Azph+0yG+w5B3bQTdz+wa1xZFH+JNrfFEhkXwW2pf8/3g8vvx
HD51+8ROz0iWkLRnj7LPXpHZGsdiY2c/d8gE+4I/ZRwag4zCfnSQ7q3n8C05lG+oMZ3MlzH0oHcJ
oVqnfFEvk7QROj6fnit/MoQLU0mafmiUKEYSldg0fo+ywm+kjfXNH+zGBzWE0F4FrOd1j+VN4CnN
WlTx1OKptlDhaeS3EKQQ6VzJ6rcEQT7XKoRtnS/zRW4zYF0x5vvxWXfdSeZ7lJgc9mu0bDQeZ3Gj
4ajemb7lkpfbJ2V1U2cwIejQLBkCetd2i76O5UnDpgYJVJT4rsrfAn1jT1dPI/IqXFyYlrDEsKuW
YSd1s43Song969aveFLuG2ks9tAP2LicVxf0x5h4PjqLxCClgbGI/NJByA7gSbiFIPiM5Jm/1sKI
cAiMCJhJioFXR5NOgeZ29MSNzsugVFGpxxpTcsUPtP9uf6mNXRTdP+KTNSoBbCLPztwq4We9A3NO
bOWSh9He7j/nAtdLFBwjlYNsMHIArWXyGAUPJTA1Wxnw1qcSfD6yeDQZIcOnMr+bmk3QFzXCjXi5
frAglA6uO0UFaej8IxYHSwc+Xet1rEO3zpICerpzrtkNbn+yD5KDzl4MKXRCFB1Cv9TvtcQFakJt
tnr7s0N8CiuLXzF/3MWvgMpWMRo9fsVQHWRiq5AjUCvPiL9Fwz2ob+0e3aUIKu5b6daq0yzsGtd2
IwCwlKKG3ZE/q9RR4/1UMJeyjSiyeiBgBmRi6izRKJbI6qnlehbAjqRBzFTDOhRa7YMgdyHaPtjR
mDqlrLhSTY5RtVFOnt1E3Fsw2YFsDhrmBHIm12ssCWdInHO4UTiivVN6cbJVAZy36ZOJeX4eIstQ
nxL1tUoGoh5FxfLi0jxqBnhgZXROBvIV0rqHcOuO/zx4gfACic3/MweRvesVDRhkzkcV4P8EihnG
r2JQ3BC98fqpgABdlVVulPtp1h+QMP73GLM0LGwl0MX1qIYwnHFoeRF6CFnlG2rw1IWbkp7zdf1p
TzESMMMDwagjpodJWw+QM4Its05DGy0WCMBPdqYn7kjxcisGb/7fq5pcYiXZw/ncydwgGVnf6MVv
EPLEsu2bLOnxGySDBy+VIfV3Kc0kl0853plyobi9FE67cDDHY8HU6j4dql1jmv0WEmd9M3RoKimE
gjJJiFJKlKTQM8EPkSl3gsbtWoAxfkiNH+sAIKA0BmEtbBLgJsNWhFwLEeihgQLQxKQf2HKvnU0d
LSvtaYk9YF/NGPiMnxb0cXXntmetxXrU+0AcY0I+DvWCaytcGoiUF9WcZ+jHlub7qEURffx+28rn
SgFODpVB5DWzmBiyGAuMpGCKyZFGqR1C7BCYb5kBuUi9KdDAbxP1NSDE500aOIHZfx+K/EtdG4+l
FliOkpLXoNHIRnRaDY0Y8sMAJViHAHESQnCXSLiYKlCixhjEDkjwxAxUvafSkfoGusjsUWtTTx9S
L9xS0V7N1WdCMw1kRArsi58WPf6OSAlMFw8VHXas0r4nY2ynzdOkNK4SRr/MGM9C67XDzHtXfDQc
t1BfqYdaj5GoqTa1Pm5/oflEiace3wWIM0geIBUUIsxo1GXZjAjWbODHuHtMybhLdGIHaM3nWecH
8RYz7Zp/Ly0Kz4ais5JxBCWjU/CptAnStVpOPpjeOLqUb8TPNS9f2hK8XJGaaVB72IqRTVs9s43i
reg3Upq1y2hpZL4PF7lEpYP2RLFgZER85Ly0WbiTrGOAh/wWlf3aa2hpSnCgPGnaKI8KcO02KhCf
npXYBvsaxKGr4p0H5W8waW/E5HWTGnADYHcHO8n874vV8b5gcUexOjkoYYk7VaweRguNIWpdAlrb
enofS9MGrvWfoZNPfgkxRshyz7m7WJZKgpaiL4X4pO3Yu+aMNp6xp/xM7MS5k7zRCQ7WaXAxqOKm
58Kd7OAF0rPaYTiyl+BL+VPb+MZrOY2BCU5dpSqA87rgSCCJ1sdIQVBGvQgEqeaFhZs526qzgvfQ
UkHigPxJCEx5lk46lKsQkh+1J8XPj6HXWei0qL6+C/3YLXobIru3j/+a784fFQT+IAcFGcz1180L
1A7yukGCQY2xeEjHrk/dGFFTd1lS9A4PG/2prnNji/RzbbHQENdhFXzz4EC+NlwVKe56QJeddLyP
id9kUPPZyhLXIo2JUqwJanZAWsV5WbkZ+ozpfey07TdpuoTRK7Neqenf3sLVlUD4AJ9MQU1YjKCT
MYwJrlMcEJM9t233xqvINvvJu21mtXxn4h6dFWtVcDgKkbqxgiCUB4w0JdZZjzwa3/UZ0KO7qn2Q
dS9XPIKHEj0p3cttw6vrW9gV4nU0KG3UR9McQ1GfjfmBlE95uqVVsXYPLVcnOCIP2RSmPXYxMrTC
qYjxaza6t5iWOWqRGT4rWsUts2yDnGLdro6XEugHcScL4U3vs5LUDVY3sRR4AvOuM6g7TiC3g/RY
pkg+pb9v7+daKEEE+deiJjwmgiZlHclkhJI8BMPNxWq3+uurKc7ShOAqeOFpJQ1hwkTrr2hxsrwo
fAj794JimHmvQl4NCpO3l7V2TwCMoUCGeOYZFzcy0Au9nrgON+lyz9Q/+iwHIWfvkq65MBBjNlp6
kvvx8P9lVdxMDfd73HWwag73U3HP2wc1equkh1rbA6FRahvesnYWFosUGzIWsdpYIjDX8+c8uYuI
BibljXiy5pFLG8J5y0GHTEMVNrQYbTWIOWuRrUoJVAPcsfGmv6nPLc0JB29MzXgsZZgzom9JBo6u
wavaja/0GdKiqWAuwT0Ot59pdQQjJA6bskYi4bRjkjDg6LvwA3K69AebYsu3ciV7HnIzvoAbuwLV
aBVK92kmU7RD4rA/RWWS3DWYltsSWFv5nLjO0f8HM7YuozFyfQmZmcWKBu/rWSQhgFoUtJrMbkvP
c+00gj1Ak/GkRvqASfFrKxWIjHPSoVDY96V+ksxSfQhT/S4ZQMWPBt9u7NTeRQ53RmtotCOeT87t
Q7K2TFABYkwI3VEK+JvwAwx00tMEj9nAfDa1h9zcK5ugpRWvpUsbQsghXTFlFmrmTgO2tziePK3J
7X6SXSOovIZJJ7Ux7KjDBJQCRV1iOXHa2XKm2FB22I9Z4g5EBY7+q4Ga4O3Vr2QBV79MOE+mASn2
ei6cVqFnkbe+xRk6hlsdrpWoDuc2qYaZc0joiAU32iU1ygh4VarV77h6iarX26tY+/sEtJkzRSBy
ADHy0BxveGrg70MLFHSrmYML/7aFVT8FnwEmxvDz9U8pWTiVQaOHeFzk9M5q9kPtmbmTGB8axmTA
uz30KLlsNNLX6gOoN/2xObvV4nVRRTpVOgviIeTZUmxMc9iKrX0ALXkBiSx/q0+Wq23UftdOA+gH
IPEH8gvs5vzvC5MJxRSgls/PNemU0J2ER9umvu7KZUiXNmafXNioFDkAkde8rNJVZNSI3Ck9B+xV
hha7ardbKehnPCbiK/ofQAsqSAw/cUNBrMpQ6gHPk9bpXPl1YHZnow3imJAZYyfzXkYHX7prwEG8
BWpZ3c1ZbBfEwPMLUcjj63oMZ+EI1A+UoxYdi+GruTnjOIdh4S0I4PofG4KTQKlQa7MQDyN5Z9hs
H3rqR3BqfWsX2fQJVGkbFaL1JVFEbNStZlTJ9cdLS41F0YQlmQpuhR99eh6bDRNA46ytCe9pKA/h
5YAzfW2kgZ7NGDOJO4nEylcZ99N3CPt1b5qZFvu2CNSvSZ1Zh4Bx6WJkvDnyVEk9DiWZfZDL0SHk
VfOhDYH8reR5sJeVcPK5pGMuBw86ssu7MPCHUG2PMp06yB8a2fQRjxhjo+GQwD0GTS5sqTRBuTXy
9tywBD5S08Jhdaue69GQ7qsSgERbNsdpVypl+E3lSnKmaVs8BkU9nDTOmodEqlpUpaLCApIhtQaf
tSDoCmX1uznFLfcwSxiotopr9qVtGcOt0LGLblTg9GU645NTEKBAwMpg1KY95WP91tBY22Hj+idc
KeFB0UvFw4RZNNlta2r7qACfHFpTZXVihMy/DON3nWnprlq2WQYWoYhjvi3v/ZLqlS9nvYWJc8Cx
92gV9AcapCx05Ckir2EymceeQnQTo4MZYR4muscCE2+ydlILTN+FvTVwu6jlGrLV2ES/TzGKqVeT
9DEowK/uuxb6HS2Gdiyf047t0smiX9ImAuZAlqUXjivu6xSYwX1d9JonKRFpITWlkcRmjTFqLklC
rfOAo1beyQRZ9CEc6F2Stso3jNaqv7ScyQ+9kXAMlSkMb8pATRNXyvLkPY0pxvZDK09+ZoE+HDmR
0jeudN0hzxTQKfVjesb/vcWsnpk5TWKQcyCNChqwJDqYg8rPKtNLt8onSIuWaAu9W6VKH/sstLht
tRWBNLFmJr0fpGGY7NoiUg852IofMStQ+pgzsTBdQ8h4lPqs/2p0kewZUoWmkinl4a5XNBlQGqYn
D6Anry9JUHJMzVpzmmMN4XMYp9lTnk00d3kRFYc2L8uPUKMRmuxK1X/TOi5VdqKMk35Uo6T5wmND
8jlGS45BK5OXrC1IcND6mO3bWJ0elZ5kGIQcdUcKJONRN8rggClaHa17DT18r2zLQLFphuaJo/F4
7HZJXQ+PSdGNEGBMrODU61K6p4HU7gNWSCASH8r8ewagzgvBvkR2GVXSc6jodeZmRpe85FwbntWw
Ub5ahcWdMLFAlc0Lnr1kpCu/6Qkqj7aaAUJuR3FUvud9Yj0GFmiP7KwgZNdKWnpn9gMAGm03+Ele
9y9qOaqVHUpV/nvo+sFTgHh4USmD9nZioqlsp2o+FB5GhKNnEgf8lDI9giww3q8v6qhKfh60JLLl
XE7AfhsM/RupQnB5J2ll2VlP6V0P/rBLSBoc4FzWB5wicG5FadHd9X0sf4CQGjqRcanhp+tmkLpj
lxuXtELhy1bgZYcyYBJCB63icceg83TUKil+GPnUQl5Bi8pDicErP9Mb1NX1CYJudaMPJwm510/g
cPvXAtwsh9RMLADa0CzA3GnkZeFYRm5R5dW30AyiC6Jh60pVOn43UhXsrBqR8ITMhgjjSgXgadM4
hnesY3jdWSMNdgBVp88DwrUv81qdpx608JBbRembxIzPWpHzJykYoz2NiI7jEBc4SDRqvJBkAwZq
p87PJxp/YGJUsrUxar10jI19LxsdKBZDvXOraoQEnqSodekboGD0tdEAraRW9h7jmeblXaz3u4LS
ynLMVNOh4EGU2rL7nJWNqwJTGqFuUQG+ohdQ5rA7jWRea7CGOEZoxB5V4gTsIwSl1KwepAkhTK9G
Z6q1qQDbWB3/jmgGtdIhL5u3MrcCbyRV8WFoQbPvoiT2Ry2pP0goNfsSVNZOJbWNVxlVAYodbHqU
SdO7prTy716LTdsw4vwRMDHjFDYYkjVMczoocMTXNpWASLudUq6m3nNhTMb9jXeWmBzoch2MNW7S
1PLKEiPXiT2WrglWt9t21m5sHUrueGYBbI0gdn2Z9irH2zJG5kqCoyr9gtKHmWyUwbdMzPn5IqOT
9RGTXwNMtOaz1TG7rVx53Og6btmY/31hI4+rDpwtyEzN/HcZe3F+PxRPt3dq/Yv82alPianZ4jLC
MgqEilJ/N/OvAbCr1VZ5d+25svwiwpdnihqFVIedrD3q5JV3/70QQ5d/X0gJocjXW4GGrSpTr4wS
p9bfFPPt9l5tfQ4hD+SxSrqkwBqa+sjb98p6joPH2yY2tumfJ9nii1tBZlClgglV+xIlJbzqv7K5
4WEAuVXdQH0D/03sKYxyG48yaHGcVDmyAcIGzJaDrUfcWn6+NCJ8jI4kvSE3MEIf02/lJbxMe8mh
buv3HSbrim/y/vaurb4alwaFLxMngKzOZD+YzFJwtz1M+4fuDtCrB7J7tVz5tPXIWUvWwd45T85C
pwYEsdcHUzYltbQaxLExBd6jfzClx1Y/h+Y90Mm3l/Z5Ynh+yS3eBUK1gmjJUPUx3gW6DQirX31p
Dve9F5oO3fEH6hpQVbD7L82R2tau+J05uCJeNcXe9yiseLd/yxoa4+q3CMuOmDTGxAy405Gnifky
4CCK8aFa7/PMHZYuQYx49LXOv2137VAAomwB+Y7u0KfHLLjmo1yZEYNSvSuH1E6qamOXV5/nCwtC
MA/bQg2tGS5otePXQvkJHjDbkgObEnS82A8Qij5ozZZu+2p9BfpbkPsAIkJXxJZXzWtSK/yfT6uC
e9PWUXjYQy4HYij37PvtPdw0JpzJsjZ4O0gwFpuorbGD3vktDr+p+yzaD+w90H7y8veG0dk5xYf6
coXCucwrjuJ/CqOQBCL76md6RFnZ0X7ILiaYd9nrhrl5DZ/N4bGhg68ZfT7hktHksgwDaQaXPFYn
4iaH78wJz41tpDZz1IfArw9oQpiX8H6rW7XmQMBl/c+ysLtWNUVhMLtolfjFIfkdnuQf1RvfZAT6
R/Dz1hKFHc2smAVVBENg9QXl15s/7ZgNOn9bs+nP9Kw/Rd/x3LtghJleqldz45ysVimA4AHLGWiH
AeYTqhQ1HnWqVuCDnvOn5t580AqQWpVIsxzMbDv8a/4w3uFRbbnp+99824VlIQ7qVpRb0exKzRdT
t++RFis76hLDzn+YkT36lc3c+o5957suAx/LhvVVR15YFyIfk4iUIXHmTolJeDvc3yuGnbz1LgZR
d8zfmkNZu14AsIBOLXLYGWdxfb2wOkow6omPnAcXxuye+k2x6+tzsNVaWstoloaEuNeN1Wh1M8BX
ql7a6gsJD6284TJrwXtpYv4Ji4yGl3BXNofWyTgMKYALCvmLlAZtdvSTCLEgJy8cidxC1U6dcYpW
f9ePGFLyLH2jRDxnweKpWzQzRIC8Uqe1rHRoGUiTeerN5Niw2FVy5hC+JQC99u2XqYXwSUo8Q6Ms
mlMLeadh9LcybY0+TvEut9wNp57bPJ9WpYPgC7ALKHSIOus8SXXapTAVPPJ7Q/Fw/3RHqJOoHvkZ
PN02tuZpM0/x/9kSE1tVKYIyAxm60ymuqV0mze/6v8mdDYIqPhoIMz/RtadVA1UTJQCYDnoIugWa
zi2ljFUv+GNA5FpMsianZjS3dLrXrPdpdJcHO0o2ktnVnQKEGaOEmoL/CAfGkFlW1u3cKjB2fehL
ZWxjCPv211hbCQhZMN0KlAOI3IUAkxeTiUlaQEeiKLNTYInoaCfQ8OPebTtrGBW6NCR4syzxSkub
2VDdFCcUhONjhoKkZzR1/WBUmDqrOgi2dBTDhrJSu3TS/YQy4rQa28q31k4WmnF49QCBCrE54e5K
GjLlk4pHghH7sopBrOgplO8aTN4NygZabS3oLU0Jl1VWqCWSBZiah3YYeeyjLSjTugUKMD0SHaqI
qQ5JktTgc5ulqXdFfiHdxmFa9RA0qP/9+2JCk0Eyphrw98vsJ2+5G2aodFqGR1ixEYbWBub+YbUA
waEMkIo40QVHBGQDXM2O2VEXgzvIRiVfD1O7QL0ZtMzAWhu2GjIvjPMThpIuI+r2U92iqg2GCMzP
k0m2WW/tW+XSBhaK1ht7MQcOMU7OtBv//kDBiZsub6d23otWejfpQ0SPaeRFoOJqjiVoArcAlqtb
vzAnBAD0C5DsMHS3YuA9ataAYXJ01Hwforh7+3iuhZrlwuZfsribM4vrUjJiYRwTC+S1kS6yvBEB
Vv3UhAYU0nG0V0U/7aVslocCnpCrpyhW0HPfBDet79cfE4KrjjTX0MDAfoHjunSi1GkvmR96oPN2
6X17kNzsN3tpnzfpQLeWJtw33WRE4DCEXUywsUvzoEo2Gi/2T/mkuhIGhQuQfN3+XqsR7M9minwY
LEusHOhMIP6Y7CT1S234WfIlqU9SujVdttpBpgtbQrQM+qCJI9BngiFpOpE74qK+frGcwmOHGiqu
oEsDxZ+O9P9p2uiFbuyrJQTPwKJVX6pwmYgV+5yzE9WSv7hjl4sT7r+aqOPAA2ykRdtdTnp0HjI7
MZIN59/6XkLgKLu40hTQb0CfRQK2xTayzi5jV+uee564t31j/Sz/7xSIRGtjIatjR7FraqO5NH9N
aWxTc2Pf/kFZfw6Ff6wIEQOTt1oto9/jxG/WSXscXMsPME7dfzR3gZ8cu6fR3nKH9ej7x+S8yYsg
FcgKM6wa3yqEMBHma6r6PPbnkqLwRt1M2VnEv72T6waBqkdiBF50MWQpLWWDnrR4sXzpoR4cn+KH
6QgCpPfbZtZzIwtCvjqIda1PI3kFH+Ne02DHgMZLegyG+wTTY6ryTvt9C5iGZmuKA6ScDXzRRiBZ
dZYZvo/GKzE/zVxmwxSjOQnTUX3M2siR0eWN+G5jgavuv7AiOEvHjViPZiu1B4zVs25PPjsW71nh
hdSp7sZD+cxfpVndfuu9vrU+wWc6LRslOt86lrnjxq5Ka4yM/k2YWqxOuHbKjE36pMPGkIZAyyP4
txtHejUQLiwIF0zYFwWTJFjAZ7QDCRxuW0Nfn0meUF3GABLgKFBCB+Z/3sjF4UoDS52yZgCSxul3
7ClxdR88Znv65ueo6HRn+oX5ES41069PryDi2m88RNamf69+gOAjg85MoFvxAwb3HLjWD3ZXHaA6
Rg/8QmzJBWHkMfdu++Xq+V6sWXCOXAf/SJ5iCiAz+QtHDmSnaV+fIB8OLSkyoi2ZjE+AKXzDNMLh
tunN5QpOQ1Q2NLSEbbAmdximdq17cJzt2GP2rp+NyJF2mmUrHvONDV9ajTaQDkeNZFZegkT69Zcu
477m5vylmR4+piYYeayXvi7Rsi5OXW2AI1N+rIbvU/OGGVZPk7a0keYPKd4chooJDwUMW4CcCldu
L6W9WilYecqVmPuyMcp7rZP0n1ZSgJvCzJXX23u9FgPg2BT4N2iUYfT4esED65Um6rBg0KwqMXja
s/sJ5HK3jayFuKURwX1he2CFBiMR+cEM4Db2CXKitnqp27fbllb3b7EcwWuHoRzDrsVLuhggktcD
0QGwFGjgHdJ83La0tXGCjyIdognwFnhaWt/CEHwhz8amxPWcPX7yBlAZYeYRwnWo3l1/HA1Ailqa
j31puNNJA8VwepJ+6cf+pb2LdrfXM/+tz7ZM9AeBOkDWJ9hS1bIENSwmOrLgmwECLAOYtgIoJ4iS
W9+I5Jfh99sG1zfwfwbFGQQzaTHJCLJ4PNqIRwfAPSl42QGsum1m/UiTP3aEFB0qD6oylrOdY9U5
LzV31Z9g+OyA6QwbW+Huf2aSw20BNPO/O6mp11+tyHWlUrPZB2OfZp6muVnyTLSNULV27S2tCJFC
z9Q8bUtYIdWXFOX8YqOYu/X3539f3HkGo9MQpjKKM4PDm9Du+VZ6tepxc1oH5C3IncRCYcfrBIKN
ChIf47lqRocPb5WsARIFNNeBjWiXsg1fWI1DGGzDADfoesEPdr2msMkNoB9g0VJODLTOGfezECzW
rYIKgn/b71b3b2FL8ALVTCRdr7B/EZh2JLT4yUaoW23nz6Pu/65G8IDMHDOtGmChxOgVPxbVcx4+
VSBmLHctYG6oIvCjEvo9gHkKBpiyraRkXsGniIEeogpafdX8lJkHfUoVyE6i3B8pkF1MjW581ZgE
2FzFzRxEekGGFvhQPiUGTe/BtRTnzoykPCtgM6lsIM62Tt5qSMFwOuayZUgNiHmaoYZ9WQcEv6h7
5mCc74+N5d3+rFsm5gtocSxIao0lSzSkgty4xG0GOSh+yap0w1NXz8ZiJcI9hsulM9kEM3WXNHe6
AVHmQFKOfJhlLnV+NK0EGsY8vNPKfKvetZp+AVL3v20Urra+KpQRPMKx8wQJF/1e9YIPiDVke/mO
PEIiylOfEDz3Wy/Y1cO5sCpcQH3TMr0r5iWTmUvbr+LnPNrlkGbdGqVfPZp/LP1Tal18Q87rzgwr
WIog9VNpULXbolrf8BIx0BgkN4wqh4VEw5uq8FWgpbV0A1u3tQwhwliDUgD7i8/UKW8GpEGG59uu
vvpBTAIpd5BQYLJlXuRimzLOs0Ev0c5jKM/LupOCoy05S8EDRo9uW1oddMPzDO9sxDOMNQtLiROF
J9CNxZVpjnZA7rrudxKAm/4iVYnTQLKL7I30YwzOhf6AQagN62sLRaNjnltAAYWKqU+mxdHEcvQh
+kfL13b507TPY1s7NN4JjMpAFNmnymkhtL0BXFy3C4iACfEgJN/zvy82OKBSxqUAMDZchd+qCEOz
w1eMBNwP+gsBAentVa5FFDDxgLECQ9caivTXxvIc9Q1zHs9QNdkZpruUfx+Iaeu5E2V3XezWWyJ2
qwahlTdLvlP8bcGgVCBFKVAeBZQmvxvrj9pEGXS4RCaofYPwZUpHNwQvwu1Vzn9UvJOQNJgz/ThG
lcQut4F6jZEpmI+PNQzxxAe1uxu7rcRl1QiIPwGzwnCmJpLNQV+xRVMJtbYKokd1ANblSN7VIfVu
r2UVSAYMiYXlYD5YF2EkVa/GNIaavJOy5Azh5mlE4b6qL4RSD8NYflRGD5qhPI0cylPJt9vW16IL
qJtMvIGhm4t24LW/UGvKaGnNbw/QbkvDqct/3jawuovmXGHAeccYqWAgVrVykAnSByOYdjPmtZBk
PwRk77aZtRehuTAjXNgySUzQMCBLUg2Qb6gYI0v9lj9rf8E5RZd2hMOs5ErfgYMe+TJyWAb8XQxQ
pwJ2li2s4+q5WixIuJ2ZGdC2mLBvuSqD8+YbwEVa8txo963hZjnb1+ZfIEeQ4uEaMGclFBHWUfSt
JVclwmMYH8fpi0z3SvUXuGSwEAPsDtoSHZre184mEY5KtYQaqMU5ZDVBQYi7easFtubRSyPCJUPj
iWtRBiMpNR9k2j5a2dNtX9uyQK6XQUiW5mOK6FOCtFmB2nyy8SlWH7NAbUCOV0MZEqDaawuxPLKw
r3Aqa/NdzkGCcDeqz1L7yqNHqPJGZ+mMKvi09YZeO0MLq+JLLUKunehz/aaPJ0xDvzWVYRemCxG3
2/s3u64YvZd2BDcIK7kfMgjSOUpJsx1Tx8dueK8m64FOP1IQlUB86Ptti2tBaGlR9IksJnmc4zDF
ULekdeqQ9ikuvdtGtrZPcItUrdWwCrCsztpNcWRP1C4Nm0QbL/YtM7N3LtKJ3Kh7MhgwU+DFmQyj
ndLvTb8vtmi8V0Gyy00TIrc2KomhAo7g6Kjph+O3KcAHOwfFUwVB3DAuoLWuIpP7CzAH2k0Q1UE3
CDxgIpzc4iFGlebrMOnkY5MZl659uf2h1o7X3NGyLPxnDndCEA/0vB8wNQkTRnkp57JAMdksau2U
E4yPlyiHHQ2Sub3+ZQi/qMVfkNgBSwI5CYxYg3tH5M+jXaukTMUlIqNb3uc7jvkG+avONs7Zitdf
mRHuRHQ4Qi02YKZpMLrXDPeNVv5usi1l8ZXjfGVG2M2mncqOzSQxSc3PGojyDEy7Pg6Gda5ySHSg
PHD7863cjAbe/cBPgFLoM4qCQ/O05DWuek7LN03Nvaj9HQVgFeuf4VKYBPtuQd37ts3VNS5sCrex
pEm9XjbqHLLcanqu4kfbJpAh5c0GWGr1m+GdgLwWvO/gA7k+3UVdpSGbDfVjvmvNyO+m9FhO4cab
ZMuMsB4yVKHRyzAzNLuSPvDaT6L97S2bf6kQ5Q3ZhLQHAKc4zCKSqQnKIosx8uh0PaZQmGdVqFph
tDq1m63m6upqQP4AokYkZ2hxXG+aJUPZoZ1NDVHvtnRPBqiWb9VL1o3oJv4aVFFA0HttpE4Jhlt1
E1Un8EuAm3EE1YQebtz8a36myEDvIhXHtomcK2E4qFLYSkC08/9H2nftSI5rW36RABlKlF5lwmSk
95kvQmUZeUdRlPn6Wao7tyuCoQmhanCAPkBnI7ZIbm5uu5a2DWNUNlIC4Hky+o4AiWg+IHGaVCsn
tbQyDdgINiIp2CQ5hEt7C4FxHQF0n9uq57Ci8akj+k1iTCvLW3i7gEn7R5JkkaaJWhgnxfJihwB6
iVyDBGMflbGPl2Z/Wf2WFqWj0wojj6irnAXCALIMcydDErgerKBXgRWeWsHInJXXeEnLdQtxKHTd
QhQnPfoN7Zy8SpACcrLSTcYtwS7aB4u6Y7q5vKClvTuWJL37sVJMgK7CgkplA9xG16JfwgmE8XRZ
zIJzS4/FzPt65F5oiq5GWC7EmNMd7Z1tVdUrBnx5JRRhO64SaIakm5QXOUVJFBmtovw1AvvKeaNd
0Jv/ogBA6v1fKZKJSzLNaOI5S9zV91UHbuZgGLaX92ppHo0CqBSZHeA24fClzaoHUWTqDOtVYJQv
/1FfJ4/j1bPi5YdhZ27YIdnTK9Rz7wDOf4vu5cPDDDWyNg2ypOnHHyFdqqQonK6fP4KPt4P5qnSJ
p7YrR7YmQzoyNvQMLy5k2GRDovdeA0r2WkPfku1DQd6hgHIHCqycuhpyPQOWNN4kIF981UV8LYzi
kBnpJs9zz2xs19ZApXP5BJd8iXlQYs7OAYFI9sRMDGX1PMK6ElEDi+Y2xbPRFJXbssiz6gDoHf1a
7mrJYhyLlI5L1Hoe1SosRlPQW3TEeXpffBe1BlpmeyNosWLc11YonRxh6IwOLezqWNWVx8nwLayV
dp+L9r0S6ofqRFUQJs5tgX7klc1dKl1hQkAFuuSM4YL/O7UlqYjTph6xu2gh2xhJsge2tqeJMhCU
7/DYIBuZ+gBWehTC2KB/NLCjb6oS3efxii04tziAfjFB5wAmH3hWcr6wz4HjkIA+zcs7BxAD+6T+
TO13i24ua9OyBv/RJsnkKJgnHvIa652oNmzVGvlCQHwKv6DKt6EKP9RKu4nNtYrK+eJQpcFU0dy6
BigXGSwnmgp9rJX5CeoPiNaMIXOnxGPhr8uLW8pTQo5FNWseYUI/4OlpEqB+DEDagrHTrRs1s7wx
t3wQQG0bJT0U2Qe3Qf0O0A4zGneR2X2/LH7x2sz5QySuAZFnGKfSLSEEA8QTYqbqO88K3JRko0cC
nsQ3DMKtaO7ilh4Jk95aw1STEFDbyIUBTb62XrMp2ztttDGVfwlm8HP/LUvaVBOwFanFsKwxBvqQ
ah9oSeGO0103VHcpV30Wc9eeVmdR1lY4//3omS/xSQCGh9w4rXeAEvZSE0R8gKEAAPXNMI4e+tPv
I0wP6qm6Czv+VNTWHU167io83zZZ52qgTfiHI/5jLmSUOEDP5Kzv5uuDgkEeb5zIt4gP2DV3/Los
afGiHkmSVt9TBlTFGKsnwycx3CLf5Sh+oUkknGdFxYrqLj6eR9IkE1yNgAcz5nWBGc1Vx/cQ6Wkt
WtPZNSmS8Yn7zFTMfNYkEwMgAWBSXDjBK0e0+JocLWX++5HaGNzsYm226FPH3w2HX8ed5YvwFXON
AbGSIIm/lRiOuXxaKyuzpPAOHGxWiGnJOeeu+6DOBgdDsq0VvuLjLHm+IK1DFATse5D/SGJo3tam
A6JPL6Igr06tHTCVtv+ykj8i9NPtw2BPMkQK7EoroquUxujmj1/DaVoRs3i5j1Yi2crK4JXNR6yE
jNGetfWNJh610kaPzyoN8PxTcpQPbw0goZg0RFOZtGnE4a1ixA6cT8CrD4M7mY85UM+NV0reh2nT
hXcmGNwJoC66oF2b2F0qKKNX9490aT9juOUtYViojkRaRR6s+Cq2vb4+gK4m774AGoRbAIZAoaNF
sA8uH+aiETkSLu1yS/umY3NCoEqAM516Ewi7k86PipfScckais9SOvZkrdKbFEVxHRcIab14ujVF
UKPn3xTbKWFw3x4N5THX/WGNBnhRkeZe6PlCGGe4nYqT96pTQWYdxvuSCRCZtUFpK9sOS7y8m4vv
+wzLDAwqgtSspEhiNIsx1JEaMGOBlkQtUDqyzRHITOQdvuVfO4RAzoc346hUBaKnXHMdq4iYCqkQ
Vxi0dVmW/+CNIzw9shJ30s2Xy2tbTDjD/cQEIbAYQKgrqUpUOXarmhCHxkcCstb6mrdN5Zs8GvaA
tbW2nWV850nTuoPdVb4xgHSwDqcn0K6u0Zud7zNc4RmmH04Uas2yMe0rZnToKMw9YveBPuTAJ8j8
uCVubnxEA/Eur/zcdJ9Kky7oJHSRpgzS+AR8cl0PcnrfDH+dzJyFAHUfLQFzVnj+iKNHSY+zIaJO
gtHVov/eD9Zwb1PxUqW8Wkn2LKwGyoJKvWVgUMWU65cmUeIBbnDuOcpnC9CxLgmsNYiA8xfWmNso
AISsorXBltOMWjf0OWbNcM2trzzcTzmodPaMAqYkO1TV2/D61wc09/2AcwUZF2QcpQdd5SrScNEI
ktExUOydaT9Nf98lZRyLkPuwar03VVpDBGtu8uijAVF8ufnbVegUXgk6iwiu2Blfj15wY4DDnntp
7lyRDlwXDb3JVzMUCzYYtet5q+b+oZne9lTTeBoJsHIIlAGSR7v8VouHClRHo/DQeRmXQasoc8nv
8trObTBkIrmNeQUD8PFyA4Vi63FShZCZFp7WPiU2A8HSvurXkLjX5Mx/P7pFVO/SCICg8B+px7un
sdzQ6Y6Rt/+/1czm6UhKnfagO7SxGhMYP7GNgXvtiajobXm+LGfhqmLXYHNnxF+whUgWt0liUGDy
eTX5Uy8eSvWuWeNVXLCkJyKkBzk268lxZhED/YroXmN+VKEh6de0Vsc7d0xxP1WQWmAuDg24cgMZ
B1CkMs7DG0P9EDHnUbW7larTogQboTUy5Xid5NY4Q0vjMAlRUuuYx9M3Yqz0MC7pFqjoLDBqIkmB
4snpqXdxPbbD7/IZfWmNjRFWbhbelRjnvnzqa3KkGEgfSrS79kheW4Uf5bkbUQDZopxLVtaztF8o
HqN8i8wvwMAlZ6XjiEZqC7ll5tzp1c+811fezd+Z41O/GlkBJCaBZgBkIfTlnO6YpdBaHQSiufoa
M1H7Tz1yqd8E4We7HYPCVd3XG/3K2JgBJk4n963AtIO4inzkClxkQ9Cn/S0MInSKgK9qe3mPF2CP
8Gk4xJm1bK6wSM8tw3xkOZYIxzqzdtvhWe1CNwaqFMZYXFbdOM4vYqUP3Og2WfqginaH6ulzpxu+
qjEALFcwX81a8LtwF5HbA70MnhrAhMjXnXV52AJhEyGilR/CqTuwRNsajbkZcS3HaQ3Tb0kcaGhx
K1FggEZLW1BV4AvoKfSMtVP9MdIQ2KHFZFPdq/K8zd101AjA0rrG3JVKgalVQgR1p4H2VxH4ZQOn
m3LbBdBIVYLd055BllPRvoTIDd+blSCmf/nMFqwhnmBQpaNNE+l1uawI7NqJG0qfe8m0G8mbml6z
taaoRREwH5YKMAw0TEpXPBa6xiaKV14MTyjmjdk1/OnLq1h6fjFy80eGdL1HE0DbwFSH/8Xep0+C
00W3rvlTTz478ZBHzDW7YkXm8rIMmF4Hkz6GrOxNzTtSITHlmWwfRb8SEGUb3y4v6zyOhNKCCvR/
RUgPb6ipdoFDB0xnGPTKLvvVmn5a3k5OoLf/4MAei5IOyRmjPCYdRDkgpY60XZ98osp3eTkLd+Nk
OdIhZd3Yt5oKGU0yuknuEvo62oXraAdjzUoumPsTUZI7ptGGhVoNUX31XVOu8vZXPXh9tL28oHO1
s2GIZ6dPQ4UI1kUSk6hxq3Sgg0TknQ9YEgcbF+gR7CT5mcVo2aVx7ePhKwO4T5Hf0J79uvwFZ0qI
D8APYFAV+Od4Dua/HzlN1Tjodc7xAVojIhf/MUo2Y/8VKu0ahd6ZLv6WhEomOqMQicsojHOOP0WX
EPMcEr6VuRCeA3TygCNxOZholkeHqMtMOq7YpzOdkcRKOpOiNBUaGsQ2aDkE6ntCfZLlblyGbvTX
AJqSLOk0S8YwWaNgM5MWsHUlDrTe/ctx/beJZwEPQ4EthRwvsW8Bpu32/YGtdTSeqf7pKuRQ1O5U
Zwo5diwCoAtT0L2mu5Ua3fFGrNiMeT9OPJFZElo24IRo+vziS8qnj1neEawmQ4c47QYU7/BcOa+T
MXptkt0XrHbHtlnpFFmTKhlF1UpiMyQtNCK96sG+UFvXmFFxR80bZpCjehPzYnP52BaV8Gih89+P
bpka91RFWRQo+EL360oDZmz3lJWNr5oKplPW/KjFEzwSJ+l80gHP2nYgLjdHEH3uLfHQtKNnrD3M
i3J0HB1mbjC9R6RloY+s1MYRjr3lVIc4pJ4pikCpAYhSro3YLO7gkShpSUBZcYQpOOxUCzyBb9aw
S7IBNZbSY9Za7ndZFqJi9N3AUZZD8U63+7oocQFMo7PdsfpG4/wKGabYR45tx8jq8NLs05/dgzkM
/x+Bvzk5j9TDpEpXChV2AyNGe7UmV1bSHtpI3ZfdO4+bO0ySuKgpXTeFimuS7y8r5+ITMBcKgemI
1JBsmJshr8Ic+WYwotR+2oCCdvoKzXDFDi/qypEU6QArkCh0PIUUNU58pRN7NU43HUh3c7NaueCL
ryrwPNAAhGEAepbXsIG0zqICshQe6CIHrybaKXNfj8B3QFw7AuGH4ZI1vIvFfQTmHQrZeMjP3nK9
s5oi73vYlREUMFZfu5qR+pbCV3KSi/brjxy5l36MlT4sFMG8KnO83PgEHW1fgrUYECyYSDbZd9Mh
wWUVmQ/nTEGPREpB6WDrpakYEJnjwJzYx3stCq9tPlOtdFVr5fzWpMmZXbvG5LWNjSS9q4dPkfJo
OTcxeUIaLFoLt9c2UwqGe6u0SKlCliWaYFJ85Kb4BGfktRSYW9L8DPHu5b1ckzgnAI4uewaaE7T8
QaKGPj4OnovUiYIeOewINxvFyJc8Ge4woPPjstj5Zy8dofTWaqWWCLuC2Ai9KkWT+zGQjS+LOMcy
m99zuJJALibo5JAbKfQSzdw0GeGdKNexeGXNO28PBoii9B0YRFi5K8hmmnI3TB9sFRxSGCM0D7Tb
GyAejZK/Da+kj5H2mYG/RYw5Fiysx6Ibgzo7IKO3ImRxV49WLO1qbqA7rm+w4iy7MtgQNCP3L2/q
ot3EhPxcugJOqTxFR3FUORcTbBm2UBM/WhLOEGd2s1ZvXTRfR4LmDznWS2KEddpAUF9ztxIg1zFe
NWvFdp0LAQMTRjAw0QlGDVX2LVmu6TkagGFIkMRQQN1UdWQDZOG/PpZTMZIFUWgSGZmBswdWokBV
UQV3S8LXoODOj+ZUimQ7FAAbcMGxGHvS/SJ9ZeD3asKv3vz8WxWY5SBJj0FReAny2Io91GaaW/B9
CLe2oELeMYeCiqvn297S1zIh5+YJwuYxZiibBs2WTL1uZ1ONShTGlaEG8fhkpJ5N/XjmQ00DxB64
tStm4/wOnUqUDquIDSuLchXvmTXd0pa53IkeLu/gotrN3Rf/k1JzJN0WdMAE54hFKUb+VZY9ecsI
DbdhBg6py5LOfUcUtDF4gwELDL5iGvH0FuW1Mg3aSND0lFXg0NoJbtySVnebD6RZL4s6R1nA1Df4
DOb2UgxVns08dm2lZ3ZhwW0cPe19oz4Nrv5QefUBvXOZ2/j9e+R1X9raLN/vlP3pU3IqVzowDaGZ
PVom86j7bF/l19N9G0x3YvOggSadup1bbjv8axq5jvtsBoMn3tqtEti+GYCSdJe+ap7lqr7jVdeV
z4P+zfhxeWf0+QsufaF0M+2qYqAqm7/wLt7Gz/UbDWLP9p0AX3Cogx7J7OnKdvVHwJ7FW8NdBXw7
d2FOt2jW+SNjOqmAlu4GfADYGRl706xnLd2T4n408FKsKPeCu3sqTHqEElWPKmWCMD33NXJjmEEE
ujAVLb9sE9ZPLAymesUkLar5kepJF2rsRVomCVRvrrUZHTobKIjRK1eEO7r2Ai7tpWFpKmpuuL8g
ez3dS4wMhKJSKK5U5Q6K4WK+zh0F4PMi4XfssNbzft6Mimt1LE9S7zIBEXoK9A2vzF44mhfU26L+
RPTnOdWNMqITaWN3XruGEr9kd5ELxJwHIgeAhUuGY6gHJc7yEBoz3IFZUUkcN48CDdR8Gboo1Rd7
rU9lySaSuT8FmUdUf+XyvJMAOWsEa4DHs03PPmn1OoQr9/C8iQpbeSRDTlc1pl7rnCl4uRh7msrJ
77pvIks+Cbhf2ajdazU51Gbuq3aPWbEoyKY3jG+smOTzFhnpKyQFSvMkxmdgpX1fe7X51YTlQzFU
Gw3zg4n+OvURQplrRUm2THQopeR/m7aW5EsKlVWaWTgldsHCVE0DSLSJvE3atZne02EFLHNJi443
XDJ8VSnqhrZYqopsJ6tBoUF9o/thtBs421m7o+JfjM+xRMnSVaaR0naCxGx8TpvtUHhRVbioMfpc
vLQ0CkBizNS/z7SeKpZk8gZgnZBpljrQlwpQjmTN51rbSMnA2YVmtm0NAW05xW4EEB4FKOhtmWB0
pAoMI3wtldKdSvPx8tO1ZOyOt1MyA0ob1rVNHZgBA0RFwxPJQKvDqVfHP9N0n/x9VmbeR+RIKLrw
wDUj6cvEMe6aq1DNqPjVc4FkjFuCVOavMSJ/34A/YiQl0ZtQaHS+AXxKd2E73hBOAlVvVqKLJYf8
eDWSVpgJj9TWgBi1fSz7+VEyNmXtUTTcXj6l/4dJ+bMgST2MJhzTSIEkFtfekPPATN6sydfpFkxW
4FaYQ3jTm2LfMNe6GRffp3mM1waarAZUYcmc2UOrVROJWq/Pzf5nkZFhOyNT7MuagtSqK0LxqNSk
fQNzbuML1lVXxKz7gKXFGhvTkhdANB0zpRoB5oY6K/ORl2PkVpdQFrdeIYgfp881wB0QJRAS0GSl
VPC7FiC7dMey5gt7JCscTJFkLVZNWecDZhIyIWxKXxqMizDnozBGH8s8cDPbNrr1QcE3qqLHUwz9
tSp+KXaxgfrvc/W7o8UexqO3xqBs0yR8bFgKdgowrjtrg6Jr+yPdLiWuMzR945sV9edQ7nu2qZVD
hSSuuhYLrEmSLpgD6rw0LiDJdiKvokFZP1fqe9TEQQVcnMvKv2gaj05dumURElgExMTIw+cbzoAd
4mGIGMjMtVuYiad0b1ryelniood7fPjSdYP3otDJwnUz6TY190oXYBpfSS0vZGCteHBG5Jc6d0Xo
fDqXNE4yxQ5YdztOsadG/UA7aJN5yNu3fNKCFqCIJeNuN6cMH0bbZc4VCPlW5C86aIDUNVEcxnyZ
PDvdGGNIW560nqld48HzeqtzwVQ0pbe45jX7tKMWM++P2uBZ/XPvXFkqhl3XmGT1Zc368xXS1pNs
7Opex1fQuzvrA8M7W+anezQ2qy7xOLw3t/fVfeV9r93Y/YVyobrJfGWTB44/fVzekcW38WhDpAPR
mkkwWJzWGxSA7uv9J5IY4LsrR79Tm71JWn/ozLUeycVYkhxJlYxcHkVO3GqQynzqlps4dn9+OreJ
G/6IEUai+R8bAO4QF2OdmOLaK7thLeBeUwTJ9CV6kVU5mEq8jLkYPPb62K/qNdYeY/ZCz9X9v4N2
pInKCgnwNDchBUhkRdDtdBDeWfsv8NR/ma7xY/SioH4LFdf2k315JQLuoiHiw3j8rnnJptqjU8LP
/PVLuHLocj6qa7lhi/mz6i5DP30cYxoRrnq7C7NY86qIDS+KsLVHDYgGvUf7mF+1XYJp3rRIup9E
Swn4ScPR+QIkTHoQrebcqLywuRuVDhkfpiHkH5XImmtNtCFm1KjZPqJPu9uMcYqpEr3PHL9yEN7y
ZFDAGVnXToevaMIoAKN2cxWlJt8BudQ4VKA/d9VG0R4GtbOekIJIkLGllOzCuLbfirYPrzIWjZGL
DtvOx71C2tvop9uSOvk2VQZn25ZtFbQhGuBQYgpvCkzr+cgwo8+sYPwlr8b+KrQcRKJ62P8aSV9f
OXVb3lcYxf0Ghjv7puimugNjt61j+jUuUBriNW3eWgxgBHnjmJsSfacuiH8I0ryt8ZHwrLuvoN6F
D4L4GrXoqfQnXsTPSiosF8Ot9j3PxQiwIcK61rWmSdvx2jYxvcdH67uK/TvETVRyZAk7NfJ6p1YN
t3HiYYfOw3AP4hsK9NoUHD6d47BXexLjM+D3mnt7GOK7VgUkGHp2tX2DBGiQ90L9lTQ6mp8rpn4I
rjt7Ucb4xdBmxaYeaQOC7lHje4aC1FWUEfVBDfvI8FGhsl+EKvhN3IxW7TeNWv4IJ9DXh7HVhfPg
lbHT7KJGg2OUM3LVoZHOcvWYO+UG6SzSuSwMzQIFp6wbXJSE9NG1Ux3YeEMbPZBQB616VefhbetY
+j2C9dhwrcYuPimLwhZIkxEwW1rKFDTfNdTZqaQk92qY8au4MJQbx+I592oVmO/MCsdfVmsRr5rS
km8vG8nfKfRL91iKNsmEbGGm4sLoN8kj/MHP1L/PrkL/O0AktvpdtU/8t/5A9+MmdkEkuyJ9thKX
pEsuTxG3lSNma2lvvzok1nbxEzBNpofS1T+mwA7SBwx+0mt6F97S2XauTfovOicO5ojBvoxCrFyC
GnPcahJlWD2viMvH5sYikx2EXf+tSO3vGeuuaYlDM6txf3npy375DAttz+BSgO8+9VCTxqBFPQAp
PtfaTWgA3bGynW9Z3JANMwReB0uB46kgNavmTeIqGpJJVVWuJBvm9/jsAI6+QnqvKWeVraL25aEu
dRsqw5Yo+6nYgkTdv7zeRcfgSJD0Ggu0ryoosLVe13RI+XaZcOs0vDZV5aNLbFesYsgteoFoDwar
PRBI0QkqBT5KnjnmQABVyfuDgVdntH1GnzSYZh4hvPHFcJOuIegvrRLwBDNmDlxehMmnh0r4qHf5
DI+psq+S4q033yxmunb3Zq510yyvD9k4SzdsIGbKwXgUg8y7ZdhRS32OBkzbH0wMTCudb6NhjZJN
0viJtkY2veRcAMlcw5i/gU4JuWAhnCSqBS9bGKMSTa7pIeZJUCNEv6wti2IwAgtSit/TQJJdiLqx
aEQIZ7qadixzXEu50fmvyzLmIEdWffNIhhQEIf4F26MOGRGtm43GuNg3WRQGl6UsXbBjKdI1D8fR
6BoNUkSPAdCscXuMnPS6z4ZoJdBaVggDiRmUzVH+k6fPEqusU0WBKLNnwdTD1cYbYjeT17TVHqBh
llsi1xYz2ye1sWbKl04Mc3xot56B5DR5OAgRcoRebA5gWDRDYBQ0US3XiMTu8m4u2Wvc6P+WKJmr
SXOyrukRTGbKNS6bDzjXd0wvvKRK/qmFuOQ5cWu+VqVb3llizUUzzCtC/0+vtZkhYsCYK7xKtgsN
N9O2AsDNujfpnjUNbqOBy3oNkX1pQ9FDA8JRwJagXicZTNKNCmZIsFTHeDShL8UI3vOVR2hRBprW
LAwT4n8y+8tQNJNT1VhXbkWHRt/qot7V9c/LZ7b40oHb8z8p0kVLuc1y3kNKgrlTbYzxjGWPDYi1
WmJ7IGITXsEY6Nd6v2fms8NK5R/enuMPmLfhOBlUY/i0KuBl8Gx8twak4Kbku2LUOxUkp4yvBcGL
V/5ovZKSmoUmehFivWW85eI1Gd548iq6lauw0D6D5CVm6zER7aAERSWlDIu40KoOvsvUZT8m1f4B
9JXApJlrtNG1IN9FA/Jt4DG5nZFcEb1w7SJLXLDY9q5jxalbDz9qW7tJQGVN+JpfsRSHHX2cLYWH
JbV4EoXY8n5ym+Qw2dsO1FVm66UqCFDWsEuW9RjToxhdoDYmIk8PWMfsfxjNWwGOCrcuNZ8p1Z6U
5UrCeNH6zBOk/1eMpMgD0XqwVEFMKt54fddNqT+SjZ3bgDQCRgMyx2sg6msLkzR35FrYxAIS1WLy
uB3lro3G44oPzYonviZI0tkotmqitfMO0pfMvB3AUlIDgvSyJVjcPzRYzi396P+VgZ0JzepkJu0G
/y6Cn+ytT2+jMfXb8BsmFfFAuS1CscsiF+8iEP5tDaPSyDlLDlled50V6hVsj7mxGxt07aDyuhk7
bXNZzuL+oSPWBMwfuJNkyLAMjt8EYF+8veicnsg+Rt4P6InBZSmL7uWRFOmUCnsG0ZqwgY1ZX5eY
P9pEXPmg3J5cXe8eqgjIgpclniNnoRZz/K5LIgfuZL1VCURoynfeuQ29jlFAs8PGUzSUnAwXPrXF
fDUN9PgzagYA/NOVBs+lMzz+BOklHIw4z9MYn0Cbwldjc5ORx5EM96x7uLzYs+1FHxNGTfAaAqML
tLjzIR+/E5MIgaCI2b0R0GBumKk+2nOu7KS6HhT+o0y6v/bYfguE0swdwJjrkbQT8zp0iOwZNURh
sMKt6vdGdw2mVZ9Oo88aB0haBbjG+y3YQ9ZGB+cfP/F/Z+EYVCQ25njQgCwJB9kkhokm4FwMwvFZ
r+4U1dlQFZw5prlROuNlSnrgX4A4R38WdbRSep5t5Zl0tCjOXwBIfnmYo8SIwASeQ4xfR199jOaa
dq1D8UxtsD60K2BKjyI+ggU4Pc1cRENjiBBIgWFA4n2jHYYy6Mr3yzpz7htKYqQECqhqFVREsY3q
a60H0YvxpX6MPoDJSOSO28vCzqyMJEt654Yy1rgZQZagewQQbtLcOfbajZ9/RD4ZBF6IftD+hq5c
6Ra0bEom1gKEtTSHDSZuahc5bc2jXBu3sAaZW5p95udVhsb4lA+3IHRAIhRP41VbdA+CT+PaF81b
KH0R0gPgfEU3o2mdUUNMaY8IuMO05dhkAaDXUKnV3LATB9qgpqOzHXXqW8wNbUczvIlp9BA3f9vA
NG+8CThIzAjgn/LYqpGEPQHVB5Aj9F/ADHUL+zZUlfvO6YFKOqy8WecO829pcOpmTB+EHNIxG6IF
gPWM51NriDbAJnjthAZ60pqq+RCJlW6AKHDHo4ne6oZ6k9oK9dMpW7mgv89Z2vU51EIArsE+gY3h
9P6Eph0PIowBZlJbPQJJURgqslIFeVacVPeRCmZo2RuyMj6ArQGXLEkzJO/QOj7tKU3Z82Bk3eRy
hZJvtkDSNVOMCS8IKbIrtRnLGP07+CW35Vb7XDmJ5tdhjbRpW/IxiCareNEtjilXXmnPKifKr6Zs
m62TKvqrGYbNLudj4acxma7jhBRAGw1DtF4gy37fIc3/1/Etyr0oW887AcgVpJROd0NNqCpGLcHV
0ycfIxVo7PoMpzXCuPMLfipF8jBDpyzMOoeUxDjE6VOHroRs9C4bkXO7CBl458AAZAMBSB7DqllR
hZMDGQ26NyaQyALiB8jzMeDMLgs6f05PBc0xwtFzmjklD9HgjwdGB3eY8j1qbhwjmJjbrPX3nDmW
c8oBMDgG1TUkcuWheyXsctRcYLIAN2eWdyLxOX0S1S2uSlb5tFiJA86CG9zP2YsFxAuwMNAmLC1s
QIucLsoc/eIgbdXpfWl+54BtzTTmdraxGdaoaxYtAoB+jHnKf24WliSiuEL6jiJ8xmSCYz9gSKLs
3kr6HItvnfOQAIwO70271iZwro1YJzQFIdXcOSKDC/S5Ppo0B2oZymS7QQvhoWR3FiMr27m8Ottx
kDoC4PNZpjYFKwDrZwysKuxBY/PVjgDrP0yOi7SmTQKdXglQRddrPvu51mB5DtKYmNoDVKocjtiE
09DCwIRn8ZepexpqVOeuueJmyovKdtoaeMp5FxDUBk2wKjK2BPyFMtp0V3V1AWIOAF7xl0L4g+Gp
mR8mAc9cmr4bOWZtdpp1a9fby/dwydU6livdw1SPS6W3sU675duEDrt+XGOoOr/qWBrGALCZmOQ5
QyxkvOd6XuIEwQZft/um341NMVMRoUl/JYhcUspjUZK/lVURUgDAvfDsiGPE3trZZu6qRb65vGlr
K5LsfZSCwpXFEBNqSCkO90P27hSVF44/4tWuiSV7AnoC5PocGBTUok7tyYxk2ZY9x0sL2jnn0Ukd
1zEfWPjUYczBWgOx1Jf0wYIlQZQKhC9LNiZaoyA1ZMwOHqhhuOY69ZM+4eQCpXlow1eQsyvkpou+
jZVX2DsDMBD1bYwREi3d2uKgkh9MadyifsqnXWn5SVk8/v3WH3+fpK9W0xqZGcHxQDd8qrpi3DD6
YLRfPFlxcc6Ln7iRMKegOkf9BCZOChEMZrdabGInGF6oMtnmIxCf3SbGUEn20FijH2vI9vIyyCtY
9vyzRtk+9PLmu2lcZcNraQ+uNXiq9bCezJ/1S/a+jj9NUvNOx0DCMG9CUxxGtcDmBygcoGxlOM9p
sbFQv8p2leLnUeGX/wCUhswzxIOCAUlvOThrGqAwocyeoyVRRdMEaO7RAKCuXOQl83ssZPZTjt2D
tnZKcLTiddE+OHdNvqXFxoife3NXhHf6WhL/3O3BWR+tSXpCm2Y0owQIAp5lYkbJcolxO4D401kL
O5cMBwB+kJq14F2hFnO6LKTtoXIVrK2RCZC27tn0GCNsIdq3fG2ibMFu4Ln8TU0Ewoyzgg+4hdG1
QiAqSZ+siIERFx3c1V2kuZmBcd8Vd27hvE6kSefVp3qUKzPmYJbup6YCTXcMsAfiWrpbkE8DxL9g
bb5sCRZs/YlI6cxScDmXpoBInRmByju/r27UNcVYOLATIZK5mfo0DdmMDBn1hdvkV/CDsa2ujV7B
tY5jffHEcJ9QkwL2GJqoT5WjKFOSk3Hew/wpGfZ9cstLA200vhkFpHxOUuLFGNosfyTWdTjtqMH8
nqCQps5DJICt59GGhRjb6QKQNaKTGL1FYgOPIiNuFd/1zt8/gqgM/flcaWtgH7tST/D7DG0YDlrW
NLalzVev2AH9cfmoz8sZoMw5ljWr35E5YDZo/6bZSwmbr8r0W+UtAT6bw90s3qtjwJJNbVw7WqBX
99y6KsbSa/RHx3zPi3hbrz1B56MoJ1+D0tjp17RqHvaqiq9xsM2AL45uTAzLZ6rbir1VRm7Yv3ds
2JrmfVn4/fAPEIjYjP/wPeWCo4KcQIvq3LwZ94PzrE9ooKquhnjlAVy8X3/EyAM3yhQqTptATNm+
J6z3o3pXNuXKJV6yG8fZG8lu1CAiAP8xsjeGvRfjT0s86wagHa+a6KuyN4m6XVGk2cBKLyc41RAM
AufPhmsveW7Cmf4PZ9/VI7eudPuLBCiLelXoPDnaL8Jsj0cSlQOVfv1dGtzvWM0mWrAP9nkyMNWk
yKpi1aq1oqFXDLyV6tgFEDeNX6zCT4PDoE+YBnvTUFJpkeKsLPP7m1zYhRAsCo7oEqNNfH5krEwa
66AwMS7vNK/sI/O1/zQv+iwAnXPifZ044Sdan2/tDTmOK7YF3xGqP9CqARoEqsLfec7i7iR1WwUW
qFlnVjVCvKzddoN/fVsFXxG4aQVTH7IFNXuZu55lZpVDFUsIn1WMThQGhLaAtIGWzjFiD76IrlHc
CuL10uB33XWxJlPNa6UcAhwbnTopxRhUvJ/YiWordXDR3i0W9v04XdjpZEjA6pmN94QUApWIYtKA
wZ1/+EBLIyp3Nkpm5Dk8txtBgswOXM1+6+uVNokgjkG0F7TDMyUsTgIXWxJTmjItwfkDX+CpKZir
VZhU6GO/mFUTO7qyb4JQdmaOiw2xhCeEJOPMpepnAoBarCpOKvkVORDs5ZoW45o17vjVBkNbNoc1
1fRq+gFBF0evd0PiGepDwr6un3VBmEblamZEAjsLAjVf+rSM1K6AEkvcI0gvt90mfS6246HeNz7Z
2670Erv6XXiCJNqt9BMkuH65pScPDsdp/NC7/lsuj+f5T+G2WZYDM2eWBJXapsJj49DqHWA8K3H+
8q7BCLgCUBAEtOtiRsiYMnSCBqxXBWWkzrwKA8GZ9WhJ++uLuXQisDMz7UBQDn10Pv2hU1jIZQw7
ivKVWD7KWFP1pubU6cyHzOrdyFgJcJcw9blsu7DIbR/e1VQJAljU7n7Grvbe+E+Yi9sy//mX7Uzv
8eOvrPFjF/CsGMAhR/fiU+mkh+Ip3Ey+5qO0t11rsFze0/OfxB3lVO4LZczmzQ58kJx09qFpf9iG
l69NQgtaU0tLABJxXseWyz6fj/EEhBGKvEEQb6w2CG/ANEQ3sZ0ZyJzq4lOPzPAxUki0NZmdPF//
5pe8A2efAIoW579CHpWw7038it6t8WrAaL3tt/+lsnM/eiV4B2Jcm6O0s1YujnCbdWjHkHkaA3xj
52aD2q61TEb1ua1uGiiBpOoDsX4MhlfVK55QeKoXlubbtYggmUHlOp/r3EkP+kWMb4FsRYYCRaHv
ov6t0x/0dmW8TXhfFxY5V0/0AJq4Gixq1rbo/Um10I64C8p/6EThBP3pevB0zPoQ5cM49yNky41N
jBZhhgjEj6gF1Owr0B/l+HmwbyFXc/3MiL/dn2YLd3CDUKahmc/rUzwQqTu1dG/afm77cr9Sexa6
1z8L5JvgSlhDhLmAJUn3AZ/tp3tlfL++GPE1XNjggr8iSSUGwiJorcwq3YWfoZjdTo1vBzGEM146
6kjjvltTTRaszAQjCwr4KHChvsWdERoBfUmSGLk9PVnKfWq8Z3+fcaB6uDDBOdcYsEXaj6hRJfl9
q97X3UtVYN7iTmUrblxQsjy3xPnMoQLqBi1CPETfkw/drXMndbpXzI9swpN261S9qzvRxwE5z11z
0Kjz9SX/TFfqH98Q1vMEfy6WogGIOAnSNr4xPoLBhQwMTWBFAYmFo2/JQf6oUid5LbbpMY/c6TB8
Dc1GXUkeBbfhzC7nXyqGIqXVwS4J7lP5iVYuIa4Oh07H3d8f1TNT3KEBNzSxShP7TNKvVno3f0c9
xlhGp2E3SvWq0JswWJvZEviyM5PcIUolXc8JxepQTuqV90ne1vYpX+v1zH/l2rfjDlA3Js00EizM
Vj7H7kOTvMB+rKLHNN4F6opPEa6IgKEUHNdzDZV7gMqsb6K+R6VRR6GgQ1cOMMgwPWlrCFDhDV/Y
0c/jTtJ3qpa0sBNOd6rhBeVzt5arzH+C3zYceHiQuU5u8Alb3pKoUAPIWQBDB1bXL22t0iw2QGTo
M8sAQPHPSo2gOmBNkNUMFQ2UMOrTtMrvKDQBpvG5MwVgFw+ywtyf0WPRs5f6LMpHE/JQ12+N6HvP
VOb/Z4Dz71GrqMOUZ2Dmzh5kNNPV5M5KH6O1dE70uZdmuGNV06pDpMI6omY/5a9W5dBg5f6LPM3S
BHeiorAJoyHBSkjxKsU/wO5MJBTgxsRJ1xhahV8F7DyEAJ6lKjxklyR6rzQy+mtGDCR/6TbZGqR1
zQK3mATJSlHMXeUWIQF1oNJYycKEH2SxhPnfF3lf3Zao4dmAAUjRS6w/a+Pg0n7liwhtQE1oVjVD
0Y9vDYbBlFfJgBZ8MdxJkkeKk5Z9XT++gvR1ltr+n4n5eC+WkdZhk+glTJTjbUscZns68FzlTSXt
WFl5GDdduS8iX6wSIA7Ru4CGCB9HgW5Q0JZH1TEaN5XZeGqBJ9foSeYJ/rlaZdAUHuqFOW59rWFH
UJiHOVKfemUXW6+W5o31DgyP1zdS/K3+rIsLnn1Hqi6eYIgNP026rUBpr68cOeFa0MSatcnmTjEX
xkhlZxCaQUFeK5/78iWO9noIKN4TpSsZ14ohi8vAK9azLKvg+OVx12XPyFrT0u2AyzL/dtIL0B31
z4r4iblQJQAWAvDmmtGblIL2s459ew14LvTQNnQToMEO5Rr+xMlQs6DQVcYRB5Ev5LIwAiUzSEWu
ZIhCj7Mww500paVUiUKYUeUHSXqv1uZYRC+JWXAWn5gAuYLE/vyqFtSkeTADBaop8yspOhKaeFqs
7jDOfpT72yHPgSVR8wq0PM3KpKigJYIqgQF0uzXnwBCeOjdOcy22SDvBFd0qx2yLkq8nSw4at6BG
cUAaR51hxeR3/4FPP5YmZ0+ycE3wFAyMQzCpbvN9/Pic70FiobzZbuWVX6gebKNb5UH5qbkSJj4c
6fP6fRadGjC7abYBHTT8x+12q2W2NuW4bAO5KzBTadBdLwHztb9uRuQ2gMOY8wdUZjENfL7IqO20
qSG4AYWyVYPf3Xg3Ytb5ug0BxGoeIvufEYO7z5geY1D5hhFWuoDQeBj+D6wfurW1DRdcg1P+SMEn
kK5cbtGFWFrlSj/hqKFpO1tt8mOMOatSf7u+LuEnsnARcLcxVcLXJ2oVc8NTiQvRguSDuTomcLYg
QlErt7ISs3UNqBNk3nWbonipATmpADkP7UI+cxm0CeSDmM93g1bPRwfqhRRUX6VUuVbckq3RqyDt
b8r4RmoD1PbGTNle/wHCA/Nn0Tr3LdFAbhIyL7oqPjJrX5EfjG2umxB7moUN7stVGGCrygk2FHMP
PhMHk3kAn9yn7f2EEnETeIUERi7/ulVR0MEgPKTzEBPmFvn5TUhTiWgshVEdqVSq+RUuXWCnjpS+
qvlKYiU8OXOHEBV+VPnleZMXrkXONNbZNkPLrI49ECuABLOtnChVkSeussIIv9jC2PxjFsamIk+D
oYI8jFzej7rX9i8JWfliwr2zwc840z6jdcF5EQnj4Gme9vhgVQ5VbMmxyAce1sDgQeEsMlb8ifAO
/LHGs79UZtUCA4MFjTGI1smPqX4P7ekhy+WjnBPkCpgS0NdAhpcRCOF7psuFfhSwa4bBrbGgGK5H
VlK4+bgZ9DtMOHdgVwHPj9uBJYHdwJcx8kXq2oHkqqcYay+Ki88424d0BZnbu4pqc/YDKYd0VdsB
Fqce+viXXj1E4UrMuQSJntm4qNmPlhEYZg0bja0/YKjLyZjuDvIvakDHiqo7Lc5/tuH4gzLJUZmy
L5M19emL9Jz7BdzVB7lUa6YEv2AGWdqANjTNbRm1R7MdPAPZ+RivasDPkfQszsOkYoKoAVsrGHio
0nlSQNELVyoB/N9KGGB/Z9NMlCKPffsYGV35UMmSkW1UowSvTGBYYXhSQj3ZWWXRaRuW6vKB2qRf
e3RfRDD8sjnjQjFnBrbygx/m0BVDoek5iOqMrTSRTRn/ddY4mzAxhIVhDQH6szOzZLQQ8jEqG+4r
lbhq16yErAtnN5sAJYCJatGc/3KZjMzGyp7QgnbLLNupVehIw6mOVWgz/D3dAcKiArVYwNLw+L3Y
r4KmCbSLwZRKITsHEarCPhjFQ7gWKkQrQjkHLAfIm4BG4EIFZm71BlgMfJdMPiryL7mqds0gQ/DO
kFaikvBKIttGAgV884yzOPfeKibF9chKZjTsbdC/DMbkyNFOSRM3K+6k4sVkR2Ycsu4lMleee6Kr
uLTM5b9drtZxVKcFXmE3VnWj5HtVkVxDu7WiF2VaiYiXOSJOyUzfgOeFhuFHXpCZ6lGYjXIBSnAA
CPRCfRy7Z7sr/TAsNiVtnVbrb2Q5ORGJHBol+HE9+IvWCj4RW4VuIrDJ319hESNBnmewasgLF33j
19GIHLXQNjYlblTL7zisxzbUV66FeMUEt081gVSBYO75l5WGUYuCECseEuN5UOWDNCreoLRo5Znh
yVR6Z0zsg1xqrhF8Zvo/DNfC7WGvgdZAm9LiA4oWRIrVtbgtRXMipdM2e9JjuBdD7CgkEdsn9tYO
NqkGuQBoX2CWZe2Tz6ki73gBAZ9R4HgVq/zru7bjoGEyHENP90oGvjIDY6jSVwTfYEq7dNyDVmzo
3b//0lBk0TCABMg1sr3zXYdQPJgm5wCDgT96Sto6g6RbW96gtvE0sfjWogFon+12BR8jchk2Jgeg
mwz85YWYhKLVeRqD58nVK1QBGCTEzPEuHnpHVsKVDsBFMobsYCZhAfTAgNIsT4YSlHotWwVGaTvj
l92wLcYXvbZoHLut9xaa4Nf38zJZn82hIQVpPhhFv/t8QyE5ylgyTycg9XkawGBH1Mwt5MRXSIWJ
9/vOlt2OBZtQWVOnEezpmWXuU0qFSateguUmuO8D6rZ5jWw93GBEZO2uqpdHFaYQvHSwB8xitOeL
lEYwldkZ/EM7aQc9pg4i/ymSQk8raz/JdEwkRJuCPE5mdJx6c9vIa2RhwsXO0O55UGMe1z7/BfkE
qrkox2In6Wdr3DQSZpLaR4hc/P39AHLcRIUPYBzIpXErZSQLGtxJpLkKO9Sk8+GqAbtTfkl5u5Oy
YY/HxHblCAlPLKCLeNNiLFDmK0t6aVk5kWAzifdGsYuNgxJu63Sny9BD2UWTl1lvhnTK7Y1KXyQ8
e9t+Z1h3bK3EJYgCIAYGsT0c8jzuy6XYTLOHSBrxOyjk05Ktrj1bxg2pAzeJjnZqbK4vW/hF/1jj
qyLdMFYxreD/86JzW/mtaiJvGDDvs+byRNurEiR438RZKGmdH50Ak3Q9YxMoUGTQ+kmxS232mCvl
MdKSx8GuH66vS5Sy4CkIwgvU6zD9zvv1Rh7kGCL1BbCAI+RVS6dsNiAxcvTyJs9c6GgG8WOQv8Yk
dgHhuG5cF1zUpe35Ii8CedL1ilxDvw2TwKE7BfSkRGushYKHGLoHGCw30UPQAXk9N9E1ZRmRgICE
GUh0QplryCOywHh/fSUC8gsQEyA4z9xFkEDku5MG040ONFNwb7VdbOMw0kHGn2Hmk4S21xlDusUw
GFjkTBgHmK0ZAVWNwhGJYWi8SAg2+67IxhVPKDhLM5MJ/g9YOrw954aAptaz0cJjqUgaZrp4BAUn
EiVg4rTVFLm9VWvJ0ZACusalMt89LllAxwEpGoi8ZFPmewJmnJisQHkB6lu+Wt/2ZuWpkwlgYumm
5CNrQOG/9gEETv/MJPehY5bbfTfApEUGrypf7Fp25SHzdSm5x3AEhh4ggYvMZnBSVd6mtu32gbrS
1rmcEkN4Neb/lFn2FtDy89OWjUjSKMNlqrXY6VIUw6CjXRmfndYedTlzgwQBT/+wYxO1o3qrM4i1
Kfkuzu5rYu4So3UCULtSMz4GxNxGquQM5WqBV3TrDCie6BqeeCiRcKeiaxgNRxu3Lu8IsrkDS95p
4KDTFTThC9XLvR6/Kw2g72B/VjEtSWkNUua1kW/RxcR1nIdpUakx+NCFC4AR+QmJT6xJrRvryrCr
jSx3taZeeRqJLeGdSYB3xhuQOxkK4LApm0sGVFd3RIl2TZf6ZmqtBEZRhLAw+jwD38EtxXuAQdYk
EOpmpUsiVAYbyIh+xkWx0dfY3oQeGwAiFD8xVg5KFO6Q5WNs0JZWpVtUQaD6USxnG0OuWyRuEjBi
ZLTeFKYouwyTmKfGapQTMWvlqOcllAdBvrcSQQTrxlNXwTwB+pn43+yEFk4cb7GuphOIutJ4fI9T
9OSk+qaV5D1p1gbmhOkrhtgQ71HTmyk+zm0VUgmsVYDGRFM7XXwKik8mfamtb+nvhrpFORPN4euO
/bKxNJfvFibn5S+WF1NWdFYCk5DC8uo3FEQe/wM3I962DjtiFNS5P0S/we/hWl624k4EO3tmmtvZ
MSrrxqZd6dL8RyUDPZ9C2+au19qVV4EgTJzZmTOtxRKDLJCLhsGOpKagEJLcxB5caWj2EBB3NCla
2VJR4rbcUS5x6zXMTcQ9djRt36d6cKbyqY8fZckrAiCH1gbTMNeAn88FI9QokORgmB6qZnwUnGhG
rVxD6obKmsXAIDgM9bap0Ejz4RnMQ92qleaHtmVvxqytX+WyVu8lwx61Q2tlQHv3pTJszETDYA5D
/S3c6NM4PqhjAairNmlaeg8nW22BoNatXRwkw0eiDAUwsGOo+dEUwtuHJEyOTWW3vafWkQ5iC7Mr
In8wpPqQyuiQxPPt1HI1kNyMycqn3crNTm36ZPTkzJZir4tobrnNEJBbQ6qo4SgKKe+1UJefK1VJ
3w05IzKYtsiExyPYr2VXj5VAdaKipXuW9RqeQ6OdeIoV1fgNhN12VqAZUKGSwg+ljksPxfT6Sas0
QJPRAux9Rlv5J3qdcGm6HJtQVMtA/rYxoko9hH0xZE5bzh1m8I8bEajdpWxfwr1A5FRJdQ8oOnln
VyoAwG3K1Amz4wMaNHTIK3hgeewOfRLZkHgIKfksFAyjjMyyv5KwVPaZZscgX5NHz07Bsn2AZgm4
Odqxw74V2GQnbCjY4CqLMRAjtGbgMlnPflflyG5M8FQ2rpLQgG3igEWg366p8ZXZQfuhxO1IXOhm
1L+AlMyfiriYAseowPfbEsn+Sg1s76NVWOFtrQwYHw3HtNCcHsQxejtVfldjoBUxDaGzx+x7lwfq
4EZlu89aRg9T3+d71E/VvdwO5KMaSnCyqHmUFZu6wQmT6kHLD4YxatlNbhTEV6FTGXp1yvKjVnTB
jayWUr0bc8UKoSwsSyBdx9mFTrRavKv1GIBozAZ+163HqYIIn2XYxUM50Oho1qOmu+jCVZOTD1WF
zn5XNBDIS6JwQ6O+uZWMSXnS6yEGx2LVTWAj1wpVuS+NLi991issRA+y1k5Drza+hrfVf509gkLH
NHMDvVjVzFZersIohlo5eHNnb37BU1LXLU5PViIqyzMz0zaqbtT+RxLfamgI0Z1WfNWTN2onE4x1
1126yDQeyygdEhthFPxV5/6u6Fq7ahIkQG1snJquuzXCzwSsl0ZSblWYgwjdplD7Y4XZ3gZAk1Zf
m6IRuEAQ62DaANBPMATx7alckqcsQorsMklxVHdrnFiv41bKbhTnm+vLFXh3DWhJEymWCo5rvnKp
SKnRKK2EyiVzTPO2zEwXIgdj8Bxoa8q4omWhZjYzxM7NWb6YVY493GYFtv+g0VElrfTioMgDSx1g
ncCADy/CvClUEuhbMbPvV76rIFyeJSJcGEslgFwlE4lINVQ7UhkQA8cnxkhuqN1f31LBOkHYrduo
8GMwGxIq5wdIG0a7JiMYrGiX+wF4mDxVKp6kofeplfkEs23DsDbkKMjaz2xyeYgFwsaoo7CZst7J
aw0J+9P1VQnyZFCWISPHswBtdR4xFpR2rDdjg9aPAf6eHGj1oYY8wgo/mnDv/ljhn4Z5RFk39QzU
/cxGUJVe4wSiJ7npSla6sUJ924XS9q8XhoFx4BZx2cDdz3+uVhubGFp8CGPgc2hkhkQj2Kex8vfp
GvikwFcKlWpUb/iyY4sOBCkjaG9QpfVrYwfCMWRUzxhWu74c0SsTc2p4NuGKIXHjvccIXmKtDOMS
0kh9/14NiYUa/AjJOLftUigvYIQKvyKiyTg5Zq8HpjMiCfkZdKyroP0YJqc8VKxj1HT2LgrNyA+C
MjxGcS/5ip52qFU2ZhJ4SdsX90NqkspR6w5DKdeXIaoRLI4bX3gqWnAtTwnYAgDnM9N7Enypwz6G
4Gt6H2VPZvf7ujmhd1icuzlLXCS5tI1VjHjBXBTckGEHwPJUv+prw6fCW7qwop1biQ2UuLX5dNcW
ymk9RZUnidbmkEXPIJwz1FZUQDjggOZfsViL3cW5IbMampMmyqvRBDAKiGemn5GWO0r0s89mwdZM
V1YSd4GDODPLub2kyTO1pjDLjN4vM8CYx23KVoyIdlCGwAZEvGUQfPFPvDbVmrGT8brt0NgLtegu
CddmhNZMcK5UKWrEyhAmsizB3QiiB7Vdk5UT7BUcjYIuOsia5pbd+SeqoTrTpQ3Q6kQuH/NG+giD
dJMF5crjW3SJlma4U83itDZbAjMzYjW9K9oMGcQNWKFS29e6t8xccaWCZALLwpJAkjpT5HBHIKvQ
bskMlPHaEVpRRXtHZwGjQT9ABhXseWtSZUJzBH8T/KIzHIEzRyezMpmCl2mA9pQypb5RmZ5agnRJ
i27KtZljUWgCaOd/1rhzUXXDINER1mrpbuobR1U/m+SmNTYRWtrQgLrukESfTjGBEQIkwbYuGKX0
JFanqJ9gzfytW75tbYf+K6XPdh94FfscAK2/blC0mQZaUiiGY6YaNf3zI6lrAxqNYVKBHWbwjSIA
T0KqDw5LqDtG1ugyk/133aLoEgCrYwMIBIQHpKDOLWbRUNiFVaJpXYSOMph3YWhsIXwV/cPK8PCZ
OfqQupg8GzMZRyvGXctBTuJ30xEytWAb9aMaz541ZJloExeVbT5J0gKUfqcUSaZVvxey7BTxy2hi
YiTYjWsNrsvSEwDvaB/+H1CPVyirc1Lp6QSg3nQnR274mKN+h6zs1van29iN9+GzvYUWN8QQPMTw
22K/Nq504Si5H8B5lzSsJDVU8AMy8L/Nsxfd2viugArlfI1cwLQkOZMGCnjgsFE2xlP0HEVe5+kH
lFOOFXWmyLUObvgDuA4H1NOb6+fz4mN+rw/OHs+iuT3E3YgsA3E9smqgSOmXNknO1DuoiNj5i7HG
CbtmidtJ8F8MUTPDOpkM7mPIndmuFj90HQhSfvzLmnDlZkDBPCp3fudakNRprTkAjwcKIqu9rSu3
I89gqexwK66burje2L5vjkpLQ3ENAuPnpkyom8VaNp9Po/MTKMFWDCNt6ut1K5fPdc4M55bjSKKF
WsOMtAtuig/00odHHY38U+8ZEHtzgHi5bnH+g2cFw2+D4BXEu/mbKvZ8XQU66hBtGjFwZn1Q7WtA
V68K7hpzBWUiOhNzAv/NFg0gHHf6WMP6sI7wpULpxMK9rN6m/VEtHpi58uT67nBcLGhhiTt9cmYU
LGrnM6GU26m2j7QFW5aWa+gDlsxTOojRF9VWRXlwaJrP0nj/hw3FCmVQRAMUx/PNsJpMU2vPG1pD
UUTSvbDyWwCOw6/rdoQHcmFnDvCLvJhIUgoKIBk7So7UOOp0I63hI78pLy/38s9auPuVKSNSA6Qi
rvxgPij7qHPUh+Y3RhLbnfnUWp70EoTO5MYeRvD868u7yBjmc/lneRqH5k8Gs0TtHNs4dG+oQDjV
sKMDmvba1wi6DnW8lbXddYvCmwBed2ADID6o8EfUIqPaKwE2NAP1B7R4TeUrGr1QXSscCa8CuAcI
qO7QNeVBD9kYM5WiSe4mEPGiH2X8LPV+U94Za8PdwgXNk4RzQQyVN+7OpSxsIH2h4iak0t6sv4jd
/bJTQBvqauV2r1ni7lydBvEY1LDUqw82QRvwTWssFzSWK4dCGEH1xZK4CIpxRWDYAgVLqsjN1BWO
ZtZul9MXdP8f64SdYhkyRtGzWkJtK7pHTcGR4snvyQ8dtc0RkKjJjF2ronu9i/b/cH4Wv21OMBYX
kqXI1/UKv02pvMb2S/1GjjB/9XjdykXePt8LE7gJzE2gm8yPbYeV3atKBxo3MvxM2VfXuRAtl6vD
WLr953VTQmaHpS3us0YZ4iAGwDCn5OfvmDW7A6siFE+8sPWQjkHcxAW2rfhvTf9DlInpM9YVpHGA
vlvcR9ZHqvQkmS/IcFcod027NqYhPK4LA9yXSjSpHJMKBioz9ah2GlsvrbRNt4aSF7rohZ353xcn
wlKLLjMZ7BjxzzibHANTecl/1z+S0JssbMxrXdiQdAl9m9nGyDKHJu9DGboJtNkpeyRrjD7CfQPn
uf6NQgMx1rmtPuwwLDfCVg2ZapjCHIKMIYyV0qLwhC+scIEtqpsejAjw/BGurEn9FniNwmcyqmYb
nTxf3z5hmFkY4yIcVGx7TZk1NGL5JgB9ZwMG0Y2tPEch2u67Kv5x3dzKDvLIuhxPANUYv5ODd1Zs
B4xqas+h7F23Io7bSItnURAgifmHm16O2hRpc9zOjtame5f90JEp5HWd8T53mntjaz4x7wPavCvZ
pPDE/zHMF7yVskhYXsBwI5HtpCReZbY3QWutuFqhh1iY4SKbEYMeI6AwE0GpLo4gi/u2soMXCPDZ
zS4scK6v0rQs0RksTOqXDoRgVe96+1XXH9XqLQKln6QcSLEW3YR3eWGUc3xD1MmmnsCoUSKaYVwZ
2biXxJGDx4+nWZ8Mal1R/shMvEDsH0McuRJ7K+T8uYOuR0UBptL7l+sbITywi5/EuUoJatQGho9S
F+0YzM49lSV4dR/rta6F6IOCdR0EjYAszbJP554lK9usKzBf5baqF49QPpymlZMpfFktTFxcPSMO
SYFpQDe8TfwBIpxOsIlfpi3bJJ+olKMwdH3nVg1yh9QsQgATZm5GemJf+T44dJjVcNBmmr5kRwW2
ZnPdoOhTLRfIHVk7TMw6iwn2sHsbZG+wHhTr3fjrxiMuxtIKd0YDiuOgVVjVmP4eoE8VJk47/Gzt
r+uLETkSkNLMKFMDEhi8BzP7oqGgt0IyjvlhPDgMfTP9vfDevJY/RnhvRdRSjoAOQR6A5ncWPtmV
Z9MHUjsNPTYF9UqIq11flii2LS1yZ0JWQxvyIbBoVhs9dJmKO646Y37qP5N8jUtmZQ8t7kAQm3XA
V8OYVDwnzBu6F20lnIlIDFFiRW8fHwljMjzcqG0lvR4ZcDFG3TxbkCjYDaO6sarp3S6UxEl60m+H
ph69OOzUAzHT976oMIVOfTv+ZWCeysj6jTZM7UoOIfKk4M9AncuU4cb5fputMj2SC5SgSCdh5DaG
QFOACYwPajrtmri1aJuXtrhtrsNCljLALN2y6h0QpblT/UtfI+QTXe6lEe7aISUKychgJIdQbB8q
XpF2t5mUONM/cU99K+vO2iWA9s7rXWSUSPtI1IQDQp/iGUPiRPnH9Usg/DizdO//NzCvdWFApoCJ
WxkMhAqIL8F6rbHYCbrXQveVfA1BKoos0AuzCLGA0QAQ5dwYI/oox4M+MwX9LPtfVb+5vhjR11/+
fW4xVcR0Kww0vEhRvg21xous53ZYQxCJtmxpZf73xZblGMEMMpDkuwXdd8Y2kH1d6QAvxwv36R/W
A0UloJ0QjcEecW4p7bOCkJmuG6B9t2o2GgakVGvFbwg/yh8j3z3f5XKMoFMbGUYC0KoTawuwx4qj
Fd0XC/SmmoqjDGoWbhl5DTrZgSJMadVuglh0DqzYI/0XmraFlUs5XwMdAxXrUMNNpnwNUFq7/jUu
Ry0QooBtg44F3vwglubWwZgB/zLCggl+iVzfo7ZgMoznbaHCSYJ9Wb/hhibtFhAJ0AR6Bl6Z13+B
eCP/9wNMrg4H5XRaA9M2l1MjtyZOYL4UzfuwNtIgvEZ/1skP2YZyrBRKg3UqCiYXEBvSJ3stdRFe
InTOMGMJPCWmHc+PdjBqjdpRFGhy9dWon4x4L+f7ovHpWu1SFOUBVPifId4nqMUY0gjlMFQR1f6m
719Gaae373W209cIO9Q5vPA12qUxzjXohc1qQE+R9jFn2lhPthM7I3XQp7s/OW9vk+v4J983nZ22
1ucR3uLFMrmHel/QPB0tWKbAuk4YACzjlTAuJDhdLo47/jTrqR0OMKHdscxrHiVXupXcahveWH7l
VfvS9Z3BD596L3/RT6G39p4VvqQXP4A//jmpzWiScGbIT+UpvC1eIcfYOvTpt/SzuVceDszDvMjN
2gT0ygHib0OhDgCnEVhVswiK0CAuORF2qlpPT36m5t8C/OBiyCy8htFCTBnw85tTaOspm53xkBSb
WFVdZhl7NtW7RrGhNTU4bV2uMFgJ3RrRQN0HFWUFiBEundHaII6DFKlpEbuBJjsgRtEwRdRKd0G1
N4gTB7+RKzu0uk3Uk5V47epkp+iBv/wF8+FehCCJ1J0Sd/gFYXGrDkBqgsRjU6Y3UXhT43zRxwAP
3uuu9BLKNO+0Dj049DXUGQdxbhOMe20bMxuPGlCc9zo6zfdxeS/Vx8iE+LcJmZ0icSAns2J2/rO8
hwB5AaIH1DcAZOE8REpInuUmzNogavksk6lBK8Xuj2wAij1vZuJccI1uK0hZQKudaniQqD0eqWSS
8cvA3dSx/l9IAedmIOb1IMsAYPL5VjAKWfBaDTElVj822lsKjGeMiYjrKxfFrqWR2XUuvrGaT2Ob
BVHm6pJPooNJ7pAugYDjuhWRG1xa4b5qOk5WJ8lYCt4ZjlUBrLrGP7q2Du6sBrKSybkCC0by0Geo
GsIG1MajNYCCKEDa0NYFeHq+mHyykRC5qMqaZq4U1q/Usu9rRbrVzOFITLZt1HZ3feNEMR8626jw
QyERehKcc69Qds3tadZOkQsnb98r8lUCBnHdiPDr/DHCp5oDWoh6b0NihDTMrXVMiqylmgKJpnmu
D0hwwG3R9OUfm0XYB2EeYB1R7FSZk31Jd/FxOJab/IjHTXyy/B6hYvLN2+hg7K8vT9juxiwa0P1A
BAF6x22igkIJqRqcjSJyO9tBgDolN1X/lOwTj26BUbhuT3hE/txbvlBnJJC6DNs4Q/kHqj3hLwbN
w8T+zMv7Vf0A4fH4Y4ov2Cn6SPo4xsqGMPViOp3iIfLUoV/pXQoPyJ9Dz0f4JIupMQVYUWew7aAM
DxPC3/VNE64EU3xgc5oR9LwOkakERhdmMNGUvzQoLCWR34c/rtsQAagAvwREGr1r6OxanJfPzLQG
lBTyor07beyT7oaH8He9i97Ch/I/FB61R1CpqJ8QEJx79oCp5fvk7fpvEKzz7CdwCSEzm9CopDJz
5WYMdIBNZfkeQsvU8vQcJCP+dWuiAitRDICZ8DpRZ3TwuXuXtTTQOh0r1jE4RCUEL+MUALzFLAB0
3HJKHMJmQqJ7rW7/H2nf1Rs5sjT7iwiQRf9K106tVstrXojRGPqit7/+Cwr3zLCrebsw5yx2ZhcQ
oGCWycrKyozw0N/F2QorQdoFPHO6iB2JEy2pMKuKJ+BpCqK8HXq4SlsWT6LAiYTXYocLNOaUqSHH
kCQR0GT5sUG6YULZPTjU9fC1lXGwIwF35zf/xdF2AcocPOpoKgoaBlFnW5yKoEeQz7terl1fLiDm
NbU4owPZyDMhhV2CcPZVrzZcOQwcRTyq/nsytwoKVvVTzgS0dqH79w0dFTPfLrI6tg7q0ejQaz/E
4GMsn42OR9q1PuaaSuBV5zXGUrtCSSQrowHf1havGfReu+/q5PWFscmqZ2VysPjAPM0VF1nZRQY6
i/ESMj+uX7GSyZGap6GBQR/34i/lowTr9LZ0VDt5Bo/fQdqVbi+CWJazmVYcO67xIrINKM+FO2Tm
IYyFhgoEe3fwRpd8978Rd4IWEPr5gl/0XvOyk4mVvYvPvONz1VwV5L1gYkOynz09xVHxSwlqI7Y/
WLH8qoE4ovFuG7dqG6424NVGSlNnpe9SQZQHdMNipxJ5ow8/0Pk7BrU90M0Qb25DrYRqMz/LHyhm
x5RgyjS0HFCh5KQC6JS3Jt2MOseglTPrAoWZLEjOzV19QDGSzUBOtcHjTVidlIUZs5mLXdnHak6K
CAAxsbXgJeq8kNc0sBa5zOxxeA6Z636vRBTCsBKqqANxvx6JLpQoLENys+QTzTiRdCdDYCPxQEwF
UR0e7fXavr5AZs4pQU6hIizPkgHlucWzeIZSlk8kBye8UxROhUc6XnprFRIdBARsanOROHsHk8zY
T+UODyXI0qT1cw6xKTBVJmCPG1srBsWYMOL+4NxejCuzOLct/AFl7RSNeExmRlw6PeTagyj91oYf
tyFWDsELCCb8rPxgkssBEIFhi6NV6Za2C0AXMBqc0/arbpK5xS6R2Me6umtUMOgASS76Z7Ut97E/
88HF4BgeMZCy08i/q/Rdk55wmyi1u2wIQfSFuhvDEpPYMtRwF3Uaut4rJ9BeiC+CrvRHBIkoFFFa
nUofhl49xVB4uz1AKw7h4rPZICXqQkmt8dkd8hkk93rp1US9JHVvw6zOAxRpUVNogoSGzW0GSugX
6GdE2l6blNfINLNvAZYhxI8VOcQ1RIVnb6gGkjURnej/fslSoSWGPSzNrUxwfoy7SMsMgmoRKrbS
p1w80JRj3fVCxu/XcTgBQgXn6PzzhTvKOtCL+jF+f42HWjTdoo868Uzx/fYYrlQXAgaFu8iU4J0O
WJcwc8GHmqtQjkmjR1CM9IknypshcLQgALfzSZ2csrN0866xy2dVsRrbJpZaeBPPNa6Zq6HPHGHH
rALAVqI2YSHFI4G5Zf4rT7S7ZhQ2Y0t4ldLXxyL4ivAPOns1PIyxWcYmpVKZNiWScKOlPoubzhFf
s71/px/Vym4s/Zj9pHZ2SPc8Dbov1p3LvQxk8KiIYKFAexVbIz2JYisUIhxwr2lTaAm4Xv+WUG54
QPv/zFmcNqjlb2YG4yiX63M+pJAMmjKpkh0pivIHED8gxg7SOoIMk1lrjgx+I7evqw4V8lqbUQvs
HgGa2cskfPb1tn7upxxzJ4uJsSV+zDuP54VxZQ9qvUEphnwm2nIuF07ZZqmmxBVe2pUAuZlCb93U
TCVbFwzDKkl2N1YpQvQUyjSIs3jljNc9sgjc0BKEuxAevK7bICQ/RZ15hc0f78g3/7tsFXcCctSm
rezASP7eIUW9RQc6tfbZSbkHgwsnHLn2cRf4X4ffYnsKEqjaRBP4efo70A5+tOn8NzXjhFaru+Kv
lV/xxAIFhAVdrM6SGEb9mIDbo4Imp/Ry2wWsbQn06aLCFuQ+M+P65US2NZjyC7mbm4CKB9Kqx9CU
N5o/4YjOLUPwOQf0dRyHemE0UIM5G0SjV5xlIMoQAqmFSWh/gpA4sUjIeWtfRUC+GVGWNh8LrOf0
c0JIOIcAuuaZCrrtKo6YweqQLRCYUHEsUWECtm08H+TnzgfH5JMYH8wExCy8nv3rMw6jZc46rMh2
gfGFcc+t31WQwuqxzKd7tAOI5dYPXdpbKshwuZXm832a3dILsCsqd0Q2FZ3bwarSycixHzdZ6Rrg
Dg22muINspPXpyxCd/3WAInH7VW4IrR7YSnbDOcL2dzTCPDyvj6LgyW8mPbo9puf6VF1juB2Cx19
8yZtrWBXWBIaWsDYZFEbDGduhspczuesbbzlUJDLTYG2ZVR8zeMulncVXjTNbRByPMiaA11CMNmN
IjR9X5q7/9rUaYcdQcnj5PQNXhY9wbBrLsHv6rYAI4uMfBUWE5s6GmiSKBRVpHZQeHXzIE7vJN4a
9WlEC17zy5B3qfKtEMBzTBM7F7/X6j8nHbHpkWBXdVS440LAbEu/1IK4lWFvBmFUKIFYHeF4yzUL
UZ2PAmAwR6MTiUEQp6JIiDaXyMrQhsmOIL7kLIuV/BuMwDMW+NAgriCz+7EqBbH0EzTMQHHA1w7Z
+CiZWyE5Bo2ba05gJlZZo9AN/3KeD9ccwQKY3ZuJ3gVN1wEYzWqmsJHkz7i5l8aXuthL/17Df2Ek
uxXjEa6omI0sQPddj9+LieyFMHJu73ieRewWK2mqjXMzVyjLljadUnrATcTXPsVmi0JnDtrahl6O
H7PbWpTt1Yk424TaK/1b3ezj/uO2QWunAoRnxFnHDs3s7I2gKNSqKhvoiBi+gpKVKvoVdWB47PNp
dMMhmFwIzPJYFtcGcU7T4YEVVe8gQLz0U4MQypE5F+JlyVPTgJbeFsSXXLJGE/Rbz7ftWxlCEPmD
FR7k8GB2ZCnKlbaTckEDVmMi8UsU7blotMlL9WjkbLMV1ziTn+CFERe7mYjn0qpA9HHxhR6kHdHI
ksboPsgf0Mx0L0jFvpDvQ1H2DBXh8W37ruYPaXU8zBmIJ9GGA3bTS9Rc9gmKyin2L+q/8vaj/GKT
iXa0DfbIe+9uo13NHIM2/3wR2iE8irW2BFpX7gTpJa72ah+ep6oH7UJsyUbEcY4865gxpdnUxVEF
vLQevEyXHwqthmJR6kZNfD/k4B68bd9VgHxpH1snZjQk1fUIVG2d1CDP+VzVv0v958DrDbtOqTE4
TLKhMfwoLihwGpN8q5M4tKqYCgcojd+RLIPK8jBoIK4eoJwAyQu3Id1voSkSjnvhWcs4szoyRkma
ra0EjxhOgZLYFq08A5f8fHUaIYmA9Yl0KMiVL5cNNBMyYo6YxrA4ZqU3JGe4akur3kLeC/zqAl0g
KZdIvaCbdBqAZJJXPCSBIpGi2gqs7m1iWEHP2/OrIwjCU6TDwQOCdMQlnCL0aROB1c5uSiBFkpNh
gzcTOWromv4vluYCav6UxdaLq6QQCxlQhS49GWCli1VkInttV6k8gcsrnzmvzgUU41PqWKCUNBhE
JTDPoJVF7Xv7qRg1x6L1XbDAYbxJrOA1vg+LGg2orjw5FDxiJCwcirVRps/oxc4g14WObF6owJs1
xqskeji0eYWhLGUkh4iZW2nVogY+d3qq8lzKdXPm12iCmUaCLMk8sJcTV2Z5MVNF1pDgGX6lhWSj
YOpkDMGuyaJ3n2bINtbt7xikIIlJ70JDRL1I7cSl7+Cp+E1B3+zthTTjXVyYLr+HfUfvBJ0Wffs1
6iBmEivbUDorDTWwr3iC5oCjp6j7/8LT4PTF2wHyLjj2mRUl5KkqD7TCTIs5BCuo7ir56ExF5eBI
4dxzr1P4MHAJxiyrtBNyA6TbNVpSDnJ3AJOjEt31mZPrLyA9Tc23EI8Ht8f0OiPJYDKTnJVTg5ZB
YCrSnkanrMFAFk4TPyUIE1tHyY+BuE1itwZ5XXMcja3U78PmUY8QXx2igFfxubaDF0PASuwJAoRh
5BSfU6vBtz6pf2ok2RSD/6+3oy+rUYmI0u1ZAptxfxJCbTnKARPrKMnQ6AfyfefbI7t2dCAf8geC
cXtmIGs+um8wsHFt1cqhxuE/CQ9S8uqLnBQMD4pZpJrZzFqu2BgVBAPD7FwLpVfooKKnuNhyRm59
gv6axazRpg79LEU9kA1HBEZ4JxBQzKdwZFzWQWYyc6QbkfJnDEoG04hqAbsuqVHLEoeg9fcPhUw5
U7R25oLJ8A8MY0sVpblfTnVtT/Q4VM+aUL/X9D5PG09DSiQEYTgnSls9OJaIzG6bIGgmxg0QWwqq
23xr/oJx8v1YWPtIsCewRnX/TlgKpzKLqH2RNoOy9NKLN4hDm3bAWIpBcxejXEvQezdt7tGC3Mgc
bvjrqtt5Xy3AmCimSAMaqBHsiwrZHUDYG2Yopi4q2y+8LpAsqUNbyWtuntHtCiHgVrJSHifF+hgv
voHZ2wGdUmSLYbCmWab/bVAeQbaYNZAuwAkGAY6+sgzlVOsft/c7F5fZ8BByCXU8EGAXoi4ILw9i
d87BKkK8AgzCQppZhQbKJ8WREBnchl7dLguLme1Cs06I6QjkAq8CYreftGHT8W4089Sxpy+eiuAs
ETghR8pE/kIPdQEhaGubTKIDxgTcmpr2/bYhX/H0LRAmsO/NqtHNoQHjtHkCo1pD3kxzUwl3mXIP
lka7fDPJpm7ujfxHY3IGcdUZLOxj9olQJorQmYCW0waUjKI1gTYlREsDaIQ1c1sIOu9VZS2egQiZ
CklxPKqC6/RyZ6oFjcVgAqJQPI/dsTEtPfL8ordSubTaZstv/74qSZ+3519E9nTtDJLWIwVip28a
4mr5w5hMaIzLHRrODEboSy3wNsbrVlldnzK0m1C6icIjttUW7T0JVQc8+eXCXT2cE/9Ig93tlbO6
Ov9CsG/3QUvLfG5lsktIJEGpwelTHuEfxwq2jCiT/F5IZytUPOdXSe4E4yEMf922Yz0GVCBZNEtd
QYeNWYZiIKWRYAAlTcIP/P9GqoxtpRdu7E/gOZc3vXameF9C4MvjRF7dAQtoxnlPVZZNKGAAtPRa
DKFlpp3VR+2u9T/k/ltd8nQPV9f/Am8e8MXFsETZQtx384Ca00aehg3Y7d0iJ1Zmdqeg1DbizL2Q
8nhXeWYyfjobukEWZ1hiCq+C/9mlZQgGzNHL5W9Sl7k9KXj3xdWlg4f2r752lOgyk9qGSmY2E0Y2
IqNHyAANyeIYgT3MMKb7WHqJpHE7QJvP0seoQJyNYlpTeBMT0zJqf5NrvJbS1d0yE25LqIwCazvj
eRTUrLexalT2VA6blLSPQyhzNuRqTPoHQhOZrr6uwIV0CgEht1av3uPyEicbQ0ErNicgXbsTI7j5
f7bg7nC5ioRW1TNz0BFiQLggQolfi9crtKBsKffJbn0a/0IxpxO66vNInKexa7addjb6t0biHQr/
HwfwF4RZK1RrJnFsYI+eBcjmQS8BRbhJuo98PFZRF83lJMD1t+a1snCBme2P/oK2gCwmrBMbcFij
HEIGxdS2Q/cOZEVGbSuX96XOCcF5Q8r4AIhRJkYsAJQSR0fhuh9s9LrjhN2rIOjMBp84/qBE83KJ
yDTNBmOeN4rijCEqNsqouaDssW/77tUlv4BhHEtJtNGINcAgzW61xWeFXqsgR9Va7Pn+wAFbXfYL
MCbmk8xGz6sRYOVIrTG9LzrFHoPvdc57yuEBze504aW1QKpwRwJQRB/ifiPBKN2A/DjnxY03R4xL
UgscAEmMhSDqyH8E2VMojl5W1k+352gdBoXWaJ1FWxhLblYWeZjVE9yShGbAXh6Rx34awLbzv6Ew
joImRRXg6aOyh0bdSmb4DLnDTUxNzjV59SRDC/p/jGFcRRvpadAaJnws7v1TuFF86qrRtsF1sgyc
iXd75Y0d4yAgBtkrbQ44NDSGxC5IZ8URrxSAZxOzV5GsCU1twNBlqFpzKmKGMfQusu9RakxugzrL
Gh1QvezK6dQ+35611f2rySjLQWUe+AkY+6qyThvN9AGtHhAdD1LlyI0jh7Yo/TepTLAf/IFirKxT
NJ3QAlCS3N7JwQgxtcchw/Ob2AafXZXuZDxg9gUEh26buDqFC1zGRSliMnRxIiD2wepowVKE0utg
6DmJzNU5XKAwvklOQLotz9YZitOkjwXYUSQ8pIP6u6hMl1vaseqhFnCMh5rarjWlDEalgdshEdwV
G7n+pmgtZ/B4OIyLktK+M0oRZpGysYY5aiwjJJ+TpzaPeRHjHLVcXYT/2CSx4RMkYTM/MoBlhi9R
vwvBQ5lAbKG1p9630uRpMn8P4nOu8Domr9vR5yviApgJpwZBS7UpA3BUGyha/137ZuAZA2Sn4MrK
RNhkxVPXjZbZGU6PYLXowN4BVS8ig9O60x9BtP4wZiLvZef2ksLD+OUpRBtdwbs75riJX5ruoBrn
Jg/3cfqqad+SiqeMN8/k9eijXx26RugfZRvWZWksiiqFE6pS0YIySJcPViTXFpV2A/0+pigRDv+b
8/yrJQcqB+jhYzzCkPiERBWcKy7o6Lly6+ajln+VPJbk9QzLAofxAEI7xnHtwzQd3AZ0l0Ug0vuR
VtusO4/SRiK7ofhZtS9lekbbjHPb+6ynyHAXEPFwiqQHW7OhtELY9D0WV9W4anWYWhcE25ac3xf5
3mycWLfasrICEI7cBp499/V8/sH96mxcxDA0mMqxS2D0JBErRUW/P/A27Gpq5a9pbAfm2AlNmkqA
MCiK72FFoW81RLLohkwgmjS2njZ6afDPdfFf2/WvZcy+0ClFlXOHZaMKOqaufZ2qdHN78NbPjL8Q
TJShalFbixABsM38WEFSNMqfdRz/t0HWd9xfEObsBcOwIYxgYbbxxmcpwq6eeQqIbNWYMG14bJL9
JGxvQ/IWBbPj0l7MaEsASX3UMOvp3s/pt9sQ6yfGX6uYzabJPooyDAS1JUqJaXWkfr5ptWMENqr/
BuhvPMHMEcSsel+R4R4VHZ3gWRzYhBpuN1ArN5S321irrnjhQZjTXTFK0mjzkgPxUaqhhix5rfEC
3RpeG6AdjdchujqGCzjmdNeKWoICFOACSBJG90phl8aJqhzXtLoYFijM2Q5hUA0tW0Dpkmmnqu1P
qSWcaP22IXh2vDzCUjE2CxoBIiorJ0R0IshWJTykpXd7flb3qzE/w0iiopisTAg4uEkTZ+g+JEN+
FBT5qGXiq1bpj7dh1p35AodZ3OghSVpfhl+Q+zc8ZUmyG0eeLFmNGrhiBbm4LRjxQjCbcnDntXzl
zBe4zPojo1DX7TQfIiipqrpy70+yhcuj49PBoknlhub3moY/CsjMFKVu0ba+03WQ2t3+jtXpXHwG
sy5lf6Jy38wRSdruC6U41CjqyobBIgKvhXm26JbFzOLMTLXocfuq7Db7qWLhVDEudygr7t9A28rx
ihyzrljx68SnKMTFdqu8IIxsYJmjLSocz7jqROazC5xjIMkxmElUlEGL9R6LtBw3Sv0LlToFmiQj
0VGbl0qsObt79XRZoDFzZbZ60ugD5krsv5HqResOxHzt/RA9CwdaeGPTcvYgD5CZsaT2BQUqPTCP
xlag2VQ4Smi+qPL7THZVzZV56aBV//XXQrZgWQ1DyBSREJveAC0CMg1T3DzfXvDrpSILDOZq4Nco
96EDjBJT8WxGvTnLeXZobiWdI6XDfdnHJ7Gpf1RyP9m6Mr3U/rQTDB/5w+gUVTO7W5XGbp7KPsTS
QS/TjzkYxU2I9HK+lKxsmFlNci7cU2ehcsbV+kIjZhAxslMZz/p1sEG/F5qj8mJLYnRllsk+7JqN
UiRg1ISnivvd0Ji8JNA18QDGapbkU0Gejvrar1B8EXUGBZSG23lORhsUs2gDtfV3/AeFYvq9WluN
+yF+Nrb4KNzRTfMC1pj0LNyNm9tjsXYaLD9iXjiLj2hkMHkUAoaiBBXm0EtertiarHOc4RoKiKf+
s53NeUIWKD7aDCFkjKURi9NewLtRWij3QQll73+3ZonDxDkQS42LWMdGRhZ3K/u5W+roPVB4Sfh1
7wSGI13E66zG8gah1S5HWRvM0bWXTpusOnPaBo2Zowv2FlHj9cKvH6Vo2oZCDvhQUdV+OXxBrw9+
omClpImd6qOVt3cZ3oAhMzGEx55CXjG2hAYURipnp6y6jQUwszqCyBTSHAUb9qiXGyiubnqe7Nbq
ebJAYLdimKkIpTCUg4EQePIKDVKY+jaH7PTtpbF6SIIrEN02kNNDAu9yDEErZg55j6VBw0e1dCMU
XIiIShUX/dEcqNXVvoBiRs0fSCdSOkOVZ0XqLa0WQe4cc84QHgozclAHh3rNnKsTojsThQERqj25
5LWrBxWKm8FhrMso/mdAIGYtlHKN6ZFAphxEdyPkNkRQ+dQnM3XjJLVKmXPyXzM6z25x7uhBhlVX
oaN0OVFF2iVZogOyoVZyVB/HB+25vicPvic6szAZevy7XfAbQd3tBbK2qRe4bGRDqoTG0tcdadoZ
uquicDZ+IMGhlZwx5jxrXTfMXhrJvjNAgTfpEAjjrNyYVuDqgRXA/0NA9iHbZxBjMyfrTbTSl9KD
OHljQTlV4Fw31vbD0lxyOcx4RJYjTcHymQavjQ/jiNzys1E5mvT99riuPhwukZidp2YmJX0AJBIf
4JLbsXVk8aCqqCyRt5XmldDILnn9fNecaMwIM5vQMLqAdAJGuLby44QwH12h1hBAgscK35oX//HQ
yBZ6WpzvvhvwXrdl3mJi9g2ZkkjsYnhskOR5/rP2EL/Vju5GLl7hNgEm9Bw7hgNx+Z36WDrCtwas
FZv6vcDqLux6i7DJBJVovNvKH5UnnoVDxLsnrbn2mdAAAo4EgipsozG6vaYEevc4w4Z7PxpA28A7
ttYc1DLKYua9olmTiiMOD+pbKthVhGzjcxsVVhOWSxRmnqtUjZRpPqIyOHTo0+npEUwTSvhTblFL
kQrQUnFL8WUSN73pqaPo3l7dPCPn820R2Sh41UXhIuCl/NwLaDVE+WBGeY+sqxHA0kr2PtRkAvRA
sJ6QfqgMr67vpv5VEyAun77X8YuYb9VyV06Pt41bO5yXqMy9SCgG1HtnME4phX0y6Yc+/Q0q2rd6
FH7eRuINI+P0q07MKQXru62PD6r0MnZPjf/7f4Jgr0Bxm7ZUD2AMSSabRAS0r5M3pdS5DcObKrZf
czLMUG37edDAyobsAwKN1thV5NSpbi/9jKVDLjmilu1u43JGkA2xg3DoJDEEbKC+V0hhd9JZJW+3
Mda92p97ExuHqga4CbICsxT1KCbtQMfVC++G0R8qlXzGxlNtRNvbiOte6i8is7tHM6lSxQdiVR59
ESFuBokRzsG/igEhWTRsohH6qvqK1kYt9bMHIW14n5s9UkGmkrc/bluyOnaSYhoKyM0MlR07EdVO
EN6YUSCqPArWCLmndHSIIEOi6BQgcf6/4TEjlwXTmICcCB6jfKyUk594yXgXGx+Zfx7AynMbbHXx
LYybf77wgroYxYmoAWzsII+u7KqkBgsAp3p81RstQBhXmwRdj+d9gPh96YLgyhYjE7kG44SiFs6y
400W4261gMYkEQEFTlPZRHmO20yf4/Akk4PQcF7DV8fubxqAfUzUm3osUh+Big4G6LHfS4YTlTy+
gfWAc4HCLAeq4JaPklGI5x3DU7Wdtnhv32XHAspVsYU3lNyKHHlHbeGYeWJmpUfDJZz5uybdmUOy
xTcwq6RpFZDEJNgC3Y8T1I+CV9Qv/nx/JioU/Uqns9WNbk/2+Ga4rS3vJ9VuPIXzDV8XFjZXuvwG
ZhEhDzxkdYBxaMFX4WS9rT4Oh3rTbePP8kd4lkHc6eLhXnJvb5D1cHRhO7OiUkpGrS6BC5EsQ7CQ
azk0W/LT/9nKFl7DRY9Y5SfqOk4FCud1N+O9P65ungX+vOIXO9RXlCQxI+CrT0cTFB1v/l0fu5h7
0YMI22N78B/JPWhmgs/bhvNwmYM91upC1SjmHGTmEfIjynESXK64Lwfl6wqysE5P0I8wyLAuqj5j
/wCxiCTurKnk3E3nj72xeL6O/gUMUWtfjs15EEEKnIb6Lxl3CMhSWKL8ewpFXGtE5Kh55cGrzujv
1H2xYCxQFTpVYTcCtS1+Cr7ipAloZ1IQ3D1ryJFGtXd7xq78Eaic58QoyL9QYW6y7f5TYWqJKICs
Pc5rB3Kqrb4pSMnZD1+vTBdDORNGk7mUBK/9uIIwlwOIUgZhNgsEgrJ2dJUjiJV3skMPeATHxWiC
RwidwbZyauPtkG6c73vbcPe3Lb3OWDMfwTjFSAdJhDILPY4bsLpCE/3TPPhOfYx2+c48gjjrZ/Lr
jljJqXAMTmh9FXQw0IwvRJNPWCXVrLSnjdYAhkm555xh1+6WgZg3zWLdyGVldMYsrA1qJGRqlG/f
Yk/7+KHujdO0hSj6ubmLvmXn/Lm5nz7xUBsotuT6nNv/7NduzTPj9/QJgako4yNAYlvGD7HoSfI2
y+5yKIRwZpM3pIyLC1KRQvMJULqVfqCnShus4jN7uetehd/GVkGRgKs/3MZchYSqOMSdQOuKGPJy
iBM60NEYZ9YUCUzIrWkXISdsXGGd/KIH+gPBzmIUiVSYAJGnjnRCw0O2aRzB0k/PKIf5gZ7q39rz
W2UJpl252aZ0+sIywEDtRZ/afXuIBc4oX3laLCoNrEUKWLsU6JIwjzxJH+uFXMhQlpH2pN9TxR2N
37nKi8lXzEYoDlJA/A3xtKtSIDXN2jESTSzeOMo9sw26LUVRwWTpVNUCRzdD4xiJWXgfmGGbO1We
lfd9n6ZP0SRH+zQjWb7xoR4QW2WJJC/R/PSJCEZ5R+IBKt5EGUrQaKnQxa37vvatOAfzpqtF0UjA
7xmpT2C0i1EyWBNtF9c1CnaEVBJ4l8WrAwUyQOiex60A7EXQQGG8oD8mgV9VsFJOVNEde+rbSl0L
u76ZAcsGRMikVzbq2PYbPGX/c2PgDG/oIE9C65WIsrLL5ZvpfR8lBc6yiJDSa/QkeDdGuUDCpuK1
mV6fKoCa+WPw1gXKK42xdDBjKaYxlDDSFtWBukSjXVhoBnK5Q89ZomtQmLlZJs6UCbL9l1bFhSzk
fQo+53As6kNuaMWZxI3xaRRyNHCwrh/x0O2ood0ZPFQELDkskeSA5tm+LkocUzZ9Nk/5dnBUyWlT
aCDVsZXcoVXCS+6CjeGoburCEb3RDS9zvWLwxTcwjk9K2qYPenxDF9+p6muofyQgpbvt6XgYzKCO
iRi0uQGMiZ789lSFXhw93Ya4dqYXQ8km4KthqhthAoQyjZ4kpVvEPM6/Q4DHCJ3Z+AOGu9nKxZGo
9wotwfaNaw4YOCNNf+hpwrHiOiH51f/6F4Nx2F0Dps1GAEbppqEbP2Qvxp24I4Er7c1NaEmFNfEm
Z23klmYx+7iO9BBMb4BMp8oywVDbcQLf67JfxihmiQVIJOfCjFDd6U+hTSq8VqiPiqNZmdc7NS5v
xknfU1vk3dfmX3wZP8zdxH9Hk1l3AviszCGsQC14Th/mOgLb+FAP5CGyjZ3uoqLGM1+l1+7o27yS
r1VkhYC1Em9fEoioLteKpnbQSiqBrOWRpdDn+D3XE0sdHDz4isPn7YW5chCAzABMu7OECwJvBgzu
xUzbqoEohnQau5knCbVygT1o0NjbjD56HXktBmsbGkOLdm1U10DinnHIbRzmZpFDd5gi9BOHfRZ/
R/P2bauugwUgLDDmdbvYbpVcCaDeBYZAreh3V7+JgROHvA13VVo7v8MjeQcmGmgU4jHjEqVWG4Oo
ykBt/0XcF0/avCyIVxp43Rk51+iVabqAYgwKe+IPlQA6H7SACFpsZeGTBkLK0LQkDUlQu5w4r3Qr
I4itBdZU1QChnMR2L6ZqZ6JKGDT4RXEq5d5KFGR2URJV8GpiVoHA9YTaDhkt4GxJQ0C0UqdJh5cT
9NWPkWSZIJUGYYFbK+Xj7VWx4q1EvOz+B4q9rPuFkotTA6hxJmCq6Wlsi4/bECuLGyti1ncFv7N5
dYctlQwxXQGIvguczJcfEuSbwoRXPLPm6/EyDpVSeaa2hVWXS69FfUQfpGOGtguvnR6j9CDErwHZ
qdDliFCTUR6mwe7j+yJ9APHTbRuvU3qzhqSMuVJBQCQjGL8E1xpVT0JfyWxyxrMaMkp3xs5NNskG
udfRGj3zLOAeC82U1noRNj5nb6/NIvJ5It4PcYcn7NVHFAS9ixI1syX0oWYttkTk3TZwbRLR4D6X
AKBqAzRkl/aprZr7Gq4WIAt5VfP9RM7cUPGakGQeQwXU1ch5gMGaVYFTom7UMknD3VQ9JL1jWtTr
rOEcHadzg+IGwftOtuX2tl1kba+BJBsqJwYUT66aDKdCzRu1hGGZVVvt/r12m9hC0wgI3Vors06d
QzbmPQqY7v1tBamZXWYnkBayAjvweB9znZicR2DxMeRylJMpq4q0xseg4EEyLaTNfBs1B1bzEHu4
Torv+iPEq3FBiuz7n5yBmH83c7hfYDOeu0UvhATqByhfvSe/x70jBW5pKQ/txw/j57QZtqgB2fZ3
mm7FZ32T55Zkc/mtVhfZwvx5mS+OqLZU4qKa5yJ3zSf5vbPwqHVUN1h09uAKxzM5F5x8/3U9BPTA
4ZJwj8bSlkEozUDisO+DKofSbLMB3e/o1kfkvU517SYPAwdsxbz5lm5AXnNWIWdlLscgyaupwoN4
n2zFTLCmaRtBzPT2PK64Auj1oVwHXhChNXsAG2peRoUhYQmNko2uQTAOcxCu0/YI1+fmbByCCFkg
2305Zj5UtWqa6xDQua834ZvSW/4daS3x6SF5D90g3iIhUVu3zVrbGheg8z5erA0ihBk1MoD2dr0J
tpJlIP7d1h/Fm34kW3ICx03lhcfsIM0qBRzwlVAD2tGgQEU9o0YQ/12C6+Y0FH5mQDTD8TflMd4Z
+0Cxhk/ygLDwTF8jR91FH8lb9BRvmo/b4CsOCiS2kH/SUS0HaKYVISuhcxD6IWJDevTD+6g86ubv
nnD84MqymRnhNVA3a0jyfJ1vi+E1kog2CUXbYl++Ssq7lv772keeQUYu20CR71XKgdZtM4Jkm4L2
qLT6xCH0hG7a2yO1Mku4H8hY+SDokXEWXs4SSX1F67v5sofmuOy5Nza5DmrDnag++mBcFLgvrWve
A1SD8B/QyETvIdu+EWXdCNrfkdpNs+ld0HV9NzuHWjHY13k3oLVdd4HFbAABFUIkrICFzuPsPjsa
P0NPc1qPeORkgwP+KH6KvJvmyqq4wGRCKikvof0qATN3Q0iC5DgiQyeBO5aP4X1j7Y2At81XfOQF
4nwRXKxDQZTQ9NxCkFDHAfxDfE0Cu7HG3WjVjun6T5Kd7tsdT4FkNoM5+i5AmYXT1yQHU+Rspvk0
CQe0LfWaLTeZRVFieXuNrkWpSyw2sZJnnao1A7BwDatdiCThrdlWnughdh70c/0UOLcBVwcU7AlY
pXAgEpsjBu0mhVcT4Szb0Z5w3MTKc4nSu39EmRV5ZqYxtIeABJAliBZFX5xwSUEJX5OAltoppP8j
7ct65MaVZn+RAG0UpVcttXX1bvf2IthtW/suavv1N+jzneMqllCEfWcwmAcDzqKYTCYzIyMwGCtj
NbtYimBE8I2mBpFGOMEICaGUBX1go9x2skB14fJc9AfiKQae4ZjIEh95qjZO1jRB9SfV4eyGP0a1
xAUuAvpvC7ABvRsuLiJU7XtW12A/B+nc1Dh+2fi286TlAE98/+stQQYAMRGg4qmqm+ItXbU13pE1
VJIwAZ83EyY4XqO/fhZA6sUESZKmYtfxABHWonRVTFoK4vMyNh4NNvik1LZ6JIlDKxt/ZkU/Dwpz
PoYsDbkVI9tjrnerJezeoN3277+YyRnX0FMxUYYXwsAwoShvLeBWH3Jy7CfjllLMBBfsH8wQ1Ih1
YD3B1Cv2dOdF0a2WoC3eQeYaCQ0XiVZkrNv8LJyFNGwM1OVwC0JOGeoowm2hV02Jir4FNWVCNqOT
BKDa346R5Xd5+jQpox/Hssr3xfUrmBQui9TGAN/UUxDuJyaA6UFSf4vC3s8mVOzyjdluoc95fcMu
4jaqxmhgIA2FYBWEKgUXp0tl1aRHR9W2OyTVeJqMNTge6q212E9DWEhypEs0IbeHjBeFLbAuoLp1
7odxaLCQFdDpGMNmy/Kgtg6Fs60Aw6dfs+xF0x7j+M2JJJ3xtVViLso0UdJA8iQKcyGrGpOiRbHV
aA9R7FVT73bJTTdB3nmQVHhXQhO6e8izda43hkfR+QL1MsuXpoIpJMH7wgiPLM8w+9r8Yk7/eH3v
1kzpSAgx+YVbA5fTuSkTvPQjGeAtxBpUjI7X7NaO5/5Yd43i9tH8D5EKAi+YNgErjcVbX+f2Rh3A
wlDHgWh1K8DEg2tTtCNlhZi1vYKCE7JcFGMw0GmcW3GcbIb3oIdYaRnF7ExEXaBaHxMtNwGfqDZz
Wb5d/47rFg2+Nn67i728hrZD3jY2x26Qn/kMYj6zcZeo7dzUzjadFEgus8fvz5MErZu6vqIx7NVF
8kuNe68rp8MERXUMpzxarSxfWgn94L3/szzhiM94ZzZ5hg9ql+OmVr5oFtlUMu3oVSN4/YBdj5OK
inDQspodKPdiDVOm7xvjsQc62NKyv7/3qX5iRfhyUcHaLOVYninWN2obvrG+uTWWzyhpJUiItfWg
2YqgiPsF3OaCrxsLeEOWdEYkHp7y0fEiRXFjWfBduWF+TyFp+Acdc/HqN1NzbkMI62GMUPNj9VVN
XkN0Wcuwe2ySbwWVxItVc+BdtQ0VJFqQBz73u3mKVdWs+a251AeaHXPjRwvoqfWzHqP9YDxfP1Ur
WSCFVA2SACQ2+IpCpG/VkandgIwjc5xPBSSrRplIXsRrARDpmYGWD9K0i2kuHCLV1DvEWpRx9ior
fTbOH+hpAIFIJPfkmj8gS6NoLfGWv9jQSrQGbzgK2EpKd5hrdHN1xwfgr3+yy/ItbsdTK8LlYZlJ
UToNFtTnZvFDWYh1CCejfYCI4/xVUxa6Q3el3gK1kqM4T7ubtEavHFQbqXOvO+PwbBWBPg776z9r
bSfxiR3UbsDce8GwwPJ6KfPYRIHPCR+MpH6Ymq/XLaxupAFpbgQQvLHEYUY9IqUzt9xC0mTJYVAL
Ld1OhgbOqbQm4bc+HmSV0jWTKLxB5QSKmSpc6PwwhL1hhB1BEMbk5Nuovi6Z8Vijn445gGJzfXWX
NQ5hW4WD5yQzCWMLzqNAYS8ftxYLrAWDDbFrpX7VGBjv2Xaye3TttAPVhKsagqCmLoI7NSVq6UKA
bKrbfp9Yxn5J2DHMp92MUBa27JCZrX99oTKTwjcdKmsOywgmIVXl9qblTvZnH/p5FAZAXZbJP8Qz
vC8JRKPwyLyYrBzmeTAjBfGsL5Mto+pbqdaHqkZPluq3/QxeooIG11e45jUQzTW4uCSktsWgFjfL
RFIHKRdFA85cADYuyhuzQp/FJpJS3GqqjPPG4ycM4r9zD9VpmpGKwUNDtG6MbMTUJOxGmzT7nCjY
VO6a8JnqG+lk8Wqog8fAZ0ygjUTWqhhw2SUzOSSuo65WFg9tn21CKYfPWhaE6vp/zYgkVZ09R9AD
hRm1jYKof1HQtGiqTTwv7iDjl1vbNgIxWaDDoJ92QQAcEUVLdQjIIvMPBygP2z+cZqSe0k8xxMyy
7XUnWT3vp7FFuPoikMUBsIXdsphxl7RPlU0rN6vGbU6ijb7k79OCoabiHjxGkhtxbe+AgEBHAokz
imSCz9BmKMMohc9kDcncmpi/nL44oLPcSDKxtTsBmDSE6v9wBgghLemNslomBfkRm9+rxoldY5aJ
AK/uGoF+BIZfwChh8MWe5Mkpm4oR0CMutTq7GDZyqzTFVQ/CbClN3AXmAhEab32UeBBGOHH1uSm7
UuZlXADns/re1g69Y0T5LZLNenIhG+pY23hIO9u1Rj27M3sSP+mxzm5s1saSOs3lmvGcQ2TBL0EJ
xRbb0MQYyVgjC/DQyQhGy51DEK/3xC3Lp+tOenn8YMhG98kEYh1z6cKKjWEkzHBQ6Q+7Y2l9TJA3
yssdnqpAlEnSmkunPDfF13yyj9AyrA3wJJZgxQTjvhM4FdIoWQohMyI45EBI12gcCldg/rn77iiD
mxFJIrRmA1gmREXUSzBbJ5yuxB5adYoAlwHhrW/lw66g+cZQZEWSFTOAXuNGs1FFMNDNP/9es4Z0
odZQby47+g1UI1saIn5EdfTXOS3eHX/siCIChoJy2GigUWAVEBGolU2nTEFINEk4XF2Og5ns30QV
gDWdL0dx0OHpGgtfbQ4HT7Ur23WsqnR7JpM5Wgm8EI9Eooq6HSo9gHWfm4qaFmc4d0DaB+2Rwg5s
isGZW7tKfLv9sOp4Y2uNt8gw5JdpD2/34SWHIi5GP0RyJyvp4jRMYNXO8y91277oNW5pFRgVtexc
okCOJXKC68d3JU5oAIhZXHLXQhVS8JHBiNKcLUnlhVTdDMb3fB63C3KtmcjI8/nfdF4GhSP+sSR6
CXg4om6aYKm3vxLbwRUaKCEJlumDYOa4DxpZ++DSXxCLAZNByZ3SS7wzSWqQPKNX7WVt/xUlBSgE
6KlfGrVM7GzFXWCBS70j8CMIivBZcN7E0HZCNodKwMGwUxDPR00QdvFHOIw/FkgTYqbH06vyQUNF
6PoGyj6rcCryvgqBlcdnjbvGpSPSuLt03Fj6a0LtoFPeqCW5sVc9BkzPlgNRkssciFGTkanLKk+z
gKaKHyd99tXQHagkb107DYB9/p8dtBLOz2ALFb06tLAwsI+gcv1qOosXpp5C3grn1VZkPP6XiYgG
U8TBwed3mcg8QjGGHEctgmVj3eggwzCiv2/MaVy4FbkjugA8rTpf0NTkKDQwxK/a1lXMOWPOMOsL
x21oXUpO9dpiUDsGA9PvaCI2w9FRy5VcpwA+R7VLyIM0pfqdVQunmThoanFwKUY0xESHtWqWtSFi
1US60q1DckML0m+UOb2PVeW+6ExyCPXxqCnKwbbbvaJXX5tmua31KPKVErGmix/QQzKRyw6HSoea
soKMLFKNYXP9gPyeA7z4qVBV5m1XZEMihHNsB4DosriC6qm1qbVip8ZAwFqqXw+Ol0wx5q9CT50+
o4X4qRZ5zvDXmGLeKjAgS4NaGQpmYtugq0N0IGfIylXaIRqoG7VPuibTFb8Md9yIowGggmI+FVtm
RV40RT1HCAQIQmGnbi0dT8tyd/1r/m6KC18THMQ6AXQKd8aFxlyXm0uqOziW04ZslLvvk198A58k
WFmazt3On+3rEwe9lzfH7L5185dn5Ut8qD+oLwWZXubaWDDeznj5UYyYiGk9S5tSMzIsuJqyoGRf
6czHoPppt4Ccrm2ZP4ftk1a3tkuk+parHxuvTm4dOZwo4o60uzESAttm6nybp96bau0mj2Uw55Vz
jCX+MSNmvGULWW0GM0mFTlNu3fVx8n59Q1fuD96cRDECg2sEurbnUclu6iUrFOyn1T6Z4d1QvhkA
OU5PdvdmmjsWSnLFlWqEdmaPh/2TJL6foYU8J2kFDR2/au+yGVJF3qT543IwlQ/HcPvxqzJIvHal
IAqrvABCOKDKESe6sqF2GlCTQ5V+p/Rb+1ENKk9/x3vI8k2/2A/b7PPH9e+65iGnFoV1Gsipihow
QzRn1PvZqA5TRO4T5e3vraBxB4AusM4o0gm3v9U4nIquqMDSOAdtP++btvMxRCa5i9diKBxEw7EH
5his0ny1p7vmjNkEdWrs2n18nDbDHvwZnvZRHc1PjMpLWp9Sa4Lbq5oaokoOa/0GM507aws5rxvw
nt/lLh7SMn2CtUNmOEBSq8i8AQMQvuGY2nGDfB6HDBTyRvcTb9frm3SJF0P8P7Wgn389SmvC1AIW
QPOb7/s3HYxmKlqrrqX52RHCg9431I//vl8HRAtuHB1gWryWLup+KYapB6tDjFK/aORg6MGYy/yC
e7F4GwDUgBE/FQ9apL7nKwtJq4ftNFZeuU/v7dsv1g9979wtB/U58z0bSDHMxYGIz7/+QdfOFsCF
FsIv0IUIXYLVbI4rAAAQs4rWL1vLjQxUOGRlo0vGPWzbqRnuOCdOP5cRjdt6QNC4r2Z38JERVp79
BfjabEtvq2P7Yu2aG2e/SELHbyq/y6/6Z33CaSM1RmnqAuvTtx8TDC/35XFE1NoYz6j//ayPDbB/
A4THAbZF5/xVOQSMefm32Z9dspdC4deuiNPvIBxHS0mtSLXwc/ouIDv6DKKSG8uvA/25rvxuMwWO
b+6aY3KfvXog5bu+16vGAQJDYxNehhfk+SZEll05KHnidFo3LN8WHca9x8cs9svwZzv6hUyod8Wj
gTbDwBQejhBGFLOKfGhb08n62jMSFchH8FKP0Mx4SOzEzdMEow+SC3HFlylGcgDxAI8pxnL4+k+c
TJkH0qAaVHlZCY6g3v4cIqSqhv7Xs5C4+VDMBQaNPwtQjj+3UxpaHcaJyp/frXJYRr1HS5rI+JQv
qSNgBpgO9BnwAZFxC0czjWlkFSAo9qyv9gc99j4FqjJ8cBIXCNnJY/5ygGyUcmtvoMZ23VPWwuyZ
beG8Nmk7N6yBbd3rfhUv7TF/MG6KxrXhpE4NCh0DdNlf1dfrZvnfKhzWM6vCYbWzBg6Tw2pX3EzD
S/XXEg/8i6JuAu+HYJUqYhR1kHBXgONUntIGtYoGUQY4yRetO0KnT4+2s2w4cS1XOjMo3FY1CHH6
uuYGb6xtf9SO9Ga5cQLlZ+fPPibg1Jtud/0TrpxxVGp4BQqFL86fcO6bwBSSsVfhm7SaDsyZtuj+
uZbzy6Df8c50Q41uQaAkUU5b3TdQL1N0pFW8yYR9G4eyGTM8S5HC9zsajXeFYvrX17XqkViWBn4N
7J8pPvxMZsQVwb8QYQAi3XzJk32i3vaoYjCvHb7qoBhaHnQ8CJNvOdsOSK5kme/aKk9/gbCZGYFs
Z1OaOBPhohwMyvR7syGf19d5GTN1YP8QoCGbgI6RwX/ESQwrFBJGU9fVGHJ5Vks0ow89aJzMe0U9
mObP67a4L5wft3NbwrYBsqBUBY/PM/tGzS04NNPpqCW3TirZPP4XnRsCSuNk74RI1hqZBu/A3oHC
LVDw/27o9zSR3W/88hTNcCwIxiSBnkQadf7tZgdUoJPD4zJekX1texokGbTkvqmqzfUvt7agE0u/
q5gnu0TaJUniQqvA7r7sChP8C04aLKP1dN3M2oJAkATIAPrpaLgJ3y3PtCZlaDdBCaG4p070fWqT
WxWlF4z8Se7OtQyNUzATdA8p5k3EjweQfZEbEWzpaX3DWPSwzNaWggkR5YtNlvU71XjQMJ2eN7rr
THe69gydyWPUEfAzf2+zTLL0tcft6e8RP3HfoMrdMfyehYSv1aAFZqsdIFh9SLP4oUMjIQcgn6Jc
ASxC7E7lX59DZBEYHMIrXkdWLsbRcdDnbOyBki87xy0guqV54G8Cu6JXKHjUv1/f6BV/go4HStoA
NmsY2xMyisWK2rmoIfNVLhPUS7Zz/m0ZJEFaZkMIXySsstwJ4xpSCKW7hNtyjvxGSpG04rJnKxFc
NmrqSdU6rMSE1m7/rmDCO/fjNLj+vWRWhCgZ1w7rTYa1WLNXRkDN7VF/1O0v162sfzG80Q3Q9KAf
IcQTW1tSCjesoUYNUg1z52CAdnYkoWR9Kf8zQoTafDyxUV1avvXKbWneF3SXzt7EJCCEy2sF7owC
NkbIwcMDTO15aGxKGqYTxQdTOtAejv2+NpojM+vcHXLdG7Vwq4+yrsPa5+MdAEzHIU3GJNm5zTyl
WesUZQ0cOxTIZucItaut02tfr+8S32sh6ttI6zDDaHMMtAhfh8JDCrG8Br5g6bfzgine8Pt1C5f3
JC9zIaMCaR04f8RmIhjqmd4aeFdQOyn8cYjBGh+PRaB15cc4pwxxMSok8e9yw87vZu42JzcMb5oy
s8Ld3INdwL5Lw69OiDH/p6o8TroEir/SdAMmDcxCaNA6KKub/MecGHNUjPhnGK3w4sTeV/GrahAv
LWbPouDMKxGOpk81yp9DR5bVXX5ZHXITqLUB8ADEn9i9X5Du9I6J/LhP/MF5N40gZIfR/GCq97db
CEMos/MhSoR18XZLQs1gXYUMtWZvk/UetvuIvbT6YZGRUF1645kh8dqCaBwl+YjMQGvfwJ3gTtP2
+kouE3wdxTVAplBgs/Da5afuZK86c1iqvreQS003S/9glVslfm2jXTPe1PpN1EkKiGs7dGpO8MMK
NLWsZTCX17M3q/tlbrdh8qFMuz6VYW1XbYHqAaB/IIcBgDlf2rBAxwbxBFe++tLb6c4ky2NltIHS
MhdwFUnGcxmeODckx8Xb0IIEuda5NaL0aVTx+3AcC5fSzWh/Devg+mZdBnduA9NXDvp6kNoVbpAq
Hey5GjNk89VPMj816TGeAYWUlA7XfA4DUXj2AQoNpIXw3TStKUqDcivaoxUmKPs/Xl/GajDC1YGX
3e/4J3wqpjZ1WTdp7VWlb9Vf9fAzMu+NdF+Acj+T1VrXvABn9H/GhGCE2m7MWI4L0YZAcJLtCX0k
pHapuu9k7/M1F8DwAh4ngMOj5CpsTz/aY0lifLimATtGu3XAKU2g9nz9661aga4OWFyQSeKuOne0
uK0IurR57TnK4+zUru48KVSmtbDmaUhU/mdE+Gp2MyqItDCy4HBW+y75XLSDCkWV62tZ3Ry09JEV
o2R8wala1nVHswRm7IzcFGBo2aGq0LlmNH1QyErqUVhIjtCqRYKuJMKdirEFYY9iEpdEDXE3hcUP
nkh01GuUvTLWfl9try9u9Rv+zxTgJ+cbNZhl36VVBXeYd122b8Bz6RAkrxIzq/5wYkY4rlZIGsZG
mAnzwBreWfxUJy/XV7L60dAnoWhoUXoBw3bS2GwBoq89XX8c0k1PDqoTAqvpWTLA9+piEHxUTBgh
OojzuDG4nEajwGLGLtnUs+GlwO5P5iy5v1e35sQM//OTWy8vRttKuZmMgTk8hfhWMGuW21f/EEr5
cOl/l8M/7Ikd8PXlupbBTkvivcHsl3KJ/mX7T0wIJxXF46hEwwWSztETgSqdc79MkoRuffv/rEI4
M53psIZwR+60bBNDXyjbNhHIKs3KHaSFA+6u5/k3MtU/6xEfMKAWHbvGhDFWxiCvG/mI3rJVyIfF
bL+nRTAsJvQHWAq252GXLc7/3/cUswaLYoa6iWAf4ZXpXwZzG3ayir/Ey4l+7hZ6Dh4qu4aNvHV8
GkNj0HGpDJMr8XFx4qaxqhGq4zCiRb7TB4O9IfqBykpXq76BeV9g7FDrsS3+5ycebqhzHGsTrIz1
Z1i6zRwM+SPEATwKAufrUWilZgvXOLEluHqsjclEB9jSt9qGHZK76q76ii7Xji4uiGaQPDywHf3r
Vzs3iuEofCxcUCLhbWzSDo+cGuFV/WKAILP4SWURnP/uC5c/McETspNvmEZ5b9gh1mWVL3b5fdK+
ZY432M/2qLvABku+4uoBO7HGnfPEWhj3uZY3WFANeirI3L+XN61Lb5Vt4jtb48d1a+vu8efrCYGW
DlDjG028pltoAxsJ8+NpAsmGO5LvFXm5buuSXg5Pv9OtEnwx66eOdDGMqfOuCFQveTE9KJXdDYd2
l+2dr4rrBEPQH5StsW2fEh/CBdd/gWwjBQftomhQmwqfNm7JDqCCYXqFPsZWM971+nbQ/+HFcbpc
ISwD/pe1kQlreml+h8hi4gL8tJlbbX99VSu107Pv+ht4duIxGISqASjEd+2joA2/kNKnQCIt6W5i
fmXtqgR3aLwLVSr5nHwBV86FCPxctCkmNdg5vLDNXgYn3TvTFxJymxi3d1KwkaVe0/7L4+TP8TCE
2FyFSxdHGYyysd0UIFNrRg/8BXr3PhYQ8xklheHVq+DEnFDgxBxWk6k8vJQMg0ogumj7+ilXqGRV
sk8phBhd6ckyFDCjVp8k9er+QFmI6uMuHr0Zsrey94NsWUKQifI6ViYD9sL5lvZ3VfVFb56vuyX/
yde8QwgtQ5PXjcNNLOPzNH83ZknWs1rGOjlfF6hgO4ysdIABe+pflll50pzUrbX4EfyZwWyRm6S8
r3PMIhaW7MRdAijPT5wQSFpbb9Q0gWnotr4YBTumeXQDye9DbiaH1lG9BTI4lWYFZFIl98N6DEOW
T/E84jRn59dDCe4OZvS4jFLF9HL1U03jbVwsG20J/aJNb0EnIqkJrfoKEgiMKuHRDMqQc4sGRhGn
POUnjoyB1YxBqZlgP5PB8VevohMzwsE2md066Yxv2ifDprBtrx2T+yHR/cL4GTsympyVBhi28KTz
KqzKwssvMQtUXMMPJXa5bIW1b27bXQS2nD1uoEM6udp7upd17Ff378SusEyr7Y0BjBNI+3oo1xeZ
57BtD7kBdXH16jUbJDF6/av+aTAL8csk6dLpChrMYfWiAM9rv3aVv3QbQ3a3rqWzvCIPFgCLgoJC
uNyJ1RG2AHzlQV5iPynODQ7/Y9pat0Mcy1xlLVqe2hKOH1QTykotcQYmPdvGkT9Wj2zZoaoTOIoL
FVtwANv/8B1PTfKfdHLHmkVUN3mC5XX5r8K+Udivqf8Kslwvhtza9cC55iH8cQ0RECBT0SE8N9Wy
oZ9y8Gt5S7ahITgvPnT7GM7VRtd9O5JS8q3FslNzgkMWFTVq1sFcg4yImvs81l3FfrSBMlqco10F
dfGTWZZkkavucrJI0S/jvKe1wbcQiKZpO1R4HQCwYskoIdeC1+nqhIvVqDDD3aOO5VXjR6Z6avyQ
ySi81y46Xp+HBh/ahhfa72gSschqEB8ru7ob6vAJ+YLkwpGZEO7SslJqu+pbpAd1eERnJ2g62UNx
9UPxSVSQP3MOGcHBUVRqktJGoDAwtqzF7506uamMdXX14P7PyMVkEgphid1NCH50nj+W/kvixPsE
Bd/pe6c8p4n2aIO88/ppWv10AISiqUsdjLIImU4JSIUddtidbP5onQfz71ks0Ew7+fuFrZnUch4U
niAmlrWzneQ+zoAYiColCOd/qX2AddcGRgFYRMMQ9siKh2QEDwr2CFQWbkSVwk1Yf2hiWf9s3Rn+
Z8gUSqOMTrmeERhSazwp6tf/zAtLQupqCPizGjGvUJE30QQvXSDwwQiQuzZ4d9jXJJY8w1aAldgh
kGJjmwCsAZ3DeTxFx1u3B8CRvfkRfB/hoz99VgdQ7YebYl++RtvpUG5nP9uHbn6QIYBXY/mJbSG4
lkrXz7aBNc58mibKYy8uEgyWTYm3OFCTyvLdiNfSdZdfufPBZojpaFD8A5Z/gSMqSRpjvg2I6xxa
9L45gLrLbStfcV6uG1p7eQLBDgIgwG85R4ZwuDIwgVmF5QAJSFhgzsVWyZdNmGGQvV12vfkToIA7
ggJaOlvHlMhQDmvrBFwKWGNOK4H/n2+stahjOabADJmsgQJ4rpeBNmaOy7Kq93CISl+NQRl5fc0r
8QQDaZgOAAIB04gi+FEvWTmHGppjeQhNHmf5Ps6gXrhuYwVICtEJg1elf4sbiWX2YSGdVTB0qqzZ
fCgGwLJgrb+xNbs8KPOM5/WkPKAuRW805B+evqTfwK4BAJc1ZG4SQTwr/XsCP/6TAGYHOxDIEcRG
dD3rajEZWPdAPknznEWZD6EnfPXZDS1HErRX4s+ZMSGoMrSB1dqCsSmaAF1SyOzpVktcJZ6/X//U
KzcSLKGTipcNHh/iWSkbFCucDnldOw8ZFBiR/udJovjarOybOSGbNnc0F4RxP/up+nLd9toqweUE
wQV015A7CIGpjEO7B2QdAZDG+zICN1CJAhyTzefKzOjCMdHKeakolgi0bqsXrskid5QNaq6cRQzf
owoLbA741Ck/Nif58eCANpNZYALCXj3UoIePm3wDAA0UnIFopzLE+sqaAAsGZxTw1hj3p0L6iBpp
btoTZwFicVC13afRT56lqJL+0KoZ6OfA7bE/Fzgq3qaE14PMZUjrt3JQ3FFrHxzpDbUSU1D64+18
rk0BU+cfjyZWQcwYNCuhXZLAbrL0SbXityWL0iABw3gR1ndZar1WuEncYbFuw6iAyGu/QO0kbJx9
1hFZpra2n7+nYfFxCehVhRNYkFpLlgYUAIMRuyOa5NlyR3pPy0AWKjkGK3kAchm0LflbR0Xb+nz1
JQopcZelUKQZmXabsij0wrIfwVWShSPIUZRehhxe+96Yv/5PYxtgT+Hi0MJCaQ0Nem5smAZXhaTs
tq+rTlagWvuGBGgQHApwcWJjzxemLl3YVnOPhcVbXT0MbRA7t6XiFc02giZpk29b9WDVYGQxP0M7
iM33uN2H7CGRVfvWUiDr9JcInzhLoyRKJwZChxdMHC9++73xQcPh/WTbDK+9fXwkD3EAleSddSd7
Hq19BaglWZyWElBXMcIOg950A/ckB+oGo1MtbtlbGlQXW83D9AL45fD5rwfWVZP8NYYCGU6uWCOL
JxphwrkovGmC0OMBs3b472MGW0Yt6w2tVSExlfvHlhBdzcQaUsuErRlNtSKGpmQKZltPXe76xTeM
xxkv21YJri/wUvCF8zufWBXinwWKqaqbcghJFBnPniea3upa1X2EoT3f2n1i3GuhRX6G42TXm6hn
oBrILTXcR6o2QNwnL/1l0TVMwymTune0oR3A5NzZGPMxmAb2A8XRPuMusoIxiaDf2I8p0tVcN+pd
mCXR17g059xvlD7eJOFAPq4vby0iwGN4jZNyDSThYiTNghkpG+6qIAXQyA7Dckn04iwSM9zrhQq1
hekxZIKY3sbtxd3o5M5yxryZNXRHMAypbdtJ29hdHMyhIdmsVRcB9EwDMRZQLRfzMhGxhm78LZky
O/kQFGNMfilDyzJwS+lpuHESFoLzpOmfcoRA6g2YztfcKCvi3r/+YX8n5OKSoa0Epi0IWXI+/fMl
g1N1IAYDOMDYoHwc7jUf2bM7BZ+aDznBDXuMAuMAri8Fgme2mx7SPaYkg2KHrGg/3cxBuWUuC571
Y/NcerJ3y8pjiQs//ffHiTw3hlaNisKRCwvBuKDxzJw9fmRsbkd6Ww4SiPTa5p8aE3wMLOLEUfiX
gBScrruj0qo/tbGBcLmS5O/XP/vFfYPKIR5iiIEAnYHdTHA0DS3HpIgqnFbVeKVz99ghc/l7Ezp4
vMDCauALivBGdRrZBN5m5F01g+xDgyFFJZLq11wsBGHn9KMJwa4uFmoVfIesxzYOtBs9sCHUCGJC
kEJvyrswUP1f19cl2yYh0M2JklVNxh02eurNfa1tQxml8Qojy/mqhHvaJGBg70bYoM9vSbDsBz/7
0L34/qh5D8vuIYQon2sek40RRJvrq1t76J19UL78kxBEFqftGh2m2S/6ZXkb7r+j67BFnf7wUGwn
sJy51w2uf07EOkzuoSAm3ox6beBBwnAZ5+TXVD6AQU86lrVqAgzWnNOJImUWnJ05VZqMLZJZlczg
yVVdvKGDrJbRH65QHWDXgNTn1MOAWYos5XrOMp399oykcufZ/B6VnwXLj3qHEDXnP1qNepqZeqTI
dgsmH6Isebj+MS9lUPhx4JQx/5ckC7uX5WqvtQZ3TmBLA8w/vKqQ79sQ8AB7TZ6CfoyYz2pr566q
JjcTSZR3Ct7gQmNWgAfmXysu8p+DMghYT6CVgJfRuTOpYBfPDJ5Ip8bPXgtGEKQ2y85iklCzdjuf
mhGCAFQsmlGrYSar7sLUr8NblmIHiGSAaX2DMdsHiiRILUGe6Hw5bMyzpGuywosymm4GwGFSJz2m
8/zFYa9xmd+2OfMaMHYzS9mU+bIn+ptkg1dvpJOfwP/85HhqWhpHhYmfQCM//mLXbhq7+a85aIJ7
XXFfRz961iB+s3f2w+imkhuKr+/irkaDF8OAIL/CvMS58SHqisEkyCx7E1DYFzibO1XbNvlRjJJn
7uoyTywJARAj8xjh4jls2xPfgf5ZDKKGCUrwTbVL2Livw1GyuasXCddeQyUN8CxxbUo0DxixQf6K
YcjJLbJp9ltmygiY10KRyV8doBBBbefiQMyJieHoEl+w8dPs64Qis7r4Eh9Z6Z8B669iqsUG9wF4
3c+3qVl6ajYKKh5Q1x1BVjO/MHvTLkcbDRRAcDXq0/BJYnNtw05t8iN64pdREgJk7sCmjpmTClOv
CDX1t8G4M8JNo/uLdR833oxIpLw1upePzK1Uvy/2VrV3wPt4/des3p8oC/IKGi+liQfVKTveE+aS
gNVN5LjE/BlOjwBvKaE76s9WCCWHQMMoQXtPshuj8kMbnnVgLKjH9xyiLqnkVl0LUCbmw0BKh11H
Ve/86zhThTpKjucDUX8u3VttUZTfbc/UZAAoc9USlKJMXmW3Lip41AmjuLVgqQtyv9qZW6QPG83P
j4PuDjuyeRtdbUPvE9e5U9xuywYXsBDvPQ4MrwDJy3SjBdm+vLPRwXZ3/duMJGN4Wbah+1j74W0c
vFzfqbXzAF0PTA1wWpCLJJFlXTcRc0T6hjcfPGdJHux/aB3h7seMDR/dR8dFuIS6xK5Y0sAZyhmM
JwRCf5W2U7ROEhxX6rYQH8J5Az8rRrBEIpsxy6soB7MygOglKDKWUVPvB3QDDq3aFL7R9urjwHR2
KOZetby5iMvX699y/VWHOXdI1iK9vyja4aJVWpTJ8EjdAULCIKQIbW3SbpQNRNEMSaqxtnMY+QHk
hxAIHevCnaulPaMhF1OGLLBjfJQFWJBkdeK1oHJqQ7hvMpXVTbzwYxP5C3UzCFLmaCRUG1D6grz+
+uf7/YvF2+3UmnDnYMKzjNMIK0pavDBhDhyc7vD+Vm0LFxQWP6otxehH7qGifFy8A/kx72TAybVL
CJqHNmcQ4BUAIU5AjatCjRA/oV1wGJieuilLJW6yunEnNngEOY3UhTLhEoeN0F7aLYYWtb3exd9p
0cmKXheWQIMD5gCKETRO7Pf7qXFiCdyRpjUkkEZfQrpNwMao08LPumVzfeMuzODUESiYcJ5uqIuI
qDuMniWLxXDwlGYfDe9quC1kYXXNEU9N8D8/WUlTGzOK5DDR4OGlhMfFCpLFB3YXQ5A2GpnBP6zo
pEwrRCzj/5H2JUuS6kyzT4QZM9IWyKmqsuah+2ywHpnFJJDg6a9TZv/XmUosse67OJtTbRlICkmh
CA/3Jrc60s7mBjOwS3pMpLMZ02nl0l4c1YkZZQv3TeM2vMH2QrEOGCyvbX2mfbjdK9UO9ZpKwmLw
fJrxVTazGafmZAtYQ6aBF18maDgl5Rti56T+4GRTVbpPfunNARXalXBgKWw93VXz309WD7wDnhYz
XDLFa1fdu/xBTkc9e0hfrq/a0nSemlGcpCSi6WodA4zyl7izfTAUdnaIDrXJ3iFqXhnU0nWDGiFA
FyawMTZVtrE9SGbGg8RR8QWUgSQBLD+7iZ7H2I/+wRtR9EXyE4qHOPHnLzmZvtbhLhoAYEl3bkm2
K0zoUQXXp27+2Iuj94+Jz5vtxIQ5Wm0jmnmFxMckfprgPWyDst1dt7J4up5YUbaVmZq51QsMhIOi
xew7fxxWQu+lo4ggyDBd0AHMaa/zqYJGHmoLDlSimXXnSOaXU+haK6NYWvjPsqaOZDRypso+ohIH
bWe6iPBGFBB2E5rsSryOwC/uy3rHWR5mYsUDFiOLU5vK1eiy3HCRNMYRG6Nxht3xuPX5cKuXWzEG
XXyP4m0rVhx8nivFJ+b7YxZ50NF5qabcNR5nbcIoXhQmusaALqLlr2yU/tR+t6L9dc/4rOhdGvtU
HwT9AGL084VLizzu0zZCzSSwg+FF2H5Z+iMkld/TW36wtiV4HdkzLXxZ+M0jPdBdz3waun62sbtg
7Z29lITD2P/3Oa6CdnKrKGethrGzO7JzA/Yab/JjtAfXWnJr3aQv+vP18a8aVLZGLMamrjKMP3V9
ckhBsxY/gUkLpuR7FBSHevdzxeLspldm3DXPZ3wSZWQNOSwKwKt9zc8DeZNtHydk+xnatdaEO5ee
hGdTqmybpBeClA3s8ZDfWXfTEFA/9yufPdiB/q26j/0Ptw3vscQJaO5wnK5EKatTrOwhhjZsEHh+
fkB37MwtfMzd/ohvPlDWiDzUzkGGukZIuODXULNCrmqWDMKRpNbxnbjomTcA7dU7Mx4wCl0y+GO+
GTwXTbk/SYYCqPOlRsqIQgPTNrZI2Ps52Nqy6Vgii9l3e1veUe+F6weXPMc9AxlCEXrdtlzrhb/c
7/OnQkgS7fAIftWzU0/pWE8lPrXoNql4NsqvSF8MOl7p8td135tn+sz1AK2ZSREQYYMc4SIr2VFt
crsEmpV9BWKuZrK5D4HONeqFi7tgtkKduXiEm/Pi/IJObe2yFEgNcFhNN13VvUlqoi+VuW9/Pxx0
w5sAyqItHhmP8500WDzKIRKN+zmJv5XI6E5mHFw3cRHaYCwzoBiFa0BpIAp7bgKCO1aBvB9KU/XX
0XrhE8BsKAuARJWl7467ct0szRyS/kiXgCnUhNzDuTWL1WM+OS0qR2n77hjxHUnadxrXKznGi6AD
qtqAs8HQ3IaKW+bcTN5JiL97Jfi+i22mgYP0Me9CQVfAnmtWlJOVONJOZME4csZ7Z/zN6WPGwphO
K7flmhnlOCW1x0bDKHhQm6C200G/oIEU8YPl2S8DgJmVFVqzprhcWXBCcXZzhLq/3XFD01e3uynW
alGX+xQLhHgNIQCgKngUny+Q43WEJmPGoXyQWBu7duPQHtM1b1scy4mV+e8nsScI+yAkWOQclNEk
LHuyM2e9IG2u0mz/dhfN44HAMWhzELaru6gqytQyBlhCahJp5pk4Miq/cbgGfdCSNWLlyz17bk15
jkygJ4PGMzxCtvzWiobOb+ou9evB4FvAVEYIV7mpX1K6lrVZntA/w1S2b59DX5HGGGY7vtSlAUA4
pPAmvBuslVPpIhLGBv4kqwbuFTUmTzmVbG/oofKHrcVI5LvcwxsS/GimtslxnwHrBN4qGgirWAkW
lyYWyIkZePp5KirO36R2nBstnJ/Le4RoSfsSG4e4/J7Uo99m3sogL2Pvz1H+MafEDRXj5qAPMAdl
003u3HssQ+58H1mPjnhL023ZB4j5/95TT4eo7LyhRvWiKGAz5p8dOKxF5Ovcu/FG957I2rvsErT9
OUTULHWom4HEVTEnJaiFiAOINE3fHB21y12nHXLwxmbWnWHi1gEghIQerpvrw7xEoSmG1b0vmsiF
4hUPhojd6e1/GflW1W+N1gWAjQMPh/1haYeR534PiVWKALFywO1aWrsuqXxK+21UZ6HOrK0LXMj1
j5sHfR6lzN79Z1IU7+ZNB5oODd494WllRs/M/ZKtUTxfxFzz+MGNDVCag5SjWidp29aN2hE2tIS3
aO5lqAkkYvAHt+g3Y8/u8fxcK+0Zi/vnxKhyMA2lN0ExrebB6FVvmRQ7KOmENRN+mqKjDLjRAWW3
rPlao0KdOb+tfDraxluha77lDSFzxtC2prs2YrvrE77shicfphxcuhv3EgEnDywJBKT2Yfb7YdgV
4w8b6B8mNnF99MqboT9ct7u40MB8QqIRGCiUrc4vIJY1MsmMeT4k2zseiOBJvAcAfG14F2XBz8UG
/AGnO2igVHoPikQ6yp/Y1EM7BhFEmCcH3AbIaYMCD+yS5qudVOHg5U/jlKzYXrrJZ8Ww/zOtnGG2
AGsYnc+w3h1u0qY5WM7aZbA8i39MKGcIgwpjX+dYPMrlVrY2jhCIXdrGPx0ZJ0NRjgzhMt3MRgyl
QQokzPeoof1O94DQ3rV7tmckeDRfIGYnfDwv9uPzv7jKn0EqrlIzHosCUOQgzWXYgfK3cLuNGMuV
mHXxYj0Zo7JDvajrvW6+WEl6cKYtqZ4prp78LuvRFbzv86f/v1Gp+w7KmkAlY0oLI+zE0XXvXPnz
uokVB1QTKlkWCVrP4bFWvUrrYTWIXPx9PCdRy0SpEWfp+R62OpC+kGkeAnvg7UtD99e/f/HMhOAV
QJugCwTF9Pnvu+VQeUWHM4Lr+Z3IXd8yshenfnXtet+6xe0gu+/XLc6/eHH9nFhUfKApXb2hJiy6
I4r0wag9NtreqX5GfMXZFjfuiSFl9QXVoawzwlBCHvrOQeuUn8o1nODiaPDet0DpbECsU5m/XExa
ZlsNDiCB660s5EEfi8pP9C/62AR80lfWaykGBgBshj2h+AVq0/P1svsqiqqynQe17+wPYoQu3fI1
EfZFryDQmYBDgBv2Qm8C2aSYuJi62C3CFqLvWdHg7u5A4LRHvsnX1lpyF6fxj0GqPJkTsDykpYDB
ptoR875tN7z6pUPBYI3PYs2Q8mqONdLEsplHpjUI7UOIxOb5d9MI6LSC+/mUzlEdHRQSQB+gSon8
ieJ/pTfG8ZhwhHzMTwK0P9y40EODHmK6T30Ixh6co9jeZzdfH6OQBv2Xl+62D4tbZ9dsmY8pD5B/
X9kSl6VoXNUn36R2u9a6aFvLBd3k9PBF28Q31p7fVk/Fh3WsoZyUfaSHafOU677z2NzGIWo+cq3b
5jJdOX/C3GZDbAPSHyqVTt7WzCpp3wUj8oI31k6GSQg+wiHgG7TePFq+uVsTqr7M0So2zfNdMxbR
0LoENr/HU2DcyQ/9cXzUvzThVxZAdC5Az2iY3Ni3mPX9mo7vJf2GYlx51glqZZSyAQO+mXEzFbql
g3ynBWIrHp0dnrF3xT3ZkpUof/EJcjrPSmgUQ98lqnOYRZ0wbDaOX93kuU+D7sdd82o/EF8L3aMX
6qG5W2sF/mz3uXD9kzVWTik+NkIfwUscoDdjO/nv3oPcfn92/R76LiDvfNQfaGDtbCgR5R8v/RYR
+hrX6uJj4HT4Sjg1MN4KN8InmEfLgIvxzfPky60WfG49ti2/1DvvxoIs0fXrbXne0bY+982iyUuN
hoGBGLt4wLx7fgbX6jbAW/jDFwsqZd42DerbbAQ0KmuCchuhxLUSRi7FCxBJ+Z91ddW7Au2JBNYj
0/btYWPS8R8sQIkSexgIfzTuKu5ca0UKd5ZdUICtEmjjIFutaCyFiTZAVQB4OBYUURT3MVghslSH
ia71jbDZ45Dm3+E5tz/Ye+3/ig/xKzSkD1AteCdrE7h0wZ7aVvzG7gxrMiLYpvkQxCKIWZggdaCt
VSEX/QQ4PKiVA9NFASc8P5NcaEjlzQRDVu9PP0B8FTgP5TeoAgfOU+E7bZAGQ1B9RYJE+ONu9VRa
io5OzSuOIpo0LV05zzHkwH7IL/kxa320P8XoEvRJkH+z8NAoH36u7I6ltyIkpjBi0FSgnK3ESxkf
sqgRFqbXePdAhJD/cr27IX/NzfcMjLT5zbBGPrl4552aVAJOL7VEMmQw2aZ+/jTs0ZD3wEJ2Wx/y
vYC4o+Ub9yACGYLMn6uS2QZ0MMkbajfXh77g1A7exmiPQY4W71Ul8ojarkwk1FcD6b5VkIsrH2p7
h5wiAcSibx7IWmS6sMDIbH9SgaBlz1NFCkxzJMw1mjYASnDYSQqAmx1lAx5CxRoKdeHQIdBmsiBC
NaP2VKAUKK3Twda7NkDRfUvq8dtk6yvR1OJoTkwoi8jSAaG2AxNG14Acdwq5eBjW1GIX9j7o5+eS
GqJrKD4pS+Q2fWalNYxM4Iyq4nzTYzj5toy+XneFpdQrDM3E3HgzQHpBOeBio7Q6rect9CluJMJD
0CqA3dWK/FjzmXEgxbFOXq7bXFojAkJ4MDmgVwXtJOfHTQw+gywf+jboSLllUX0ovHZ73cRSngvD
+mNDCbMmJ3FZkcNGXgNlo2/w/Aaxeu1za9vycBr9eAoTDt7elfbjJecA/hZ6xgDJ4sGiHKU1ZXVK
CbAi1ngfRb9S+VL1v6+PbdE1QAxnYM0cdBMqJqC9N4L9BqLPvH5tQJMQWz+8IsMN+37dzvJQ/thR
juWEpSiHctgBV0Ju3dv9vcGD6yYuAXNYIwJsI9Li6OiBLuy5K2igopGRPntfWT1NWTQ3ulbv7WT1
gJHb8X6Mpwn92jW7q4zk0FLrK0UbbQjC6DUtkEtU+eengNjARJkFN70yrYbNrMjIZRsMhYwLv6Ne
9y6qJH70Cln/GG0mzSATtVf6oDvKw6Fj5D7JE7T99VreBDjQ2B4/Xu1YDiIfv0FccidJJzy/pW5c
+ek0PcYU3YGpVssdBJKbuzqJ+ZsDeUIIT4saTVt67KSPjYi7p0Rz8xdCJ77ho4lipxy995SiAyhM
7LR/SqPcgBe3vjRlFiTczB6qfs5bRfVIfLMZ0m2Vj9VvkWh4OUFlUd/EANM/GqzB87kxevPG7Hto
RF5fz0uyWTIreqMLAG0AtkdUjJHQ+DSSdmwD5moBqd4wz5tKltuJTvuOGL41WjcIqL7Hzm+94S9k
NP3EzD5wa4SlA1gKoKes/S+flcA7gQ5kAyW1YaUmvuDXwMmD8gA54rmNTPG5AigSvXGw0CZPbwUg
KhVU/KT3cX0qFu7YMyvzLj4tuU6E9Y4OK7Srxb0NrvjETwhAr77uptNBZ13+nOt0F3uAy9RSPF43
vzBIbCwILiBxol+GdOhGqGKdYPMCHXJXGABBa+wuiuN/uAux1OgWQ+8BHEiJoRwZl26dTW2Q9N5D
rQ8heq0T9KKsknUsBGsUTVlIXujAM+Ctfj6dU2OIwQMnT8Dp6G5oP8sPji74FID8eWljRI5TDClL
szCE75KObcyexa/X53Th4EUGCvESrmNANtQmi2YYs4bX82GFoGnof7cgGbCdjYx+///ZUe6utmJl
bQGpHBhmsaVuA+656D0ryI2gU7JyAi8koTAYXPygGXXnIPx8XpNI1kU2u2lbIWdovWQ15DrpdhBv
Mh63fz+uU1vKuOwowYN0hC2N3tB25yT8qENXzNMO/2AHRSZE9cgZApl0PibowTjuFMNX0sQkT0C1
c9/ROuM3pOnRfeM67O26vYV4hhp4qEG1Gv0MukpOxWSeTmimw1Yv0YxmiedSrGXLFrbzmQnlNBm4
3dCR4lwVoIvMLGNLIczHh+4fjkZ0zKP3EaELelqVmYtTYlTjvJ3t9ntbskBGL5n26/psXfbvznfE
iRHFDco4cTqAXNug8T6LLyCglPkXph8M480qdg4BQ9sQCH7f0x1Q+tetL6STYRwPH3CiA7us0t9N
4PthAMIhrnY7qAvsBfhoRHyfIyOahN2wxim2dAuAbxNYPyQQcCPOfz+5BcoBZB1jO7t8LQ5RZu8M
Kf8DsOK2ioc722ZgLLEPjiXer49yySNnoiZIKwL6h+Py3GwdxVrudhhlJkGyY1b3lvMPr6C52+x/
JpTosBiy0nJnV3H09GnQy+cMpNkcHSPXR7Lk+FgtA6cTgjJHpRFEAiufvJ7hLIQoxFRNW7OeDrQc
V8x4S36BZxCiAQcau2i0Pp+xxkNa1rSrNugTo6n8gmLB/BZMOaFe5q2zHRLH3ZKhkS+kr4f7uijy
sDCbCP9Iw0f6qZ7yEfpJSWdC4JU3ns8lyP90p9XGoE2y/NHRCuuoIQu6KSaz3s3cB7Uf6bq8iwZv
urGBTP6Qk5mhfZxGzQePaLkhiVFyH70J6Z3o2umJ2qJ+7TI63QwAvIWFUwFfhd7z6qOaoLSFpEmd
ZeCptErHj5Hg+GE5RTxsoMlW7TVm0DCWSfQIBYUGV6XpiW1hSxY4tT3srEaCyNtETw7KKsljO1jp
Vjea6KCx6JBXmnnwNGdj1JO1ZbU3bidRQ0YdZ9IDNfUJzR+afec0eHH5SdFX5cZiuf5kSZdVQSlt
az9O3fQ+tq5R+sLL6kdrQo3cL2TCwbiesWJDnGR4lYU0dn1T5l+1ODWgmZu6wB1pEcBP1/1q6d2L
dirEFDjn0K6qPkJNqnWs8PA41MFeeZdGTX0Pbnt+sJHRfAe8Lcr8lvUyrDVJ7g3SZ8yX2bimFzqf
20p2mkKHDbmYWfcQz4Nzt7PR664zDV/BM92vxiGwxYtFNmO3Eg4uXfOndhT3xgRaoyyRgSEttB+m
LTTqQUUUNuJlGMjK1K6NSTkZGJCGA88Rvuhl6kMd24f8W1GCPHelgrRox0ALgYsHF7BqymXVx5Rb
ZocxWTwJIZrWOsfaJr5n7K+7yvy96hqdeoqyRgXqarVwsEYIv+5k7j3nrN9dN7F0Tcw9NcgqQXwb
FFPnbiDwioPmIKaMESOYehC/VWh1SUAiBaWQ7xVaeaKMHGp3rYS75BbgJEG2DK6H/sX57yfXE6VC
G6x5CplxB9XdSot9EynHrNijPPcPbnFqS0mblX0mS2/ANNZeA66Qvii3mqu/8qJpnwFXt1ZeJsve
8SdYVzw+LpuxKzwk0BwafXfx+PVjwL+6tiC+qLzn6+u3Zkxx+RGMKQ3IpubINg8hnd66+aY2X6Nk
bRIvFwxNzzP2AmXcuaaj+HybelUN9dkyMAqkxsWrBQBL7DxrtoVE4YoCweWggPLABJpIDM5KdIpz
pFE50LGwER8R0An81oywnB57+f63UweuEWOmwTDR4odmgnMXHB0BGozKmYkc5FNmfbcreawZgZjV
Gnx8IfCEKaR38FRFtvPiDdnYsVsyD6bA/hPK/mawkG3aU1yN9q3hBHLauKBNyMTXzLvFtfv340Ri
EE9HBxxguHDOx0l71KDrATE1KPSDxNt55IAueySD1tQDL48rvEOAyJj5qm3sbcVFiAXlQDrC0Dj1
AYRz72VsP10fy7IJhEogFsSLXOUBNSu9TWyHMWj4xQcEMqhWDPWP6zaWvG+WuwMVHbLTF8DnOAFp
OXTv0FjtfCcgtvC+ttCP1P9aaQYsAlgSHZ4HTwf33fmyxH2WC2BeMVv2bdXQY2l7odGtUUFeRrHn
VpSzD8xEwjJSWAHiYDelLWiZ7Z8lK1du+cU5Q2f9zGCMTaWyyfPUyWg1wEzsfkkhmVVEftOF3Rp7
70Jyfaaa+D87aMo5n7Ta5ZWTCdgpWBdqzW6S/1nVzQQJg8SFOh29r9Bl3QTF32OBzu0qrm02FNFs
NNu1+YZoAMUPFJcV2QwSFWbrGaFU8NdeSKF27bhoC0bCR21EZTJKueSgx8fZFcQSWVwgkCLrPZIr
L++FpTszpNwgbqolhjXCUGcV5QsKheYBbILV7djW/+VestaMfPnc0VGgAFU5RUINraDKadRrZd4b
Fg6Jrs7f9Qa5hLjvfWiH+4hHjxbIBSLb/Ie5xFsYjA8AIpELfsncMzSSZj0D9NgNxAAEdhJSBiLr
5q9rMOipRX73kwMWN5cyuHQQbUM8HB1g67khJUt81wArkOWtve6XFu2U/EExREe9HkSOEY1gskgh
i0ifLJC/t2u436Wb64xlQrkkZZQAhFfCUDSxMM+nwBLbztu4Y1C7N9CflXUCwdawy9HNON2m1opz
LhxfEPkDY5zroNPPUbMYjFYzNyhILmhmbgwt35ijvTHMaiWKWghuTs0Q5ViJ7N4otAJm4gR4rOg/
YTUvtl6F3DT2Vb3mJYvW5htypjoFz5eSmkllIzVBJgwK66XX1a1uf0/TX/HQhQnaM6+fIws3JvLj
QFbMAtV4qiieYmidDj5eDM1K2aNWWnde8+26hcU1OrGgHCCNPrZxSWHBy4aAAToxGfzZzovtdTOL
A4FAtY4kHjzCVmaNp2wsBygAoHYbP+mefLHSlWfdsrNTyGC4SJuhgqrMVZXif5eVA2eX0XM0MxdX
rx5YBuzaJy8Mmf3hybOP3i8d70pW8t31AS7taVQikf+cYw9kxs/vNmZ3TeSMIwsy8pC5eBmJH2m/
ifQpuG5n6QS2ZuUaDJOYaFU4t9M6pTDMFKS/meUdJ1KHsnL9CFrflBa7AaWytFy7Yxbgf8BIoUMa
ZSETssUqy0UBpSgm5qwjukU/ICd9cKGi859XWLc1d46s79xgspNXt/WeUyGF7+SJcWhtod9EZXNw
7Nba1rwBU5BhvV2fjcsHMIpUOF7m5iiQOqnpt7Z2IGM6ohLWChQJuwDJ2bjZQgMpQlvKSF/7ZMWP
l5Z5fm4DjYMnAVbhfPrRM+6kbhuzAAwjftR/hzY9qyf0HKws8+LATuwokR9pvEQjlQbClOGNy8eB
HXRHota5r+nRqLe1+Ie7D8AHZJPm3YPE8/m4UjivFokEoTlkvGfSMQ1wsa41Voa1dNqcmpmn9yRx
YHOedQbEqgKXPgqv8vkUh4S+XneKpS2CjAGWafZXYCrOjZC0K4HOTVlgyPsoOZat7RNvD1wPZ5tk
TdhwcUQnxpSFSvS26soiw6lj637T3JrproME+/URfT4nznNJ2IHenAaZmZxsNZ0N/jQw6Fg425qm
853E8oULigRkfnwhs4NZRVtH2AC1I0PiZHlggFzVYcdcoiI3QgSkEX7j/HaaZuXQW/JShJNoQwcG
CF27itfgmI9EluBBx7gXgpQfO/x3Xne7ynhjE/pJjnUZXp+JpelG2tMGpRQqTdj352tbexoHh2OB
tW3KbN/ohQ2MSSKPlVW4/2IKvBiI3qmOwpNyZdnwo4hRDK5qpyMdQY8o9VfXEy/XR7SAJkdzIayY
eHODiVedRIC53BKgdrxYmbPz8uRt4OmxG36N0U9LiANJOCrjvR6AC/DFSOXGMds61EzdH5x+rYVr
3hqqn51uHWXMeRd3UHDA1hlBjeehe9YAkLC64+mbOfzLSfpn46g4fgiP66KIYSo2vtZkL/On1nxt
1rTYFs/rEyvKtexSkUPHGFYoOdD6Y6wfoAsyiH/YB3OnyYyH00FdqnilHaOslZZ4hcUW5MH7XzqS
orDmdZVfa+kWJeCAjGuB6NJWgG4UlosiD3vByppmlVm2Hk4eRPEbCnhOhhw98Z6uu+dn34rqEqdm
5sju5MjmBjTZoA/MoBVjem997gwAW3UpzzaD440vdiSNaIsudOb4QD/0ZVgbdPiGs0oA1GHEUI8j
Q6EFCAmM6plAO/dd9kY6840CKgVRAqB+tmMCMlLaVt73cpzo8+C2RY1MgEFesiijT9JFf/xQRt3X
Br8C4j9g6L4UDZQIeQKM4zbW7IGD5Ukvez/hIJp6agUyXSE2bSeDLGsqEpiWnm9FIi22EQDvdFuv
K1xfTJMVdq1XP9ZRM0GgLSuAVu5r7gWedOptA6K5MubQHO3siqHRO+lrCvIj0dzTlhuT77qS/dQg
jfZl1HOQ9aQeOI79OrbxqpI2mHRY18R9YGe16d7kg2eFphfrL6IZZHbs7dF9NJKSyg0faoEKizSL
h9yEsje4v2PXT2y32NkFyEH9RtOj96Sm0jsmJcgCgSmzvAeUhNtDErfeVmYDooPRrjN9ZzPK3YCO
mfcmsiYGe04/FDuj5dW2tEnNthnlHWi+UlvcgrhYfov0JOsDIbV6kzhmXaycpEub8NSFlGuincTU
Dhm2Rwm6qi6676NnD0kfkr9e99WF4hzqYSAYp7NMBFjGFENdptuJMScYR/nAqn3ibTJ9OzZvhKDf
NbuNvIOl7a/bXNyFJyaViEaiUcFjGjIiLXjaa7MBDDapn+J6+nrdzuIcgu0DXHOgycCeP9+GtGum
gRWwg/rwXkBmoWqyt8xyn+terCzX8jT+sfX595MtL0cG4cI5FTy5e4N818cnbqfBSL7Z9WaaNl0O
qdg1OYmFR8aMrQP7B+hmEEkQ5aQGoWncgkEcSTp6jJvHShxb+SNOvo0ArjjbERs2fcU+9w2kEWru
V2aY5l948f36NM/TeH7anX+FeT7NUIwiEU/wFQPEffXopR3zkOkyiOYOr48kDdK1cuSlA8HijDuf
X/hIvyvjZk6eyTThLMjR3l832tZOyUFEa2YWkq+wg0gNdFcuaJdU5qBIDG5dTBVuQuG+2BQyg5BZ
3POE3rhWCi12MxdBYuGRx9P2kFZNsyGA1K241mV8YYD6D21FQFFCx0UlsppITut0zsSmXXdELJvs
opL0IR81DnW+EdlYJzH//lSYR+5iciF+CHUn5XaODFCXGzmMlg2wsL/yZPStFiupfdXKb8N4P5p3
47RWt1lc1hOj9rkj6WVUxK0NR5LOtM8M9wtP+m2F3vvr/rqwVzG4uQSBggQ0ydSshw7xkKiyO+QD
QM9WlvctfS0RbZToxgAaa1N2xzJa4xC/PItmmzOwBlOKu1dx2RJwDdq3cNmu/NV2eZBBWiBCS9ga
5GtxDk/sKJsxAv/OiFosztbupiq+83JjiJXwZl6Gi/1+YkLxjTajPTgpMRTePk165ctxTcRjbbIU
RyBm5zkJwyBykKzjpjjkKXnyilsCPQz/ujMsHl4ng5nn8+TcLmuSocSCwTDyoHk/tc71J3mw8HSJ
jDthRH7HzRWTS6PDjppJ+4FjBB/VuUlqNb0UBBlmk9thUj6M6T0DiNySf52fQEz3x46qNiSSzhr1
BHYSg926BttwtHVPRRxen8Eljzs1o3q2LAa712Gm10CCCJmQpGzDulwVm1u0AwYbsNCDaArhw/m0
iUbUKWDWLKhTMYWZHJrXehjROdNpugibIS6sg9MTA0wWbZZuoJ2CFBpptHvgxYaNBV6a/4goh1uz
A8OzL1pwf/79RIBqEH3zFo5pXE3nH1gPtKapDpre2EVTQlsWXRA3Itr0tfHr7y3hUP7fVCib3LNa
G68GTAWJhpcqMn52nh161core2lrnFpR9rnBuqkeIyysJz4or32jgp5d8wTwQ6JPiES/oIr/D+Mi
yD8hMTLHUorFuE7zOjGR8U5TEm2zRnduKrB6otRZOCuLtXSIzS156NDHvYrY93yxeFdwgNhhqu8t
kP9Ujylzg+ujWbxnUBzDLkR0jQZ8ZThJlGeggkDZo5G9H899SntT3/Nha/GNQR9NN/F5/9dYHDTp
GrPSK7JfiAgVm5pG9bGWyHWjXwD4LDCITOOhtO2Ny/jKal3mDGEKWXsg6lDVB/j7fAq9nDbtlJoM
BcbSn7RwGmLfcL+25pGJG9a+XZ/NpVPz1JqSNPRKwaeyhLUEWWTCdpbOkWbp/CpdmcGFRqm5zxn/
gQUbmF61sUab2qJj87hGRw+Jw7cWLcMU/M6804LMM0IxfkBaLxgbeYwKbxtl44rnLI0VH4CsMkgy
Z+85n9myBCRNQvcB0nDdNip/9CQJS3CZ6zRdWcOlPT7TiaIXi84NF865JQ0gOJdqYPymmTWAvGQS
rR8Jw0PrTGeDvcwduwcnjQWYblCtxOsQIeM/fAIa7BAYoVg9++75J4BsnzDQjM4Il4eBiO1Mzcwf
HXJnZQchU9/z2pW9v+S4qAYRguog4mq1HkTcWBpdkVaBJN8mA0HtYwl+9c5IfE+Gcff3fR84RXU8
U2afQjVPWU2zqWqIdKCZwOxJc9uMNrmBsgbwatLGPWUhKbLjnHSrsNv5QlTjNPTnQlMDcNRLWXgn
HTDQ3EMylkW+ZQloJrw01JfsP2d8SHM0Ij+47m5q+Pb6Tp195tIukmsuwflzoRdkEK+3YxBbBVz7
ptnmLUOyhMVrpculAxzxO1IWgKtb6Ic6dxsX7NqmA07hwDMTvx13VfUosye3RIptl7h7vbszze2U
2oFAaGV8LfWVsGehvvBZ2IMc9PwAR2/X+QdUk6HnVNOBvd11zyQQm+HWuHUPzLf30R00A8Gxod96
B/P5b2d3NgskCfKDwLipDwkRR0MpLBsdNw35AHBwb1TukSTO2vDm+TtfxXM7SoxhOBVp2gJ2kjJ9
65o30G4eXPSDduaIiwzweW1nDv1Ll4LITnR+zVPka4u364O9PJ7OP0JZZNsrjVTo6Cd2Ruuhj5Ig
tbtNVth3mhvfUIdsUMIJK5i/bvbSg8/Nzr538igYchM0uw3M5q2FB4Dl14a3KddIidYGN3/FiRVk
EHg8UFhpi4BgGPINfQCW9WWMvhX5bSTXnjqXt8r5qBSH1Ss3bxLEjkFrbxJQdycBox/6GqfcohUH
qmYzLSBae5UlY0Wi47RDGw40C3S5g9SO6MHF8uX6Cn02el2454kZZYnGiXh4g8KMfZy+eL1vfQeq
H7H+Df9wD/ypfnYRjPzS1nbF5ZmKOZwf8UAszDhdJeZJY6/zoBqD3YfWaRuY0pv2t+eGnvkwVL5X
hHJA8m1/fazzb14M9cSmEvnEvLO8sYZNQ27z7Ld0en+OQLJ7nqxlYC5vRkB2Z0QXWsWBfVZxyFXC
vbLtsOkdcmzZsU+Orf3A63drehrslblccpRTW8qwelObxr6CLRttrIm7qaPQrmpfE4fr07c2JuX6
TQ07rVz0BKNvtkCDNMoC1c/UNbcZ477LrMDtyea6xZWROQq4ahJx37TxPIv1QxX/8oa3dMp8unYD
LfkFwjO0tCCXhcZ+xRfb/0fadSxHrivZL2IEvdnSVLGsvN0wWlI3Pejt189BjxEL4hTi3rfRpiKU
TCCRSKQ5h2TiIBiAjNGM1Dazsz7sAcFpA1EPM0/XNVpziEtRzF6NajYWnQ5RabILil+isdPC3/+Z
CGabSFFi7lKDiEEaUWa5FcrPCk+Y60JWd+Z7ydiUiNWA6jKQqM3FnYpCB6nRgayhASgw9RvJCnhc
cau2p2BqBjDEaLVhUz16W5o1yF0gb5Sf5yQJUR4Y3XqYDmJG7KlRXnTrn/d+4gwjaYunC6KiHwGC
hXJOWA8BoDiKGg2MuEgABYsBNvXhX6wlBroQYaL980cHdFhINcaCDYzikmGXIaOJqoMlhE7Jw2dZ
uyfhzfE8QMMEJkqZezIe1KRpZixi1f9qygMaPmyl2I5gnahdlCalkWPsq+dqIY8a0eJezksSDvII
efLsF4OtyG7YvhnSiZTv11dwBQyKTkigtoCBDB3PdfYEy/EAz44lHE7WGbkI6SX1Sz8+1fvsSXIa
wQbm1S2Y039bnZ9+CBuO+LXLbCmeOdVKEzWiRcX3m+LcAUcDydaP7CBsY7fxo8K5Lu7n2UOmBcNP
mH9HfxFI/i6XVc4FAKbGSeMAaQINtUN7CmZ3kjneflUK4Igx4IVlNdjSELhsNXmakXqrEn/Ujnr4
VI+uYD1f1+VvM/rlnawA+RM8k0jhopuHfaFPgzSPOea5gO4n2LEn42+zlQ7KWd4DmDO0i22j2CJS
WHa0N3axC1afQ+xWnEfQT0vFV4A4F+87tFFiTolZUtVKQLWM/50ByHB2BcnOy01U3JY1x1LpP/qh
7kIQXfXFkRjMMEL9EeqOyifAivIelC0fnCXlyWAOg96LZiukUEa8a4+Vo+/MjbLtsayx0/rdJtxG
TumlW2IjRnATT9uJW9NTT7z31UpkqSDxgk59OqhCH86XuqrTHAwi0GSc8Ln+BI01cNpu9G1oC78N
j/gAUDlJ+4nT9b3SiHsplDmKsWaNsUyFtp9oNHcNe/brY2yru2YjvNfnyb++2GtrvdSRuWwlMxUj
oYe4ZDoCrUHvPwteAwNvHdkoqCtluWpmyHgud+bJsPM7wZZEOzi+WOCBak/S6e4/Ukqj7m5hpKPV
pa1MBcrTLtF2irgVeJHdz6voYps05lE85YURBBlEGA/KC8JHt7TjR7I1OOawhly6tMEfaJIiRsy7
ie7Pri5sCVB5jrTJNuojzoJX7KZN5z+ZHrHDbWYHMRdFVP4Zt1zqybyuQj0M1Iaa4+AFTnRUz+0m
ecs9vK4O433vtziDBs6iuIt35z/jrXwDSmYv/ghgqDwydu5aME6uEEmiBMiP4Tx2nuJGx2RDgJ+/
sTwgiH+A/fhZ2Cbnh+g0OMmW9/ZayfJcrgTj+Sxt0rSU7sS0171gayI5eZg8CXCCv49ox/nE9Pyd
6VuctxFdX9bfopREbxfMQ2Hs79KUS6GaxFYya8eIxW3W5oc6LDj8wmsuYCmC8ThAhhNHCiDlYC7Z
L8vQj3Faqo5wipBrVxQuJ8yMmwYda2HSAYaStSivIhotBu1XGuXIp+QGek8j7X4YWnNDNJlzkayd
UcBwGKjpAGwYl/Pl2qlTYAIsgr73kNDNwvNs6du+96J5F6EJGIPJecpxPGsxx0Iiy/wUVJo4dT19
HRXPYVF5YxW/94TSuva8XPLawQSjIJ3EN4Gdxl5OyCCncUAfFBggOqRhe6/nKejuKv1xHIL7DqhQ
SNk/Xferq2dgKZQxFczTVHUuIk40wvkWTXeunpufZjI7lvE+gfAhDePNVONoFJNwpxfNGVOTW9F4
EjNAXKv9nmjGpkzD++uftWJZyN5jNlKmI24/nr+FFtbmnMTAFBXQl3NKAOhplK6OB73Jq5KsNAIh
d486F1I+Egjg2ScIqPZEqygRu0YJuESA21oKrtSXdhlPmxgPe0MpJAzMTkgLzfdES7zrqq6e1cWu
MyZdEbRVBzk2QGrnTdDV53EonSKqOBu9alzQREddFI9H9jmC7u2uM0e4hHx811s0Fk2hIyaOLt7O
o98Ygn1dq5UNBDIQfafS6WaAOV0e1FasZzExoVWWv7UK2ZhSdZfPf0iPGRmNB4y9qttCGHNzV8AF
NKoewoIGWC8k9dMG5TRHjw5Nu5NQX7uu2+qOLcQxbq9GX55W11jKOUATfD94CdCEx1jgPAB4WjH3
dAdUB6EP4A5GcK4Iyi+wfgniLyl56c2DIXxd12nVzS10ojov4qt+tGorbrCERSbbCFfdqv0KR7LL
MKb0n0liLt1GIHUs0he/Tv4UwGMVZDttHgnQqq7LWd8lzCQC4QH1T7ZADwQB1UgkC5kFRbXRBXhu
0bgRNal/XczqbQ5f/b9imF2qcNo0o8QdWLap6AZFLPnTECredSnrtvAthdkeEgOL1+ygjN4cAcm1
UYzXftiV7RbwkJX5dl3Yui1ggMxEdy0y/czZBRnxbAUC7Ls1BRDP4T2IMTIFUEwRkTmByqpeKBCj
WotmKTzqL82u0kdJCcArhaQgcIL0e6V6MUbBnguAw0iOxOs9W/NKSEuj7RMQBSiessuooB6tRXD1
pNbstD7XALIryrupf63Vf4z6QXGhkaND9zXG4tj+ZKIixAccEzIioaT5fR0ijpaTeEtK7TYDptTj
9T1bM0OgjKDIT3trfvCU9qQo1LwNAT1eJ14uh+cpHDfXRfx3HyMTuQInCEylILMDED8L3JgUZj5p
ado4JpJbey1JojcjBEOs1A5oGsrkNH0kgTB4ohIWOyFW8s+2MHWnV4LioS/N6DFAY+tdOJHGS4kA
asEk1pDIMYXjoNT9uWulgdgoTmKZSiWtPkczb17TbFQcrZHKV0DLm5EzSqXgBGYxfoiCoN03GFE/
15kVoJs1j3ypD8ffcafnynkM1GgXGjROy2ZR/6OPbdG4ShbJu3IeBW8I52w3i5GRu62VasFBTaPk
qJWoJ9j5mGugzOhbeXKncdJBqiCooB1L9cKSQe4mY4g2mHM18sDGpRC7EY0Gz4ghGrxM1HsPL8n+
T9+NVgOK4ARt0lbSWYoTDDPZTZIyHhJJyI9Nlg+PZjqXz41QPQFj9Raien8sCEbsJ3Gee7s1LAB/
RXKOprNAVjYYys/eO6M1nVkqs/sO9VE/bCwJ7egyUPfIiIoxAGPjuvRUPR16Z8pFHahimeLpiZjs
pIzIXibRoXdlNPawJMEjfd3shLqv9hpQrHYTRuh71BzGCFMYgLT+TINOCvdqNmcOvro093Wrx4VX
qbUBFNpolJ18xpLbCNkC+Asiggghq1MKEj2VD2odJwheU9xeGL9/zst6slvBsjZjHwD4szL0zjbV
RnwfMZ8BQKOsmHRXtcIR1DSYdtmgPyApnarsw4dublrzIcvGbnJ6jcgvZGhzv1THUnJ0QEduBkma
vkQjBHhQLZWllwMn7mmysGeuRAK9QEOECplyrUUvKtCGzb0aVtYjIu/cn9qukQMbvM/KacZcmmUD
7Vc3fSJ17XGUQZq6b1BeAMMFRQEmlQhWv8IyA80GeNDU2wWxjNnu4hIZHmUo+k1HiPoc52EKToiM
kL2Qi6JfYbk2LWLtL4z0qHgwpbJB7DQMHrUepBb9KLanTgEtWQQftm8iUvmB0FpHZchiGVLDNHEN
sQ39FoQK92jOn3fKgFIqGltjySuCNt6q4wzkpNLqAc6taUPolpnR7/o6RRvOGI9gXwAIwR8l7sPE
bvoYgUUvjyDFDMfgqAhC9iAaxfAbFHCxN1lzejcNReubaEf7HQkj0PzGxJwPKUkCIDRpyl3VSIIT
58iA2wq03WhVD7aZWQjrdwzSx7Jt5GX4JicJqlhlXJrDbUBIvq+DDJA9pthmd+rQWA+tXIW3uUKm
t2FqJmMjpoq1nQc5IP5sCM0xkjIDVx/6lby8TfU7oKOJnTuYQiYdWzEr7zWhJQdZ0JM/hYawCaNM
FgqAKvCPPQzYgldUT81+eGgHAn4LANDu9dmYXEBzJ2DKlIyJc2OvzG/gSYzJfkCYI9WIkYbLq22w
jFwzG1BfgxtRdIUZHUkjOOMNy7V0w8N996RVv9WsxkAh/GZnp/uPKSxcUpwAd/xx3XWvtL1dfgwT
pTSiWDZhSm+jDJDQ/SMwc9zEeB9HxZ278E9RfVahdowCBGJta8fcNqnVR9ZyNZibN5OEzCQjTd0P
yT4hndtVIGxoZKfOVYy+Sb4KKBo9QyscCrmYy37hLACNWdirC5uBPIVFG2t+9P0JVQIMfVxdev2R
RmjNbqKNQpr3LnspRIzo132BFuoidLMysq1y5FzPKyEVZllpewHm5DGFzagPMnNlzIwK4tvqRsOc
PI7Kvid7glo1R1NagP6h6UIU/ZRFJA8ky9louxokQWXlxpYnJpWHzKZdi87UP+vxdoz2ncyJglfi
OMpbjncluhpVhNuXQlPMHQco5CGwwg2ozcMzZiP9eRbBbkgMp6zTe2H6dV3RlVgOk98AAQEeLN60
KhOlRqEgzFkHkXETO4Na2aEcYUp/F2QAgdxel7USXQGi1URWXUI8D1K9S/V6EjVqqUxIESifoFW0
jda9LmDNPpYC6PouNg1uEJ2EJgR0bRWDyEzNz2QIXrMknfBOyiqOOGpurI1gxApgsMh4oFrHbJeq
Jbi8tRnb1T/Uw3OUvIQ6Jze4umTfIlgWxWgSplIYIGJURlcfAZ/FowLmKKEzBkCCWR10GRK6+sPs
/c54+hfVacBIovaFpnU4DwwVX26LMgvalKYSouo4ym2zwy0PvAFBkl6JXB77qL2bo8guwTTAebyu
nSd0eKPSCexADAEyG5QqGTCRRLlx+kayg/xDzD1Ea0KEYcPscRQ5mYbV6wH3FKC+acpNZ4+vkI+T
gIEVuKd34mImJrupX6Qz4qdd8VW19sSRt2btGJUC8I2BgQqcqMtlJV3VNQq9GlPpsSqA4/shGAfE
Rf/8TGHMAP3ywNWH22ekdBGeeqIC+0jITVM7UzDalYIQ4p+33inobf6Ww5xdrbTaIU5FaAPWBbEw
/GbOjgVC1IyInFLt2qECuAsYCQBLhzQeYxajUA9aEsEsEG4cM3M+TinPk6+dKsBTwSvQhzKekpd7
M/WiilABpoAh7tDudYKZ9DEOgO+Covv1DVpjuUAHOs4WEtCAELeYlcNDoxK03EJU4o2vePKgwffQ
bitPdeZDCWI1/SHYGJ7xhMq7PRV2vSec9MOqsosPYNZzsOo0ywz6ARmgp8c9Ib9THvL2WoZ9oSVm
Ri5X1AJQyZjOECL4mHirvFPutR9gc9tmG31XfAaPze3wAj5xTkvGWtkZcoGfgYklZKfYjK9mqF1N
BFS3mtp+n30QrsTvkeSEu4dKtGU/Tx1u0wk1DvZeWYpkNlQBy8yQBlBVdPqd5Iedq9/2mGT1JEd4
0331PtnLZ+FW9Hm129Vom2I/IKtnYV6FLUXJWjlFShtgxnM7HuUnJI8SN94GPjoKtkASr8ADVm+H
w/N1C149jwup9PfFtT1JWVdZCaWAH29TUbMDmTOvQg3w54J+q0UNeCFgNnu8ikMIqI+A3+sPyR/y
HG8szGt9Xddk9QpYLiD12QtJhOhNGqtYwBz0qef2lRxjT0BL5UbbWvt2m75cl7d+8r4VY9xMGIVx
3wKOAmR8tatLmq0CkycbHq9LWcGSUXAGvsUwBon3cWlIPcS0bn7WbNGpvFcMNIm74EHc/Gr8mKPW
yljYpUDGo6j6GPc9SLEd5ROtvPlpFh15sLvX5hFEWQpPvbVYH6lFvCvUv5S0zBtT1QopMSqYB3r3
29dmK7+hkeVk3mh7jWcfa3c28P2wmjTAxyPm0j6apKmsGdAfDnJq98pD76LHsT0mr+YuuscEWncw
N+2vZMsjs1492Eu5jF1ick9JQxRDHekz9aJn4sYjICLt8R6d2Zojn9X3RLBF8MvyqEJWbccAkLgK
yCw0u7M3oR7HVVSA/sHpErHyG5IiTa210+QKUSLsomKA+nOFElCpaDn8qqkmD3MlNk/FgDmyIJdG
v1BmcirrUiy864atrviF5bcxdt3OZk0AoAC/QHpHBgJdIQyb6yJWTRlpXrBP4WVHexkvd7wSE9As
mgbimllF9k95kKq3QY78NO+dkqCvIP9dluJdr0WcbMW6cv8nmGWOhrmbTTxh4YNE2gxGtCFStuUo
t2rO38qxDC2RjpwfnaV3hn15xIwt0i+4JsUnMDeGv4/Caf6V/RFthVcWXfPnizW15Ms1becikkpd
A1kzEZ/bUvbDoNnOBrrfDBU8oVXomJV+25Tq23V919ztUi7jKDKlRs+PiCXNwc2efVTC3iifrotY
XVEVQ3ASaEYkIAJeqkaqaTSNACuao5cA+UvtRkcnufh6XcqqbSykMIbfxYIKBni6b/GXWe46XjP8
atREB+rwOMEU4Y8BfpKA5zgOETUpIDgGGmxlG2fxtnL1z2pj7Tp/5NWkVjXCExNxPZ02+5s5W1y8
s04Qhhe4MXr5WRiOqcg5x6tbD2xMjJXReV62DlpjigAwSlCoqwu0HY9Aa7rr53+OzI3HHHpyMQGJ
Nx1SaZe7PwwRPCFQWpypuS8Gr5pu65TzalxVBO0ZeJcgcyGyBhZKZtu3Ay67avr7Fj8HmApKhubf
2PFCDGNh5pzj/9IbvEoA1ZnaeeCr+rOYc54eq8dlIYZZMCsTkZqn9+k0+Xl5TI1dJ7gp7xFAP5aN
H2lLy/+smcq8PQYrJgCFgBTZcObkKNbvmeFaoCMdPYnHIr1+YeLZCPgtoM0q7OitkGm9OlRR63S/
zM6rem/cm8RWttk+doEtnthm7wLXQOH4tvUju5BLl3pxgiRSA0+mpnL3w9a4Ee7xnjsVndOewPro
tG+df90HrW4d5WbEHBUmuFnEY1Xs9FEB4puTSMd41hwgTO6S+isVSk4NeTUop3gY/yOJ3T4N5R0T
9zC2b3K6cmPqB618kaaXiOxSUiDZsGuTu7y0m5DX47Iedy1EM9k1pZYGQ+ygpAXOTtt6iR6k+/yU
hjbxR4ACOKngRCfxAGom41/kvpZKM3ckuB1wLEjaAiIPjYX3eXtUOmDknfPkOFa8Oau1Tmbwy8J3
iWgqRPWfep2F8YhJBMKRCno2htucgNCLItl+9qZbY1v6KDaelNLOb+T76ya0Wg8xgFOIWg96QIGo
eSlWKUiVajNstnX7F/h+O3gId2/RyfLnW46oVR/wLYo1omQwrTCYoWH52nn6tjprH+nv4jTdjLU9
bdSNdptuxPfwLbK5+QAaVvxwPwvRrBFNg1J0VMvelWzLzrfZwTgT/+0pcIATzjOcdZtdiGMsR+qB
hFr/XdSNZUv+be/Ep942HOU+s0PHOGan/IPXwkzDmmsqspEVRdoimK3EvO1NLRxS8bYebEFHJ5B3
fR9Xrz+aycQIKqBNWIIXvI+TPAGNghNbGNRWJXuwPvpod13IajCyEMK40lSv285K4HAELbCl8R5V
yusC1paL9vuA+UukQ3OMRQCLMs/NEId7RrWmnSJnDrNTMVpOCJhcYtScKsSaq16KYywibBUM6ZUQ
1yWBnanhpqtPQrnJeYPRq0m+pSDGDOR6TMJYxsKNG2WXFHbla/bojgfAcNcHtNVp791B8Aeb3I28
881bUrqnCw9WggceGXWIVrfaJ3oECnt2U8/y1Ju6dKw7dZNtw93sBR7hvWZ4klnfadat0uVYXcv8
lUf7zHicMrQ9+B2PjX7N9pery5il1Q3a0LYQpKExsSJ2EW1lsOVcN83Vq8CSTEzN0c6On/PfTd6Z
LY1hK+KFQoEWmEOYvdTqDvwvXXIQI/BDgSICOAXHRH4EfGcQcdJ9awu6/AIm9hSBOG4MNIvZ5jfZ
9IAOAhtdLCi62lbC45heW1N08sCd0MKPyWZMDTHNZ3NEaBhPN7LwVeUbhVc25YlgLFOom14WqIip
kO5IggSYHmyA7OpwNo46DdYHL1Vh7DDtQfQLmmJcpmA6zX51glfLXlj8UbQTeo/daHJy62bsOWHg
yr0KMwF6I8AjEUKwI0nzOGSIuyFVqitbkj56oAjlua1KD2OAZvFuc13LFVd2IY5xZX0RZxm6xvAw
DevbihBXbZNNjzFZPO44C7pyC1yIYpzZjNeiOej0pdXnXt2m+7DRvf9MG8Y06l4wlKmFiD6/maWX
SXow5wfyL56MUETXFXBrY5aZHRepBqBAFTQgGIcHNOFo8Y7wAHHW0mRLGeyAiCS0AWlL3MuTmbmY
kXatMLcxVfrWAs9fDiuPkrnO8ehX8XR3fRHXXlwXspnbdJLl0dIGyBbV16T0hnSflX4RP8+V10RP
oea3ysNU7YbSVcU7Rec4zBVvdSGdsUjgzKtqBeJRIEKrTiR+1VZkpxFoIArxuSh7jsXwpLFGCUL0
LKWvrs66lZTfap84JgEmbX5ALydnXemXMw4FOU+EbirG+1WkNS6vVAXo1L0ZQDNtQrhcCUcRpd2h
DW+rJEKZN3grCFpNW+ke1a4bU40pYN71T6Au69oXMDdBkZuCJaXQFliIhWeag4QGt1pyDKnioQGt
LuxCWeYpoiuACRcJlO1i7RAJ4aZUtb1i9XYqZwAI+vo3iqH5BDcs+GHYdJQYzlFGJCimVTt1BBUx
mha310WsK/QtgvEtWdxXgTBChISO0NGwSxA9zeSY9tskfb4uav0EAuf+f9Wh+7gIviQ5ApyAhOBr
2qNwFpykTXMyv1CJuQU6urZX/eyOd6vKq+6ZdmHr4KRGgyFz6i1pTKU+hsz2sfMSF6whPhpghdCO
HZR5PWWbu6OXb0o72utn/HCE7R6U24bXpLICcYDbb/EhjAOoUpjlkOFDtJvMeU4PwHrJdUduXfOI
8Sln8n+lblnZwiN5UnYRJ7RfvX4Xwhl/IKLXN6417PKU+fXgiMqhDRxV9mJyX+oVx9WtxYYXqjI2
VYx1ag0FXfNN6QLaYPsKJP3eT1zrXrpvPaDLTduAcw2vG5cJvB4ZXf2UE+PSuLC61SCLGa4vXbcb
DBoVOu2Enm0QKJ8yDcwnmMeT9dDT49DJJBkg4KnbaZ+YqeO8C1eP1OJLmJ2OImls5p6+ozA9NpxU
C/CkKmaka3fgMQqtW9VCFrOxsVmmpTRBa3VPjidUZfrb5Lb19Uc8pFJbtxUn3nRfgnuXYGr3+nHm
qcnssigPIAqIIFow0LWgYwKlTd0a2O5J/zsaVJ5RrZRvARn4vb+M8ygTEptaCXGT8DJGmt1Vu9rw
8wDoVuqjpd8CUMOOK46Oq3GkCX4oYOuh3MCOOwqzrHdFDaEB8JYnpOtNvbwDroRU8GCx6ef/uMMW
kuiXLHyjplVAm1IhKUThKQZ4BahGRIPjBtaFAGMFXFsmZlKY2ys2mzbVxLx1hhahMJiek8bcRGLj
XreMn2IAB4LpSTRfYSBKUZgDEJRBEgYZGngNUFGhQXM2vRrcXnbUa5zCwEpqEKIwYEAZEZHV1hn7
z6VBiA2lRiGt1U9x+GVl3V4Wu60YpV6S/jG0xBFAw2zI3a4QedSgP++Wv7AnwC0C8CImuukJWeyZ
KSUAk6wgvJySTZxo92k//+M6zqUIJrSRkzERixmNu52ebgy0fotZ5hZRybHzlcD8Ug5jGQrBLv1t
EE6yoxI9DejUHPW7RnbTaq9HiZOJr0LIA1n7ebqoUFpr04EwAp6ky/UjlYV+tqZFJ2WH/rU82JCk
2xqFbAsmL1nAE8WYZKfp0xSqEBWZujeOE24F2sdu3aALnZNj+nnXUq0wMmfqcFg/eNUxgmX1oYYt
EzInT55bsiF9YwfGU51/aCYvrlhX7Fsa4zfqMG1URBWo/0sn3azBVLKzothONY7r+OntL7VibB0Z
BdHIJmg1hTm64gc7Lv9YYrMfo5de4DG98ZRirL6IikrOCigltF4MSo/U+GiD4abhmT216kune6kU
Y/UyiVtKmIOH9RRbbhUGKfqH27vWGF5DeTh304D+8kmdD5meoOXgupdcFQ6sX1QcaXTK9pX3SDeJ
Ug7hGih7BHAxjp9Cs7Py2C6ah6z8E/ISgytxGdT9lsg6y1mTUC/qBjSp/AIM9l72VOCG3pfetCH3
FSJgeOiteOA9mVYqDZdimUAhRE1FM0sq9hn9y5Er+AHgioZn9Xe+Jf4E/OjOqf/g+tY4J3H1HoJr
oWAFEupGjH9BM3VcoNBORzBPltSC9NedjJpz2a3UHaHeQgrjWtALHitSAylJvdUAEh0ig2Y46OZ3
RcD/h4UXTtsqsWx4Uat/vG5DqwdlIZu5/khu9DEmB9AZ2KqHKYMQsTqCNWxbx7p/XdSqA1iIYnYx
R4N2UoYQRYRhK+TzVp7QoJubTqFnNmz86bo43t7R3xd361gGZZcRiJOst1K6K0BSyh0c4K0e4zu1
zJrqaKKrV4N8q7zLWz809ubMOeirqoBdBUDQmIH8kSABbG4bAWcKrpMcMsGty8+IN0C9fn/T6QeZ
Bnc/ECsqJIpzU0YoorUvkona/lDiuTG/zUJz0izZ6+fylUjIw/O4EVZvu4VgxlXHaPUjBb3tYmXT
WJVTzHAkLaAeEJjrSLMlusbBhFo1xIVExmljUBD9bia9X8USdSPZ2CTm2xj0d1IlOLkqcvoKqF3/
uCO+xf2YzSFiFPX0gk1awSm7EKQ/M4+/iieDcVSkxkx2jpEwR8WuIZwNbHESeS0nq9a+UITxU3gk
ampHx866rnTjXtScQDa92ZAQM4DQ4vrxXekzgVdEk4BhUgBk9EVent+qqaRJnrBsmIQo5m1c3CbB
W9Ac1fCxVVSQDr/I2q5Lbsto10RvHOF0vX7u2bdw5mADT6kgcQfhaoZ51YMqn0L9RUt8MJ1k2UNU
HSUN/TWc22b1PqfzESqqHAiHGI3nqgRlYwyh4OnBC1XaYmLfHWTZKzVg6oNOpzQSR8y5fQOryi7k
MsqOTWSOOg2W5vg4TzFe/UB8DszJG4tno8kdaXomUecU5rMG0I1/s9IL4UxY2DWZYsw0hG9BeSao
p4KcDe1zSjBQYOw7Y1sFblj7gXF3Xe6qLS/EMl5HCOfQinqIFWSvScy7ChP1WlBtJOP5uqBV370Q
xDgbzPwMNdCl8W4wot2EF5ApkI2aWpwrgqPPX/e+uO2SVkvGUqNiRiuwq2F8iZQZo76olXW8Joz1
N/O3Tn9/XwiLUjUs0wrCEvmPVHojoBbCXYAB90qwAMuwEbvN2Ng9zsj1tVwPBOmQjUhbiMD6e+kT
ihy9SkaIiLdF20fYB046hq6aCFtTycGqVvhyhjH8vt6pYuKpWGhhNh4ywL9n1vOk/C7zbsf5ovWz
8/1FjE8s6xzY23WPBwDSOoBi7W/6zCFVtNdA5WUoW6EBU3LrWSEnmPpb6PrhoRZLwQRuYHlWNWJi
KebqrQ6VbaujTX/Ub/RJdYrc8EpkqKXkrs2nfW+OAJ8Sd1qUA8rxAZgcAPwPHiv9YzDf6FS42Mkw
k2jfG2lio+l82xbS7yarvTAEZEQhgey3IYkNNilnqIz760u4ehsvFGHCQsxHpkAGhCJZj+mlXZh8
VrJkq6IbjhNnt9Yd7PdmMQ62DkAsFdAHUyUfWvmhCcatWN5J7Y2KN4Vg2LLxeF239cP/LZDxrGEt
Zro6wDpKNbBx6P1GBHbGOHrXxfw/B/JbDutEiQpyJ1TEaSeDaXiV6YQFCO9FZ6h3aerkXef2s43y
wZYjmFrZpRWCchhAMLTl1aD4ipcHsrRA/iSLCIDL+NgEGAFT9zosHs+XLvlIkYsZE6cnxzF3a4zz
BgPHua48SCGfzskA82wFYVbQARys0JdhWCGF3CAps0nFgwpEraAyQVg/OUZxi1n8Gpzdc4OinuJm
0Y04kc31hfhpxJffwVwn4BUGuFGF74jaudwgIzDYyRiJrkrqmwAIOzaRjYkj86dxQSZIt5BgAqA3
KlOXaz/MMkZ1KJJwZ50z1Q+rx5SH2Uk/+8f20rZUDXN+lOLxUkQ/N5IJkBzkhlAKmfpwi955rzMB
xyNFsmsFxyZCd/j1pVxTC9jWGPwH8DSQgxmTEtD/IQ4q1Bqnsw68jnzaAGTouoyf4TJukIUM5lyO
uhXKIR27RUucKcBskuw/1IJZuXiqsmCkm5NHTo/E8nSustfrStCPZDdnqQRjcx0yA5YgQIRBwLfY
2Vng6eGxbThdUjwxTAAz0H4cesycsTop41cxvAT5nalw8vDrO2IBYgLsbrjcGSn5pA/hlGFHOnmw
23CTtpwtX1fj/wSwfAVBPJngyIaAcnqo621uPEfBg9zzqKJ+XjGwLFnHkDXmcoDoxhzK0IhBJUBX
K+hDpbDBLgfHO5eB9qUnHXkJNSH9mtWyfZyDBDWoJksDzitipWCNTwC4v4hcgWr8mCmfE102pxmd
UjWw6KttsAvftdBuNCffedmz5hBHPx/mL+XBcIdX00YmG/OugIG7bp0r5VT6GaoJzgZ6P7Dw8UoF
+DfQEKKwmLnyfnTjd/2t24C93c6PaWETz3oU/vl0z6VM+dJfmUKvRpWF5gpcR3r/KPMIIVZ900In
ZnfrVkiAkoX/HynHuvR168lK3OvrxhNBD8oits5jaxBUEyJ08yxou9BMbZXHxrx6FsCjCN4dhSZ8
mMPWmzEQ2hLIyKsaI8G/8LwcC8BTmZvruqzJAYgLxpRA6kUPxaUuYtqNsHJax+7BJG/Oaf+QBWY0
OJ3ZyR9jGhUFx+rW7mGkasGXRPla8UK4lIh0Qqq0NRrdrAxg392fUMfQUgGrN3pbU8eX6/qtOS1V
/m90e03HeMGlNBRxqkGhpAHqWGxzU8erh1fVXVVIxhUMVEMYHjsWagDXVcl13MCSPLpE94AIaNcg
J1A+1fbhujZ/t529UHQM4gGeF2goP7erKZMsa1o6dGz57at8UtwRnMSvwzlF860tf4IZfDOfdfuJ
nPSb6Xa6eQPQh2/5hg00aMBKXP+etdVdfg5zmKsBhJ9Ric+hmzgGGMCZnq9LWIHEAObmQmPmPMdF
rshBCxHKRjsHp2Ir3rau4RvnfN+9CW6/L0+6nW2B6+fnR7D+Bv71D1g7IEv5jLm2clOhhgP5FCcv
y45mfA4KwS3w0PrnggDBCWPFsQAUJ2OpJFEHsaATzHIYOWh8yEW7QXtHru6uy1n1XhoEqBZtEvgv
zq5sOW4dyf5Kx31nD8EFJCf6zgNrUUmyFsuLbL8wvJIASAJcAAL4+jlUubulugppeqIj2leqEkEA
iUTmycyT2cmJt9nQuclnQJGbL7kBr2HVlo6+fXmQ584EguX/GuREMGiTBcO8DpJAqbBbv7xrzUd4
IqVGTvDLQz0ng4+HOhEQWVek9QmGyqs3tGh3ve5e2Zl15U8P3eMRTkSgQnscFRiMsCSfOnaw7Aa2
IlEfJhB48E9yeSUd4DmLHgp5rfiCmRWd9nqc7TRKnoIzpJXv+1iUQRSXY/OjUd+T7AvrXxGHZ5fv
0Wink6uKdgEmhPi8O6AQOlCvIPnPLh4a9EI5IjiC0tqnCliArGCpDdR9au7n+k0cXgsFvKX4nCFD
122G5fvL4vCseD8yrdbPH13OvQldl6+mFTfJbgDwDZW5A43iK/fma8OsauPRMGPWFd2iMEybnoOb
Ex1HYSm+5mc9tzePL+eTU+SHuA7qDjl2/XJv1EVYfHh5rZ7TbY+ff3J0vCCqM2uNDpkOyvxa0Cm8
cGemey308Zw2QHkTri3gACs33dPFcoTwENzdYMGxW7I0ZRodTHieLxMcolfU9XP78nioE3EOmh7E
ewP2RcWAN73Yxs39kLPtywv32ijr5492PzB0BmMxRsnDi46gEby4p6iP+f8MArY1MFuBsfu047TX
UUHnYp1K9KMaNlkSbebmtRqfZ0UA1XP/HOTEQx1rZFaBewZFL3Nb+phtaYTEEkHKRr9/eTrPjpSt
3THWECktThRBpIB2cwJLM0OeZFLdcHuowh3Kn18e5pko6co9hvId+Hc0g6H5dG+scCxiiFdsTJZs
hjT7yJOsTGI/In9xKj1QJtelZwhd7ukUfHp58OcO7OOxT6Qvd3MslwpR4Kj3G52Ot74gr3jhz+lT
8FehJisBxp6dWpt145se8rLm6NRQObo322Sqoy3olJEGJ9PsfB4rsY3y8b5PFv1KoPQ5wYe3CIGJ
YVPDN3m6uCaLqswz3BYZh+VQy82i8jdVPr/iID8nKyubW4JiLFCGn5In6DYAaamFSU2rXdSiVtXI
7Yxme8Wwf3nDnp3PvwfKw6fzGZxcGrXa7nE4kaUkYzW/Q+3UEgLk6HAiXh7tedl8NNyJ7QWIXq5d
lTAvkPYIFpYtB/WXxSUPLtSSM3SRLpptZm+08q/ZSc+ZFQAi1+4TBFBhdrJ1cU8qYpEduqmAwybF
nVIgfNXDm0ZE24T8mMEG+PJsn9P6jx29kwGzQttk7letny5gkpmbelOnrD9EQ3TLDaKnwyun75ks
ndVXAN1/tjLa4sp9upu8Rf7htBhU/8RIZcRJF64H1WZywSjI5TqYa3rmZcTC3dD+RE7INpT6tXzH
Z/cYdPN4B6BkwFVO9FxbET8kD2QIQl9UqLDqaF7yUe915EoLtmHjbnnTbUnz4+X1fk6WHw98osoR
jB8A8QDNsXUP2u1DHwzlbF8xF587meBCTAnaYKJE5i/sAAoMgZTCZAiyM1+dhfwsp99S/9pOrrJx
anIjqwCNedHthqKW8OlOCr0kiV55Hkh9S1GtIl24YaI9GDKdI+v+wFL3jqrPgqDnSI1WkgO5iPrX
CiqenSuS2lHTkYfIX11V8eNbPoiilVJ3zaRGz2q647Iuu3EHzsKXN+65kwlO7H+Oc4p72j6c0KOl
h8na87uY8d1A1BdfhVsT1eBS/eHYa+l6z10iSLNHoyrUaiIr92Rmie9aQ6xCyjuL+RaXY3cYJfxA
bqvbOJZXdkGPgEgG1QZEivI/zjJFzjiKnYB+hnCrThWRs93ERyfh0aff+HJrup9+2dhpD9Lp/3xd
8xgMrijoXRMtT2bJiA1qEcF1p/m9ms45/zyx70J91uH36u7loZ4J72FSSRKhrSl4SPHvU1nhS68d
1BxWFJCyNnuHmNayJ80NSdHqZ5+juF9F99FrrumzEO7jcU8sDitEHIRmWgse9z/s5m1wmMZ9/uUu
+JiPOzbtxo+vaJnntHqeZii+WTtxIqD3dKLUt4jGRBqmb+s3efomASkY+RryD419RU6eO36PRzrR
Z226yJytI8HOK4uoVOHXRWyS6hWD6pksJmzdoxmdiElts9jm6zj9jExZcjBlW/YX8dsZiPx2uB2q
Tfr+ZWl5ZWYPV8gjxVIt/PcaMiAic3UzynuJFgFF95pUPrtZcLlImuYRmIxP7A0/ZdIk0q5MCHSD
Nn7v93KTxGV+Q77U7/yGnw23Cs5l6T+/PMHnriKgk/8aN3oqJHOLFg0yXyCV07carRbqq7rYvzxE
tD7j9Ip4PMbJiTNhG0sRYAyzR4em6ONwUW3teX4+bat38j1ZtiBW2qBlybb+2m4ukTS/+f+4tY/f
4OTstTwL4qDF6voouhU+3KvObygSOnx+a4bx/GHC//Xd/nf9U94epzb9zz/w83ep3MhqpBw9/fF/
btTP/m+37dfvP6d/rH/4ry+efO/sp7z+2v31S0/+Bg//Pfj26/z1yQ+7fmaze6t/ju7u56Tb+eH5
eM31m//XD//28+Ep7536+ecf3yV+6PGbP37/+vzHn3+gy9yaH/Rfj5/+++P19f/8YwcKNvXzmT/5
+XWa//yD0r+v/ekAuq/QAvw9HN3l5/pJECV/BzoeFogmgn8U3NoQn14ijevPPzLyd/Ar50hd/O1C
4RUmGHr4KE7+jtsC7KgrGXe+xl3++Oe7Pdmgf2/Y3wAn3krWzxOm89Dl+d8yCir+CGcAXcNxz6J9
MnJ2n56Dtq5kJFuSbWcis5Fc2zFUtboBSe4o3ZakWodkjxgLD1abFbVPDqlSlQ+hi2JikGGrs0gU
8XlWj4W5Qxf1AfUm04Jg713o8s5/nJOF+4/Soej0FyqJmf+YSjGquPz995LLzNyRaezptUOnnEXA
7UBBxFfGDAGVX0dHfM540+Ip7RS6S7TgCfHBaEI8GF3dInfpAj+Ir1kVtYu8nKeY2Eu40RKUaba3
I71GkzmDIY8/ZB3lNXqGCr++Bk8qPFOjc+DEzrSKPR6Nv12noSUV/Fc1WOIukQSu8O1FBBgITZ69
O8RI9zO/nF+6CgnvTjt5jn6A6bSvo4phGhF3Dg9DP6LO6pKF4DoWm5nSyNz1D5OCzm8xjNcUq4L0
r8KaM0yOJgcig1Z8dayT/JeecszAT4HAS6M4OzV3lUbLo+sW2cbIu2oHJrFHQ6AV/8W7el20KEdD
lbsparDouDemApuX6qrpd0kNYv8I3VTSxkrkt6xzK3Ta8V+B0vj/lNaYgdczndAtOx6xw0kLlri7
ojLYAY6QmPiaNsjk+oVu1+B13KISB9/t+6zFA1WgGw9tje5q62oF3YAHRKxTUYhENp8xX6J97Pra
AOYtPhsiteQ/fDzHVb4LK44FP0qJTrJ6lYXjJHlVg+VoV+ccdf7nfR0G7U2NlqzYeirC4r2cdavg
QDG8Hfgak2nfJrTHfzeEr3JcULwwgovrhqTCBAbbU00KLzCFhdXbsEqLPthkAmcZ2nKmNQqzmiAK
8abH55GhM0hj1UXNGrnt4kzS699f6Jd4nTsu8JbnexEE4RSjg8+DlCYNXXCsSD1LfOW4o9yGSthS
Iezni3K0PTaueRDwueMNJh0DDea/MqNEF5StGrz4OLRgGr3q2spVZq+UXo/ecWPGWmseX/B4aAO5
bZB2izOAPEqOfZCRW7ejfzh9SdSyGHH7qi44+VgnQ6h/dDrAPFC9C0FZhnBd8ePUjs8OwyrAQsTG
DxRVyw/LFxDdK3D6tAkg//7h9GZ5jc9VFoxosDQFNUtNXaZGOciln5oGugMzr/EmioBuUO1n1aDd
7SuQzImliXIDNFmFI5TCEaLR2lXtqS7jCzqF86Ygm0YtVfoJK7VU+3wSc3RjfWozuPh4GfsBkmwc
QZqXyOlFHC0Kn4CjFCqLjMUY3eihGvH58VcFnw1/zZ96avUc3zRZz+oKASYpXc2vR+aV7JWougEF
a8d3HNQQjDvCYmQsl0PTVSPcfxAcH6TW66o9uqB+XwKPlf5T2+6hLmNFHQtwi+ZAu+MTld9br7zv
QX/coysMvfDIU8dsJ5MErCQ9mIk/uLRKxCtG7FOD62FUJJIAEUSeGYiJyYmtbFhTVWksQzAEc4+M
rN87kg8DiqFKOzmHX7480ZNMX4yZ0hzFzCHwQHgDgCKfLrMQNG/7SgLfYU1M37V0YUN0RmqCA1cA
J6wu4XnOetoZk2T9fWxYPrtS8qF13Rs4Z117W6s5hyYlrEjOx4lDRrJ6WF91XAKK3MioS9Al77UX
x9X/yHJcXxzFaCAIB7oQojNPevLinlHgC6EbUaolgvSTkB2tLnVT441zNU7RTabBT4i0i44rsc9l
hcbV2zqFL3mey0X171Paewk40vM8/fTyqp6YtXg5CvQaLDwrj0WEToknwmtMkS6U9+hx54cW0tmB
6puBTQFgGmHbWiAZ+CZBOMXcwT9ibVIurZiDdyzt8uScBHWaHDqaQcw87jpzV2ccN17RqHC6DjTF
RJWybroeMr/KSRGjH+HFCCpvFFFMPUjFzphvLD7JHPrtvGKzr7L/2BzC3DLAciBnDxOkShQnZ4OZ
htQNB+TPuHXifqoJZ29D6PfXUrxO3PF1FcFDip7RgI+AU/1li9tg7jrRwt3WJscqtC3hA9mgDjQI
9IYAeRq+1fmMVbKZLZYPToHdSYPBYVrEfSFEw94Olo/2y8ub+xfdQAsC5nA0ZQN8HaJs5umJYdOK
aaVtu4ln0pMPgLOD+VdTwNQ4V+g+p64yX8f0leTAE/oIrMWqjgha3sVoRbX20n46air9UmdjAHag
ESf2OgqK0B8W6WCJ2CXm4p0KqU/PRNLh93HD6+m2DnsZop7ZjTTetZnLqx1neeJ+eZajuHMACTxN
t8ZG6zUICIkF76oG9OHXImX58knC3nytuHv1wp/IDkAVJBSg0gimOWDV9VA/UupCtBjfWxDwONX6
96Nt5Ijqty5Q/lCYxAzo8mjqKbxeeLSkn02Gbpa6HGaSvdZ69i/CRXNAdTH62MVILMJLnYjxWiNd
dQzNH8eujVJasmSEjC2W6uAdRZALh7JgFVQDUCHcPE7HDf0UyRDyFERdlpw7hc6a2/9MttaXQlMf
CDyg2b8qtVq6XMtsaDc2Z7TxZWUij4uHVA1finIYHSR7jOIRuuTlgeG0nWwN2I3XpmPoqIJuj/Qv
66EFUkoysHFuwkEmNWjOi3AIBbj+qZDBRmiJLP5SGWPn4RAs3VIU22hEu8SLMUaX8X7HGFEiKU06
wgjtsgmdDLGAfOZ604lUBw7cupH2t6TlsCY2VJmYvCdJP+i2FHnRhG8Xli3xexY0ETqExsRJd6aK
RqSfReQL1W07uIn5WRo6RQ9Lr7roQ5ZWObpozmhBWZzTLLIgQm0Th5ypIarBJapY7/qqjFORsXkb
DB2poxLQ/toykIQN5/K8sUkCpVELasM31VBNxCNZOUyHnQ7B8ZeD8TQIUJSVsyAvugspfRyMZ/nM
0W6yLJZ4Ga9ypPihow8delSlh5xW7P3o56D5GSlZpMW2CxudFDs+S5FdjvhCSLcUuL65hJUmhl+4
DDSa6dYa1vjWWztG36loaPEts63wVyIfB3Bx2bpW/vuYuLXWCNdZzg9xNaJLRM6zXvhSSKLnL3Fi
WP1JVXMf3wTFYgq9YdBGC9LkO1NV0SaahKl+9KJzc17CdZ3TM4Q556bdkmrCppUoT53CMzUXnWRn
PJ4a+j7XY8c69OKcwvyHBDEfSgzaeb1rS7DIBNn9FKgmOO9cN6aXlW5Dbzc+wOJ/K5asTz5rIwae
nsHXqlDLmDZBmI4od5ng9JTUWx/KbeA8te/RrTGFBAY9TeL2DJelQta7i5aIpYCH5rRCoGJK8q7b
IBkyHl+52MDTdXIGYE7ApACnHhrXR7A7T3QCFqipnR3gBVcaNoVCw7qqtA2n4mpiBTrOckDAUJYD
KrmrPUeSBG7zFuGsAdlsmcpxL/vIinsh6k7dBRVXID5e2hyhQTej9edblCOOSMwI52BEAwiiKl1b
MPH0sT9ES5/LD0LCP/+O5NRuXpOaVT3t0pnbfm2HGzt3XhFw21wXsGPsB4FqwinfGgX3+tJwFNSe
ZZlv8eBAB43NygotPEF4pn0Mr3WJUECK9BNnUT9Gu3bp7RmXISy3NJqNvUNTW9aPezSx7PrprGuR
LdVuZAh6Ol+mRevptU3cAuM7Wo+j3PR2JuQWWkFmqpRMK9RDuSbqk0tNK6d/eS85cD2dcGmuENSC
GT2he3N8bmdWu/oMtBGZqy6GqYHho3kH/7lxaCVw3qE17eqHDJyCOzcVQWLLrrc1yKCGhFQFsEDS
KnORWmwXDn/I0H51Y3DEq48q5qhhKQcuWZxsJzVBT6taL+yNKUyFBkNoy01gF3VpttoQBjRgWEGp
xxSWYmWD2X7pDMEKtz6W9nLS8Mv0BqZej13ns07M3ZyPWLOKNWjJvB3btkk/acrhrp+xZoQFrFw+
2C/Fg0sV2K7BsqiZu7bbyrSYUayW1JXN24OKwVVwIZvYwggdo7qFgq8IutXurZ8mKPiWNL3YF1Vt
sNrZMAk8iXYzkJ4IwNfwDSmNCILu49oK3FUMunGOoQV8AzrXnqpFte+hF8fsA5sTnLyyMBHqWg+t
5Q7XXZvXRfqpdc3Af/mgX29AKOTJfuEut/hBT8rYL9kwgEX8J0CYlr2NVC/Fvm4UXgE553B/JlT+
Q9wY7Hsz3hzt09pLXFIzF1MAksZoQkqVZawCa0bjk+RgAuRW7KlpYDR21MGgRcskysC4wIGmoutg
kc3ifmhojdxMIiUk1wdVRhGELSAiQTL66boyBRzWCtBfOpSqnSp1jsJvbJsRDXYcnDjx8A3t4PAK
vhjQKXkzZBS2qphyO12nLaR62zeeDN+OzlxkPWNvj5b1MKIK+BAx6IiD7fqg/dGE0gbv6tDDJaoB
4eDMd4uDxW0iHWJfkSqCT8Q8EXqWF0uP5paZzSq4G6liIU5M1iusdQpeFuAnfWfhu8IfW23Z+UFC
Peipm/eUzGhC7Rh0w85XXvB4Q9NWxRdxo6FZwJON+XdtbcR9Hk8SaoSG02okkHiGagraCNJXwxcx
dyDCEv37pmHdfGkzBCbrEjfb4HpAeTM8DCQYrG700TWae4fX76caM8IdBf9pAlWS/TL2EhPSuMmQ
4adcBGHs0gXWkVC4wc5gRK7v0LkE2UJbeIgxXiX2CRZVRRKCEmC7k4MD6jt8qyYJmC4O2Ri8ayUH
JTESIhFin7d9EuORscdvf9khweZKNJOhZ6xHl4qr2kSYLls5Ga6dbD3ZatcCngA9YQrxax3edtSc
MLQgjuXIr/wIHOti1KgOgb9U+eEbmtQaqJM+QTNyucuGHtyP3RT13VsCpph22JiIcHd+FLLExYGK
zjwXET2LljCR1yAtmYlA0WQXqW1H9dQfMhg64ko+3A4CN5H+EocAg9/Cx8TRqGIFjbZY35rPLBpi
8a5N0znmZa/AD3vXO4HWKKVYWBShA4JOaxx8eBQhqrKjfj2aEwXG9QYgoyR3Q2w68pHlgxvQ63Zk
YwNCgGDIb+F6TkwAjXWcvEtCM4iz2C02O0NiJhAylKSSTuwnmQoc3AqLeYAFuRq1Uc2wyH5EEvNB
96DV2I115ZbrTEfNcJ8MYkj30ilICWs4CFPKPpvBdr+R6EmKdYxGgdKMsu5DO36qx7aAGv2Ni8yu
Y2/5RCDeBpnDwbsiLqxNtkNnlwH9rZNcxeAzmBylF2pacETjwAbLh9E1RQUwmtb0E5Ilu2Yb1dOo
vwpkFnW3DR1oPZYJYs3RTQT1RmHesNWzh++gxb2jEgOmTbwunV6L9a7i3kBtVB44IULGrdL5Fc+4
0ByF/VJX+0FXjvRlEAxwu8uZo1d5sJnTGuYxFKhuin0Do0OJHWkCkd2mI85bvpmhtZstx39jGbog
a7CYakFyTLkg0T87BoqexIkeI1Cn5jjMENQBwqLF/1B6eIogpBksiHwWS1kUAQDb3whyEwOwPSLo
L9v/p04twB8Ym/naKQJ5Z0jZeOqYAZ9WrawTUG0GFqfP2qnCmsiHyzkkfoUo0DkMp/DlYU9BPiSf
hAjRYNQ1ugP86WTYkfsAFiQup6Wp4WbM+bLubDoRbJOxKc5yUqOZVL5lxGlclC8Pv9pzj91RdEQC
SgD9hAR64AWnJMeC2yIo0Ja+PEZjjjEDIEkVsO+XRzpd3wyFJQhVIWELeFVSnHqb6E8P7Q+DvAxk
RTCPrgnWcw/UZJ3v0EVGfp6pUtGrgO9DJdyjSdIMTi6QLqBlYK4C+d3J1srFgFLUql9R3MKw2ABf
9Cn8/WFSMNwaG2sXoH9AP3mPhLLAx81V4GeH0uY0FzSdty2YdOfpauqJl59jHgf5/VjRKW1QD2lM
1F5O6Kem5y347mYkHudJpWJzkS0pIjaJdZEpNmZAH9sBmfd1a9/SMMf/C/h9sKmCGebStPN25AnZ
MianxGyrLA6uWp+i4+C+6KsV3hV5OqB0DvlvMin2yHclPgdDHBrh1h8y67MIecKCDSnbxH0xIkwV
6iTVEm4TyCeActRVB5fmaq0OHtPtmMQWk28rDrgV5A1Cw8MrKvBTLHumoPwy9PD146S3WREL0J7D
dWM63YW0hY1409AGiwnuqKZzXzPjZvIux+fTsjsezREhlgZduz0grexLIICn3XttG5bswi6H5r3M
DUVaywUQX14VyPoA3fRYIuClzS+O9GAULNZpRRJ56UPbyxmdAVw6gwWXFBN9N0dswZRcDd12o6SI
VLTzNQE4tHVTVxTdRuXFsGSlB5JFUViEK9CTXZCyrgg2iV/SmYCNJ7GCbfLCNRgN1QPp4vYQxqp4
q8M6kwN4DNH8LL30WEiI6JzkDF+kA8kHvld12s7iwPXok3ETiRR3fOHCkYKTgfO4D3YR8tem90UU
LzXZ1v0wIhs5kwDI8pJ1lQBlWmWapOdby6J24NtFRa0CpjiFIZzZOtGJQ0WLI7iJNyMc4/l28Lxp
3ts+LuSnoB+SCnMxNFhg1Ji0b8JdQ8eq68tWZ3Pf7HF7GFTA4YpIqSoDpUQ77x14JNywyyu3Cl+j
dQYIABi/g+YPAlCy0E3hcIEl+CW6vCAQtrTrtOMksBCmuBbDfEcMvFkE9SpGcZIJbadsukgHHuKy
7HJs6LiRoivIN6isxX4C0MEHBNvqfNLJDg5a728M7MrUvQVaZmf0U3RL46vtWE1RCFuV9KkM6QEk
UXXxBWiAAQFxrjtcZAdI5tSSM2sWh6ZasunRj/zMAZOIh0OjJ87Hy0jGs2b7uNNN6IG5ADzgd7jg
ZvydWIY5EjugPG7ZMj5krt5UMOnohUaMb05R2R90tN5YEWf99QDGLSK+wTy3ELfjJjso1Pl8rHkM
wWoY/JAvWOVm/rEgUswk8plxTZqNLRLIzUZ7qdcw12gZlnuaoJ+acgJfCA5o5oNwOZe8CNpvlUYb
hY+0URIfJJOuFly0CEcF3S5Zab+ijakdogHnI5xKPImyHtYDuCyCRX1ekpGo+C5lTYanixo9HeEc
5lYpUFdDqy2QV1wE0vozlNEOJrxu+ipH2vWQKYq/yNoOybTgtzfr33sYtzgXmcxyvITB8bLNFh4P
BBw54asqGtFLDSOweV5fbIIBBp0mVneIgGIHT7K06fEFQvz6wOO7Wtx/a0RX00XDd05B7vdpHirM
orWot0BzE2wRvl1Zk+OfNBU1lsKjkTTM3FhL8yGUQQ2K+A6mvTikCOn6j2Z0yB5gfbMeUJCCCvtW
pt5UV3NYIzFwB19XT/OtzdBCCGBVVKyByoYGiC8AU21CDDvCLbJvj+svbYNy/UPRFrAHS6aLzgNu
9tSPBuH+9elhXq377hP8VgJE6IL5HPonWX942BIeoIAIs/BLHt4HY1Af5r5nWMFFVrG4yhBRT5dN
u4RdPZ4xBH7x4ii7TIZvY5+visgFRnZ+a8F8FRelgmEL0Qt4H2GIzPf44tFyPNpD3VFtCTRtm/aB
CbFJWU7ZOG/rqV5PeJ/P646MCujcvOUVEho+wqMQ+Oi4tszEmJdpozXeDsx63QoB3ZVgDx7C/ID4
FbSgzs360RBn69+6JPUQkt/fnxPL7Ntp9LjWAMYhBWA4TiZrKMQa4ZwAogSzccBcRGXc+qcd4KQQ
914bQ8jHo3KdiryaQQo6rA86KuaBt+thmNW4/lXcVOt6HCcvNGp0mvL3wpHcIaKfinQVDwuDUlwd
Z+goCvJB4mPhPn1sA7au9fEUZUg4w7ORIb+OhybsePR8PJzIykrX6T7MSXahxeXAYEyJqzwIRtzy
uPrWW4qCDQ3LN7KUd1ftUA1JXrZhtAQ/m14j//SNBuMiJriSRWOo4/XYgCx/jeBPeThD1deap+ZA
45rOzRVN+nr4QHhHFLohJpXp3BZi3LR3wM+sF+AJTxAq26duGoALwZiatCxlEU06ugp6jbsf3Tmn
ub2PRT7BKjhKRWeQFLsvMljAF9zSARZ81YZw1nRWFbPZT71aY4EzRRNcMGt2A0ydBWjw8gFAQNEE
KHZCFsBntH3JYRar1sFbdYXJxx+dJ339w1QKB5Ugc13w80nORbVsphlC/CUMm2C8r4u6g9wcYTAl
CFwZaGe43fMyFLMAoYhb8bPcI3/IljU1Yd+VEggZRoOuyFV4J4K6bdXGWGBkh0hyDXcnGoY18J4m
Zj3Zpp1XpSEkh0NkW78G6H+Dk5PDuyJ5dlKANY2F446kUm8YTO5+iPG734F8m+JPIw3YaitrNdrx
azKmfSDPiIaWLBELXwfqBrLGBMIepDsHNecPuMyM9AjlR1jsbWHWt5oSHqtPqUPa/jtBI41f4fpH
nG4Ro15lHzY55qCEaYCYIGMEDOk7ElcB5mwH9IeoEepzyC3YtbC25O6oLpdC45QHCZJ0PiWZGCN+
4XGbrVNdSF18toXO4gNFyWX/tsqBzIhd3vTIWBi8cUD+jrAPPJI1rahKM+AXm9bPDP8QidpdMM5D
ZoGuwdXE1wF+rG83ZG3EfiHOHIY3de5nyd4gGJ9Be825WG8kRUSIuEcY+BVeNENvohvSsAjDJxHF
druma7Fm8RRRxb+2iU0CUpqiQ3iCRGzNtSgeFl9nBHkZ1tVx833uh7YGptEFaAeCmuP10TWQcqyk
F9OKT1WNrw0yF8HOrDbSkiWPt3GN9KEJFcHWVfnGp61r2YZPA2A37eJVD+Y5hxbIg7lIfoiw7hXs
Y+08DMcx5SEy46cRdtUH5xCjQtdb5PPE+a5wGWe3R0dJstBUezYXbU1BHyPV0JRF7ccclg8OLgTh
wY230wIBOaIDMg0w5gRYUnyBta5DXw50qqGqYehivXuNnc8uoq5fBXXsEseWy26QLTjcYdGk0m0i
2sw9ECMUumYXjPtqbO6qNFrvZO8DXbCzudO02LdiiRVA9r5D64/zYYqMG+RGBaSu20PQxGFs9oYh
MJHtkInV0hZJAM4hj+SrDEi8/mPg5dct0oCSKo/bHYMuRsrAJh6KQvUMHddow5ZpP+DnpfiOYJGI
QYo7m1zJ/HuL8i2fAZGlnrnqV2KyeT00PLehFRVkI+sRaNnribS0G6+0KFTbfPNxHuj425pVRZGA
FbixWx3ExI7eQv8slkAnoId9SxuiQKwVksROwHs1cisBTsCU4bARS0lZEdXZVi2kWdDdBXLWUaK2
PDLG19d+1mG2/EhkMfPsvAYTaWEIYm25UuRrP80JGr2XGetrmPVljgu3yXBCmRI82vTTmJGfBGZy
VZwjkYkQc0OAH+EtU6Ez/GN8ykcIzGhhTJ2HoMZysPZR6cahM5u13BKo/tw16sAQ9KeXRDjE2LZw
3+Zq3pGu07bvNkKMM4k31ogkMefM5zFrz/PVeU42HczMLLgJcwoqwwvEmcTUIPLYNPhnGdf8771s
UjzuLHAGgejNHMFVidINEjLikN/UAzJRa1UOTPmK/gx9lEm5W5A4B++XDcA6k/PBIjYHn7xOCneY
WDA4umGprat7ZVJByUcwRgbFfZ3MEUcX2DatZ7yKoXAGrxDHywxyaSgmdKVD7fIvrYzgfH4WtLHh
simyFgWMZ6ngQYBjHEBIO9zr0hRAWP6XuPPablvJ0vAToRdyuAUIkkqWZDnfYDkiFnIo4OnnK1I9
bdE98jpXc9F9un0sEQQKu3b9aXtT59rV3RLMjVHc04LW/EQ2To1NCyP80reuNyBxbmrNXLCSLDpk
WGikGZuly2+p7WV9GqZ+1SjDVOKCwsb+wMYCoOZIi0fSuYYcg7ddKVgIh7EA31yPhaV7WcBk2S5I
/etJD6Zi2zeo65isW2jFLPObwm9AX/bBxNbi79uppIvFZ+rP2nSLVGpyMnIszVFmSRxs2sZPZAvZ
q8H9tA2VvkZrX8w5dmFvVhdfmtx+2gXkbX0ZQ97MCh3cHPUiO6sGgAyenrjdXmhz6nV7e8h0+tLE
2VSf2yzusIqdDRDLQioQPwYf7c1pvDSyttJKvKjznRXuUrbdRAfSafmiPcG9lDxHKXSzzMO5Xmot
CIeZkT36vaCJAdgNm20euZK6LDLK0tAausBDoJOD6B1Wnp/DrN9u9qfJogwPcx743xfMVRsaCzvB
UtFdiwRomDlZkryjMWB+EnOrzT6e8gKy8VgQv973YbWaiXwrQVFLMyxnF5lq0gvT/+JMfkk49NIB
t4kPfWYE8m2bTzBXXLHbG8McZnWeTMv9YqGMyK1ocPpxGz4IpZ/7TH5gK4uv3QwvR4vqiyVzHrsp
MEcbcsUreUHRQqhS5HHCB+JodNnwh0PQdJoVpiTmuuZTa1pizmNXjlhEdqPWCk1cCZaKN90A6I8t
hjw9hR3UrwetlymgUZUZRhbOpNNkzEX2u2AOjmKdDVPEvplvGNiIajKK+uCKMqi6OPMdMnSv7SnJ
+3qXdlSmes8cGKEDUriNrpu7peLkNYMcG/Xo7Z2BNNwVA9Dmrw76u9ae+n07T2VlhBu0+GrEnM2E
FezwEje6tptar15XlMjdyI8noD129jbth2FK94O5wS++WaiDlo4nNRsS88pNa8G1jImuzpxz7rT8
u7F0S4EvtkQTGnrOsBAJXbabP7nhmk30fTvUcqPlhWhY6PwiJls57pfWLDt+uMsXtYTbqVBdQl55
Lb+4ZTCKo3EQ5pQUI4UZ+YuFt0j+DEd9Qjevc9Aoojrr1Z8Njan+uknEE/9g3O1cv7eFaJYu6ht8
IpSnLBH6TcnWNupRVTgTvvxtYzOv9mnSbfxUhxqW3ztM1PYvitviauaMosoTc8qGCzArE84jtPsh
rf0wS1ujcCJrGtUtMFKaHPNK+G3N7bFHV/27TWsg1jqoOP4GkmhdaEdaddf9QiR/wJcOrEV9tDzf
xtqfS9kcdXvhS5+/OqZql9uBLmQc7JgSwcktLJzUWMgvzLSgznYuYl0tj5pe0LJEHCFzWAfobHK8
oilTp6N/nz+dhvc789l56h09sqFu1QSHqYVZ5qsvGJyu7X+/bZfxF59v99gk6rlTIhQykXdy40KI
Pq34w07aBdWnaxeHf1dwruL/1eYEXRUAVfCLUXJzXuspANoTfL1XvZEAXvyGymDqxM/GgqHdIttN
ymIM1wTphxNpc9ur++sjTBkPjB9yLYgfyygDnhz6CX76+R2oywriak+6YVlxn93NJ3tutTtTf1et
VppuR1oFdbgazX7qgwgFcmMIRoKN6uFW52XVNXRxeZh6g4RA8uZKXd7zE9EMvJEdsTEZS6NoO3UL
kPsqQFpIkzzyCMQ/06yocWSuzeB2udw6RD1LlzDDeto05+OMDicDxHNMnkm4Wk5eirv8DGEWZdsk
+lXq0ZUWIA0O4tZbQ7q91Yfghit4LtkIjftZTqml0yG5XQpUYIAq863KxTM1PdLHBHvJYzGyyci9
zyD2pdljkqUHWa1KzPd2LzOydqqaOLhs169I6WRot7XJgV5LOQfcyRP2MPm8kvNts5gLm8kznuE1
5VJH6dA26UMi857spz7Th/lOX6YSZqfZglXbyMlb+rGOZlCs+XpBgrFl4QjVSEVe6mWRe5jM2fpi
GlT6OgTxdj3OxqjItqdBVLaa51cgjkH/3mzO+CE39XS6mk9oeOYPHedpkRnqLK7JsRff1zarvNtE
E8MCoqZP/ZqGq56njrvTB7TsV2tuKRiiWwaFGfnd1PJlzcZQbzrLC5ADWGHhjHWGaKp5UXAFxafi
z7gpRL0z07OS9nfwwyyd7ouNOrGAMiaGw/Q6zV29+40hw+PHzmoyFwlE19advN8K+uNtr4nF6N/a
xeQKBkEO7rLmShay4rDNzmjUmEHxG5+GxumxgbTmzBmVuQCmvtHSmKQJz/VuK2yFrTYbmrgmpKEP
xqtuDhROVvuesmBkpxvV2xwX/QijB6KBPe1jlZG72nfS+TmntqW9n1rNJNeJuIU5SeNtrcER72Yn
6FycnHY/yyVOGpGWfewNujt8WnKoN7oSjR78Y5tnqTUATZAiqe1LG0nUozcHtEihaxoArleFIGLl
c7LCYz5OECAj6iaycoi0fP6yEAVdNu1Ws+rJJuuzCcYsbnEo6XOMo0gBJbpgAhOPahbe5O8tE+4S
WmR0ljZ7rOtGrtk+qZl886UZpsX8wsHDGYPHvkRP+hgwJoKnnQrGMzI591R0MvRtvKdDyRRAMD1o
CX67qpXcyT4bFX41NYEBvJgKRYfMs6GESwuW98ragZc07QhjgtYHiM80m1QeuiFRRVnL4Yzv9GI5
IW+1ZSm0ajEVZvgMqgnNoMGJFph97b035u6Uoh7n1b9bsmApi9ueLxbUrHnSRTnwwJa4JqOQhIUW
8Iz2ja1kkSYErrHo07UGPAVFFkYSDbWvtx8q+JSFw3U5JeZ8bLdu5SxjnsQFZ4QNipdVFCMv67aJ
xNnGlEj6pDm4/TNOOJUtfRFhX+lmPQJK4+y9SWQzJnm4DqUv5K4qJlXrMJeoW1OA0gGdGfQxvI/O
OiHAjjdbdGkFu9xOqx4bq2ErfJdyrmkcrXTZCUZJDurHvaFTPBPdvoIfEe0oHLRmXBKPTJ5vpmX3
7ejdD7YxDtobf9IU5tilHfkDu0LTqVRB7apXAcGhQvumxlI7T296Kb9kQhy7DYeCHxBunEnkulk8
eLVb57Hm6cn2qBWmiYMe+4Z4EyROS5h/WawFZwJUNCOjBIZhWdYv9jgZ60OJmS0rIbCrZfuytMj1
0NDIvMu8K3eWpXQjD+EIozLPJSQtSxrnKBlssnDDbGzdTkWxyKxkklyHBCQLzy9rlxbER11Ndbfw
99lbavn4DM0zIEvVd2cFznkaLXjod5MGGPctOwPBIifwswmTLNu4MZyXfLI1jF5wcmYO60KsKEOd
t2pxn2ojS9ry5oy6r1PtA09utrUm2w/cfJXaRIRc2+0JKXHu15+chZbT433upvWnp5XYaWPfwXxC
iz6W+Cvu3VwoiReyfbR1YKqNejYWw4ZM7E/S9S0NQyWTeL1QGk3iOHHrdE2H7cdmDFCxS8zVoG8r
tDUdKJL0+1faCM1xTxPR5On70UJw0MUW0pfEDFGiEay2s5zBY/k3Re/xmfrY0VS8rWQvZPvZyIpJ
rY7z2ixPkNQzqswoGYU41YzfUszGCWN+BrNP5dJsbLqStpt5+88PL7eGE/9yeumq811uDCRfDYRP
MvI5CaGw6h/nShNUJkNaIxPGbQNcnSy2qtDqS7w3ROadEHV3sJrpsAoj94L77bk85EJRCu24MuUA
u9/scn060k+FSDMMcrP3bMdD1kR4xnj97UVvibthXhQCsduxruY+22e0SQy3ZrC9sJJrXDju3O70
dhOlHqFbrvo11FI5jdXOQiAoPpv9Cly7T7tWdvVdY3kIkL+OdtdoTUxnMGFWGWybonkn7HyqXdpe
4ebjlwFlHyzhQij67BCe0KvtFz+aPZIQJ0tPjPtpTHGuk6kwSv5fWiHdBF6ohC8+V0PXgV0uUF4T
GFtjO8kjJx3HAuHYJLksy5YZloycCtHw54SBL+a3vuqI47z3Rzfr1Na2buOH0rIW70EiRe7diK5K
cQxndL8JOrVhgCtBIaBAQ4JKH6sqTXsmXLp0UYsoYVOYrs4otzZtqtzMKacuCprnqd3gmQQGSaf5
OKr5NvNHIH97g14Vep3Yuzaw16HfDdugOkC3WABNwN5Ty/tBH0vw227jBGR5uzLHdZdcNYGw0iTc
emwg6SOku+aWbzhVtZq/XwxcK3Kvm0PWyRjG2WRoAbRRXpbA1JNT1DdamlUD/ULW2mCXvZkX1efK
przJ2E2m0VyjKXEWLQubk0ZItzWIi0CzM/67ctQdgtIvmXngO5oJgWm4rMx3smz6/IsUPehwns5d
n4XYUK1cRccAKRT7OqlUW5m2crCZdUpaFr8CRmkw5TeStWqKMGgKSKSsHVV9Re6cQPW0npIP0h+M
po8KCdJOa3pmuXAoqLPdAhQjH227V8Wr6nWuU1YJ4gdprF77bu5de1hvU5to9P5OTqtRPmqux5C7
SFZECUGdMf68DhBm9Yn+prP1etBvp7kuDLxvXbA55qHUqNPECrlVBU6lj6YJ1Af0jd0y7tjNJsHy
bJO6OmItKnttX6yM7ONQiayHWWFFi1B2w4QkF+Ojpg0MX34KGnvY0hAvizA+sUHP/luwFKibMGgC
2SA7XnuwjYhY8hZp2logtfiRtxUcR6gRSTmU8ZZ7lfHJsNKRX0QmEh2AKu7q16IEs0axr13Ia+8w
L1wq/td82to21HEwM0Vwm1CnjlHQt1P2eWTivEHeFVxCVh1xfuFYjpp11qUdJydeT8yUAqJJi1Kx
rmXTekCGfLA/Lmx/vVH/bAL4M9KB2Ko3PZZbnWbL9bzUp4JeCbX19LNQz9RQ/joqqMmZF3VBm/Ow
XF+qPxO106tnsY3EsaPOm2X13ukCPV0fzuTV8+uULpMi37Qebls/0CayC4RNybl+vF5HVE2skkRT
YLuUdY4AIQ0q8IC4aRnCOcbehO3dPzAAuxbL3msn3uUQBiHdvGtjAHNbQdAcrp2Weck374i2mM7/
3SDsIu+fKj1b/eW4iUIfNRHCE6irlc1stXVMz01Y+fWcS55sYkyLnkQ6DoPkm9sma5rtHb0wnDHU
qnZNvkmUJe07I0vt9p1PT90YPLxKfbcywzLHoTgxIbhb8Dtu/5krlH01BRroTNo7Q9jojSWYm3Pm
POesV6QuuugJSvCZRj/TAUPfqY39+dY59ayOHM+7vb9sql94boB4ARVt+7xH1WBvPBrckep6nMJX
jK0Otc2ZB6WffOzxS/GZiC3cMd+1fesOhMErBhnk5axeeGaAnRSlM9ntUBpTwsoix8vca4Vo4TGU
msC+KsbaMye2Dnr6LtbzRAbDIah1TfuLMus0Q+U/uiw3cBjFrhhHw8NtY5EX+1L75g0BwuSNVKCA
ltODmdIo9hVaGV8RT0ttowMeN8bA2nuvgZzVY0DjGb3xYntwcSAjSsMLfLxCWiVUUIy8/9a1QO3C
DmJvUv84+VWdjKN8xYZkKBbMzx0IYq2UqoClzrxAiJ5th2c6cBUapB5HPWwGdi5O3F1DmhOMkzIM
o5uYutjGeGD/TIDJ3GvssYgjEc2rZzp6Cw19L8kz0DmKN7kJDbAiYT+2hWUZ+q7qsRrkoWBiR54D
gpsMc/iL4O6ltI+7i26S0w4R7C7CQkLiL+5uaXtjByQZd8NiNnt9y0E7MNbPAwev17V9/+2jbLKl
lHcEeZ97EaYjUPegcmNCl9V5DeeuUo6hMMvqw+sf89I7d/5Gv3/MxTf6z8dAHKWuh0LJVjUNbrMM
fDCxNtD1HSTN6IrrnnQBDeWencg0zEkWMv4Sb2uoYJYXq5czGynZCDgt5QW9dPIZE1QIfMVCW8x7
834VnVpDdH4cYxZZKwI48b0O3tVIWGpQK1CB57XSzE3P390KwMX+34TmMrVKFfT6LXupukTTCrBs
Kpumml2LoPbCbmh7/ZxZHg4FJxEq1iADKhpi3yLHoCJbtCTVAmc30RGvf+zp1f395qg0LtNnfgYR
JIZ1ii353eaIXnxzGbXDgBKUthSyIcCp9astB5qTagG6QwyVZtDuG4Oksx3brnrlbaorSpkTwf36
Baml8eJ6GB1hkhhIGLFjGghCX74MdutMSt2bxC2ie6xmYFpEdMytI8qvFWj1erNZeq3SKE5RIKUH
Rfr29Uv4Y8H4OKo83hGH/zBs5PKF7DAWuOhslKzXVgz2JDzpfMEHv9XdrhsX+HyfCtWJ/bl8eO3m
YBw4n0hQXSwPwyBVdsnAEQK2/kyrv36RL0XXPDRlrlV3io9lUTsXJZn0DyR32uhHuoUPrQAoOFnu
BSu1wevWFayfv9SpyyXKR9oGATMsFJ4P/+Plo8Fs1mfd4AeR5jMge3tHBkMtjlVnDE17k+ruoqp1
V0C3v/5VL9Yo7y3olRWQ3YMVl4zqy1QbtBFrLuWo7/qg4bcDfyHdEHmay/fnrIXzHpC29aTeUqmz
XEFOC/w4mWW15l9e1YsgAnU9NEfA4r6nEn3sS1s1uEyZ2YQK7OANlcL+rJVRGCF4yqSVapc7C3h8
MGaiP/RFqSbWdCqZYUWzjottz49qQY6+bigWeZCAaOXdhCWBl89ZF35DkQ1YcV6/laZaFv95vbh0
DwW565BUgXdWJzHr5TNM2l4bgQy4lYMzEaSxTur8pU8reqkcLk98XLYNDXpUBanyA7UOlhob26o8
iUUKE52R1zoVvrtaekq249lMv77GzKNUMF5jq3Kan8Q7RoNCjv3exBJ/nW60MGh5T5vy61/qj+dh
8EBsm4FPdPSe7lwaztd68/qsyqcI39JZoIPc5m7qO/xFJYUcVUymjBRLOGGRxck2ZKKHmdYqP4dp
tAv0KQs0VXl3jsow05N6EoeboqB8E8qsj2wmxfyt0pwCQn9/HJB8vErMRDFt6h2Y0cvHYW5gP4gf
ZCT0UhEcQ6mhaupsjkLvfQmd9A3Di09kBKnpnAnciW8f9k3KEXvykAn9HAqiB77B2zg2cuKyW5ub
XCzO/EaHhpS3FZFAJY6idUoBGEFZTSzMHS1AgncHnkJ/fH5iwkzYAIlLVtphszHtTMZ+MCDHRnBS
b8bnskXj/svRDOEwYq+rOq3erXWuymOGkLW8A8/0s++DYWVWHlvQfO6n1cMT9vEvD1tFyL28ZcgN
mYJO4TMh21TO1u8bFrpmgS+sXSK8tToYyXNLWAI98nKdG040HkXjIAIoq+IbtCzdYGCBd+WHtJ8L
/lop+q34S5d8sW2wYdCjgVPQFZrs5e5ltq9h1ZZNEdwi/eQCzBoOV5wFjBKzbO1jsKONTKw1Zxxh
7+EWxUBoG8VDt8CUvEdhIKdhV6VlWl8bSWp0U5QhH6Cmvn4DVYv34v5RATw2e4tQCAerx8X944iV
AHsw+se38QF+AmoYiQLEgjlYuEyb2Wi/BjDFGZ69erG7v8UGXIQZqLsE0MjzM7F4eD7TV14+P8hH
kyeQp0yfa0aKp+klKjdgG+pqzJ9WKhhBOSfjoat0WJxKEyuhXhYMU+Ov91qLRE2YQpWl1+/MH5fG
1A+SGVlYZOmSN3RZHHvyYqyszO3dVhfsMGC9SOPwklUUkIDoXvPeQpXBtayOnuifVgdZk9hnS6WU
efifhxIBeVIVP/5yXZdFm+QSMhYocRZ9ouH8USXGpsFeNclr/CUbLLTuanhakbEowUwflTZxBNuN
00i7egOy4g/pHYkRimHzz/S2AeYIU/D6Zb1sB+gYSVQh/JhWHQVUwP96+SB52/28InsHVhbtxecq
sMnWIXD4JObMDdbAdeNiB/9bp3zKof9tBZvYsFQFcDzXohX5o0VcfFTAFawnaJSOqHwzpKKtMBpU
yFs6AJMBynBcRqPAOSuSEQ1EDcs6hCV26YJhnDMEbIic0iCrwOJsznRUYQ2KE8HbAyBdTYOcftbL
jJZxq1nJh1IQNYAwqqcK86WH5pOJg9H5XjdKtTkig55vx1WfVyu0ewIR4BEC2PcY5IXS+M/uO9Na
oAfZ62g/dN6liy2csJKAT51/nL3y47yySJ+7r+d3BAU51ff1T72sbiYgj0nlVUGsuML+uOtQ1svW
gC4RqJRLqn6XTvRfA6tA7ZFppyoVu5PqwAaYKeTXuaGaIy2Fi9vu+xJTrxH6fa3zFzNNsMNhaM/A
Cl6/0ItkBI4PFGDHdgOO1KpfvEw3Lt1RGkMwYxg7U40Fk6iHz/jWiD1GZ7MqPZFpDkHAlLOkwka/
BsNY/2IAWzEoh7THmvJzXyYCvN+Fw4nyrnPz762RKH37pvctv8hlD/BJNh05hvg32oqvQylpHJOx
gWvlOd220yWqgnuwaqWpJ4lAdVpNYyjvAJyuKW7wcWJgJCBA87yoZ2r89LMlaMIvdw77b538pb5d
VH52TG6J7jqmx7HhT59mxwC4DNgeCSmaJftjthRavps73Etih3NLPdQJ29j0fVhzIPi/7DsvDyw8
FsciwddkeSK+Zy1d7Dv4WUZogiVlojQmPR//1+nAMuXDqA5SJ/zm9ZVwWaDwD1IeSPN21MmB9vBl
gQLEIb9gLeG+q1Tha41dqua0yTu1SM8aZtOUHHRf/1xLfZXfCxSjulUvR0KH7QQ4fy/OZmS2TAnb
L/xHahnipkbIizzvTH/ZJT3WI8JP6om2bVSbydAX1o5WMbZUB5Jh3lZ+6KGsKUGoZ5S4sE/dytll
rWExt9jQsgZZSF/LzKujRoyIl2K50JTH5+MoeRJb8uChcpcgZqtABeSvMtXfIt6us2W3oMsBIEXL
O3ZP5ACTMEZ8O09ef2PKLu1tLB+abwwPiz5TSvbNuBZm9ZewZVWlXt6jU1aWzlGftGzfvng4nVNZ
tGI+E1rXIiAwS6Nb+XQWwbz+NC5XPYWLs2MAa+qgB7L0i3WXdLO96gntzNlpv5lIit4iveexn5vF
TLNU7eIsQ3F//bMvOwomtrPuqZkGxLhnM1vv5RKcFmvtPJLp4FFL9cJbs6IEIIF4+uedhbMIFnyj
Dnj5k9N6OJNqiaPzd6y6VyzS61f1x60HbyQSzKUBU4btS4hFTPVIJgGiUoJY0gRlhplBNMUuBiv0
jK9/1uXZnTRcn66XLsFRvTEq0pd3YBzbonXUkACmKFBYyRrtmvt2GPDx1DMt6J17YoVNa0DKkXqu
KtJ1sLHnjuAt4m9Y4GVNoBqYANg+DgQ1O++yCjV+iizNsEjl8WAt3vi8xcu7rvBV61D6ulKIW1iG
TZqLXFR6e2shnGHDIPCGBbMCNgH9eySpYAOgzM7arm0h5ooD6j0lfVjM1EFjWJ6+2j+9lYDDPlgd
jaDnWOT8vryVbd7no7GsTC02WW8HuOgll0TbKTFSkAVdGetbqb5BknJYPgya3zm/oJ9aYe0CqRJ3
//EF0ZeyySosgYmRl5glIlV8WJJoiF4LqHPCQH981fVSSSw2193YQcmX6zTA9JKGu4f/TGuuj+MF
AwFCQZQJt/31i3qJH3oY+GhQQMbAeslug7l4eZOYccKAFZ3xRStAK69OpoQw3yabczCcDQkrqhKv
kvWVZoI3D5+p0sC+fhF/rDIFYnIS5KVXG89lC4Jtw69JfRTRWT7nuT2fJCQwbPdv5eakLKFPr3/s
qZz8XlSBonzAGQwCfD6L4KIlHxpPeothE9IjiQbqMQ2kEt+ajjg4/WhlRMFdo+iGpbdOwospg6ur
d1ZRsFzq3EH/kpEgjfqINEy+Yuy7mo7p216U36md9W36GaQZegicxEoPMpGt2Nw/W+Vyl3V4Xo1T
gbCnCnUCaPhHX2DV87B54ZuXd+c3/fUv/pJv4KGr2EWqu84sBG7uJT9FjpKTF4HRRlWmwlY466v9
/lmFplV4S38GCwUxD92mGgf88CkgHzbNkwXydC3/KDb9Lv/eN0Pza7wMTf//zEOnrKt09TRv6hcB
5y58yf+diH73tRq//vH3z3Hohv0vDmHAzxQkHTzYpyKd49D5NwZ1H4jGB9syLDWU5jkN3XL/Rfdn
wSdSMqBkgt/S0J1/cbKjEgC9szGxdfyTNHQ+inf999dBnRR5yXkr1MxjjvUva4G+pIKBHNoYOqin
ct+LzcXeTeBXiN0e63ZGo/V1tCxy/r5u2YM/vZ+aA06Z0F2zR30qDhaBfbK4FWOJGPxpITKvGY69
/sGyzSOMDCpjI07xa/VFtUu2o288bhRDF66kvVM5Ueqjl/adKQ8qlme+0drvTbYLtBg5fPrexaRc
Hbz+XUNe4OxFdPxXY9qFFhll7D9Jk+ya5kgo68FtD8Q8s7h7Qv2ao1fpOze/Av/aEcaFTwnAtf9Z
iWLXAyrpw0OL7m20f9rNg4sWMe/6JyQa+AF+kadA0tqnFcOqIUiUStb7UV+vNKsK7RJKJT32jnVX
6mKfa6T4ik9++c1zzChX0G7uhtpksi+65O/hbQnifkUwU3432/a2cZ70xDxk81dpNR8cP41lsmB9
ZaqUtTRHkXwI5npvtOleNNlN2mUxY+D2hjSutGbmJo7IceZ9k1rxyKGk9FoVGLoz5C+5iMOMVNh7
XPMvdnc1IxKxm89TepN1eUg2WqiXTJzt34i8i6wgjZOE+TnJd2GGYpWYYY+V/tPYvvvbOy34aqAP
HnsrNgTo2socIRPBdP4QJNm7yc/i0js6fRr3ZXnQcXFI75Oeb1erRsJEi3bD1sLJGe/IaY9IKEia
LM6KaJDGLqirKN3Kw4w+GRkcAZ1dZA5yX1oGbKd1WOcual2o+naOPdm+gcEKB3PHqJtYr5YYT1i4
aGZEXkWcdV9rXH4aMvwlpxO/YTLOdZ6hpmTC3DAVO4R+N61uouR6IvRBFj9q24+6Io1qb8H2cCV9
O+z7L7rMd4wCgF9YGfrVq6BCnq+FjJ/1zVGhxoSkpBM1v8pKhyucXhq0gAzqA+6HW1fMN15KolIC
slVj7/fv2xEvgBenuZKjVNep+2GeP7ew4aK6I9eML8o18CaoT0ydL8Y0RQ2SXVF/LleD28RKta6K
/LuHxrnt191syV3H2+a3VpRyXJ51iFZ0nivRj46t7YfO2tv5dqwzOOoAQXDK2dFgaPjI1GPruyiZ
OCWWlDEA666qcURn654A/NBd5I5WPKq8BxeLn6bfzsYTCe33IvlLc+ups8MfBYZIVrhRj5ELp3EM
v2XEMkDBZLJ4PmFM+ZUvO28Q79H8hEsi9u6y28yH1CLMQDN2W+/f2l1xtXoiNuYsbje515Ll0FRk
6LntfraM/Zy6hIk8iCTbY+7nx7yoNb7V8i3yt83fjT8zs4hyfsboIgPNMud25ontFwCHvkQHNN80
2duN45qnRYLxP8SZhTbmdc/6ojTvlgx9HXFaEyOhjpC8R/isQ0lA53br2j/Qq4dFrd24w00nml2F
Azv7Sq7BgHtlLg/a8q7iImrGuflQEK57P2RvxbhGjjz8tr08nO/e72lSfwBNp6r92029PDN5qygb
BJAEObzXx/LBbgqOviWZnqTZ11/Wlqhz/ZNLZox/oMmJEbv/5bla/23jsC0gfA5t4Dj6RRNZzxoU
J1o1EEMvJv4OE1VUSpIaHjgiFi4O2FAM0ZZ5sUM+HvFD5lvbvaq1T513JZO4bO4pFbr5QWfk/BRr
65V0blL/UAW7kh5Ed4+tTqrc9Jfg5cuukxtHCrzirtWVc1J4ud0ZrBhg14qTbvBNqU4Bc6LNu13L
7S/357LHPn+Q5XoQwlDCweUTSqdq0heC8XjLzGrn08qnqO8OuX9Mu799lvfH1zod4ME7QSUg4037
5dcinkNqpjrAd9qtX7tvvcS4yoflSHt3nN2ZWL5tV2NJMgrrEzQG+691MJyrsokdRlqXy13leejO
tjos1+K9PyDULvGc4X4B+Pqop9ouZZ/PUIZifTgyZ+SpSFEuWR/gjqnB4w+tr2PqP/Pju6t8xuej
qvnUgu68WYbvgMiH0VkfCPwb/OUOz9C1vLf1x86fYhyVYbo+4o8MwfV3gftrdayotwKUZcxZ9koS
cXvm86E03AJSndovs7CuMDveyoqZiQalZJGx11dHM/1QuUo60121fbrTMu2I2L/YfgntIS2H6z47
+INHDpYJqCl34/zGmOHxBqwYJoFkBr2KCTmPTyF5p1dXud+Gznj06sfGWqnq7X7Jh9DwhrDnNnif
57TfL+1HzfmgtmGvL3EZfMR7FVrdGiWCBGx4h9l+aj3iEBgtueooaaZQrj8M/RaV+s4F68y0d2uR
R131A4fntS5it3CuVwJ5y+CXb/zwuAUWHp8uR5f6deJ4lnn3nvG2EPfzeJz0q3J8C2VMqcJ/r31M
y3mnd6cdQDQfkcXtMM9GOgmXk9aCYdwuBieZMtLWIRQNgzb8KVyy9bBZ6w4PHCJ9L7Zp2kb/uiQO
dWgk1ROFtrtE9nCLlpWvztF0kyFxyVfjJt751XjIUp/9E+WbPS+7CmpK2vluGNHPN8eVL2+VLUhi
Gm7TxJL6bna895VxQ4ZVgzE8yI9Zf0COHZHncvDW70XW7QiZjS3ek8ak3rP3TYTIpbdVGuwaO0Op
JkI+rs7cOCDbCTVFGPQfSm+7XtxrE9bdOgzgDMSbhon7AaIwnqfu6LkP42RTyr2j2lKtBbWdLHYt
jYxW90ddq5E5EhjlvnHyH8mUPMoyTioMqsV4YOkhfd8L85NvbKHp8GNTesSHekgdwmqdm9mneVyz
a6cIrhzhhYvvhqUD77vlYZ+gBhzebqbzVFnvZ2e+s+wphDa+NtpDkr5XPltgXzREWICzGKAFJFzx
oG9LvomvPWSJERkT5t/vi7TovpaIQUChrV/PKy0BDpjF2y/+cI0uiR6m2Jni17QQ6cl4RCCZt7Xd
x1W7XBmC0YHtr0Y/uuPblhSgwtotvFuJZYQL8dpl6eNK/ZTP2I31YkcWJFC8eZUFD7R/i/9z47Du
Z/R1QeRtbJHGh86/nxxj5xBRT8clLDZxEbBRa++c/OMk30GwXmn+KQ7wieT/cJvRdzNTkfyORNdi
r+2P0/Bda3he9qeFhKmMSavrslxnSfqkWsqlGOIpqGOBNQ+mcc+89Xr4yPAW8pXZM8p729XBxT8z
7eI9AWi7bdAjiJ2Y/s4ajlpyN6gJOh9mrJZbn5Gd/ctsaTWdFYeTFzGNxPcb7OP7lYZ0HfWwIYAW
SxOWAY+l+lCVvC//w96Z9NaNbFv6rxRqToN9M6hBsTmdOstWZ00Iy7LYdxHsf3191Evca8lO++VD
DV4BBdxB4qadPIfkidix91rfmnlXlk8r5ag73Dv6RcIyK8f7WLN9xCwBfZ+gN9cIsCgdsBnb2EOz
mamxlPCbH4cwBUmGZZD0NYxiH7VDgbfMNCM9veuU9JRI1timuPOmEdczkZY0qrejxKCVV46TRHa3
7Ix63XdV5VuE4RlQX8fBDCsQ30oJEK9cfDXGmaJhorPnQ+5VfmkfDZzpsw2P2+ZnLB4Tsey8qjvy
tPx5uhvyW61+qamVlJxxrF2Gnmoe44XaKb+TDjCXRgvzz+X8bHHs6ZoBdG7LpT8pCj3HZT2llc0U
tw3UVFwrEgLBeozRmtcOhgN643Z2YJATMrD1E8Jc4aCCF0AsUX9ma5C4y8u+vFGnM8TF+7U8ju5Z
p3zVQL9tH6Vv+lBTPhZTGTqcVxIyoGyxxSgzQkOfbFrfponJvMbPVhUh3WIfs/QCHwsdhI97YceL
tEupahOtDgb2IWwDzNTKCBo5k/R7a/lcmXXo0uJYi+aUu880Z7YlD7fkGQfyPXFHfmpVPvHeT+56
wv4+mVZQWBc0+M7i/rZQD8NU+qPYFyOZ6V+mgW2zP+8y8uyc+miZV4q1n1G1T9dCCbPxkABgj09m
f27Mn5eC8euhpCpwtXNHtIjkKwbn3kF2aiiV73J+iDl7Uft4VhlKcoAL/awtLOy0+6l7XOs7epx+
W5WXlcgfN3j8aHWPNJcDqF9BfgeHPXRB7lHd7+R8I5zkPFs4SPDSeuqM4B7VLCEuw3xVAL2bpgHW
SBIsrXOpcP6GX7RbAf+KsXl0M1q0Oh7W7qyf8qhcdyZn2CJK1PlGa46EKI0FkQ6Pml7eavhdTO0F
S6C/rDuGieGSGj6O1LBadym06lXlYJLq4fo4j0zjV+yRuM/iIM2ORELBbIxcV/qDCGOzChcVcpjD
Ag4vdWHw4l2vPLB8zQL8jiGmDV/nVUUK4q8cXVvbz8dw1thkdH6jot91MYTtMQlT7SRYTK12X/XG
YdRuV8+81hsmQW7Kj6XYF2LczRidW0+571jqpwbdAsertP08y/Nh6HwH4HoZt+da+VmyK/cKrtop
jTzngcP9peHSJ+lu4/k7GJVLhA5HxcQPq5ubJ/FFzTYuW8uB7Vh7EV0JHswXxRj83vOiOuOHV85B
r9YXHvrveGYhLgbwORznbyajDyrGi3M1RNLgvMJr3dojyVlWsH1/d+F8hHgRkjnY6D5oumQPdO8m
azCAN9smV5xWwc+6xwMxEhQyK5HN/KzWQyC1wVwHFfdHXeNog3TnFesId9fgG1rxyOZeX+h6G9lp
GpVsMeVoAd5iPycDArdQWKsHeGGnXjX9ol1CklmipaSSa87Gms23CcoCGDHOYEJyUW3Nlwq/ZUYJ
xGq+dHMV4kM8AO0LLbxS3qnF47kh9bOC72IElbnuE1MJHVo+dMT3lWAi3uDtqdZzgxM/GP7vI7kD
I+hJJAd7YbQHU5Y7HLmX6ValGPKK6fut0SIjJFduqXaLHAkn4+1R2wszacImBqkeN2Ex3G0TbECL
WJV4U3N/VAxQBfMldADfxfre9ldVQflRQeDaTq1z/VXPu8tBJEfIyUgi0j5kYOpXw7NkyRzt8jSM
2jGxk51rThxXRTB3H9cli2SV73J7PXoUoqnHgT6JHLt6RkS0G1n2uxp6uHiUmK2wvoIt7uCFWaBT
2R3IrQIKupu4R65VBaOyYzHu1TNDhaynwBdTsp1pf6ncz1AhQCuy/dUPvM1mHGiLujcrCeue6bpi
h0WCKy5+REFJ5VkdgGLuicAA53cn9BU7H8+7uV3rWw4FeiuR2Vs7s1xZw3ai/Zrg/anHi2pVIEUX
p8HUzrr8IXEfqoKSchr303IB/j7DhVheKZO4nAx5XPtun+nTniacZZankdKpqrNP/7yfTAuQ/71v
JgNo/nce59+2nN/8qf+OOZ1/15c2OXX/fV/6/Gs/Zm8b09tf+I/GtO5+ACP8GhOGVojxIyfY/2hM
6+qHTUKF2uCvjjWnyb8a05ZLY1rbzpk2KgUUsnR7ZDNsMZ2W9cFGSMC8EOkLEmiSnf9BTCeNobd9
IxUlF1mdTL3BKzPKex0b/9A3wsuy1A7ucHy1Vv1Seb33pcbzuUKyG/bwEJLvRQ2YzSdyw/0Sr2Ux
RO4yzBdqB0pwxxnfvLPFytEDLoYgPCO3kzxajHalS4gkLBCuY+LozFDHR1qjc45sSACsw9jrmi8U
d9ZAJc485OTNg6MBnoUZShAOuRSUAiRi+FjImx0mklg/MzDNTOz3aXHDXesLX5Tr/A2vsFD2lWX2
PRzS7VCdNOgY+KlMC4WeMWeIfKysy6Omy7bIURNqBjEYKsbsqswfDJAyWPpsiEG0mDpBBYZwFHot
q9TXMpu72a8BkeIJbUyhUhEXygn42uLDtlk/jl5cv0jiI05FxlIaj938CZiluI6Jz9nW/q35Whl6
+ZVWEpXtQsghh02AURe9Xi2Xlr5Qq0y5udwty2yl0Ty06dHziozOt3C1L0ttsZXbrTl6O7Jy1gcB
bIZlxqvbr4C8hA1xR+FnXxiq24cMAkkUS0dFMDLLe+dZoI+nJuhT0GR1m1kXzmBjNexIWUxC/ETD
S2olGaGNXCYq8ekUIMscGn75hOMULOWkXGipx6GPpImEtDD4NaQ1T+v9mJVNC1MrpQAfXLlWYZYQ
phMw1UruejWfmf1VGHL3YnRVtvicFqjf2s3UnzKJjjKAP2WqUV2mBXE1haa2QbzWzpGxMukhyZhr
z8PgEeQAA8j1J00kDC6AL1yC9E31fafzdXi8htXQW4xna9eu43BaKn1oA8HBkltCWiqAQp2tOeyl
YyXYfnoOQ2MzaA9eD3PJRzhO2aroYzg0yuJEGlml6saLabwQO+6ApRQmYsggi88wOtiHD4PtLE/Q
H+sHU3CA9qXbzE9mq5YjdUKP/WwwzTQLOQTPcdAjv8EZv2SrgS+yrs8Fitw0TDPZXTOJLO5zjSNP
wCZUPE/A43tKNce+rarcZgbgwhXkUSV5EWHJpA3PiOuhZ+5fkIdS2mOwONujb+ayIqTFQ2Yezc2g
3JsLMWWHsRySF9UtpmVfT4AZaCQRfnA1q4WaUWDoOEjquV32aTdVXoDhCDq3rYv0Ll4TTwY5cbx0
DETruWxsxnoHI4XObLYAIguIDWHGqQgxoWmqdLZXBQgI00xTM3p/wA19jh6cVKIimYTi2/A6H+eh
M+5jV4g4NLTVJBW+Bd58YeCtzn3NwD2+LwjwIC6qAjN4TBISZo6Gi752JxnYwjLRZ6vfl+Qr5FfL
pAzqYYJoTkNfrjxzxEi6DEwRA2EnYWG1qIvwYW+gBZegD7cEctZ6HkVZh9t2Ps3gEG6cha4TLa+G
EXIGaPPaFW6jnTLFLK3DLGZz+jy3aqE9Auo1q8hRymbGgQwnOATzKh8EL4LpwzkcidsRxE4E1Myi
CzAwLrnLpCUvBNYFwnfbK6waGN6TSXcyP40VqiW9F950PgCm0fYVUtD0sjC87KWHEAG1rAAJxtJT
Qt4zssKQ+9FemfiRcwdXsmjzb4WcHaZVaF300DEaI3kyldF8FM0KW3XojWeRVmoZAZU1p3OQaDT2
RltV7+peN8OGwraNBDZqa08cdHGvEVrGfDIdc6JjXTu5dypddudowjIngnbZ39dVXC7hYApz8XHB
0NZM5ppICMvCXRqYjc500oh1O7nWFyhm9uarrWS3PoFLpIASk7GmwQwFbwhbdxt4GXVm3KAfTmQA
/WWg168SgYGsc6TNp5dqfOobrTagzi7yvjNL+WRMRU813XSSRioOipb0H7OpwcYqdNCENbhkj5FD
pUVo3JpsN6wqZoWBDMSjoirOSys7IB1ZvjVj8pFV/BjbqWdE1qSxXmVx2ji8TsWoYuXvHHwHo8Ei
g24Fkkw6e4z5UnvqUbyZ7kPGBqDtFQQQT2RbY5ZAgWxjZ9FBlJxAk4OeT7NCeMcRbMw3fLwDXYG+
Y/qHfPNGIqCQh8p1vyhOQ+QuHuV1X6YJuamxmJ7A8CdncDl1gqRBe3NiAB4zEPV7A/a4v5ikpPtE
SI+7V+GZHwhO61k/ucS3NrfaFwpW9CwlkYxsJmgsmejZKzsZ5tKKtmKZzI8s347tO7yiD1ZvatON
kmvuJ7pZ/b27GakAN83DRwwLYooKAnDvi0xpctBAg8pCLApr71Q8F3jmS3lcl7hToC6lS7MTHYIb
mhQ5bdi4WHSmi2hBa1/rxz1+futzM5QALKuxaOIoJVcIZHKt2KWvq6r3hSS1rT3KHPRrIYfV9Zs2
Vxk7FUiNseq69IHGdjZIESEG44XvM4qzWCEPc7/kSJ3O41rNO/wg6QSytRbzVYqaNYmsQpu3LgdS
Qx/ZLzMnwE80cTNZF1pgKWlK03eKMYT/85r5P1cQbwH3n3vx/Xt/8bV9X2D/N1RrbFKivy+KI9k3
9duqePsL/y6KNRwzKFssLCC0E/5VFGsfYImiG+df40ZGyPHvotj7wCwJb6qL3U3n7/xQFDsfLJV4
EHRf5IVsuqN/UhS/qtd+mKWqKsI8nMke0g9E8T/lq6x6y8Kc5VpYD6p+5rDM43RnKK2t1nm/Lt4p
06r6zDN451yN05ohmBP6jlN2KL1XxwNYFg+nuk7y2x9u4S8Gku/mT9sHo1BHSoYuhZ++yw390XDk
xJBFpxLTUAem84wyqUp8nUUoBF8R8xIz/vr9BbeB1ts7YXBRfp6OhRCGkOW3F6RSFhn+UbYXQvcC
VbjixI7X3/3+Ku+GeJv/R8cPaDEpdHS0kDzYH78WHvwqcVtBXA118fkcE9ruEz5PlcLieovrIblN
hk7/2JL48Ach+vsRL9cm0ZthHjo1DkecN95eG1JxN6JVSyKy2YpHBnnlacOa+6ZpjTSCSqOmq2VP
O8/OK1+RLlXYmg76vsLSeFk60r7qjdr98vsbor1TqL9+Ks59nMfQjdt48t9+KgfIi2fEScxeBl7N
4tEcOq2RPUZBmrytt6af8nm6Qj4uz1oMk5u2MD3YENDvQZnwAmretTIwvw+F4RDo8IePtz2QH1+L
7aZtNhvcvgQ+IvB7+/GY7bhrImgtzYnn7vrCM0KwZeIrxed8cKjl781KoUNhZw2YDyY7gSesdB9D
ODprZdL/QUr7/mfBx0FHy5qx6Q1xA7+7W/ZqY12UZHJRh/BDzFPaea1IXSYfqvKQWt7yh/H2r94a
y0FXuflu0eW+/13ohM3mGaqfiFNsuVs5ugKlbYT6WRA2C+Auo/EJ4vCl4xH4aS77ywXUfcT5tz1R
/yu3Kklnf3gq70/y3AVeZebtusXKQD7v24cyS2l1emlnEbl/zrXo4zkSKgebLTnxUIMzCBxReX+4
9e8XCASOKOp0Wgi0W1UWzLcX5axlDF6ccbZ24mRPyte4h53e/OF+/+IqpN5tDnNEpTjMtxfghyZF
bZOekBVxQXdQckPtPrcBzhvVp9+/1z/dQUx3rLCOQ2y2R9Dy9u9/vEzGMlHkOf07eykvGj0l0MaO
UTEUA2zslXi8fa5U9sffX9V+JxlFJLrpDNVNL4tmFIn628v2Zu1ZnYrXjwwPJYa1bikvpjanNYly
XbqDGikZHRiEEoSTIpCZxHWD5kOsUG6YrCkQMhX2Ro6fnug/F0qXpmjAJydwCVywAmnp8G2p2dtP
eD0dTuLmOn/KAcee8yoZV/mUa9edheo9anvsMphyY3merIY2B+QlECjUVmp8kbpxM+8HvsxeMt5o
LrmNTHpGVHARubntruMUTZE/6w1Bd56EtQR0vb9L29m+VGFf1rsx1ZsT7wnDMBAqk8QumBoMjrKi
mXx9cGj+4+Oj9Na6RA85s7bjkYwRu76exzo50Dso3b2hLeRVFetYPvaWRWsdiW15B0I2iwO3UJQx
1PKUUXys9mjrDWVynhQ9Jy9bqZjm2kN3lK0Xf56yuLsrYdUGGSxbGf7+mf7qTWI5MjQWya3Ht+14
P7xJJfgxHem+FTp6pYRk1cd77J42Y8ahColtHC/T0q2j31/0p01je49QnWN04L9F5+PtRSfctIOR
EEtQGcKOtniDqKtbRl+b4O73l/rF96Mm4GLwBgkEf7XB//D9pEyIejQ8LsWv4gzpk7oDSVQErdGa
J97zZWfbwEL++UU1qKYqdBoPT/P7m5okY0yYCZpPQPwXxTJfxalThqTbilB1qE/sXvzJwveLewqZ
wKQQpBLUvFfX/A9ftDGNVMGnwRfNMhNEs4YJHTbizugS5/D7r/fTLqaxeoNy4EpckULo7eOTuVkR
Rt1YobQZ3rBriaNaZ1mUq956AeZ//sP1tiL77S6uoVMm2YctHNK5ab17XzZnYDMQ/Uo+Z0+BU7lo
YchdfspQU9wMBSoM0yVxaa82QlvDCg7VJzVGM7pXC5IbA3qtzd6eirEJ+X2pH7tEoy9p1nI5ylqh
F/n72/OLJ7HZd3BP0Thg7932iB+eRCy9dlLARZNkUXsMDQkv7doYHUIr5//CpahH3c0rxapsvFuQ
x3GUXleTB6GlJKNNrpIdCR5wg5JV+Q8P4VfPANkyv1gHDzEm4rffiuhn6eYj7Xe5WvH5sMYMW6kO
IQlKRM4TxrkzxOnjH676i3uJHQU1IXoDrFfqu3vZeB5ocGV1wsEp6oiOeIZWRC5bk/9PhJKf32pO
EGCEmFbg9IR99PYLpsRU0CQYbXSyrhnmQDYj2LNib+ZIx7WiL/9gSd4++pvSFHIQdSD+dCyP/PO7
lzpODULkbJqdjU0kq1SW/txjh/3DG/Krb7XJ+bkSqzuG+LffqiNuGGKCtMLMXoDQaNmwN6p0uMQ1
3wSk07t/uB7/yZ+/FyuDzfLH89Kpdt9esSzoXJb4hsPe3qanjF4R+NTaNhXQeqTSyLDIuQrRyLYn
OXe0+Ieppw0TS21hkO22xNnF+KMjCfqrDGfbZs6XjTnoDMWIi2AqrY7k0pkyAid7fCBrcLyjamf0
Ey9t+S3DjLNPM2N6kVXWXKE3KfVd5wzs3KWRTsOOhAkG+dK1GIw6RZddzoDZH6HXUrYojll9bFrh
QTy0ZPkFJNCMrAeed+Lnqhi+p02D3GJsE6Q2k6FPTzGSqBQZYuP0HKnz7oxDmvoNFPA8Bzz66lYi
G7gteNovBVkEl7G+NefIRMAZgTaBeUMGFoRYlM7BdwCH0iTwieSGJ4tYkPhEoIi13cR4+WgphNoE
MFLRP8siYxgDNVlcwpGbSz9XGEoxYFlLDn995pwZQ4HcDZnd/F3vO9IwadhVX+0W4/A2udFvOCyM
91AaAFUWW7bS+VAaiPI8hjtPMVTL0petyzAJLHFh+ltX/z4dibre9Sspaf7c6FW5I5NTroGWLgj5
s9mxKJ1mg5xyPhQLEiDB6tu6SOVTW3g5cNmOAA1/IrNYIO1YbHMXlwn/DyWh9a0Scfpi6yMKR/ic
ybAT2ZR8It0IWZHeTe0VmQLtHaUb0zMlziwCXQiWcH1ZdTpix0qRCU51BURrBi1jDvDzjdwXgmQU
f+xnQj1sg7SPcyZx8XAcbLe/LZvKZipAEua4iTTrU6/XKFaK1fU+eQaIzT092OlM1cqaTHmNrMKt
Ly+5rRkR7j4w+PiMJzhjWNjwQ0hdKjQLS6I4qEJEzx90Wi1bETIaw+XgNkyLPGaPN7laKyQlw5N0
Lya3ao7MaNJnCDJesc8bEKxrP9kLPMCuPmZGXRNijVPymq66fsOF1DKYpWju4LCtn3ivsw2q3I7f
O6DjA/lgM59Wr9jkfMuNYR8LQJ7R7/e4n08CFBDQPlygKDbYsXeLZTZbWgnwSg+7VLX2XW03IVuw
fjEQLBVRdlSoVCfE/fEEfaQ0j7+/+s+nWoq5DYQCNQYzNIXr2zWm1rWu02E7hi0+cfq11dqFotTX
0IUpEFS91e4Gs00oUCDutCABrzyzca50HnjokqJx3mrK8odK8+etip8zDr+tSqES+8m0y+xvUirN
RmLL6QL0UvERM6nnd6lXXv/h+/9i76Ds2r68hxMcL9/b7+8R7DGYTm+EtB+nI2BQ4krzpj7f5vFn
iz3Lr5jl63DMRxPCdqZEHECIGnAxVXc24Q7OsLBQuWa9+/0H+7lIwL5mvR5/oWzY753CGYEpSElq
J1ShKp+rw4QFxbBbZUf4W0+L3a7vlH6c/vAyvnZx3m6lJvsNZ27WLDAf7ze5NW+RVqWTHZLsnFy2
GQs+bcD2WA89rZ3YHnYImkff3tK+nax3juU6yMpnsC4fFdjTD7+/C3ij3++BNIwdzNkWR2Z6wO/P
55qYAfaPRkIFwaTXxEZs7QqbY6HfGTHDYHWGPL4XzjBcJgkJdMhwt9FxTEV1QjytPY+vo2VvmzLP
rwPn6nX4bLwOojtG5SQfWIVojxyZWetqL55PSet6Qyi0jhhBIArWXTGoqADsYkKIqpG8gP9CEwc9
Z5wG9pX4QcafGttoDK4H/9di2feM2Gs7UAnmlaFV6EbMj2nILktdx2416kRb+6A2VKaXlWJ/a+tN
ZdfDhpyPjPOZ8DuIkW9dVzQGo+ke23VrTsmRYXv2YLRG2QfGlCBIFF2FRNyxMll96xJ0FlG1DKp7
Khfkqyi/NpLCHDizVjbmzsgc/coyWnmLQH7td9pqdFcD664RwKnRkp2ZLyifMlwE26xqaaJBh417
mFxdWcPeUi+qhojhj/iFvN6fcVprROuq5V1HLgkOwm3o2jMebE9pKyXBMIprGhAvCIsi/G6pcHAN
HTGrTW895w2owj37Yll9r8ZF7W+g96oGQsIU1xwksbTCvCByNTLq1hlObNxInoiavJxla5NW5eSe
iQA1XotwKecGsfrUd2K/pH2R7RwEFNq1XrjDTklNowsH4aoxQTuuyAJ4kx0hgKVMr7Kx88ht6/Pp
BuS+5dK/YODA00xsBkoDuDo+fqt1oQ5ySd8JQ5XfUkAs12zUyTeHlyhjTJVZTxS9NiIJr1501C5K
+2CBDtpCFFUwCqky0LzKRZwHKfyP+EjOaNb7tpxGenVVQafAY8CNTk8qZkRyS38jpb0t/fNSogpu
XBnBP3ZuAOk7pBOIct7B82Iy1zjEjGC6jAs4QMo8qLu15jUFgVcAqUyJ1LvKl8xFMWvlFcPSuE83
/1wv76gaJLLF3EsYt4mM9NCVX5+2E2VW3fZGA5c5Rg1MeUcQz/cJAm96aE34y1jq4LgFmQ0qhAhp
UYp9B5HgPF+Fx5wtS1z93Ku36zgL3vt6NhHIkkqoLyzl0kav2yOM7NcJATcv4dyezzJWb1PyY5Md
cxDlyZ4gsoNhqKQTMnC3igPslPQhsebpoFQe7s4s9mY1dIgRfljrxf4y9GSz+wgvbJPMFIYJ8F0E
ZSFwkkzdTq0I3pdFXYgsWur5ER2BQU9mLucHQth0ZoQebxpyT7PZbwABKhu0d0qjkPE3SGQ3oeqZ
3UCxKtXbQfbMrjNeqtO8mvl3y5HKdSLVkSZ9mY1Pmp0KNZiwyX4pQIvfkBXB8J+qUrlGKzsZfkab
5jM/9bgPJ0CfX4rctR9G3RtuLJLOXiZcRRciaZETK7LFRFrBH7/VvTZ5KnsHxylpeUMV5CSgIbIS
KWIQfmdDFS311JQRQEywJnTgsMpwsO5RgNrz3ARxvOl+J2cuPX8bNEW6SVRFqMeltslTS+2qpKhG
Lpl1TbWvKftxA6UFKEawfid3JHYc+2mS60dF6UYsSX0Nb0wHVfRNzlYyRUzpi/nMwaUy7lBALcQE
ddPDXNWwwnS7dm+LIbFOsus0I9TLEe1/RybnhTbGuYEnytEIDy0nRMXtJHUkPEXldMxlgKUTa1Jh
MZhIJKqPCTHQ2bGFP6hExVhll1UtOtLLydOi9eeWrobAIUGZVGt2fN22TXMH80i1/cxD4hbp+iif
DUVhPXOTXAHHtRQJLf16GBEMD7hGu1fJizIX6t3UKwhhSGJQxN57FchkoAnvsBojm/Eg0XpBs6lp
SPlsunB6FdkkblMUV47Z1zaCYODo+9XzkhdILMhzpk2pw5NGtNMQH4fQJ50os61XYU86alnhj5ve
Z9iUP+2rCCh/FQRhr0Yc5BWDfTu+SoaSoSmfs1chkbFpigiy7q67V6ERarP6vHuVH7Xxalo+aeqb
LOlVokRsA3KlyagrJl2biikh/RDV96ZtijV0GyJV4vGQvoqf+lchFA+T8MJXeZTlMLr3+1fZFGDN
cHqVUrmvsqphU1hVr2IrUr1tdHCvIqz8VZCllArirPlVqPVaIvzfAR68UZ/+vzZs57j/97P2/10+
fX03a+fP/zVq1z6oFnuvqhHMAvLw36N2zfuwgaE2SBtDc6pryt2/9Kem/sHeZETYiXH2bMLQf+lP
Dabwm16UUwquSw4J1j8Ztb+r7rc+BsU21S3mTUr895VtN7DC1D1AgThPx+ui7kvGE2OuRE3Zzn/C
TULXeVtA6hpYDkiTKrUHt4KJ79sCv7Oq3Ew2DFcvGvMBWE32pDpdSvQcediEdJskoU5uzTm6qWhC
4DRwE79M9PFyyRfbOFR1GXNAJpDjaiYUAK9LKnH/eUObX5sD1XSY9jabTGx41Zk0+6phg8QSNg5q
XQeZhwgFu5DqAlFNNs3PEqOdHNHcLUESa8xNHD2vABMJVgNN5MY1mL/mozdVI5+lQ3yXFJkzBiZB
JGOomG72IOI2OSbZoGwqrMHzAvKjJ7o+WduCdhO17hEHFeuPHgvDtu056R0oX1vDrViyQ5McO7v8
TYXMuFVhYIJUZxN/ukWLbbMskgdarN5ZXHTDp6R2RH7IjcUcYQ7ULQaLCZQtHlRTV7AQd93HcXT0
JNLA2o/fyc7s7KjX1v4xaTzrKiWGxdgts7AesslBikSwdOL5XqmDtVPAWd+paLCygyIrBu9rgVnV
IUyOtXvR2wYNltJ9wSAd32c0wpoQNUHpYNVSJcosdWWD247Gj+A8pUZKiube6wtNE9jqffVUVUs2
7Rpz4eAydEwvAsk4bgwYX2vXk5JUxsHsLdp5zqoN1/lk2ERAIpmksB4yl2KCfUzdT7PNllBPQPZ4
a1vmVGLxblxXT8FkVAja/KRu6XnYimM/pkiG4T6gtPtKIh1EhZIUOHxmuBfFrhZL93GZ+vEpF9io
/MFbe5JUswHfCTv82NEbc/VbBq4gXIt1dndj163pnkQ94pwahM23fTvRj7BqM299G/Hy1RhzHvLl
SJ8+QMZmhWC1HLJEGm3eG70pvmet2tSRqfcThg9KknN3SyEOdLR+z+x+OVToclFv6kSXWYjjTKzR
0o5SPWiqkFGqlePwYNJlIhuBtjVuvT7r9YimQf916pDnktVsW3z7Dp8LXLEJt8uYxxPnL3PySENd
pFkeSepFFM5rojy5ue2QsUuyCkY024nZmygGebJpnGP3cBdpEBtVtpynUqX7bAiLxcEgnQh4hwFf
NNILU58DzPPuR92Qmylp8kyy7juKD2jROEeikUMNp0Mlk7qvtgt2k0ErOKMSfTG9ENmLw5Uqg18z
H+PGMuapO9gQLsCzMIDgtKIQKhhM6uIpAWK3XqMmnYYb2eOb9lm6RINW3C0uHIuEEr8g5/6yIgcZ
GAcU9ufVGAe6eISJ2PidvWaJBMfkry1Ib3zGBD07hLpO5eO09H3D/BMJYRhnaFYjE1bV98mwqv4i
R94hd3MrZLMnHSmzTp6yJjdpOYEB0WcCRndo2/tvRMfwK9EyfS0uEecWNHPn0aU5S7AeMVRyXQUa
99J+XBmmk6KVYw7tUTLfOZlUb1pApJ8SLy1IYRbl+NHaMoOitXP1jgMrEpLw/2/U/XJ8/l//EwTB
Nu39+836shF9+j8uvn77/vxeIPfX3/1r4zY+0OxhSIPejUkru/S/NHLqB4Z1uEMYrHAGcj2u9++N
23AA4cKZZC2Ev8AO95dxxFQ/EGMAgEh95Rn9s30bjtm7rRQ1xgatw71hQtJEePJ2K1UXu9PTfi4D
1Kuje1CXVDvPF51V5jJNloc8wfqUA65ZLfdRk+1DmipH257srysePo4U4tlK2OUIhv7I0A8bqLSt
5mDg6V4sEbMifjESRd8RIrl3Y+0aXC4Ole4jCPyH1mrNK2wE6YtVd5hARHcsUoFVvd2ps7xsyhcD
wkgFRjqOStXLPve901yt6UktjnIpqs/osDGsVDluz7XC8Up73lyKT00nohQWDjGH+8Ym9nzuQ4/o
b1+jK79bXGW9SJfMuyD0jq3TxJWRkjoFz4GOt7jrqvUCvvsFGbnJfl04Y9QkStlYADOHyVpTGxG/
5CKcm8a+sqxUv3CSZa/WxbHyRvpB8ZHj820PHhSXNpyjzPxm9NzAWAgNdEKSX8mm+87xwaHhtAYj
tERF69vzvhvOK6d5Jur3uXOVA/DNlaFKde+MalRBvr1h6zB2Awo7girMz4ZGrQAQmDEHkVflPN0L
Wj5Lst50Rfud9sR4rpT1TdE4X9bKOVnVnOyMXH+uZ86ZINXDeVGuCdQ+a2qaXLNIFr9uS3TBBIJf
JgA/yYOu893QZuHUfieXLpSbGV7s6BDK75WmoF6MISetsrtY+ctaWaU3jNoAOphSjZzBAoQkWHZm
vX5Gu1b4WwvgU6qXN6n4RJwctIEybvye3OHPGSA7jPLyhsn61x4HBoqO3dxgH80FH7XCcrzzckbF
RgMdyHLBWyiZuJRC7zmWrSYII0TJWTVqEV4kuilbpJEOcyAVJXGR+C4MyOCB26FKbx1cEhlIhf08
0eaeARH6EAC7SFcVF89nA3S4G9izpvQRRyYNG3KHiIp0GDHBoEqwXyuu4kY9I7WELxxpOhJ43VCJ
FHUrLLwN5KSmrZi/N8dJW+WhwKsSZ+6ls6xXA9Wpr+njfumsGLt3fJjyhDbsjFMns1EDVSkbJWwa
VW+eGqd2Q7MHPCyY5QTUBDFfC9L+F92VX5x00+Y5XgKBlvi0AV3eNbr361zK+6k06OBqm69/OCMD
e89rHgqV6D3TyRluGQu/j7J7yifG006z2mECGv0LEBCK18aM/g93Z7Ykt5Eu6Vc5LwAZtsByObnv
WXux6iasqkgCgX0PAE8/X0qtabHNum10rs6Mma4oiixlIhAR/rt/PtYQRBNnAKZq9KO9CNOOUKjN
N2AY+Z0oERbkG2ob7K/qgI8imV97wtchEdhQ5nsr6W3i2X58EfF832butMPxLa9Js2NiUizDHgYW
1Z1m2FDllpc/DKpgUDKMae231dJxwvfIB4vCyrUEHV9KvQlySlQakw7gSyFIRXfCGuvlKu3QehJ3
nHbsgtUOi6W+c3Lhb7nFY05vgZ05g/WYFd66D83FGMfIVyCizcb/6c7OmTLY6JIm84eYpH+JK0E0
vLwEFBBAoeKP9qJmhUq7GZPwIIeTimxnZzKiWid5bj30M3iOMSG/UKBnndpUS9ILLLFwhMwTQV5x
GTIMuv+qUdZ610g3VSO2Hn7DJUcuChRySASFXX1NdszAAiFqAV1saNShj+O7Ww/CjvIPSiNHGPpx
sQYhuuQiY14Dx8YyYxxlrJedypEpb4pcw5KJ0BloS9ga4fhu1Va2COx5pEwx6HZ1BdkN+nhPo7dD
1KPVr0EynxJd5wsiFkznqGAbZf3NGWMoHgaJs2R6GDjsolMYO49avgW/qo5FaW/RoAicZ3D/sxSO
DniZVtR6xXF1fjcJ13WO/z7l+XE0I3Vh4JmsfZEz/+qmN4ozV6IbT1FmEH5yx68wgqvjlhsO8iQ2
5jM+/nwlsgqIdSl2UdfeqV6DVieetqz64ckkSaHrmWDOe1QRXYmrmkict/VJ2wIxvgnX864mrIJW
+xHUwbarh6fRYqg8ja9GGQ5rBpNvkGPOiaqZi5HUVgBUyP+FIGN1f6G32jjc3C+zSkZI8EWx6mqt
1qIoii8qDYyF1OA5mlx/KCDYyyCc730KMhAwqT2urZ/W4HRHWRMhL30bOY07jBe96GhKzo6ZEtuo
U5BeifdK96JF9EveecOTISL30NsckCViz0FWNyZVhrxOiv7RzWNvY6owWk1hVOxH6lgT9D1OtxEB
eZet0PPqq9twAxk/M9H1K6hDb344chf33wrohFsYWN4mmNddZw5cGdBiDVNdlFXdWUZ7VKX3M6q4
gpneYKHVugeV8DyHdQg/j2EZ7IPhq1KTWKgq7MCgxc+R31nb2vO+Jg7Tm1BM7qNpjvU9OUT4BKTJ
uQB3QQR4p3ZXDHeMZyoZgJQUFtoAd9tVIny1bm5PWujG1YtF9O6M8t3fCZPS9Vnl9YUG+eZhjBPj
ElFLuaec1iR9FcQ/pd1lp86birs6k0V8xOLVbsOw87/F2C7xLfaze7JIlW3yeIpfK1yj+7Cu5mU9
z84n5a/ylLGNcKRIjSXdJjyt4OusBlqF7xf9axRE5UdTG+6hdkK5ri2vP7TxSL2iSNOHYIC8ERUm
hdhmkeW7Fk77AwEb+xoYhjpkQ7BKQHlQOteIXa+6ahMqsyEDFpftzzAowyVASBwLgUw/PDe5keta
cXDzvL12FHlSSjV9GKHsvqchouyY5PVT2Le3om2+c/gHh8Sb9KouEn1Pt0y81mYuv/pRo2y0gWvt
66nzV0lXw9cXdltQ6h5XRyflDuhiU72acwZOhVXNe71pujsB7fBs4llbFlm2Ef2HoHhYRiGbU0E1
17ouYzoyYmiE5HzTdVN7tVqJpmnu9Rgah7aCCjL2EAisOdbAcqAgX8KkqhdGKluEVRUdjAg7/CJR
IboMSCnm8kowjsqU963DiXGN0/oD2MOwyqZOf2qBHMHZEYBmNHEhJbmnwex48Lq8pJoPtHzUD6rn
SNfpVKDLM/KGjGC3GRMyoAhMZY4+IvGyKC/ST48yaDeOBHPJy7n9GCyaK/su/+KuDOCJUGXqHf2p
oYTRzvZFN3TPKoNswEcsAv2e5BlEfiKm0PthGejkil6PzkDXOEeyipeS+P2DZYybm1tpE7XAxHgq
Y59C+dg+VB24Ft2kp6BNVv7YlbTklP2xyiDhZO1DD8DCGbiqBfQILTJ2CcIJeguI77s3Wjb8ET97
nuTw0koKv50Ufbmb43zd5/EOB0S0KcvwWEJw2dSVXV6NsDyjZOyYCD/XadqHnK3qx1ETABu8+zA+
aptFOEsYToDuKa8szIvbxh5QxGqTB+NdXXdcIM9WmXIO1XJVKxayIjS5bB2jfBbITISzaSGb9j1Y
vcr0N1VWqa001IOOWnehvWjcRNo85Eq+zHNXkjzBaYL6lh/8kYv00Jfh/Rgx4vBsuYWitQ5E/OJ4
TX3ywTYtKoQKygOK6RuXim9s0sfEq8ZV34mdHfyscVddfTuNmO7DgNL83g+jACI1FuwSSjNDHSfK
jbovCsbnQx/SkBudSg0LwvHadTgCe+sMkzymWMf9SHItBwQ039wt7SsuLNhHnAWzNlxxr7uzqVNd
mVxp8rK+ykAffKj4C1FLBQOY3g8ZJucaHivVDcwlYMrdtIRCMJnotazoVj+L9tkhX4wzZjgDIDxN
7nxwZgg0c4lTys7SR2Zk+KSoT625ZfhlwagjPFBXyf5o/q7DZT3VrXoc39OmVlvXnI9Whlxn5NUS
6YO/qgP8RONDuklz6KajKA7uwNmbvcuIPJJ5ebemGpQpYjOyMfBHGBijxgYNsSg8wtj89e5Mt0SQ
L3y4FWZI6zOjUOKCiXNC6EKg+vviwX/U739R+v9t+O5/YKTuPwoH/6v4XjbNL5wJfv8fYgGpOXyq
hBzRC3wUgRvG4R/4499IZqCxQ5lARCAtzUX+n2KBR+KKwQBNKo6HTvZPscD+zXXE7w5YZPIAY/nf
UfnDfzEvQku0b45dh4ZHD3OR+y+6ux0SbKeMhnJLWZqfuA79O3cs4XZ5c7mcTaICjLHLvez84Hnw
s24n+9p4lnUFZsaMtmFmrEMAn+i+eybXA1c3ZEWeUvUyNqjRinKpdYRataG+CDrTOHzlZvM+R9mw
GozpXiJvbX2KL7DohTHM+jLdZx4vRJMmaYq/3ea9sdR7DeGi0jNVPaVznEb5TKeXsym6ieRS3Ryt
IDeWVMs/V0C8L7NOftCEBrVrzhe0RK6g5+av9TQM67ae/INtl92W0uJpbQGjXydExxYdYsKXa5gP
/Cj5eUiL2xizWYd6pGjAZb7cVBMFOnOgNjnxcWh2M/JvCJ1rYji8kkZJNEV3x66xjA0VfsV6DryZ
bQxQcFU630vKNlZKB7yNRL6FIjw8JVn1QCbgu0yhAgzS5pNW4qcxWodgVPETJyTuCb7ehSWwICMN
wUnm7JHzEBR/JIX+1mwOcgz//Gu29f9uuf7yu/5fgsfcglj/Xg48fBSIgdOPX0Hot//mj5Vt+L/h
vML85dMYQjsJktufS9sIfzN98gJUsxH2IDQLC+bPte1bv5Ha5D/kiacHGcPU/1nbPkIgkcf/xvTO
/1UEZJB2s6MFOBKxZBEE+x0u8xdPvnIj8vS38XnuYTVZtuUUgYm03E3r+ekuhrgQLKJBQZlsjKa/
1JEgLWLO5ipn1SURT5yhbh100rm5bMkgRYu40zmgMjdGBEQXVa+DIBq+LJWv3zMLOMYmJtnGkTEx
FduQZWZYiO2oZ08WqA59OZuLyq6cO89U40/QSTMjIAvBAXl8wTnYByBNnqVmwVXFRzJ3s780ZdI/
dnDaOlwqZItQxJ+1iz65HRSDPG2YMwS82Jg27VzTm2BATHPWedPGkDAFqE0970kutwhk9hgdqtEd
uZ16Vf9CitkiyxHV9bZVetzQCmll2yLsnsKCG/mGGzZZ3jreudJLN4VhleQ9LF9yjDOsD7uxaIbK
+wDvbt3aH2OVdO90xlS7Urs11NQ83/39rfXfbpi/rMD/uAH/D9xa//MqhJbPAP2/Porv/7X70cw/
onJQxS9b7T9XJHNztHeyDL7lc8VmHf25IC3x2y0+SCqWLANamGAV/7nXit/smyiPYg/u6Zf1yLCd
OiDbx8sBZ4OR+N+qGnB+T0v/xbZp4yW7RWTQ503BUF3wvvhrUGbsYXXkg5sske5aptWjKxEd8iw4
W9zd3AXgoPatG/sIjrWI8AEFzYwlLa8jblbdCIRwQ+QIkrHb9voj6rT13MYM5VdymgtBy1PTJOtx
1sypOq4eSJsBPj/uilkd7CvuOf2KIGA4rkYmuSxUT7bNBe89ceGwncyfrABNP9TgEVDtByrvF15q
ZC+GaAsJmdKO5mUhEp9SQZBVB9/uTFCdnG0AhnOqbCj9OGHIRu+xskA8ah0zrL25NuNFOY/5XmZV
r9cSOY9fiGxrZ6nBTrjvhuYhmALdnDuiTvMWuElzxMrk4GMPEHsjv2+Oys3CRzMPrbOaZLYij8Ef
S757uOheJhdFChMAfzIwN2S6BysUqaDe0lppr/np028yippjBvOX+bHHFG6pUo1ca84TbvKyZmpO
pD2pH5Dbup9tDFDlCIdpLFd1aoTmKswVkomjs4YGdkJIzm5GE5entEkVbxRhSiQiEzCs9KBAYYMP
1bsm1o6m1fnhlcZIES/rTosQBFQWnY2k9d7JDDAH7Dmbf9Gw5X8ZNNBPy6FIAU4KZukriZN9F8kE
QqMT5DG2+EzGz77hiAaPGN26q8FM00se5N2ltVvTwOk1MPnxY8lTFgfd7dqOa/3kpZV8txvqbbl0
K/vFbgzQyQlyzcKasmaXexhZl3z4UKLmtOA2Z4Eaex6yBOGKdVE9J34efQIcRkmhH5fdAx7r/JoH
jYVDlusyMFtUv9tfbZq4Nsi6k3o1TXE3DzRgwLTxPYKjNMJwiXQbWx49D1UMchfd6etAetYxmYhm
wA5RUCOrhKToQnlx9zjgjWqW5FmA0kxhss8asrP7aqr7T4gp+uIT1/hUo9ldSM6UUMaHyDoRlrNv
RjhPPnYhxWggblvcB5lMimHZ1JlyVpZS+Tc9iKlYGzkk3WXgFVuKbea7iWZvdpVU++8t2jB8dNIH
89ItKINcztznHw3gLzN1aFPwpZLBeA14C2BoMAbjgx9puqf1CXeWmIBvwo5mn1z2SqfHSqaVdXb0
gA7jGBLEcJnhtCCr71kvovaB/KRD2z2RCs6HpeHMDdR46pHbQ4PAay5rzNf5Kkt9CIwcTUeGQzDs
vptZUqbUFhnzXYoL8lURR/pCs29op3Rqa80snY9tSu9bgu/fcmHpb5lppw+Ojp1pi/ZWjMt2jCtQ
iAP1VgvbksGDHCwm6dK3uPpbYoxydnSu+huYbE24TBDJsKMFmb5HAgtt2MG5s/Q7eoedvnrFODB/
MaxPfWyQqkn5Oc3KxwvOfJxKPTo5OvB3h66tUFWCunC/6yp138DQ4AltFfA4/mzti2UzcIDG6lg6
S4Z3cbYuozS8b1vHnlay0s6NJ1Z00WLA5FxvQzx1cLhd+WDyCuNbkbguR5yL4PXrVPqLbJq6dt2A
+plOrFbyT6FfjT9m8Jz3mJbRjNEoOw9yeuGdfJAJLDP7NmFK5lR/sUuQrhBlXSEBmnZ1NML5xuRt
LFwDtodyu8bHPb62pV1o6LWKVHM3ce5h1DSq8pSU8SQYIzh4SQwmDMyHZrPLLznAhi9myQkfo9b9
vQzjAp+GKMUDOAMTIm7qmDDZZrpKCRezF3A24rCDN2Um59aGsCj9II0xkFdwSOCUlTGlHOZsQXMH
RYvDtAoFb/TIM3atP4LPZt4CRjmOIvuFumxAKTE5D3dXOFHwaGRpg3XeqzKxMYCxXHiwmK95TZdU
97WSHnIXaSCKuqLI+jkVg40dNcpF8jhXc5YdmolB8rMXGvz2mO0KWLaBlrIm4NEFxygUUcX8kSIC
bOuB/x5q34EqTzstaX4fHWaDB9e+UEc1P5RlSy9GaMQ9bZy+N37imcxevd4FyFyW0j9K12JIUai2
/+pipa8D3159FPSWAIkOr7HZF7cTLsvp5rWO0pVkBvP+l1vB3R/791+7KG679q+7OhHKgFs6WBr4
BPa/RIPcQgve46pE60naO8qE4j27Njo8UuLaTgoBPjYsjjCQ/P+G3PL/6ZmQD/Hf38wWP7KPpm+5
iBU4mX43d9w+9T+uZY79G1sJCgnlpTAb4Gf+eQi0nd8sH7mYRmIyRIRz+Sb/cQgUHv8KE2KIN8Nm
r/P5V/9wZwgLMybsjluH1R+dsX9HcOEJ/hfJxSTRDdzrVkzOafAWmv71FIj1Da+ghEAA14+JJ287
gqJj7W+zHjJ/RAhxMXv+VgS9BR/NCPYii66DrhVJATCfR3YvMLRu8V6bM/s0xBk0R9Etk8nYhzNb
MJCkZoV9NMQVb94XUT8BMyuzR99A7si0O3MEaQ4MqzhgYnhftAxO1yMnkpvZ0lgJOtAZADdbL5/H
ZxkwtIm5ujnSa6HtwvcImTBjJSCGE2bJvMG6h+Mw6EDz5L7VL2JmgvfjDI9xyKu3ym3vOcHEqwGL
/kpG7bWgY1CklGyRfzRPjNprEiiEYEwGQGsTbF5QV3RZORUvsUm3x3zgZFdhryBUBRsuqiN9zNX0
XcdFANykeMJrHi7zTJ9tTB937Mf11o0iHHZWUx6KqHD2TtwjF7VOuvPCvDzyjES30bnJ0Tqjh1G2
ameXylgWZtwfx7SH+Z76cbwhMNZvSy1tKB3ObCzD2PYArNXJi0XQkMOjnp+yuvSOyqjkAq49gfsw
GPeDw1AzGOaTK1T/s+uDXReq+aGIhoPrdTVcRmirDfzzpAaGiIflhKloOiS5TEkdNRRfRdrv1uzG
P1D/accr/KGCMVeNC/aGkQmA+x0OaXPEuFFuwqYBTUf+ayfn8EMY87Voo2FJqbS9GQheLow5ra9x
AYLBGGFyaoEPFX2PGi2ruRtpqzxjFcKgGVJcMVLxkTlZuJ9qhmFxC4ZjlH4Izr7fO5mEG2f0w2Io
aTKiOEJAdCV9VXfqqBrrPUQqX1d0c5UuW6c13w4GOl/NmBCepijp7jjJNu8oAzNNBDUMbF1Ler4E
/eAcbBk9B8PW7LyPxHJXbq8Wk2UwULZWblav0hQ30Mj3KKr2xGFgyfDuhJvyEBX5q4cFg4eN74Ks
sjvvksZ6HtuCjggRc1KN8dTUDedUdzdgob4CYJ6WFuyEnXTyem2KrLgWo8IiAtgSdEqA54vl6bYv
+KiIG4U+jQaZ0jUDSTk8VXgdIHpMW8IdCP6VPDI0Y1cEeFnPjOOxSmyHRvPpVRQsALnccccNrq0T
OV+J0RU3eBadYFHP4M7sqw0wL6bwMeO9ZWkb3ckyR+fA5B0lIWxgHZZ0Zq7BiK8oLOfkkZJGdpnb
H9yW9dA6gzoTuPXuwbtqLpGx950C60vIdKBPWlIPTrkqMvbRKiALYIrEvMVJvDU6a/7slhaTkjJq
vnUVfQ95xXgP9sx00CmxPTnQ4KKdfgT/2fsMb3rwizNj/jse7JPf2v3jzBmCwkSjZAbTJt9s2dJA
lnS7LukPWQB+yionpkG1UcolQVFaA/pM3JoGSuyzhCUzrbdxhJkhMyMQq0PSHRz/w/dq/zgMtbnz
FZ0v9tSM56bpO54nPwg3PgrRqrcwHIXebNwrog+Lbkh4C8V2ASyQeqVGec9ePL3Nbcw90Q62YZrL
fTT467QIKG4l8YwBdyCqfGvCCkWxGkXu4yUzeblCyD2p1kjgvMrwUEvJrdKLLHEpK2k82DGvijgR
kuB8fPFtXgzCxAetPOOSxOHPioxRXkUKTGP6LhrPOc8EZHHmemfT14IjWHz7ewdxMgKpnKVBXG/B
LRxg+dD31yH3OCtSdbGLASQvhzq/JB0dsgSx60scCMoG/CHAYob4NCLML0aj0oeGk+y6bpxq6zgt
FyAm41uTvQb6fupityXWyGHc9dHxMnftJg7j/gHbG7PgsqRGqBmyTSbbj5ars61z0BPWlQna2zT1
+3ien1L2iKjBSlKZ6wRFkRzl2u19tq9pmYTeMmEKkI8xliYmUr3XfsLKpqXN58dWJxmRf3ftSzYG
d1GoDkKoRT30rMjynhNrvepsqgTJVUWryoq4EsPbd7r+LVfGtRtetRs/Cu7WWTJh5m+6L2JqhNoC
g6JC/gfHMLuL/PI2S1u6DEC5S3Dj6LkYJdU+sT5pkD5P9nwjqN6ae4CDxfd+7JjXkHvFiTMr1tqs
nMqlY/fdahpzWpzGMttPng6fqij4XuZgXxA7nmU16q2ow4EfFuv/otDUNk6iHo6DNaB2DhrlxYx/
8oQFu1Ak+KdEXakLJv4cSzCFO7Jzb4WD3Yjon1RyBYRWXjFwuwt6UJaajNYi5852JA57tmNJWNFq
aVzMSEue7XrKUi5GTBBieHsrX9fBQ0Vb8Qe1VNaLFyj2qTrxu63b5MpEWfLVeXSs9BAWEkufY1rf
usTZjd3kfMY+HISoTbzPJsUi0fYxT06oOS84Iz2sbWeLneERn1ikpg7pkzKmXV1k9RPm9vAy+WZ1
bdubGSBOS6xKHpfntMprnrnbr6EV/Sgbjc0r9PZNH0JD7ILYu0sT8c024NDkHi2UvA8OMVX0b2Xf
wtiKyBhMMTFEkrX9fdNU87o18al0xvw1z8zLeTM1+XKM+/wUWy0CC6/9TekEj6XEui6D7lMWERTA
AjtFDulhYQ8zXQRBVW/8EsCGAVrjEyxWeObBei8RbRZ8RREKRyjMfa0yJreNCB7ivPcvGZWly6md
oTVjqJFB/JbjTtmP1fxWCCrAxq5hQaBuA5YThIlT84lksrmHuZft+qkoNoUYy9c8L3FTsTHzpcf1
mZYALAeZmmEe9Do4jdyQ1gbA32XlY/pURA+4G8dMjYpuPkVIels9k/jvveqahGRNu5TyEl4TGkpH
GLH2UEvAyjY7Ii1cjULBhInbG6HWyJ8+1CDLtyJUzcatgvFAfLiiig2rLT1LuI4Sp412PT0ra9sJ
7tMOWHTT5um2F4zgOXLNezuj17G3dP6SY3Fcio7da9B5sFYDsOi2rvJtSM2GMg8c75pzG3FZrjlU
rlDpzwad8NxVUaxMZwWq7pHM4nsdD4/ZrRcVh0HXDXdZi04Ze/IusqTa8yUiSZGBW1lWbq5jc3qa
51TQpUT+YlITE8cy+QrqiOy76AuSh/FwV7bB1ZtKzAipAHecq+4zAYt7mVvL0Pj5rWwtqoB2qzi6
65ohffUNVzw7QJ2uXkUYIiC1wKkZu2ejovIp41M8hZHdrZRAyyoHP131ZGLw2Wk7XYpw4GgZG6sO
6NX3VAbmEXfvxpldJiW4/+lWy78ifM6dzdRe4L/wU31pQryUo1zgtF7aytuVFEktRFU9+OO8d9Pp
WxlFe693Yk4D7rr1gqUq3IOdADMex1dNhUsjzAuaCAe7Mdri5yLWYNLaFExujOsUyG5cDnSoxi+J
J9bTXKOK1P297mfObHl7ECo80IaxCiTuDz0ocIBz/xBU3joV2abVBkiyL7OHdxSbx7RAC+GHad5z
I3jvS7mPM3pohqB8xhH7M5jsDX0CFIOyWgsdXJwq0cu5Nc7FQKYl6A636GpcRuv51pTH5AbZHj7X
bC3QZB4iOnd/DDoDBTT646Hue3Gq0p7WJWrej60Rl5dWYwgG/38jweBFTzIOTRGjqNiP2zPuBzjd
pnf1I/PNaNl/iSzig3URRUredfxIKtsx+n0lMEY0GvrzYg4J5zPwOqRWuQWfYcK7me4ynHTIZXu/
UuvCLELO8G2EMw7IIGKFsxsqZd1RbZrsCr9K78Y5xhukqXMRJwdj45ul6QnqhHuJRobEiQbSJInj
8hwVeptZTvSQ59r80FMDizJNQpBh/c3JXa8Rb+WijaN+ZTU9mR3p6+uUhtM6BIKCuQr8X567FOz0
99T8MciuEuvDVxk1oH0W/0hIoyx43SSfxdxexmLg/eWzdIbh1SyS4pme64120YuKeGthfslg47Ap
YBxLLb3002q8ENz97kEBICjTdJdiZid1TKKtKLf5uhHej5hWCAq8bra2Smx07fjnCc4f+BqsmUdh
S+egivKHZHS3mqfJplI7em5ttHrplkvVt59JMnWHHM4OAO6p2SorPdtdEn2ESVARLtfA+JZUN8il
tAJB0w7AHgSn9ggWQG0GXI00V+k1R097OaRZfB1bet78nLEC216+mxiRt6I8e/6sH6epufcCGNJ+
Ud+XIn5EL/yGY+GMcDXSdq8+BW60RRSptTbCnZGUB7a3eGGYvTqQrHHPwcB5gdeROsYO+lHQogSa
OZnkMclOsuXkRgB5xndt8fpLAoj5DfH23C29j6J2urfGpSyto4PNMVbJEJKK77t1ifkSC/JLTuBs
yRVo52pnlzEMKPom3DXsP9tMsKgJSA2UNZRHnMnPZMqMwxhM93amPj1XFmsTCsXWG6qPobQWshc/
cOx9dBpSYzU6/pNKbRMYLcfoFviII0OIRD0VOpbKxxNSGm6hNLvD6XCV0vQXNm1QlvEx5MYiN4aN
0K63U3Z1GHPjTiDSf3TjgJSL/XEfuJrTLLkDPjlB59k8pDulhfMkfB5gSzTBxsMW25AQY+yByayu
LNBvjv3VKzoC/Do/wg5JLu6cjbRGpT3acR9gV2seQ2o41gJ83KL0q/dAy3AXDIG3Q8POuOrcLBwJ
Y2J8uHeOkT8Lq/DXg1sxAPIHxjLZwVH1C1ogWqkxNDuUDWRwxYXuOAOFXjMfBwnA+IAmXJbnInSa
JKDeNuewnLvPAUSfZ7+1Wo5ftrGn8L19dTO/OBm+AK7TotZ1ft7dwyyoqxXqq1y7Q0x1m8q4nWaW
aJcF7sk7VUVE+y1VrnTMkaMTxXAi5jD8CKc82dGpdyMWqOmUC++5Bie1o3Ekh6JlNU8UEtkQU1Tx
o8HEdhjcqdj4owspw6aVKYdbtgrlDUsJl4R3jpNuSq9Iv0G4Dd8qJ+8/GF0ibCrxI7FvVZgYtpGC
/HqD9IqeEiCZxDkhySE2y13r5v3WH9l1SmyjBxNuCDQqJ13TKzV/pnFlbGsDr6iYKhzCMjOqB76a
YdVmYUUGFm4uySKm5z0GoIVZDP6j2yco454b32sgTg+YwxWJBGPMdx16/IYumoJvBgOmcEV/5wx1
dcdNPDiVBTUvmNH842hAmGIykS1BgPTLKRmtRT22HEBupUxGTEdUMdPcl/m3KnNlmE/k7tVZZjZt
VeTpz4mtVtRDdctAJu0hkRG9Zo2RD99gHwwn6GvT3jVLc0+h2qPKKGLqeVqioRs2QeRBjRk1r1bY
F/rYF/bVbqjvE4Me3XXnJwkf4dRxba5n/en6dbXlCAMrxDLjnd9YyUMfz98cMz9Huq8vZlYFRFLo
H4U/OW512RH6kY3E4pew/XvCBfacFkwriP+12SNUi88qNeYlrYTRY9Y62Sqa/BC1O5JvFh7ZBOgX
GoLN3fp2p6+3FYVV67woJ/RBLAsrutP9y+SWcBrS6M1WgeS47VNYxwXnTM1vR8G24WDMLRP7TfZZ
u4s8Ih9OV/G5uerNzUEUKWl+SjERcuTjOXLepAbSndVHV2WPsZzeaLE6hVLSjymGfFUPNmWx3nQw
CmdemS2u/KHHVcKdKpopeAn83eAn5iu0V4ZH7mgx/2oMd9zXmupSAp23zClOxZXVWhFxJZSLbjCD
nUfvwKvTA8rGe8H4mOqVY8PDTdlgrK4kJsYHlcTOa5CZ16YGwc1rTvJirmfG20FrIkdGZE8MUUFp
rCQ1r+Y88BTOtPj4qeBOV8T3ZVlTMDs7pLsjw9nEOFBTjmcJiQ3d/UClkSuaw+eDS1sJNjejWSWG
PnqJY2xJ2VjXKfcvAcfQugg2jpOOePJH+VQV5U/wa3Rb9JwT6OaherABjrNtZjtZ97DRFgiKmrNa
a+wbi4vv78o0VBn4urYRFaDNZLWeQouLJG4zU5dqi9+TqXTqdvZe5PTzgnPgLYpua8fHCDCaDsJy
y+bpn+rQUSyFanzMqHk9taO0Nz0Qh/1sZ3oDhS5786gQzWiJoRojbo6MJzlKuQIXjnUBMZo9VYKE
ylxh+iW5HOzpfefwyTztLL3aOdpwIc/e2JqHrpvGs8rUdC3h/NIlHthbu+pyPPER4qdLlakxdxMd
gv5GSJ8vOR8+iDx+h1L4ltFz6KaFucjN+g0gDGm40GNFjXT61LGFNtFKqDPJ0NdkT7Jb5Cx+H22x
tOUTEMeVnA+RLle4GlxK6JLZusemuB+B8W3KlKA87LpwC7O95LRXM5PskKW7a+1hkp+rqw45DU8m
8d0ajACtVCQgDEqQMQKtvbx/4bHm/hiL+5wBEuZf8xuXswNO4HXrixWvnGFbMuH5iY6xakPjEchP
xNm1jr5L+joVJoVNEWMbJsprLzSv8VfLDA/d4D6YgvgxSY6fcczpD829eMljRqGuScePN9O/XDvj
p1UkciN1+lDIiHlVJvWr19jEhW2mlMsko1JlyKOVZ8VvFZKK/t/UndeO5Fa2bb+IAr0BLu4DXfiM
iPSZL0Raeu/59XdQrduoKh2poYcDnPPS6O6SKiMZm3vvtdacY1bqrWAWtkIgj5AcRIEHaWXWdy2X
Pv0RR0gXGSsCaaBL1B4QnDWU9mAD9A5amyYa+V4hHXQxtaMZNWivkh75ZD/fzYvUeXM4E5+kkWMl
Ft9S0/olaS+buMKWnkFNioTR3Iy0o7fQAOvDBJDOG6poPxtzf5rbfNwqfcS+0ofFIbWMF0Mfg0+Z
TicuhgeJ3vZ9qGeQheJMkQ5j3r6bRkXdNFqJb8bB5EskENNqBPzYx9p0sRLwasipI4JCUZQ2zVHq
SqTeFmqWj2moaGdzcwah2KMa+0YTIaMiWXPJ2qGZezv7Pa6MaCqp5vJhBNm7BByCfo+m0q/JCzVU
HZGhJ3e8pVKDQ1AN4eTEQ7wgBQuIRVRVuDDgukPtU10q+WYSyqrYB2bCTDmAqvOCKagl5VsXo48S
cKFFYmmVvHdJMe3lNiSoWIBBtdooKOmhaDwSvZszy51eOzhoKCSsJ5FBM94cNri9KSi3GvNirknR
kR2DVhtz8qNIZXIHHzx01EkRN6mQirymHabOsM3vxiKNDgv6FDCRFjFlQhSIhCIPuAoElcFNkSaS
35ezcbEkqjxTDKODCEtrQ76MvgM/4mpRAk1DiNVrvwgHwiZeK8JfaKggN0XAbFeKsZmNz07lLZqk
klbY/NXHSf7U01E+G60a2AJ2P775AtdA10CenAvG8bPMxGcRLGdpYnpqUWWSsxpiQ2vH19HSrp00
JLulykkrmkFfWgLDJ4ZbtiawAwnFkj4EQcJdpGIoHDAgk7mAsbmOyWbRWi81in2TrpGKKYWeFEoA
JMhBRR+GsjfIkg28c8XLchrcSReYroa6R6p1Wm7RFauI9QFMeHprZwH10MLxx5BfG7DLJaUH1Ct0
5bEj42Yogv6a9/OFATc7hrLeVVL9Zu7I3lHLkRcYnNPIVU7eKDFBpy3RIpQ3D2LayE6DVa9UxJdI
DjzDDO97c9mBI7oSgaN80/Oq+co0SXTFmpcnKtLM64WcZRFozT22NmOniOInZAk6RoNJt3tUkm2p
xvxWgShDaq9ukkn7wvOIVhFY1hnNACiBmPjmCoceoW0id4KZFd3DwHil6V540lTMm0AhaLXkMmK3
IMhdvY+Y1qQSpiaI9aUOii5SF97DuLyFrbYjp5YxkUXNzE4PGWvIB6+aItXLFyPZCCOeLtTWpn7p
cuJ08yDvfZ0Uzhea4Mhqpib11cnQny1U0mwvYvDdp5nAGZ4Lz0lm5beLOg+Si4qiuAVnkj0zcCvc
hessBXJxaqf4e6mQAGXCh1QRXquYRfyC6OWVxny/qcri02Rxc6jbciLYS62Dpo+ZnaRFWW+Dkiq6
W0CbUvjfw9YkeLzh4lPG5icHX+bFFcw/afEyMyhOiaLNB3rva0BD29ypeiqf1i+wMzAEao2iooXN
bkWRAJS+XjDFCDQlxywg5nm10gik0dlmsJzzpCo2Vdu2rjGQ+7CEw67VocSUefoxqMaDPhX7kZhh
fEHbUNFoZq9Re11mZn6dN48msyEv5VlzYU5qH6saU9lauBgq9BveBzU/y1M+UGjHWy0HDx1i/yXg
G1tTO4rGHUlvYLHIS7DDrjaAgMv9bZGnhOqloG1pnLOxyVF0ZMgY3dZzgpaDAdUVakF/JD3IcEsy
n1HdWH4xhZKTxaJAr2epsvuWa6ILFA3RUm4JO7OzkrvOTFqfZddjUk3myUFLOfu5kbNj9zL5I6Oe
HkK9XkOt5Q/OSRICk5GTvWGMiUCF5odVBpuuju8UU9APWH19QcdYVUXgVsYq4jabtY/hsvbeZJzg
ev0lS91OymAjznlcPRAocurEFrNtyc1F61y5Au0fNAiP5bceqjuSH9PNk1C6kUOx/Ci0XkN2Bx0s
7LPMLSDUQW0Ry90cWMWNqcfaAYZQ41YiZI48vA344OSUW86crhOstkW1JDI1prgs1IMFyIPjGcpf
lTxhIedlFVdusdKdyml1Gur1uK3K2RWmrrinKAQmOcr3QifENufXpSDRyzNjhgNkM2iOQS1FtCaz
qmiBZdAg91GUgM4u0SkUSEWEqzCgQhKmDxR08AkLME1XvQwmuxIKcdPQ8U114VPoQwg9/G3MNEkN
TpLaOslA2Ba66IDbFLWeTmrNBBfP4WPX91/dCJylLKjQ24yCoCyfzXCa15hc0ZMzpb1ECwF7TbS3
gtHrIDgMBJkDn0dcXdbyfR3lTtElh7rW4T1LsI6u4ZLoNxz3JZEHjeIQmehG6XisWwlHl8R2GjQt
EqmcLGGzD1xDZ5WlHdMI1IkcnITndkNGZdZfrUFPyaYsj5Agb8Jaj08xwndmoit/uKrpeYxjzgjY
UB8GRiXbcBSSM1ZdUpSbhMatkDb0RAGd77uJjrJFcTTF80vOwCLkDd3xhM7mqEqOYeIKHkTFiQlp
sK118KcyotmObaBupCjpP+eko5iewu42tZaK2yoSQi8h6NHuZRDqWlEaiz1KWIwhZb5qtAMPUgtl
nawivy1U/GzqgbY2fuZYIQO9bNQ7s4wS5tYTOc5dqdtjWBQHM+qTG1JRMY8nqFUXQUxogBeSLdZ0
foE3kbqRSxfEs82hnzmuCPsk7jrOFr5EGEquUajduyYRRG0l+su4bnUp9GlbN3rGFTrTxryQ852K
BNHDIhQeAqPZSwu0zyKiPZmaL78bQIcJISa6Wg9YVe/VMbtsCpf8NC4wTJdoG8ILaWWDJzI73VRv
ki67NXCjp8OB9poTyfO9UvOKxwx7V45DUD1LfEHxQkpykp1gRclOJT0TYk4ru74TNHoo8cz6FKBJ
a/R+V1Q6zFd/JJg+qOVNh8YTM/NNN5mAo4YBI701PvG67kexu1vMngDwSt6lrU47DVP4PLgEOBIA
XlIkpB4BYlAixPX1ZxSMZK/o0hmDHSzKnGOsrdillx4yUS7vKixLsSC9G4kEr5I5i8loMBRZny0v
paThH6ZduvDJI0KelzGmqBycwlR2FAI0F4R9BM2Y6XNOZ5/xYJBtpGRedsTVSmc5B9Ru93kZP5By
xQUWirmXZaXo0Ca9AAgyN2mKXxVThSePVb9NNGZDNJV4hqL4sIzCJoJ8fSH8unOk3mS7Us3oLPd1
6VYWhCZUN7Mrd2Rx6gGdqJSmIggU+dUwYiQhpZTueDcgHMRhXl8UpAxAB5JgB7WEOz+wXEds2/dJ
18C/ikBakA27uGpHjm31oTMZm1RxlD1zWiARKEqk4UlgbaImfSnbMuelRK2ZidWCWFD8Mgt1PsdG
BT1lanvKxngGdQBp0h4M/WnJe17gjKkenfSaxG69hI9B9EIiKC8KxUlZFhtLbqCHsd2ZtB+UsXL7
2mCqPgNNZVv0tFLaBkbtqrrO4zDjTyoWLM0l7rLZ2oZxu5cqiCBmOi1uGJO4ScGZyDQq4Y+CRmif
rVnaKbHMXHp0kxK18WJWFtI9isYmvZTxui8mX3Nt+REoq3HQI7ZaWOcgjE/GWNCB4j7UIg5Gf6Jt
ZEJwMctgDtWhvmsiff1SvjUkQbqSvsoJMJi3aQa9VE1HB1Ym+cw9NwyJYU2icWNtYuvCNyGcK+qE
F4WcoYBUzcbc9GqB1kZtY/kGySSfgvZVJfaugdar+lYo6Bgggo7bDgPUYmGeVXTeIrz2iL4/JP5y
Hf8+MAc/tCEjfFniWEuUufeizAyPlpDdWWOQH/qA0AFNN1uH1gxdvgCmNlAEmhfZIaS2x+3tiIl+
0af4bMT17SLEj5UwbKY23JiNfolV4xa2iEJqfSQAogNcFkrWXSjXDKtwGHhSYhFLDEvkUKg1CieR
7wuLayR+gzZM0I4LRvMkgRf2RClSLEdTzOShkDjLNkMUhYnPGLq3kL7T815q5UZkzEeL2riWMOSC
ufXzqqcdI3HqWSJf4phoS+lxA7XAH2kiLWgD//sKbrGiDcZ/evdoahf93kIZ65ZRG+2aIRQfpngC
5E+Fr1kuP5zXmQhB81bLUt50Ua98rVvKK2CicM9NEtGZpawdLJF9aZCk8CsyAoR6gWnPDcndRDPs
qEkzd6jXzNq1rSmhMHDKmQuRoA43WmtkIPCks1FCfUCDA4YELk9JLlJa6esWi6+8VeVwZ0Rhc4rQ
OXpGbOHAbJMnVHGk25MSinCMikBBplQ2eXidM45mzNgOZTWu/+5LbAFj4BgntsCcPQVbpJ0vCjgL
a6g8U08ER24rcZNL2j2E54vINoT75Jqw4JwoaPZVVt6Ik3w20vJh7X76rSGVOxUfDbxrMfNFhdmA
RTSX3Zax9TBPU4NFXrhpUplNQae50DPHY3ze3CIwY5i5eBPNdrvMgFuHyxlWi7Po62B4FYSXknIL
vt6jKWqgtMnu0wKxgqiVd6UQLMyIDcszBMwcskKmgT1SPXGG1xHqvla4qdou2giRBVcpZLG4UTm/
58iv3cqYLafW+tAhVFynRqyPg8F9taiX1Atb1IcjGcS33CfBCPQiMB7uE0fQ+9omk39/pYbQr9Ra
9ssCPlBvTXfFTPHWifSZzWnyjDXFtI+GFSROn74SQibgA3rosscBk0ko+g0lrtxsUYBYxdOee0l9
gIUrbJq07I48EcOOlSx/CftIdgwAyUdihzq7rsbnSlfGbaISzS0ELWi+cEQguDTLhlmdeUOI9dfA
KAEAVDh62HHjizBA2tPYnz2m715rBR950XOni8jeRrS1FQZr9HMCL5ijciujNRMcLXF8ZezablFz
cnxiPCHPbLBc6ALhdlx0OvPLGF56urFuQkacm/ZMW4JSFW+Q0YH0kavpvuXWsudnPcRKrIFOmIVz
Opslx2lRB5dFUBvSAdkfGpmsKt0Y0ntu+pMz0zi25UWxLk0UN1fS/DIOdq5CVB/qe9iI4wER/nKy
qglfkg5zwrPMQNupesXVyOqzTSL1PYP/PLmS0CYfsCmMpwp9JiAo1C2Q/2aDIFq9bmBszfM1b9Pu
c8y1ivI5Ccx7bZAvXCMX04UdkZZcGDtGpCKAm+oZVOTUeSmytgy0BXk5AiNhhhVMQF2BT+8OjZbY
s9IU32UlR/VrFZiz4GTIgb/lodbY1BBy2ZE1o+CrNBUNbxRN0qFV2pL7UdWeQNUNsd/Nq+YjY5Ga
pHwo4SWVy+VayQVdGYxuXMZKSJlEGtag3OG76OhoFRlnC/etXDTXLRrVKhzjSqkMrMu8GbgGPipt
7jbaEgEXzhHn22rMrU2FCrfVIAIT7XuRi8yPDOqVuF+sa6+Dx0fyKh7UhumYp8bFoOxSdZQsqknU
IAKdPdcCLB0o8n1VWtk5GrkOzUN6HFWrukqD3PtJ1r+VtXpWBSqcRGVGnEMx3OdpLmwnaC8OARfc
9UK6ZpHK3wzC66UrF+kkdfEuFEpafaZ0URLAUEMJ37EwzsUaKm0MzxF32sDqPcWa/LYbDiLfTpzU
b6UVPiX4VcQoal06AcdAt3ZTn3mirHGAzfQxkgnbjTQA6Og5HeGw6Eq4r8N+cIxJiylyZuGwtJCE
ki5SN9yCTI/eo3IIE42fiXZ3nRgNr6C0/aoUQbUso+FLEcky+mpYsZgA7ocp1G7JxUC4WUaB9NYa
SY+qoQL/seADOY1FkLx1+LHcaIaQ7TZKkHmNIvZOx+U2QjDSBEeAm90zF7CrYtb4XFCBmFvwOMMm
pXKxEyBlnGx98qXncerR2r4tFXWiBJ7PkSx+lZrMHFrYiclwFJPSZ5He1NXgtNjc40Y9CmVzFxTa
u8mkizuFSt3YWIrqEy4oQMoSqgddZjJso96GrRW3jlynYLT6PNkkOfmEw8ShjQcTl1dvTpn5ljUG
IwGycRoH1Jnyhs84fwGTsgbzgGVnugx+aBCynTIWGsDvYrqUhXTux6YfXYsG5FEfaTrbFPfhS7Ss
qzQr9Udce4udTkW2o2NScgdVuA9zJhpjd84jUX7I04yLfRQj9an7CF6MpTJWkAIfnLj8Qpf1VmQS
tAf8btIWG4TPvNcENM9xaT3kFcskLed8L1dmsoW4gaEvV5bnKAa3iXMq+0I/UZ7UfE7uAahUDCQE
YVfINc+jkt4GTf6oLG6/ZlwkZzkoXvqsV0+UK/OTKMvBFvF0c52R/mxaNCzv8E+EHTEH9VkUK/WC
rl4+YCRKji0P98yuzNSiyTLED3yTaVOMOyNJ0/eOuCYvR5dhTViC1pBeW5mb/ljIS3SDly33wrxx
Zz1MwIdI1rbsLPEpmYz3JBq6A+gyCYkdeu6JB36TaDOptJMK9j5Mx21aZ8prWJDcZmAjuuN9dZiR
FlSWurhDF31M8/G70EYie8LuMIsDwHBtSOZt1lfN4Gnq9DUW6L/iDGMdNBmfwOXG1fr5UzCGzmvj
qrxCZUbMn3YxJ5aUXY1hprUompJPRgdAt6Ke9buk5C8ekRw4pJC3rgw8HaGm9tqpaTq7FcydtjP7
T4MNrrYX5MeU0rxe1RDRpGoXqdrEhizfVCMXV0lJ3stQgEs3quZej9qvNouDbksDKvdLoTfuqMBk
T9LDwS8Tnk4cV6/JwIBxFGJeG5Lo3CqfH0oseUgdY0xcmraTBROq3JCpB4XKB2EB7/6cLCvET19H
x1ZLp6W4M6SUo6DN9HnbjtCHQUEf81qbaYwWxUOewd1fAOE7y8CXCqy/wFyP2y6Oh69SV7CDyjn+
2pIe8FKQbUFnDyFWP6MbUYhoILxNWPyxFdHb51FmbLtSo/0yKW0Bm23It8owaIzTsYKNxmK8UHsw
L+70naT0h66WUVlV5MZvdVELDlJaqxujE9JdTCFL90MKdnOOk7SX+sGvreRAXIZ5Az/DpD8BIgmL
5KYtAD1W4nhUyma47QodLXBAbwzXFa12a3UaRE8BHGimHhqjj2YwbcVagns54w5SAN/fmxEqS+4P
2XZZzIRQBjTYIjewNySBCCNlmr8GXXYughK+PeRTHoEKHIuh9AQ5MQTmYSHuHWk7spGL4StNFG5K
eiPe5czynRCamtPqensL/mdvKQqgvng6lUb0ES9V7zCXTI7MRS3SDEbFSxBPAF4rKIAUo9G3JrFb
HtkGkD2n9EPLxscqpjDGpY1qru53LVZd0ENqj/Vak/yyne8B0c6PUyScEWTToTashz6G25OU4suA
ZxDQnBYCrFy1xLW104vipsjUO7KPWuRNJLJwJLZ4fXs84oOGlU4JN0URiN5Ql7cy5/Z1bNN2kwsq
ruNITLaKoJdAr1FGuSlGmAe5qK6IDzQnoaWIiHYdxs60Z8VktiBcpjeMFAgwydT7+vfVUhQablC2
/LidF6+MuLrJMi0pK6H1iHLXFBxSzUZXJDJDEKln40aHra4YtiSJ3Q5JZ7zl8s0+pC/mI6YsAIlV
TX+vFOotjD3TsfS0QHoYYykRBG2rNYl2jDoWqRniNkCA2/UUl41SfCCnMbYxbtAwb6mhyvQkCrF4
0/eC5ES1GvBc5BmPeKH7FhZHp9S44qASoU7vejYgFLmTUqduiDeSZUvRq5OgEiUQ8Ua5Vs6tifBe
CefVhNlN/SMq8nHbDNV05C7WMGETPpYhWptFkuKwys9VW3P5mZOcRtN6+QrziZgJZTzqbTLf/O5j
+0colr/lN/xEevhL79//QMqDRX7mXzv6NvF785Z1b82Pnr71X/kDtaL9phB1YFoGlnkNl/Nq3fsX
RUngj+jgA2gG1WDIK8Dh364+BVefppkK/CWFSRkch3+7+tY/AiSvi6IEkoFAYOmfuPok/q2fXKCa
vqo2+Bv5hEh5ZAAvP7v6ApojyLDLbwmN6m7ZVff5LWp7hutok+jMu7r3me7zPV69o7SlR1luxk26
NQ7WYf7SjsNnt6su7U1xn+2Ec/aZfDKV3Wb3QACND9rzxJi9tZ7oFDviVzxrS890F27BpR6W3fCJ
c8qgceWE+8ytr/Vef4su6ne8LU/aUX6zqLazLYNK+bG5747tXvDx6pw7N/MLF2XoLn2Ur9URMsM1
2Sk+O4wje9ll9uorg42yd8373Iu3KjxHvziX1/EBnwV/0l6Xo7mZjv0jO8CtcFY+5L3qRP646Y76
Jr3R/HoTuN029cQ9bBhH/04u5Z5PeaMcjG3wmN8KdNg/zG+hpDJ38cSgRUfVjuxPx4nomvt6z/bP
1t6cLV/big8ABet9ZV3e+1O8pzG0D2+iy7y3zvMjj/DI7/AN9t5HWm/He1K9PO1QnA3bsCs/u+PA
2ZUbPqDTOve5Y3i5Vx3FvXLEmuiIfnRj3gf7wicK3gGUbOeb8asI/IbG2LO2LfeSb/nEym37U3Bt
2CnBtL4a23Sj3i1kdl6jDOWfHfgxaUBO1ZG7hH6C3vK2j051ZhMKJB0UDB4HbUcaslP404Hdc910
SGpyzJfujq6Twl0LieXzcsy38bU61AiB7GRXbzWXQ5Xfi2EAjyXZRTuKuW25CQ/yvrhvX4Wb/GRe
+AlPWEmBWnjRTpxtk8dOSuVGd41bZVu3dvLJQSg8pYfhPG7M75ki0x6erFum+k/KobtrzgghpGiz
DOhTthYfVLOFrXgT+5LHDWjTOwgJ3sz9vO8Kx7V0Lz9IZ+GO9QnpKyrOcb6l9LHLE/++i2vLDn0d
5oYt+oxE4g2ZQS84ve36OlxiTCKMC294aHnh6O60RUkOkVq6nwKfHAEhh4vqVMfBH50+t/N3zQWn
uYncLnHC0yV3bNUpbxOfEapvbLNPv7tHhqk/MjgOk9No8pheSw/zn+kFDp1bT/YEwg34FPVrfqLp
6Hdn/IRctNBr8b6xjERn2k0oczAFoHNIi2PqUMQ1vS/pz73BYdh9C7Jhz9Z3Fhw0jjqcm8p2Uk6d
fflofXySk5cdVNtwiHZFI+EoD8N1vtMe8sRGrFPlB/4/XC/ZTKiZ0370Lky/h8wzJWdLXAHDNXrZ
Omsx437oFkNPmwKRut0iMQAcSKDPvBU/JpVUK9au6OGqa+z5rd4vT+iqYBmTvudKTpLsg4/yvr8w
U4AurA/8Gvt6R5iw8Zbt47N2X3/Hsr6djbvgxmBfYoi6L47qpvMV8Ut7gJrduu25v6uYHjqS4rfn
4TTbA0yak/ao+pITO/BXqEfYjvxS8guGadwVMhWepEr2SWonzDwiIqCoHPiFT/pyr1agSjbKfbPn
Fbb1B1FmZIGL9EqymgFJgt6OiZ79VF7UTxM/oUcZT0m1rxmpTDsjO2Vv8R2YeqYAPvK1ejN9Cy5U
29p7gqQMpwKb0hUEiZfvsPshDumUN56v+NyuTugnLisM+b+q5ok0KtVNNwRO2Axcl62qe7J5UjKv
eB8FG1+Ggc0shvh8mBgGvTDwtHNvvK0dk/61q0cHRdpai8f8nxUBjVUf7FR6WjPz0vIV4b9UcCl2
s+AjiDNf8ZW7ftnm0QVdazfsZS99pDSQXtSDIZ+Kh5rsjaf+KV4AnoS2ua1GEJ32uBFPJH84ryv8
OLbbxzTydf2xS7nvPFERllu6hyI0z9hrM1dEKfFM0o22QMZ30t1svfGs5zsFduV2vBvvjEfWFK1q
Z7rpbkUKfoY/aLv33TV174ydpDk9lYVTmv48fkbmMbSuoeCOT+2TeBWZz/gQdBjPMKdl5uyg8XGL
B+Fi3rbbTwt2D4I+d03OPQnqm8FVrXf65/pMFq/dogIcT1J4Syb7mS4r1rbi1egf+pzgu1XNozMy
H/BufCQOuQPYUG1jF7uZg+/mdvRmTw9mxzgBCGIh3/P3PGdOdMVdjl7T5+WQEAjvG6+vTrJ10t/J
C7FjN/EGdOPRjn2DOYNT6E9KDGQaoPHKcPbKmULfJoQWqjv7W17bSMmFR/SG+QuXVjpBcn6Kn8Xi
WTo33atEm71zenSV3womgrr60JoH66ylh36fW0dV3Li119u8VL07TM7D4HnjR956eiLavIk27hL1
KVw+h9OKqagq2eXaj7PqhH+Tzd1h2cPwqTb4BMNr73eMxGmZEVAQixdOLHRUH8AJF7N4VMm419P8
SXCj8VT0bnpHSiHWbkY4BQocO9n3OxzZTv1u3po3WHVjtzvV2LwQz73zH90p28/H4IyLyq3fR5vy
1Z75UisHI/DRTME8stVXO53TRX2Ndv07Nj5U0e/KZdyqBw2pC5ECus0k7Ghi2H8etYu01V2IUj6/
6+goEtL1Df+FmYq4XaMAonXKiC5yy1rFS4y+FJqhZhJBvanxZcLCXty+3Hba04gz4rPfEbIyLcBC
vCLfB8DsJ780NvtozyJjNQ90XWwq6X4bu28m3lhbKn3d9EcdW9tFLPcZV/3O/RQbR1Q3//xafv+f
CYn/i9iHsgQW46/v43e/sw9xKZU/Xsh//5f+dSOXQKNJpmRaqoIqCNIgsWZ/YE0BlIqqhgZKNHS4
ptYPqDXlN2inaKxgnf7BU/v/lA1V+Q0zuIhmGDDGCudQ/8l9XF0ZGj8xWVSIqxrxxKqmMsi3fslA
6ZBwyToWRNsgocEumFJuLAR1pDK1plvOrbWBzU+wRDKcBfojUo06OYHnDRbpPkvY8IrxTqPJbWOp
qY8A6x8VQOUIbhmUCmabeRGKYrcZlGano9bl8INJ1tZD6UfkRLKGgy/Ss5hfDEoC0Z7QWEa837jM
KOitfIsx5ckIM9qHE8WB3kt3gy5uBYOcWnTJSEHAB5pa+1KF/a6o8d/hiZY6Ped0De7zQT7/tyzv
vyw3fypK/xe9BGs8z1+/A5vm6+vj68f1v/7z/1r+8pq1pwF8Qisl8lqY/4bMwCAk52d9K0AKGvwj
Pyx/6TdDNU1Wpvw7K2itVP+AzCjqb+ZaiVqUsSZgGBKf/+//4bHikv6DQNT+8r9/JBJJFMo/L39T
Nyl8Yc/omqFoa0DRj6DBMYOhKKDcoAEzl/tg0pezJcKyFCar8+QF4KdqjAOtDLwNSL+Q4wxkMvzw
sP74UD9+iJ8LYmA6fAZDlzRLkyRq95Vu/ONnmPR4VEg8C1cnvrQF/lnfIH9oDtWsmu7f/yge9p9+
XZ4rv60EXIca/JcflQutNogWA96evHM6TWND+6aFavwffs6fnqslmqLKrsKXpUsEiP38g1JkxKMp
8jsR7gBQaymnLWgo4N0ZkgbMuYQYolmqEwU4d2xyRZvxKmLM7OcPTSMmomHMfx+ENLhdRW8qbpWL
bt2nszSR3jwUGvyQEacGUBUJn1YXDIiY1okoJbRQWzowlfU2U5Os/TLFsuZB1cP2MmE0ZZgOXfDT
KHS8+xMKMjyzKf2ziEQzZLt0u2aQxD0ZGxLGp0NTdOri45RCxsEw2ojQuyKA3xuxgBPiPzy1X78d
i8h6dmND4j/xe/y6EPC7wdgQQwfMx4deE1oUMG3b//0P+aX/QisflDZrQJMUWtWiyfnx03Kr6x49
g4BuwAhbibmYOhKSQ/N3ZqE+WGzUniQw9bRNoUy2VihJ5xHNhhM3CGpTiWSNXJEkpzMxI4xIZ6z/
sHQ4Dn9aorIM7JAGFcFcdK9V7Zc3EjNHl2XVKmtoZZPxhZ4CwxVEuuo1WJ4oS4T7v38g8q9rlZ+o
rgfg+kBUTdPWP/+BADzlTC+VgLxlgmPjBylP6axH4pJvIfbUH2EKa5Ix30AaFSmJyNnMoX8nWxS1
sgRTgOnnqEV7uYMj6A8puAYna1QhwYxSzW9InOVoU8npim1C82TZYlXV5j9/ZjTTRG4DCin3HOM/
/wb9UiRduhQsHDF/WJqs24A1jt2+U9cx/uffP69ftysel6VCB5PYgOFyib+sH0JDmGwqhoDcUwlO
AQlUGzJF53MhBMrx738UvcU/LQaLqxFBAyrWTY6Dn3+xCB4paA0Bn/pAJLGXZ9BC/YEX3GO6uHI2
TH0FLTEOQEOgqeHXojXWZQpnJi2klkrkh2ahWPuTLiTmjtzk9KG1JuOiJ0akUXHXCpmKaBY0V1Qz
wrZEa85IWhFN5sk4t4gpNfJ4csZ4gJ2gVQ3deiRwmTfIcic4c9CKswPeBJ9nGRbypVP1wDrzh/p1
XGbtfUK0ic+gE6p9WTSM3/KwZaPq9HKhORNHItED1Rxth4jc5H/dxH866n48VeT/6tlBbwNfpoi0
gX/9nlLTquVFb/ieojLA2StX+CpNmRAo25wYlhToWZ+hEUKhXdpOp5clVZFXy4Z1bqw5+ZwYIhbY
k5TmvUFV9dySfH0hGVO/GPqgAsvFwUeCfNRZjw2iP8Q2tZnCI/73PeK/OBqldeX+eD1dFxsrwFgv
A5xY+roYf3g3u6xJhwysm1MWZZL7GhDFA0DQ0mVcE5M9gy3P1nSgRZ2GbL5VpQkNCIHQjV4HzjIU
CT3ScND33Kf7B0WvFHcUOHbQGKcYlP/+w64L/0+f1eDjcppzjou/fNYAvKWqrxtrkiqjKyFidTT0
C97f/5T15Pz5p8DXluAzS4bKuaqvX/sPT6SKJz0M6jJ0JER0dCuM6cilHA1WXpXok9MRRakSKvyR
qTeXv//Zf7ourYcHgwLuXSpvpaL9stG0DdkA8C1CpyNV6L3WsVRqUTXfAA8LH0o8ApjROB44fuFF
wGUlcN6VRTzNf/85/nxG8AlMbd2xDV2lfPn5GRh1oAn9/+PszJrjVNKu+4uISMaE26KqpJJUtqzR
8g1hWTbznEDCr38X7u/CKqml6C86+tz0aVFAksPz7L22wzbGSJZhD3qtvXKBjW7wE6JyFySlf7Iy
v3dBb+1XSI8WNrvS1xckA2UcbYFekthYRZpv7Z0r5FBoinrSkJGffbImvR1KluDGUFiBZw6s03lP
MWySYVZxOBUtGUXmWIU927n/ecByFbaBrgt2n0bMydsEBgiRZuKuki6ADzEJlEnClJ9sb9+9Fw/G
v00/ipF7MmDJopb+HHAvQQDhwTXydmsILvXxkHjvKrjKXb47wOGAzV+/oTJiih6dNA7zFpa/0wIh
cBXp1v8fV/Glwwxuuo7g8PHq4wOnT6gxDu1QNgNJja6yi/NJDfrm48u8/cYhTHEe4fAPS9P9O7X/
840LS6euV/JipnxCum9re9/wr57lWe4d+KznB8zY9BhyAjk/vvLfO3g9vdgcQmzWdnZhLjrU13eI
z99uu4hJbG754wLJ7p3CMbcvElQqNWyYEDkKWm41VPvB+QXz4I5NEFySCK7rx79lnS9PfgpQUpPp
m2Mjxor1f//nKRCe2acJcMP1YTc/47ampWA7zTlBp/o/wR7/fbF8u85wWOEkyrMmD56N4OtreWkM
ocQpI9xuS/DA144mpcqGUeJVko4TelWKWC2dhLhwAZnLDYnL0VVp17j8TESnD42aZPS15K/caLRe
eiNcjpX7ckjQMA8d8h0Mk6kif8vu8ek64wwazTDxRm36AS34xuzESAUVSEcNvi3wzoCNEukN3T3+
5LN/+1wdBpVj0SFeD2ly/ZT+ea66a5Jpjiz0DSPb6iq2TbIl1XC+2NRNPn6Fb+dNtg82DBPPE2T3
2CfzJqeFQjsmTVmimsTvqZ7VlYF4Copd8KduK3X28eXe3hlZIY5lUhwj7ReJ6Os7Iy0LCdrE5eZ5
8TdI8YAeKJWZtBoBzX7yGM23GyxuivM6a7DlI7o6GTMogCMn77HdEugKuRor24Xy++YC9x8edTRI
ODVs+UBqgXUzwJ4+CDsXW8yj+eHj2347XXig6Tk6muwILBrsr2/bHhHeYA0gbGScm0crnvqzVHc4
/NsOaTt0qmg5FAURBEBu3E+26G8f+TqvO0wZHFrfnlnz2TFL/DloX+CSg+nmXA/xGnCrQYfw49s8
neKRDfiOybED1UDgBm9OOSsvCtQkzYhs+GVWjoGg1Yo/GUJ/l/J/Zx0OGlBWmNw5hLom/3n9MAGj
1YTpoRZHyDQCPZJBdEaILCWiEXX+tPHs3AV3RXReejC8Cj/LYFfGvNWjRtYdw21NQ0clxNlqXvcQ
Nl3VXrWw7pBzTnqU35gMaIJULlD1UFUG6TBFUMV4Upepvo4HEoz3RV1SAP346Z2+KO6LI66kyEtJ
jU/yZJCY0mvMdhjJi5XEq2M4HPczwqur0XbrT57h2xeFwAOpCYd3ONDWKib5d4JBsIz0ZzEQ3Pel
OteGgSFkxOD98Q29OeAw2B1JycRhKV7PCCdvak6o4QxFR+e0GtsnXSTIeik7GaQney6E88wt0XUH
43CLfAq9cjUaTAUJsaHfy15BGqlthevf8lIL2sZYG/AgEvTdYesgbt8aVVnRKBqiDn+DbRMsK2Em
Jigxs+iz/eWbjTX3QuGBooFgInF5Va8fGaBonNcZ9mJVZHdmUHY/+2mVeMypBF7rsPRq17rRMPju
Isy+V/gF7P/Utv/rGvj2rfGBscz6iIbgekvr9U8YykISmkFQwBRBOE1BuTJfLPEnK8I7V2EbyB3y
2tYLrQvxP4sPRKEsm2rYPmbLmaWxLPcAgUHsPh4bf4tYr79ih62g70oh2EKThfz6Momq03SooDyV
UmNvjv0J77eSOU710dFPcurHr52v+5tGpvpLleX6vtEYRc66JoAIxcbMp/tpsBGC3iKm8370QW2P
RSP+tOPSHaMFMPA+LxYR77tsLH9EHTSkMMFPPxMb7bp5iKFR3lO/HiGlgpz+IuIVmwfXIzqmiake
66IiX3TNUujBi2p9XAgyA2aokSMjNh+LJ7weWh1cLXQZRlU7PpeNvfwqag3yxhwcHG0dvPz7IkYx
aMYEqH/yhb1Z4Rwb9rl0SOST/NO0ToZEvmDbHk3dhWzFpseW8PA/QyqL87TF9TGkdo4Vpa+hlaVB
8oz8O9kivJWwmEEp/r/ExP86PM31lb1+peseQrK0r+dPNmsnr9Qsg4WMAAJBrJs82oRkrhJCzF58
/uy214X79ZWopFEgd/kOOGbKk4W9mSUMGaOgshfU7nC1OC75eMhcqcz2XSLxNCZjDLFLOtWMTXYg
58EbSmldiyG27j4eyW9vm3nUEvwK5mxPAMR/fdu6T6JolsCarSmqpjBy6VgwXiZ8LR72zD+9dHsN
p4LAaOCiKe4dKEFUvByqIixBIn2g/4GLQDXG8Mna/3Z88NtsKjTrPsgiz+Fk1irNdjJbI6/DGBw6
8p85jXY684c/bpODBU7boLA2BPaARwB7uFL0R18NO8eMjMtmQh/+yZv7zw7v5NUxsfCsGLYuMVUn
x5ehHEwVx+SEw5Tq6eBEC263KigWc6+LCZcKJwj/m42LBGABi8VTprA1b/JcGjCUZ3GvCNV9dCov
uy3zuduRh1rcF4OFdI0w+AlaUa/vqFNFdxGcsnxrd7N5BLpjI1Xm+aAnd2zjzol6Iwa2msMGnUok
xywpduZfuJN2jxaF/x95ahp/SrsD2D9aLjYbHFnRg5prtEhWU8lDb6rgF7tnv2FpAmazS/zFIYmu
rG3EtkEiQYmxX6LrEZTZM1sa/yKiOUJCvFUjbJNUwX5jxZhul0whfnaISUbY3rq4Smxmle9TMMUL
iqSEdASX2Ya6tIk6coDOhrPI6+S4N9vZ/dXCS2IC8/2USG3KifCb3BmkSo51CfVf7WsR9i649Ss9
igL2XDm7P1w8TWtdLkGOQQeDeSr2xHgRxAVcydHC8AQBWkXNGdxX3CMAF4hf12OO/6i0qBdsIxcl
ONG8s3GWojInI7ju7qMhRuCy0J9DQ5XMKzEmGvIvOXazB5tFhCax3+e/G3A0P/xkzq7qqCcgPsbC
mmyJaADaqr1qZ5VzCewuhmDLRAXDZdtlbXcZ2FWgQ1Aexu9WGS3CzbRaHozMYAjbI1nMyNfxiG/z
qhgxUPYFCZdqrBdSspxJPtfuor/NkBm/uXKYpp0/rxTgORqGn8pk/GxqM1swUKqu+Fm6VTPDmViW
Y4V+fTkbB0KZKChV35PJyx7bpsZDHc8dKutmoGe3dzj1cN73jBrHkU1Z+bJO2ixU0o7KI87VNalM
k3xEATsC1zQPZQnWvu19sLI2uweo3UOHMpy2PKlIRcxOZybhaetKSAS49VtwlF0ErWODwzQwd1bd
Jnhp7YCVpewH+bteiFcKndqaYFhUeQcn1BswMEQOxfevOMclLTob2tcZqZsekKjZyFNigrtchTPd
AaRJGUkOanRTcyOFcpxNXuT2uLcK0zqUOsDsw/yGpF6ZSmwzVywSZwhZUFvS1PtLYusdaI1lTiqW
LiN116RkSKFBypLvNZQaGU7LMv4oI2LHQk8SR7gnWSY6ThEnpqtoyZL70VJJ9zCMAnuhazdTtgty
Z+jDtswRRNqJXw27QoLnRUq4ctqTnORCnAwe3Ahq3c09+MhAhBj0bL7JxWq+FaSH9esebf6tR19e
4ka0ijNZTeMd+LIOU3nDVp+fU1ZPajRJO1Na9lex7zdsD2CKHszUlU9FnAzfdUNeESxuSW7A7Gbk
Q3mmQjsplyC/GwBKOpf57Clr0yi/uhqnBjN2kbMXDdOMuRcWoTPTtOgFmkRTD/oJsOtMmjKI/Wvi
8wR+TNkNzkVDkJS4sERRqksBqJSea0ZURK19G2Ugea43+Pai+jA1hvaQ8WHUvAwqYh1CjsAjG+yO
8/e27VVwhv0FOECpi2bak51eDLgObNyNtBHq4wz2G8XalAUzp++BYDOQCYLgqdhE4pw1E7Yef05e
dNwuuHn8qAdl08oLrwqMKwsSAePGiJpnzlZotCJ0BddFPMIZoOPDNhkbufUrThxHhnZjGDhPO3Ym
G/DUyRFcsr+bc5D+cKxnYHIEpFSaTufKjht8mTQHASsCoaE/ls25EGV6r5QFSdutSlo8EuiTHTKF
A0sD/o8oeQz0Qk+5TJHozgmKhq2j8qrdO0HnrRN/a9Nbbob+JQ1EDGbDmuwO+oOnxLluc7SXre1W
N3Jp599FBZp4L5Wyvzuk8mJ7jrHZbKY+DQi60FZAoICX99ui7hZ4HOWMXYVTYwVzcElH8Np97izX
ld8lz4Ms/OnKDVj0zpUv+hU6PtHjSQOOrtgcM0gx2SBq9NUsuzge0+XPUnvTrbYMDrJW7EKa1EBn
NuYM6sHwzwiGaG8Xkbn7pDWPVKJcggnGS7lSPNpSfCk16EgZPxuNfC7BXVQxHSPS7LclnztiSb1r
HEC5+XBXpfJ6hfj4I2OG/iTCya9pC93QyQ+cGndTnv8Waba3hHNwRxES0PoVf8qXyBO0LQPE22SO
Em+49d0azL0OzmSC1a0tH3sWd6fpL2czym7rLMWhM166XvGcSXPjdvVxMZ/q4S6Py51v/zIVAnVT
Hhz+Qj+n+0IlO2ALe1ZWuZepn29TpzN5qh6YP7tz0VpzG5u4ivD2JaxcFViJEITm18EoRLkBazvc
RJVk702JQp/Ta7ikksq/a6OQFERJIsgX5XUcSb0VRKamsr8bRjTaUJJMGCbHaCqYdsH6Qdn7Rg7g
AUMU1i9d3qque2S/cdcbpMH5Kpl+iEp252KWZ/W8/PASMCp9cMQGdMn7vwGWcu8a9bmbkqKRKwtC
efwt8+TBze/9+Gi7OBsHknc3JSvdJaOMDPTpT97GF5Lde1TiWytjdQ9V4egkFlHtelrO7BXMpm2f
7uR0W/bm2QSWb9M48tAJ+x7O30+zq0ixIZSpGJszYh32EU0eeAQAeU37uzasazOh9pbQnYEnewt3
iWCLqAob36V+DWaI2/QI2ln5NMkteUM4jnzc8oTp4stbdhjF8akt117pfh/N6dFov9uTiTUt+wUx
56WPaHARWHO0Mn0VZznJ0wn7ofJrVOghJLzlALzK/uGnvHgNyNw2Jn1hJojdo/lyQjqeEI49WeKl
ZgDt2mJ5Se0fEz36CfsvLsrHgu9pM3jpdkFoFg9uezMh04PmwDYu5lufdsKvXxwzP5/1+IWSwGpN
Q/AWZxQLVPdkGUAG6IdeF2l3XruMiowcArEMz3z4X2t/Lg71XNW7QTLFtbW+GbqpJZ1D/cqHHCl7
amT0Us2yY5OkIcaMdXWcVCOuOgE0g4XZf0wYOs5BTO4RGcW5P/fnIkJg7zfdVQ4IrJT+Ves6BKHW
CsSWbXzxMrT7q12bDGJ9HrGPOUv6/IVjLy4b0g8zq7ybfPNJdkTj9f3PcfRQzPZNI8VhijWnLVc5
IgoJQCHIs3T1g4eb8oeFOuSltArCFSwTquVGsAcBFgmpwtgUJvro4C+0zOWoyB6SDVawVf3c3ugg
wc0HbsKCnSPmWYZJD18l9LqamJUEz6kd5pZavmdLaUbhnMwpfOoIWA92mjH/Iv3WM3dw3tLHwl7X
lt6KSc2psBz9Bsri+Vs7q6cRP38tzsCoOzQsGnJ9HHhaXyPyBp2w5KuARoTeRoYDeEoVBswGz5qe
9rMQmHk3yu4XZ+eX5Bkgz806tpsNwSmbuUpMI5xw8RFrwibrYhZ+NO/E0imA4wtEfYSP+YomS23z
Zymc6ltrJfrG8aYx2+dxQuFfVRnZgmaRR3hQ+gUXRtv5/gum9OSHcsaIsWvXLX5fPq5tW+Q+5G4/
n5i+lAGTqrFBG4/UhbCXaOwqkb0AAm/mjG1jnigwXqlcIshkUV63QMoKSiBO17ZlqFlcbnxcOQvr
IKBqA9fjkqcTWM3cNlZUkDci/ZkGlyQCR7MNcbXZ/Wp6EMWbqvS9m8Bt13ANB3rQpmM5wbI11zkw
+bEx530yNYg5S2Swf+bIsUs+tY6ImrgFG4+MJ5DD1p5sN2MZmdjdTlZeAk6j6DVetnJBDjabo31j
w9Grv+C41DkS5aGXO9pS8WWQdSngeDH1ZG8bg/sHLgavr26HmGB437U3riySZwITYfV7ueoeDGXC
GJ/7eFUnDDPtx2gAdyKWXiiIjn12lH7J0u5lygA6HUvwEnUWL3U4uVNMmBpUdsZO0PTXC03Mdpdq
c7kvwFvFW3QX0YNs++rZxftswaesiLuOoCVvjIHQFyji6phjlcS7MC4l2zIboEuYtmtjL6kGOK5s
Nsf4AtpyMG/9IQ4GRmiLLoECrriiFqL8c0oeeRfGkOJu8sksL422qB9JJRjJfVzH7mwonjJ9SEBw
itRSH5CMgAfpW/AyCdmiNeXWEFHDIY+sH0zeFkZ9kxi8jT+MbN8AjoNtdVam46aNGrLPISp/j3Vl
I/f/i7HxSw8pnYZ4+CycuL4WXWbzYTsF1l8rKx+mnKCRDXhKurtobVwUGBFfI6bjyv+eBQh1Nsvs
410qqmY69LYJMAuZQXmZKi/F+0MhCwsf3KRvMBrwZ1ARo2+begNcOnKFwERks2efu0s3funsEv7q
hL//mXNGip7FXpTaN1BHjiY4hhbhsZE8N/wfvnu5TQasaCFnbFta7ZTiy9pnD9Fjo5M8bXUN/LT6
uQAEBjwzGNbP2ovqIzKkwQyDkaQ3Ig9m7xd8peFbCs6Gk4EsTf+s7J2s4LwEsDNk29kMWwBZCU90
4ii2V8tgyk3niMLeg+LAORYgrekxRo+uex43yBevbacB0yunZfhFcUYAVynt4NaLp+qaPzs+FWbN
UT5HjnRL+kzCQZuDJD6VvlV/zLaKbto6IwC784iunvt1bgKjKTkENU7ibagUBeMxm1Ry3oGyLvax
mONm19UOO1ovymlrkDVF2WOe+5mI0dQxNAH0i8p2fmCmjyY4jscoQP66cYARMeU1eUcfyyu/dkZB
botivABkbWKsDxWlAvx55dLNGxus6VWKn50YrRkBezgqjuyhHWu+l5FtwMGPOdRwlAAGvqFJL16w
sKc4nlzRPdaNU4OnIGSVWARIqxdLHlVOqMmZ9rcSKhV1XEPjZsmt0jsrpXuZ9SX1k27MEiRalXEp
OKXS33D9Y0FWxcCHaw6/Uj1WK4zeXeGh5IZf9sLAHVEMcB8Z8hkfeGfXZDdWXaZ/+dXM3O9XU8TO
Nsf1zI7W6HemE7HLwimtWVUSFzPlXMV3sfD6+7pvEhawuASCTcWCMdFmioU70NQ7tsqAnbNPYJsR
zGvq4MCYg4julZpE6Y74OVIGXJBjZ27tiwtTIYfaEt6BPSTzEr/fTksQXxNBBbbBIreSLhQUvgCr
m8tZpA9qGAGLY6hLZA+2A8OXw8i2SUYMRk5mxDvTbOVTW3lEvaBCFj9n5jOyDptOPA0eIfLWPDbP
URw5/WEhWfOoJi/BkzbF0bc5SQMiN+ZO3RrsJOA39ilDLOrWZKTMkTGg/Yn8F5ojIvttFoPJYICo
P2+nnurTxkb380xCUJptmLPmdOvolmTwNcxPsJ8Y1JldjNjkp34Zelhaw4KRaSibjuBEL8JPG1XZ
N8oBjriYWbo6PuV46c9amS/bvHfir4qaNzxQEbG5SeLRNnY1JX+y4VrWLxBkcXztdjCejl5PTXST
B2CVQqiCEOvgrwMXSKAOfyfuzX0xBYsM69NAHuhgE3FjGJSxtbWAt4bvW/+Az1DCD9NjGc6FsbTn
Qznnv6g/ekdb5+pL3XuMqZw9sUehsZt++lPeHkci3NgPCf+vHsAxyv9RWsMSQ8tICgex0NqDPmm0
WdDd6yhLibQmwREf3qSPHI4/0Ua86dhwEfzivmPRrJB0X18XoM0RKhJbN9gWfZ6CXOdBwZNJPulh
v5ElO3wBRMrCzF6dMv6ptMYyyFCi1ENOdRY3x9kkF3iKenjVBH9trQRXcJMF9le7oqxNrZ0s8qK8
swZNnYDd8UWLTGw79z1HPYdN1cdF+De907+/zRMm+mws8KdVZV3VflWyHSa+nvIVbNhkD9vupvLB
KX58JfO0l78+Bhc1om/5+CaIvn39tFFIZFYXxQ3TxwT1cu47+SeoHXYuYIsQj4z11l03eHXmKRhg
8P7UQKjFYhJHHqOYXjmRSlz1MWzvQefVha8E9a6MokNNmPz9Jz93rae/qrfzcznWoiS3kZXThH39
czW98IJQPoDOToIVO2vpksqg3+uutw5DmnT7pCDlNGPCufD48Ts2E8NFKqJHku6CLYBUdUOJKuZg
Y4ujv6bIA0J0EgT7vr8ptNmGH//id0YzqnJGj4eGkT7B+qr/6T+yK6wMc0aH4xhB+7uviuA5aYhF
+Z+vYnkrS8HmFSJgPulVCbsrwaP2ODRVlF5R2FVbLArj/uOrvO2A08an3LYaV+iKeWIdTP/cDAeP
oAY+BFIzB5rS+FawR0/cvbhryBfC8+BYaazJS5cwqTa1d2z1WnsvrRLvMVpZY+/pkRQvUPVns1DS
D5fIWC4p+iUXRSFhL2nfvXXgHu9iNq/bj3/+26+KX+9ivEGqg/vndKintdX7lSDDa0rZO/C+DMqV
qAN7Fyvnx5c61SGtXxWHP5+xiuhJOCft4GYqzIkQrRpRB5kbdRqT6BjUfM+W96se8Ad/fLl3GmOO
Q2i1g7MItSiMo9cvZhAGh3lT16HnRuOXjMV5VztOu0NX0B2Q5kB8GBZxM0mrgbAj660tR/IL+7m8
/viXvHPjyCNwlBD2ilj/VDMjzLnUklo1wNRB/Sa5OsLcMlV7jxobZffK+0T68fadOmhJaVRS7KF5
eqpO1pEAnDhzfgqGrvrqOX31vfRGCdsuzz5Zl967FKvFOjWvr/ZUZeIbCXWFicI0Zeza2SDiUGEe
UQcnISIIPvnU3k4bHGh5jMIDFii5udcvlFOStm0WJmwwmKV8YrG2Scky8PHb+quuPJlOcbYxQlkC
AmRzJ/NGnU+Zn9kpyhmtIjesAjd69JGZATYeqwUjVW6bQ4jkX/fXEHBTrL0uwpBNQRe22Mocivqu
aCB/Wwu18k2HHeWrNfve3dhnvcHevwSbS/chfliAdk2fzHrvvBFsXxZyAd49UsqTh2Q0aUrxImmQ
PoAUsjQc07Qyq6vIHLyHj5/U23HNn/fRu7FjwBtgnWxK2jHqzNkHBtZM+XgOq3M5GGbZHMiIEWFO
yOInc9V71/u722JaZ53zTl5MFtURlFyzDIdods+mIcZWTzd0J4LS/5oumIY+mbHeLqwuywbddTZd
CIOckxlkVOYkzZ51qkCbzSnAim4zy2+PsjPlWd7ngMKHGBaK6S/UTQnE+Ky3/1YI5yHUQdfnrvuR
AIPiyZDnBK4Qw5ahp6ryBSxUcJnVVUBpuDVchwyufDKQwerO2vRVLl5A7Tn9VdnAwt/YfIZAmmOw
+Dsyl/xHj3AaTWeF9DsabpKWiC/qiHTCcjapqmcOLYKoK5JfMk3QCfREeja72nd670C7U/gbUh3y
J5vNBNyRNJ/1MU8jytR068mvgNPd6VBGCo+wDDIht0NOuDpacK2OiZKtQ0L8JG/NgYxVAnxGb+UA
Vpa4ZO+7HlBRLLmkkApqhIgd4odhCKw/yxRRUM8S57FP23SEO531f3pSJJ9LLjKcIwvRelvl+BrD
siu93zg3TSIabF9D1+YQHDyOnapRRVrKlWEgIEtudTVELa3xKX1SVtU+Uf1Qa6ArZFRWefWQDIqi
7FxnQOMCSn4wc3vEYVcL3EJiVWMH3xIbLvIEYFAqEByFU3zv0hwZat25MqO2xZH7fKK6DH+eboUR
psuoDn3jBy+O7OqbeEYCtmvMannSGXr/jaGWytyLeaIgasm+jfBFjlCoI06TBM3T+oat2LSPwnSm
e8tZSRROndFzbEfPbKEfmhyeJ5QyMGD0mrZUGH3B66hS84tDKm5EnsCi4y2S8SILxyGpbnPqYdT9
KFJecXfZn7QZqQOqmVSpXT846R9jKNsDwvqOWmmsk7ssthdzk09+fJmORQ/vuaOd2kUODRcVtPBd
SNQhs6iXS5gqd7z7eLp5O/17lsMCagqAVfiOT77GVltpUAJxD0mO7He09q2dN+Ed+/gqf6f319M/
e0W2cYikuJDnr7PQP/s5MOMEiaOhDcu5JT8LOuLPmecDsJDG4oHjeLpTS9HstBHpsGoJERwR/qKw
bAD15Z28zPxeHxVbrbChkUq4RB+LKyxwSCO6oNmqslMXHNQbQnBqMJ0j5ZKPb+GdeZJTHFMWGx9Q
B6fb6yaqGoevjEzGtHK/QMqDmWy13UVsg1+JbYbOx9d741fAlIPfiisyUrnsCmv495FNcS0S32Er
B+TkZjl3vxf78iw6X/4UF5OiZfvJK3pnheZ6DADcOT7zjn+yENQZuCFrqJpw++Nw8/vmcDjb7MLz
abP9Nm0+2eC8HXSvL3WynNI9K0U3cindP+qavkjwmRNgZU+cHN9eX+Lk6c0xs6hY7+Zyf7fnVs7O
zv7cXn775EbeGdfrZdC2igDnPl/S65dUTzAq+fqBruz6e33VhvP1eO5eFnsN0qsO+60+Q20CsnUT
b5drYx88fTxK3m5MuDb+cs5i/IQ3njlKMx3mbtAqDoXIjY5G/8C31Ow7cqs+ude3L+0/l7AZIJzO
To3vTTTYRtcCbJ1bK37sEWOz6Q/+V6MDm1HBfznOe6vd8NRqaLUlPdq5S9knpsVdG0OlnJ2MfmYO
Xu3jZ/dWmsy1IAMy3jFwUFE4OWQuHmTQ2W3TEGHqQPAt3qBupJ3RIkEpaD2BES1KgygInCD7rLIS
kLZW4x0//hnvvUKs8Q5fHvtv52/d5J+pkfYdPQNeJAV3ovdoNk5wSKqHoEvEJ0eY994g7QBGCUU1
l3PT68GKaSyrvZSVNDPS6YBMGUahXuzPJq61MnIy15uMSeoQ0EpxkJxMJAh9iISTUNpZC0fyZpcY
as+cBAotj20Mu9oIzLuaEHuT030pntJG+Lcl3GXimh3rin7PQnnBlT1KpWIVprj01UAnRVOwj+tW
/e8lDZgR+Pck0x5F6FNsQJ/RPkOHtJYBiRswV3+nrJv2k4f/3lNBmSoh5jBXUKB5/fAHEfTmTFuJ
Nv1YwiCv5LfEHgE6ml523zE+yXJXuv9kcL3zyrEn8jo4vXByObUo+q00gsKmxOkmg3sIWtlsZxmV
n9zbe1/SWqwJcJJSUfVO147ULGjQ2SS9ZVDDITnpPNNh7LQZZ7LS60nNsprE2kV2XOIqqxc0xn5W
jJdBM4v+k8/6ne/JwkSMVikI2N2eHmiMNO/Nv1pmDsukdlgUkZGozme+1SXb//nTpTiIlZB9JUXN
v8WSfz5d6PMA+xMTzGEvif3oUByijLqk2/e/K7dxnYCpgKkE/xTzzskGCovu6LLfZ66yFw7ry4gw
C5t089Wg5vMtGx0CtJak+5Z3i3dAZ06f0aiC/6Bp/6tS/e/h8+TTXgt/HIKZq6iHnPyKxtMobnzO
H1rlXr+ZkdQe3Xp2kI9HfbM1/ORPp6EqxXEuzgxrSr/xaTkvEI6IRKcKzT/WeMy6xPpbF86BgFzv
zER6AiZ0tFnB0IToEWsSreWsIM5hBIq+EWWbPejZrD4ZKe98kraPg8Knb8baJk/uJjJbPMHmzPio
7fmBPod/S89y3NiUv3emmIJ7AAjJJ8/wneGJK9n0UWOzwL1xwBa1QnI8segA3kC3MZiQ3ocWIZ2f
iE9Ouhyq307FNFFoPfiwR1hV1x/zzwCl9ZwnxAeSP0wuLIczMg6mTZJwnhmzArkZETV01HtHIG5D
9J0TIr8EOxHbLfmUfYBAgEwsYlOuuoFwUra+pYi2lblkd4u3qhJdVaDqHFZV745Av6KH6EdtIxRR
bbsXsRnIn1Zemz8bb7Gfa1w65c5Qs/VlROVucGJ0YSe6ER1HzGR9CdfDrOENJlqX93Nalmxrmtr2
NviJjWtFelEWmkNQfMHP6n038kpe1nkDTnOJhP6Sk9kCLNpvzS/Iw2O1dUbLSEKp2ub34JEmvtGl
VSOwnmXfIe81mmLTDJl3NyjXfCTztfluIxdvV19sM98YxMBFe4vpjGClsjUu1NTQkqRjkF0EQTJz
Wqfhe1OI2HM2OPbtCAXP1BHmS4Cq+7XOgYjsYkdZYOvcGKEJzp0LunPIMNt4bo8JNaV2ixKH3JR5
9nu+Jn+aAoz/BC1ysjVLHyuMbUB5jUq0fUGJcipk2UW65wUVLRvXimEMClTfgC0RX371Y9clUnPu
wdwH/TR/GcgCsfezMSJOL3KvJW+tiLOHLirjeUtTuvvp1SXUjI6pO9vJApMYqQAVfzWo9GJtsaV3
VwimfIOAmo7Qs5LscjJmDGWle6MgAgFhW9Zg9HUa2Ie+Vos6A8ONsBBx+1JvTboFF1NQRuD6G3+8
h7+C2MqgT9ZuJ501h4KU6PKq1COIqpK+8CansvpCjWBZwrYXabHNlZccxyH1QLniHDsWLZmyZz3S
LCRwWiCKRpLq/yZbmaNywa1dyUZYzc4pBiIzK533LsLFcUQ0qUlS3ujJqJEyOA0J77PI/RcqRTq/
6Ky5s0KiZ1FsDM1sbNGSa3fnk2z6RLrMoEMlxiklrsouEA9UbBlBq6ZIaC2NXhORgU8VY3KD+KtQ
s80gdiK7whjZzYhtLLqYu1p4xS9mFCpsbZ1XxJRO66OuPXNUZ0Yaq3Jn5pZu9gt2SpiSQMfJLsVS
5qPE7vsspMvcLvvSm5yGokA9eucLrizKNb3ZkMJO7pfGoWWTpDUntX25jIajtq3I5x9dZ0bjhWs1
agiN3CMdY/jbG6qiomk2BOwkGJnbyqHI1BUB+eZJnC9n86hh349INpov/lChmQzQVRMjV0YT8pbG
kBAau1RWBPiCtNvFfL7kIHb+dBvLOnbOWaUceLsk/17VaOoh9cvmZ4KtptvlLJIIscqgFVsEoY25
M2KP+NpgyGFppdqKMU+k8UuqRHU31TnbcNmbbn3l9BMTZScGBkvmUebZ+aMzIOLuoujZmWf10Mvc
8pGsTPJ3y74Dt9vY59OuQpt6NZnpCuAnBApipaC1h6MgCp4QMkYoesbs2kVgc2/Y2rpJyokTt5gI
/UNNWlWh4RekcRauMi+yoezsXS68+GXGTH+PLqJ++Hhv8c7Oja069ij8utTNvZPDiYvT1i2JZA9R
6fthwfaJWA+Rv3x8Ffv/ODuzHbmRpM2+SqPu2cN9Af7uCzKWjNx3SXlDSMqUc9/3p59Ddc+gghFI
jqYKqIIgKUk6ne7mZp+d7/Qy/Gw6ikgHchqi/ex4hzBtbI+mhsuA+9lOmwZ+aHKjHUCBbLDB2pU3
zq2ylx7jC+jMO8BAO2ef75Ktss13xpYGEze7GS/sLRqGlX3yTNn8+M7mO//b3lUVVlsJhTuLoXcn
mw+QaNsPtCzuU7wLNzT0rEQDZ0pbxxdcbJY5BYc+nC+Yuj8e3cM3b/vw8Plon+79x1dYBBzhKNAM
DlxBsqDMltcCsFUZ7T6/yLk3SilHM2fwH/vB4jGURmuoFbFbF5Qgt1bZsaBozlqH3JlH4axEnE2G
CrsMffEoUY1MLoAJ5MVSUh2MxpB3ZjSk93WR55vPH+i0YABJUJ4r2rIBBWF5bI2NDF09PBeEsznS
IoFli1d0Zv4DO3nzMu0GmkmAI9TPpVQJ8LKRkNamhnoSR9EDSI8mxxsDVtfvr+hvcxGdIXWyuseF
p6si+ZFuxLTw6lbBpZGjvU/LjySC+x6hyTcJI7lLqaMFf+/oAtcterU4WoopXPtAzrxoqoMWlgbw
LuZuzuMPJA/sFgcyrIEis9ZfRjQmyKwYwyszz6CX49Gp/+zbpNBQhHWEaaZQEsdVwx4hVytr6Xec
FsevmDbjMDOOQfb989d2pswC+3JOKHICnbMOixWM/uTRUjpE9bP7TXZNzQNtZl0rdI9lIzppFLSh
gXrb9uFol2PdvBuDb4PhLiQDg8O6jr+XqR3e49E+zdpvFTz+QPxBn7gyTRjwxVpKy6xB05pVlgDB
JSeID6bt24Dli5KWkrIti3plNp6Au6iSol+hEmiQJzVpwT4e9myaREuvJG2rcUw5P25i7Qb3vO69
Gqv+nrAaM/EuVUFL69pY/MxqVlfIgoX+JAWD2aDw0oat1ju2dDCUuH0MMOvCMbyEB+hlNEjo28/f
w5nDucVdUlCE6mMziRcLApmzsh0cKnzJrJoB5zc92VraeqWVxU911+ISABvr5xRP4VvAUXlHh5Ga
rqxK5+5iBu84nGLx8QCcejxsbQF+R8CPIUXQO9IVwTtyp76bwtdEI/byYicZ34Ymn9HXxTT0mFsV
GF5MWfxjZTzmeXd8iOU4xMmL86vCxrdkqXQJPL+Ygp9nVA08zqLJXRU+6pVQ9eEywiTvoNilvI2z
cLxvomB4YULQmaPE0p2V+f6mJwOCy5w6XnCSgsiu+OaeorZ+01CpX5lt8zK6vFd4hGizWGhhKCy+
cRkYGDkzviEUAWLXYq8DckfSdiAAZovTql4ZnDNrigNyhUQRVo1UUxZvqWv7yEr9IfFMykK3CHaL
i7IZh4uVVzBrvRaP5Vhzyg0KCeLMZZF7KkXqRCJMvDBMKPj4Qw2aQBGGhG51kCaB0rE2ccEyG/rI
ErnLRtegBP9NTLK5soyejrAtz+lmNIYgIqi2HM/LyUqG0bHJyzWt034NldwGqd+Mr8ZkaJeINMOX
z5/9jLSJBRtRmULugSawJZTTaTNKiRqlsKyyayzpVInqZBNL8q/I7jF7SSvH/GlqRaZycGyqe4OW
hV9w3ys6usyWKrGl5foNwIceSyxfA/8xoRRlZc3n5iuEO+V3kVTiQZ9G60fVm/KwbenyXc2en0YA
PAcYlBmwBrdm+UHjLZXjbUma1+oc6SOp4SiwTSsPZUSOAOdn/Yags6TLQe9w7DCig29b/UZL6G91
pVFK7/F9Gy+ANJEamnxrJfF5Zr1h6yFjxmtlIkPbOn6vY1Q5qggobNZxjjxV8wMJD4tcDA07jqX9
CkepfqzbXrxWpCMRwFeSeuOMVT6sBA9nxkkl+Tqr8iAYEcQc30ityjV2lSop7cExLhq6rWjCavQr
Mu9ras4zexPKPFSzcJARZ52os1QtHGk+Ac9YT5G5kwe7ucSbPHkyrDh8UoDKtC6fv9izG+AsbCv1
XaIZ4qpWzOLCyqrugB43u42dxnHjsMwPEt6nFwrnrnilSHC6BpMAIydN+UUmSFjWgxvsnMsG/KU3
Yhb8TRvqhj5CubnKI0BaVo1vXBh1xQHFqr5GCT7N+nHpWfVhExtQ/VmEJa3sa9Wk5QhsrKrD+diB
jLOL0XvSAzckORVkOxzuGlmEV340NdTfrdL50UVd/+JgYo0DG2pqrFilrMaKN8gw36hTC7uibkR8
YYpK0VY2gdNFGXmbRdqVQpBhqcslyqq7aQpYKT0ttpNrshhiYyrV+P/xSmwT1SLZYaAKy8qbU3JE
b7G382yRd09xatF7y8b0PhC13Dd1OXAY9mvsaAjHVwA9Z1AgNjuxSZ2LucAisTyFInhPpN6OMXAF
12YAArqqzajzGvqwfiEtjLaDk/vDjnbk8S5xEMNhR66VL7QwmPsQm+KHMp6qtfzwudui7o4RgQPi
jbLGYm8QqlNRncOpp1CaSN+ktP885RP5FSt2sFAM1OiHXhk0/aQqi1iVKc9tLMcY0ae2dfDLtKAb
T9Rr2vgzCwr5f3CQcP0QJi/jfmlAWxkH9OlMUTs9peRftuQJjUNsU2f7fLM6cykOkVQ3IOUAV18W
rcxR0UCz+DjAO0AoKpANGzUM45u8N9f0Dta8IB/HBLPEzgQWNS8ISIyP18nAb2u/DPTGG4pEH+9o
E0y3DqVErK4UUdzSDY6BTBwU+I9LuJlyO6ZPA2ntaF/iqCI/k6dT8FwiIMS8U26De83OsUxGOVRl
G92S5u6/aML11YrGL5OqAbx2iHUM+nJS2cLFs9HMXYM05Q09q/IFykr9JaE981WRlJ+qU8ivtNzJ
b5VZX1LhS3ZTV8bddnK6EHhJNgEL8eOyd6W+rsQ+j6xa3uF1qD3UTi1jsJPLaImakkd3Gy2k9Yj+
IzArUoJa25OKjspcJ6UBDiuF438oPQ2S+zjB3RX3I5J8LpB9WDd5luJtI3qQG+TVEry8Ris2Phzk
r6+hX6mYzVhi+NGbjJ4b9QOONRnelV+McYCCoKS0aLm5HEqEC1A5kPr12vArUVlO9jqSlpHGUjN5
1oRprp3iT5ddqmRwh2aM6by+LBIGdLvTnqWTDGU4/QNnZ32jV9iNF7GhXsAtEbQ0DvXKmnZGBsI+
KFPgmaltc2nyeFLF/dBOdUUYggdzszOQf10bdMnfT5FskpcdLHNT08iJCE/qLnpqWxtqme0+0VL1
oZKdaYdoTD8IerQ4zsmlg6WoYqxEoL+lyouZPzs1UBieNQCEhoubLHpZDYNZa2dEubIh19dhlMlU
/2j7ouBsXOpGsw0GWXscaYV5xjk9VBFoOhJoEnkw8IsaMClxOSfA4cqdklZj3ZnmaLCWe5xicSkg
EKNV70ZTushCMV9J0kYxQFnAk7aJKenMD4etXrahc0FzmnjEZDh7pwd0DD07dLT3cOKs5k5xHN1V
o+n/rJusbXcCt/E7CC7lJTshrj+qr0kfTUM/y9quPX/9izGaU5Qz6W8OG5bhnGb4qdRSavAscAVb
S3biDenaaJsh7HgLhdXdoha2kWRSmNEI3e9yYszrpDOH/ZSqgYdlM+WTz1fHM1Oa6hry85kRhTJ4
EWIiaBS2b+L7rE+4HZdA995JAymbKhW+G1Fso6oVrOl1T5ZkC+kG4goyP6i29eXq79chvShwSLwq
kdKDb0X1JX16RDOFtRa5noaTXMtWYfZhRY/kbVlKZ4elrGLgZ2ZncKS2/iCV7xQulOfQD6I37G6J
Jw0BGJ4aa/+EahafCdLVxk2gTsp7pSq/zAov1nTUpmejtMYP4JHNQ1TZ05fP38RvMdzR9EBXgRDK
wGoISJb5+0n+lqDjENBYdVEWniZhI7CfRFNiGtjjtbHTlXIMb5SIhpJNoRS46RH/4dfjq0NPmdNu
A1KloBwnLyfDP7ptFLb5XdoV2sqR5DfqcHmTVO+p3zsmyZhlU0vGh8HbwwxdjHr8fSBd9Ws0UvS5
Tqr6XyxjAsprDeb4UxRR9NpNMsAjWrkJdjLU85gYK7TteYmVlEhilT4VB7kr6IDoW8CJBziURPLO
7yNkQzfInueDXSL0AtUwhJm428BBsoutqs8+fbaEenHvaPmkr4Srp4l0C1cccrUzYo4e32VTmW41
mdXHyGjqLtUPXaRQd9FKfWcHVke+JbE3AAG7bUuiyAtacpcObbT031FsXpkWJzHFfCczTRPrEWLL
ZRNXwyaqJfS9cpn0m00x1FWNeh+o0qUIhbJXu2GHVuVgjfAwyymlrJasrVy/V+/FW+ceTNRFhq7z
/8X5z2f5zGtrvge17m97gWIQMLJqfjOFbvtuLVLFQz5CEGHJFJwEiJheVnBIQfVwP8tLNnWQTYc+
862LWgTyjaNTh/RbObiueqPdhZlfAtUZhn1S4h46+qT2KKjJtPHHydbM9WrH1y22aVnRVF835c7O
4CHkcgOuPLfVK7uqmtfPB/50kVKRRIIu4tCLxF9eBM5RBKCydnDPlmrHf57kods2eWvtYMuWj39+
KQZ27itElIhC5njzhGQTV01IN12r9xScE3PYFQ194EjY85W01W+11PGr5ACG/JFPGCME3ubxtRpL
GkVZRuyl2QQXt+xHYjZaWBLyEBslDqDB5k5Gvh3ckttxztnQwD1gzkNap1dmYJg0jK5slXLExm2+
yUXSHqY8oYW8z8svqobWP7R5nbZQ9Ps0SKU7kt/KvXAsvFeisLjQy07shjhtE1AMmXzQzBFfT9xE
rssxL9b0IydpOgovkFM1hhY1MoWP4+dVxmK0IPlj8m6N5occZEm2gb4k3cc+epIde3Un7ZOhbuk4
JokWXnBABlspqA+DkBqEeCcwKXWPMVUuhqYVAeaYhlFshl6XLwrFpsug7K0gBUCSGK9qU2g/P58d
J1s0T4AfEHsYnx8ZkcUWTUhYTcEUA/aJuvBWaf3hrmit/uBMaozW0iFJMoVry87Zi5I75QOY+0uW
QGJ8OJpQx1gJXWnf3HOMy8AJAhGD/Wd+neJhetYbu1iR557qxXlU4lwkb/RYgRFd5DXCHO4heT6a
DrU4v8D+QLkoKmJ6F8WKc+nHeu5N/IcDhgSHcJx5Nr0cALholYrmhQi73c/H/iRtwQ0xO0goIfon
SFosApoOgLJP4HsaIdcqKfXvZ9Hoykd5JkhRAb7Pj81Oc8rpNkRYZI4OhWMA7P8EUhSvXdmPbHMT
Ue+6HIMeyUI61GO3C/IpgEPbBT3qnbYcXggo8J+Hd9MGW6ktEMhMwh59l3QiMFROoygqgqAg4fL5
0Jx7WXMngenQDGFy/4t5Sa4hjqlcohEfK/u6DlPxMqpl4tHMGRwapzY2fpzqtzlgtftRRzQJR2a4
Nquu3oGaGr99fjtnlmvSPqT9SVL+tj86/s7bKex7QG6pp4Rt9M2MUsDgwvTfZOEQUn1+rdPELBks
dkPeFPUzqgBzpP+3UG0EJcC3waIiHH/YBqF5SW/djmx1D7MCm1JpDL8xLUE72RAk0mS/cv150Vos
4qqJVF5nWZt9+BZDryUx8lDgM145RulTZJTBVodCg/SbXbGYov7LSHH7DgeYdqvUhb6fwqwCkpWq
z3VvjCtB4ZmPhLMDCgz+w2eyzLBIVVcqmRZgGaygyhGmZFwY0NXXPpJ5UJcPPedvFCIQRKRLBLal
T4EaYIvrRRx5MTyy60d1VKuviiMoPipSk1o7uZHAu5A6wMa6l2vc3bU44Y/pbGZxJouIhHKalNvP
38eZAWDfxnTHpkZMDL94HUFry+hoeR3CILnYAF+9MuPSOHx+lTMznGswvrO96JwIOJ509OeMlh5i
4jPakJ+mLsQKL4kQYwNFWPm2zz0Qoh1OZjq+AaiDjy9l5w4VYodlD58E54oTOLJWm+a6p8+f6Nxl
bDoxHFIbNFMuxw3/CahtDf1I+YRO1q515woyzZrX1plxI/lJopxJM0tlF+OWB7lqNyEpzkgRGQQ4
ud5qko5nsmRNysqncKr4QU/ICZ+9ggsh9FhEypUB8Cegfo7aqed4IEFbTSslu8tSMKZJrkAGnLRp
Y2e5daNqeCnGeSZ5vtCdOyqK0qaVO8LhymkeBoRfaxmIM0OBwp0bpIpN6W65nSkFmgX6tDJYoJWP
Xzai0w91EuaPWaFh34w+MeMhonX5tog0Pd82SdY98pOob1pMOB+Ak5zWeJwPkFPwxk0zt0KAvKZV
OTMvaFSeFeloL2ao+PH0y0VIzhDZoUfOojq0Kr34k7a2tZ9mxikwkaNl/dZJ2fOjjq+Cl4uDRLSt
sOmqQPt3A2DcYsIJGodAVLVhuLFAed1GeR3c5rBykw2M8+AbqNwvkyJpG5Mc9toaN39YizUOc0lt
BhOYBBJLg5+syyvUrDrcpNzqHwq9mRF0ZfwLhvO00/uxvUBEtJWi9ANzhG6rD06x70kLrSxop410
9B5w+p1nCdrRk2O+3PgSmlCZ9GJPZyfFpF9OX+Z7cFXJlvJWdF+RHX7MxNRA5YVNGnXjiCa+f49t
9UHtYfTYVaf/quQSxgjamK1Z5tNhaAJQKYVlreyH85s6HjXavlEQkebnXz7x4zcJ6tYxioyXKEnI
YJs6t2/gqTpXiTbgg0Rv2V5Kenul4HPmooD3+dJpm8BjRV9M0qnIutpoIS/V/sSiDwbrBhpPsy+H
fPRKX8o2ORVC7/MV8zQZjCkvEwSrNz5fWl4XEXIXmLGqt3XpDVVafwuYRE85IrmvdtHrt9AewaJB
gHO+m2YAYJZsi6p4mQH4iu5kP3k1gyb4UUN4uUVFoM6aM2v81qr4y6/c55nRmdUpqG7Q6xAkzb//
twipRAZRRkZRenqH9pmFHlu/RNGnr7ZaiZQ9S01/FHo03iuSGL6MgOjm1nM9tTd+0RjbEKm+epHn
aRptK6LXy8qP4g+IjCl8o2gA7Pz5/c7DtphBzHYUPYSOOIgtb9fKx7LoM243TLRqE8k0RCe0c+2k
INVe+qzW3qwmhCYdoET7/MqnSzI8DlNRUPIQJcjWYqASWsjmpsi5piD3hJAiuBUNWY4WVe3Krn7u
UqBc5kIYB2Ga9Y7fCXRv8oIaWZyONvctIEXHLeyoc0f4titPdeb1s8mAWCFKnZUii5pFgNGhkGRq
FlYOHhTxem7/mDRVXEqOPEIChoSNFlyr5DVXjDPPyGcxd8ARuJBDXQwnSK8E4KEMuEWpyq2oO2eT
6VnsOnonVuKxU3GghQgMMQoyOoSdhErH42lnEQof4N0eRqiZ7RUosj+yika92fMUwm08aBygVfoT
nd1g+Ua/tVibposiMSHqSxIgTJeIDttZOook+LYpVUoztQPhQcWr1IPA2hDctmjLrSPU0t9I8FPf
CjPK8FZHWu/gkkD0vbLGnHl3lIrnvu3Za435cvxYRemgokj9wosHI3glIm2v5gbUawMzwkfUJfIm
naLo4fPP4HTLJ1xC68uhnzMNWtnji9qCzB5+LSBcytzfFmQjXS3q5T8Pz7gMFQEkxTSBgRw6vsyg
tD2tdQ5d2+Go0sIwmg/mMNGdTrMK1UiKtAfgmnQZ6kV5WchGyYSNsBKek8AQJUEUEVq5Y1j7e6VX
SUF/PgrzZ3G8DOlIqkhUIXuZeQaLL9ROdI4vhUxrD/4Gb2YS0JAAmmgzmnBd3SYxg/3nFzwTr9JG
K88EOc5EvPFFgkPCgWPE5aDy1MCWO8jQprPB08FwQPYok+NFQU+DQYC7rOzqQrN2rdKWEyy9Mkkg
jPqWcLM6sd4COY3vQr9uAVa2yUoq9kyoxjSbheBgHmaOwGJcWPZF10jYqqZ5qW2hzJk7VUZbEUEc
eSNaDiJaaysby2e9vDSSod9VNRaMQObFI0JX84rS9JoI7hQGR72MN8VbItLj+LtYalIpU+APq4B7
MPcp6J+0rZ9xEUTfAqOYPvKYgvDOIUXjb+OCJpRtl7ftE4mrNN/5vo2DQkIpBXoE3MovUtVo70je
a31j15Mie8OEllihAPFz5YWfRpjEleQNmGf4tSFVOP4C+hKRm1zJEsCUDreRrk4oMo3GcFDLMd4i
99VpawyGnVKZ/W3pWI2x6eRCeweJbK4k107X6nndRE/2O0KgQHd8KwVIXmJwYJS1KL7T5KtcOa32
sx/KZiWveLq4cKEZeUHylNqaPf/+34IRKbDCFNtQLlT1vqcocUTVl7rF50N77ioonJilkHnmGvjx
VWrVj4Ky4TAU1wGTosvs7ZDDf/78KqeDhssQxQL6Dpl77OTHV1G7HCaEqcReGOSVNwsmd5AwxWWt
Gu+fX+n0eagPmBqLw2xbTlR0fKWSc/OMnscaNs6yK0c3yOnjhLD9/CpnViAE1Tp5xDkKIqxdrPwN
dlSaUvr04/axcxMWQ/8hEIpsqhpsU8/U/CKSJnLpycU1uZ06L1HabgN9tfREVlHxhK5zlYgQLnzc
Wit7/OloI+pSiGRhmEB8WRaBqCsovp8kNJ/q5bsfJyoAzFp7jOy4eVsZh9MPEwbGTL+j0Id2eflh
atB/WEJiyQVN2PD5TUrsRopaXyL+jLZ9NOBOL7Gneahh1Y1vBvVzi0znldBZ/WPKApU+ms8RnShw
8tCNHb/6KONg2FMoYrsL8bmTp+FgqiJeO+2e1maIDh2O4Uj7Zz/lxVwWUjuiNwLEmKlV/OIQBLih
TX0G9DIiFl2OyFCAzI+brn3XOF1uwGB0Pz4f99M3jDKa5hsqYdS1IfwcPyptzPQ7smXR72CGu2Dk
sEhyo4XRX66N6pltjGfkRMRORtsFFz2+Fg5+rLkpHoZ2kGMHZOTJnK0Pk0a56nIjA9YbGMavJJ+s
0J2DmJtxZHv2fFlHPKXjTItfl9xRDplqO7JWwr5zd8cwzFHzb6X+8qVno+b3Sp2mZF1awq8OIuNe
pff3uUFt+QzWvbqM5E4OPaHRvWQnodjD6X60M5sWkpGDxEFoQAtWbut0FUIDjMaeAgMhEV/G8Zhh
PJEEUhOn2K+0Cdo2PT2Y4Lj/dCtCY42sGSU7/50nxPFVlCFqZMpbmUddSvpRJGF+RSl9otxvyCtJ
uJMH4lJzT+S8iJMyXz4Q/Cu9yGwEKU6PJV8XaWLPqf2PM7gUJ9DBmjNGAuLjEvWU+RJWhT0wdzoU
igsUV7C7K9vafP7xzB/HUbxKvD6TXZg0fMEnie8wsabBh33rJXY2vJRxqL1oMMleLa2WD+igTVeY
cnUxgGeHcTnlf/7WdM1Eh8fa8fu0efzWQr9z8szkjIVYZU62Otm+sFsMYnKMnD5/0pNDEWIQTrK8
ttkak8jp+FJkDNJAquFwqGoOuCp1M1XBouoyIFLWmjUiKsKk05Hl8EVjIv8QIi3FQHbPIm+XeIJw
Nsc3om+B7nlk02QkKJnaO54RD3hIDKkm7sw2xcRuRN39PanIkLl2runvoUAUuA8M0X+fGm28oobc
7ktwqKqXKqaKdj7N2GJEYYw0/1P/npDoOFPDYpwg6pyE0j4ifTAbOkhK2XjCUqLVXZoPEGqRF8V9
K1DG6jnw1cbwdNEDnfCbHtKdVfVjeqlbKjrNjAXPoxsbGpssJIyYm75T6GNu9DjcBGau3taS40ew
QLr6qoWXBAI/C+yPNBi7C7MYEgmzo2gCho+ulGbpzqxuZ65TBNWwx3DRqVot8KjkS98jK+yvnABH
HBrhQ435IASW2W1vSW85lMQvwvJVitjV+LW1au1dRLn0VsihkYH0MYLcbdXYclh3W+kWh1wJf3W9
LyAGEpGU191Mu9kUXQPhk3gGJF8sT2B80LpE0mGSg3A/6AB49qkwg8kt1QIGpJ0XNPvjISdvpFp1
3lL8BnhAmsW+Fpje6q7cyphZSSNdXHdNoLMoKHASEeOlA7ZIbTKa5rY1SrymkmiC4wy5ltc04JQe
7aimFt+6NE9VoOf1BKariYbnJilVfWMBFXjBhyHNNq3TYFiC+ray3Bwtermh6YWSg6GMwItq2rYL
tx+L9nXC3vAZGjrV5agom2yXMEsEQsBiyLcOHor55VSALoLSm6XUA1r4sngUkFzfdJC3O5dZZhob
uMpUp3ARwuVqyArAchwe1WFjzu1qm9iakvdoqgc+Irj2qisGW/mmKUhOXOEYuAwhoWpfWyedZNiC
HVEdqd/Yxsisz9+RR7TDkyO35WusGzqaPmRQzBBOfdck6GXFa5QaVXVIwBKgiNK6e7kBuehlgVXN
zfI2II50DIrZ8jwGIsH3FLjC760XCB9R7mmBY98WU9Vda4wmP84Ss6mc1unTdqLHEU/ccuqRkiez
SQET0Zq1djGGZnmOtQZ5WZa8zxee0yWWjUlR5ih8Tt0tdyYdEcDUJgS7SklDjEcdN9g5yASvyzDU
H6bBGF/6pABUgtugm5JZWYmAT2WJM3dpbi8jG6TMx5vjla8G9eQUHem6FKIF7WxOtuG7TQ+l2dvo
MCZzo8ZRtwf2q3majWsYzcskb2ykWQoSFZc4PtyyRHWPnw/MmX2UFKhG/+N/eOGLwAAh00SVXge7
Lhf2XZ4lw1Ndy87K8J9GRTw+ZwDSRnNjCcLM48cnEaOmchClntRT+uinna87mCLLz4YwdlZmvKIl
uo7sCSokpq+jjiyjFPJdlXYruauTQBVtNa3jSMFRnisEzcc3oqiF3fQqXUy+Nvo/HEwhNlk+1Vel
ib/Rnw4tnwL1BVwFCNDJCx1fqtfLPiH+nJ0LCmtfaIn/q6itP7YuoLw3F5fIodKgwuw6vorujIZV
U1HCObOJd70u9OcwrMXK2f/MsCGtmRluFikuqomLq5gDZ9yC/EzldzFeHdW0w95spp5aKye40wmJ
SGuu3KHkOaOHqTQq5BbG3J5h81HEoTXu/AJJ7ufv5lR2wxvBFpPiIHTBWW5//ECtUQd1FOLf7sAg
wS0pI2/jTXI82dvWz/zCzcuhLQGz4EvgStHYfyk1s8+9weijGTRftodWa5Nu5UM58/R8JegByeiw
Ti0rKHVQJnrV9SBGqszc0pRob2MF8s/K05/GRew6REVkR0mSnkwaleJhqOaz+VMfYmkwBPETXBla
7Zui3FHINW5JFjoPyqBhw50ZtMipUhPgPVEY95aSRC+MDe5p5OudZy1xTJdEe//nQ2FynlVQ5sAj
Idw/fkP+NERVFFNMcgRWJ7LcEIU7dMt8PhRnBpyf/jt1S1zKIen4KrFa1phzkrm1EgVLOaftb+Uk
UVam25nPB4kRrkr8MydfFx+p0cZm10dKMRveVNBx0NoZaVheJL6erb3bkwzI3KM/v1yEEwgdT3wA
/DxnPy85TVidfB/gHPMaTc740oZGcKHi6X7ftkr8IHwRYmGhml/0Ljaey47T8udD+/uoe3yu4U7I
eqELmN1blm8wKKB++yF6PBO2WHg5+pP8NYjb5gdnkRDVFz3ztduXfWZfQQXTXpW+jILLzgzHxEvt
Rn/yqdS8KHGOAWAWt7KbqHl7GBtrCLYJtM6fAFnRlKokea8SZyzq3TT18nvc9NiiEreSVY+KNP1l
+32lbnKRk1AM9cl8+fw5T18uhRbEjVQalLmNezGFmsgcCgWxoQdqNtqwtetwiyP1q0LHyMqlTs9P
9KXDQuXwhHoJAsnxbDVIIdPS0nApTQvVy0pWJ9stoly/tTUKZxcW/0Mb3hvlmqfImSvTaUJhlSwP
+YOlANisyhE8EOZCg9o3r1kE/BpzjXqnWaX2pgbxsNP9Mn79fGRPlynSZzg68B5Zr+TfpcO/ZZzB
YdfMIICo9lQjHPV7w/gC0cu4qf1wIpSI15qRTzF5M2oW/icJDKqevNbjAY4588iJTidFHCvlU2pP
mCQr9Hlqu1LYrXYYhSYqfNo06TFQHVoG7bhIniwna7Eka5LgPux9Tjt5IUH1UtCRPsVgvTcaZqI1
YgNIsgcqP+XPvM6qx4DdhTKgEYTfcGxywH7ixnVf0/6Mz2NGIQk7LKl1tVaKkm0h8ji+HvzYlFzs
IEt6t9qioiXMllJlY+qIaTYcw/RfkjXW2UWEH7TuEu3CkC0rjErDKR6/VlJlBbO00W8vBkGY4GYc
1ts/Xe3QVPDZz4mT2R1qGexVBqakGBjiTTbV9TWJ/pZ2BQyUdToVNp/PkBPFASkLe1ar8tLgDzjz
8v63GSJotbLlsGvJaVvJTazSGDYzuqoLvEnKC07cghYKS7318xg64OfXPtk6uDarOdED+T7q1ou5
Qr+XJOioBJ9CR9glCgR68FRH+8/J4X8doTbrf/8Pv/6ZY1wTiqBZ/PLfd8VH9tRUHx/Nzffif+a/
+n//6PFf/PdN+BP/0PxXs/xTR3+Jn//f62++N9+PfkHSIGzGh/ajGh8/6jZpfl9AfOTzn/x//c1/
fPz+Kc9j8fGvvzCXyZr5pwlcev76728d3v/1FyLMvw34/PP/+5u331P+3k2eNR/Zh6jyk7/08b1u
+PvyPzU2OCRW9GOTbJ33n/5j/h3F/ietPuR9YHmwdiAw+usfGVmB4F9/6do/6bBkJ6bCDAiHYOuv
f9R5+/u3lH/OiSm+/hmzwpru/PV/Hv7+P9vaf94Lg/HfX/8ja9P7PMyamrs5kTfPWAGbgqbCeYfK
mbkoyUiGpBotImMv0cj3QuWocG9pu0avUZIPEGKHphjedN6HCpdjJNMhoi5BPkfLjLjAMz4yt8UI
ix8Hb1XeZsI2rwnS6mkbhWODeS89NM+6OmE+mZqV9R7Teud4pJ6d5NpQm37TJ0aabko1QT/U6NWH
pQ/qsMcUCpLkSEUS15WKbhk/SEi1iL6702H2FlgK+ygSdSUaX5LBkF0/LCffZdWagr3d6vYu76Z6
8kjraC9pKlFayMJ2MHBlQNDgjkP1NvLF3uiasHG4q636RdNxxfN0RkACVKJjSw7NU4q8JAWjRxM4
CApJMYrCLZC7XESapD2Qe9M/TEz1JE/Rq/xSLyVAZlKQh+lmwsv2WwMhKMOIAts+148smqazHj0q
4EWjuEYdGF/aclG0t8nYqPbeKvPgQqsSTOqcieLChT6q4pk+M4FRVzsNLgay6PwtQFK3sYnrCWaH
tvlNShrjS11rKpj9dsyvSNRikViAEIUC6ZDgQWORb9EwFIjVorEgrSPPWUS9V0ma2EVpuDmNOi+l
ZCYqBn7jKFxh+IPlOrDABEAJm4co9DH+FbdUKmjeje9Ep2s/jIzjxT5NbYNm9bx1TMz+Uqe6GWkS
u1RDMgm83la5AAaKKY7tDA859rDtFheK9KDOwnZKD2DZoFNU9X2WQ0xwWkfhPQfxtS3p4ZdSKZxX
U21kLHd8Wbu02hZ+aRI6Es+S4OnopobzaEF1e2WCJ4HbdiYyfVuKO7STfubQkugbuNU3VVxVt/GQ
VfdAMqYrtZjsYeOEeYfXK5PPPkhWobwiq1OY/tiHb5O+N8VWEKVEW+GzN2B9Lb7LJu4jpPh65UU3
pe57yBlx2tQD6dBdUgqSXbSNNyYGdcIyXES4UgTdy6q+yWDCdRJn7XAjYqkOqGjS7OPGedw8xqLx
b7BwRBMjHJ3sb2aDc/TUPMQbKjOTygODjoF40E6k2iS7je9rJ7MKD3VuhkZXLjA3sacAbn+jVvrg
4caAjS5ZbK5gSCwlpItM85ZOOgtUcKk3d3rU5dKWfGdXbcpBDj/ogQ1ysptFd+NItbhEwKNcWCq7
umvmGM9sUDlU6SVU3OJQ5yBmd0aKl4zngMQhl0mtynCnVkNY3IPIBA7ygP2LrLukiStI6qGeGl4a
1PJDGspydvjfzJ3ZdtzKtWW/CLfQB/CKTCAz2ZOidCS9YFBHOujbCCAAfH1NyLdumZRKHH4rP3nY
x04QTcSOvdeaq3eM5aZB98NL3JqEHNsDE6tnhP0gTFhF5/9urv1HW9T/c+N5tVn9cSP7/3GL2gPb
/tf/2QV+2aI+zC/1t5fx+6sNav+f/GuDcthrrP0AFBCBYPJQ7f/ZoMz/Ivhw9yAge3m9QQXmfwGh
ZrjFOZFWGcvc/2xQwv0veqG7CZsJLdkIQfCfbFD7WeH/ns52vxHtBRpHzI0ZynOFr0snRL7TVkmT
jHEh9T20q5W+pIENMOqWJgxurIGSN5lkxkrQURWrG2NuLPHXv92w32yTP4vBt5dB4q7AIkoqJgLy
15fRUojLcG24DMLK0WNAKXKuqImdOZoppr8W2wbLohR9/Zngbpv28Bji2Sj9ylvPFNjpPRM1ga4M
WZVzcPNMXvnVSHPCXIcZGq9w2+zhnWt+Xfnt5Lq9SbOfwbjuHYL++poBGocglDonDnJQCLhW1lOR
ChJSfbO/njPbi1WV5k9SkTYMq8C/MBBAhjC41nU2Q0sfy5T6XeRpML5Tk75xXP/r0rg2NLC44Oho
7Jf+bwXxZHbcbMNyYk+TpI1Zkw1vzaDmcEMTqbbHEpfjpcVMftwMyzoXmzciKZ7AF//5Jr2uzP/7
QpDvYMTDHcCG//pCKj0MK8ESbuxuIeZzF2D0j5Vo5QdvMHSSglYiWGPbtmjdoFb/+bf3+//v79T+
fJh276pZejs0Xl7/9sjp0IIlyfPxHSYgy7zQS0e2ayYVwF8mSqDCibofpun45x/+3e1HDIbRlMEc
R0nzzUclpzE1ddA7VGuZA4NiCTHIcIQ571IDthDdjBezDXQ06sl9QpfD8GdamkdRpWH3zl14U4Du
jwApP1U2Df5dk+G/eU39LRi9jWM1n5YbVHjcp4LoaAv6IgKIDmQzMOOuvBpLe+Ws5i/1S29tlnPw
+yF7eefG/PpIfJef4puhe8wS9uYz167fbmklw5iOzQqOZJZDwqwmvc2IdqVq8+v0S4FO8JDpvr4r
3HT9OBvF8DyDk619+LWRPa/9F3Zg42YpC3JwQyM/D5tK//rzlf763v5cFxHUIOikV/PmCaqixEdq
6jA21nxyosXEcD3Q4blRY3Zr12l9506u+2Fd++w9Ic/rzh3PaxcLoT3iPhH5CCv19WvbUWbPI8iW
JNhMM2FUseYHSj/KHG30pKM00v7LmurtnyrMl/PSBfn14i5FUgVCvWPL+NlaefUJcQXYevZ3iPM1
M4bX1zKVEOWXNaNsBDc2R6TM+XyqHcvajXLq7Qn6ULtSiOr0flvdwL6E8yCnSBVLQEUYWNujBEJQ
XLeDYc1/WWl27FqojgllU0loRTeNc+IgYr8xPCdbY0ZhizoxzRU13KK6Dg/k3yHW/fOz/fWLQCvC
HsPX+ZNsKd4sSmXNlltY1Zy4nlJnGJfT2Wrb+qBzQAozzYTEqZyVlrdd/r3Ms3EOrGV+b41+3dXi
Mf8UrFh0LCx2JvpMr28tS3IGw36ZEttH1B7BYejqaDZL6zZU4mPb1O7pz3/2bx4mmysDKJu+DLiY
4M0vOtNIh5L0hmRxV/3FZAidVKp2n22zboPjUNDD6GVPaNUGOSDsEeus3pZDiVfise2a79Jeaigk
/sCk2i4/kbKbxWL2rpEugETLG8BmHglscwSonHK5MFQa+QQW/P3nv+ONn2q/c/wdCAipqnaRo/lm
c+Nc6K5Blc67gMl0j6NrKrAWk/zs4pO57qzZO6fhlHPmyfpzvxFtIJtOfNCyf1zdsU/CHOJ+ndr+
k8u2F3uFh9OYY/N9WjnkkLCCvrMfvGmB/7xiZCdUcXzTyIfeWoyRDVTGqkadBMNY/OPYdcmRWE/3
AJfWxzzN7bPNB3OZPLt5Eob+O2y78MbuZEmG/OAX8VbCLgrSrXnuAl/dkyA9HRVgf6SU6Qa8rFtQ
nWztcl8u6qPIjOoyj+mt4ZSwnbRgi4U1BhDJ2qp3aqBfX+L9M6LFAXwI8tzb9cFWwRCUrTUn4EfW
G1mR5jSTfX1PJbdeUsct33mHf/09HLTUcRBEUERgc3390dBIcbwy9ZbEXpb2s6OM7xQdBQldo/4G
oFG91wn+ze+hpmUexD6wQy/e/N5IWKPyqkknhfTcjwjYqh/Gtohrj7kDiQKD986C+0YgsL8pOEqR
5v2cde0jnNd/oKjKNoAIsyb92AGJc0Rm4qxoPuiiGszDOos7I2ffGSYDw6IWFoXw1NLTDDvTepiE
yp4d5ZoHpRb/nX3p7UHh55V5DHFIN3KY5Lz56rTqObUWMBfJj6pO6Rpan7I0p/dS+9PdooKQwHPf
AvY1IzOxWxn/+av/3c/v8mFOPQg+cQi9vjEdfrbclt2aMJ1dPppGb31FE3qi1xOoWEnlHBdDfQ+k
11+RbyPe+ePfCKv/9Vx4ODyd/chF9fL654NA4WQJPJ3IjpolCqbQex7xtRzqgab9ERXOczi34kFl
4oIJiSQjU8z3zurBsCwDhxzPqScE1i9rddpZze9MhH65OyggfYTyDjQ0DpocCV/V+35NPnRjDk7i
UwqcR0Jq7vdB101tD8Nn7Tl/B7oZnnK+qqStpfnhz8/m13oXgsDea2AmhdeWT/T1zxcSQ6oTSkLx
itE2noxu6j5qhmX6rpR8Vcd6JNSEFDC/V7GsZI/0JuvGs2XlVREtpVT/cenPBe0GHOun6J7m8OsL
ytJtwkPTuqwT2i0j/C5NlJqdul2MSn8RlrqZjNa9/Pk2/OYh0GveYwr36Rh8mdc/2mxuujD1dZMq
g5QQER9i/aM8j9yUxhcnd9bN34yIrLMCO3laO8N+z/H0Rs7AW0rjGsEeRNidNcANeH0FS659qA4+
2Ep0LRlab3qxh6rQRXtZbXO4GjuzbC5rMQ35seIfuYGB3OkHB5AlAphyaPeXN226d77dvffx+iTG
dYG0YGTIOA3Z9pvHUfirrSwb3hMK9RSVdj3M3iEUE6JDUnSAIQXgIBdYDOXWIsRBk3wqZim9w1wo
HxMZqEI85Xaw7o1OLz+GazqeiVgFZNZvufehKHRZREYxbelJahuvQ5sby3tShF8XZw9+Da2PgJUF
CetbUnALlFaLdAqSygpy56GpjF6jeTBs1mjlMXnTleZsZRMMT3JtYHVnYn379bqz2/kHHXEfl9yQ
UR/7HD0viMGU+05p++sraLMr7i4A3kDQoW8WaYE2sy4abrRB04fIotUjWtj8i+Z/eGszUD+ThrV+
8/rutPpENv35/f9ls6SwoTDDe0R4JWfq/eL+reng4i1Oq6IQCWJsEmLabH7w89C8qSwODeaYDu9w
Mt+Q0/fXHZgTsx2m7YjTUFe+/kEaC9K3cnx0uWinbz0pPaeas+7RKF3zBvIk0IXU9TTYoy6AYkw0
EFjn7mLXLEACxAk4HVEdvSyX107j9admLQYjbrHj7Uay4HMuetqrq6SuWov3UibfiOF+Xj1yODwC
0BnY8N9uqHluloaJoT5pebPvnDEMnyG/yOsus7JPzcJZt16wTB9Sxjw36LswW2UreTwLsp1IOOWc
DH6Vte/Uqm+cePtl7Xg8/oUfn5TJt0EuI62SrgerkaRjVsujZr9bkeCm/cfCd9Pur8XNze6iV6vP
D65N7ErcTKN/ozamn8pLPdL6DCaiIO3KEX46TvlEQ+HU13oIZxPWYjF7N72t35sB//bCcRaxwCIY
4+L31/PfXj/eBKz3s7EmYMRAnQ5ho9u4mvzwoRV++qVVg8L+QTIlbUNnIhi8tCz9dZJtke1btAO6
0pgtotZkS1C7ITJxBg/WUWObe6Utrcl7zIVrvBfp8JtVm10KBBFeWl4IYjlfX7julchXy9qSYjBd
pLuOpV68Kri3aid7bK1FAQEMjK/uKI3HzMaqFHSkiyNqb+9KxYf956/4d5ezH0nB7ziMT7mVry9H
OTOnDWr9xBd6TbKUFuxkL8VV53vyNpV+3wAgFFdBp8OrDkbvXY004pZ/cxH2+p7i8NfCC2gktQ1D
fWwRaNvffuMY0O1GLlQ2RQeGF4PtwWx6/WS4ebq3H+xrsurGRDHkv8mgi35cqqU+Tq4ExTyt8iDL
cXtgplKjv5zrd8r136xAnHzQkoLCYXfjLPr6XtltmyGGJoQNQaTh3gJddAHqp0X/YCwjTNbaKXLx
F+RZdfJsQ5tJYKzO8rUIiaOOgCIYHTRnDCu3tOnpIaee3/tHAmvMlVi2LW+uNrt1umMvBgWHHg46
WVtbQXlZcFp5R9z5uwePO2ivImkdswC8+WOgXlROWc1WAjW4jIrcJpg984NkIUApjUZPbreOTf2g
5+zZ4J48OGPpnx1mmICp2dD//B7+1F6+6j3RNRagUelhO2Br3rbXfZ5ePnEiSAjE2S6l2bZ3reJp
wCk2N8IWHStWqyMPLTHcoGhXRSdJmg9BA6ckH2bzrJQemggtq+BEwtgvhiEymlE1EjOwFY2GIYSo
5ll4sx1Jcgu/DvaQdFmpvhXdUn6pgfh/+vPf9Js1n6Mr4ln2LT4vJK6v3xeUjKtRjX6Y2Hxg97lF
VJA/ZmMStnX1MgvJ8L8aILKaYO1JRgx/YDz5xoPoyRRY8ydlVvY7FcNvL4mDFWoIpkD0q9+cOEtU
EXYVbmmS0SC6gWbe3xCFwbjZY+xqz9Z68ut6+hyyK92xLuyYy9kDLW35MdRW/34z2/eqmH2Fef3k
ac+RD8WD/OlWe7MCzdJhYIp5I+lWz/8LKltxZEDU3VLLz3FudMZHV4r3KPq/ed9o9fKuMQ9jYkBJ
8frZkEk1T03AmSEnl+hEw9M+q7YWp1I2y8nKm+Ya8V/3uRjL8rqXpv8PXMWX3Ju3EpuN152qQI23
BmEEbWQ77bVnS/8O5WIVVZuF7b8NQ3ki6JZgw9KoL1vbp88dA/xnNpobSQ6oeO/J/mwW/Pt9hKdB
xcq+wkTtJ6nqzV+EgWnfEs1YFoi/Ds6y+ST6MS54LkkrWo7G3O8uIiYR2ZFFuK+OzmSHl6VR0onc
laMmKaEKQsHWOLr/1KIVzo52W65bvMjZtO9W0yE/1jTJhfy6EJQdz4whTlu7jhKApO1mx6r1n70q
Xz+npBoxcmmrT90CqCQDUXwYcK23R2OwVB8T40rZXjpD2yPkqNYqUus6TNRurn6okKrSd86FJv4w
d5evHj5JciqrwqKbWaX1lUNUt4YKMCO/8hscjgG6rO2IONEAWkImAwWB79b1JXVNfSfs2hhREDjp
I7eucA5lOVY/xqkg7MqolokT65xl8/VMlZOe7Vnq8djYSiLCEcZUXagQqkfEyuM/hY1/DM+T5R8b
vW41Ab6uDg6DVW9x0cnhzs1nMj2hE3TOoVsMuRwmHWLwGYQ3WND3jBpGrLMa11Oqhs9p6vb+wWRq
yynJ0AiEcaiH7WGaOjb7Zh3DKCW1ZTxLb5gvskZpkWDg2hNvM4LCzHl07kO5GgS/dczW4mojlO+I
iIVUzXwgr+Okleqtk1PJ+ombx3I4VvuNSqvMPPA1Vupodb743gxtg4znneVv30HevJAs56SsUK5z
JPyVhuKPbc6SHjdWQWimWbWJIYjpsK2huHUQWOJkWuo+sdjErwhhri6cG/9DEw7DHAywe5NtH3hz
XHbf1FumO2L55agYr2WvLnCQsqu29My4Doq7bNLthbiDD4E0Crqo2XjdLKN3XkVonBiGhHGmsCUF
UyF//PnmvD09/euqdvclyQTIGN+cnvqB1R8NehqPa6OhMy1wVSYxPsxTVn/2svo9v+cvtQsrHCc1
NljgVDsV6c1Zsa/mvPXHWcTIhsKbUqeE3pp5/SWYZ/tQeAPfRua2d9sEV1xueyadmc/7Mcsqlsiv
LI9xRZlvn3xUK09IhcsPXtNLfeiFf2s2E2sEGSxInGbNMMeUlvne24S35O37RGH4U6NHx8Wk/Hrz
JEN38Xp7qmHcWNPmx52LLfcy1APxbMG4Oyz9Nc+v0poF7WTWzvZh4P3LIjFtZphoz9K3SxZIfar0
socTzxxqDz5+5S+FLPEeWaK5qLzFVWi10nzJqoq6e26LqkdvO7Yd3rhefRpb99pIvaw5pUJ7+dUg
JflsRQX44zFviGaIOnvyu2jrRfs598lNOAxK9u2Jpl1g4Rk1ixKxdqZk3EHjquN5muG7ZZj31UMI
v3Y8lAjArvbzdXi0zdHy4nYkk+dSYSf71vdwoJOS9MMtTjlJfBPT0NbnRZYEaQHfp3DETDLJyC+s
zb0qt9QeIysY1xtyHczuWGU8L5p143cWiFo903wZv+X4TniSAJo5TuUkTRMb1RK6tsyM845B43h3
NSJzPgSzQIxRzpt+wbHZ2FCeyxIpE/0+fZrIjg6OePfb7MI4LFtwe9K+jmvEjvJQDWE9RT0KzYK8
is3ro7kuAn0mcbVur0QduuttOTYTsbN6g8xn6vTWtlnaUXFt+722n9IupCBapTMSqp3W7t87YeoB
3frUH1SJRhBmnREyZyxtwooa50w/bPjgOqo1zmm3cZZwSo88XzKc5b02cGceHA/iSDSB/C6PeWXa
X4LCCB9Q6QngoFZXmTFbUYj3p5Xbc2vokZRccqseiKCZYeZV83y7tFohKHP4G8nFaeW5Xog7i9JO
GGOcgrFcYmmYrZ3w32JzQ/g9kclRuhsS8rEp7qjzRX61BNl8EtaYtR8K0PxNvC04F59tPLXyQYiu
nU+Dy8aEXTI3vgMBnq1L5rFnxusmXT8mDGf4aGQqnJNwaDGpYm4dZUKXvIZhPLu0x1RRjNdd369d
XK9AeTjPVznCiE6GBDcUPpjCB2cuEOwRs9R+DEu6SzdLwE04irSCrOSZJepEDvqK8Bk3UCdyCvR8
M88oDzFVV9NINy/r0qQ0iqBMuq2vn1q22fnoEKZ49Jq5ah+kpXx2/oAcj4O5WHaLVptX19aTyG5b
WIFljAuoeEKFW7hROQHQvLGls/UfjK33dVTzbepLMQrHiuxNr8aJHPlgjtxgEozFgKOXN0TfpSrm
A2/4qx2s0Cd433V+svx5Pmoa+c2PyoNUEJkgsN2rpp99hij888M5nAndAYRsTM7BLgZrivD5eW5s
BP3uJacRu93z6iH3b7QLns3N6zHJjGEViR/AcrakFfTnxkgHFnVOLRzydPgV3pX08Y6nyzEvxHjD
g5TM16tpuUyVQRzPHhPwYWwZHz+woMzrsVUWID3yMRnBaKafzzWWdHavQMpjlk3IVmeLffO2x2vY
gJeilE3QzKbbcVtzp8KW4mpgaoPs60ONCNM7FO4afmjk5FpXbbN6H5Qs9HdvnDqWtw6j6iEEryUT
W9dNfm5Sl+maQfdRRsO4jV+wR9Qeubt1O8Sz7C0gbFZNyBDbKcpIhcJaX0y7nKZY67H4VOkp+KGF
6Xxyq7EdDh6Zrg2qX+QA10PdNi52Bh14MTHuEOaqaZbtwS3IKY4c0ZTf0s7UKiamTX7yGfOOJ0Qb
eqOfZ2zbEcq5G5xqNJN5TOiFwprIG4PK2m179Shy/tAEkQsV42JXhYxLsSzXQ1jVf5cWvolYhR0e
8IHwWffRVL260i5eIZbNDXu9y5Pxb3O3zL/ic0a9Y09wdQ6dl1OtMFAfVTx4fn0eZSZklNUTnzod
bB0es1kh9fbqQD2aw6Q+bnJMMdfNFSmj4VDKPlb0C+yPoSPdf7i7XnvdcMCyY4yc7idjdYnzQeO0
3Wgt5Q/HGSXxGNtMIq4jlDIJ49tqiuAiH/0nKD9GesSyo+3TsvDpnxYq4jnGoZN9nMa+8aKAaZ1z
8bN0uRhlSdBANQ3dB0kfwIocXzXr7VIY2DXosPtVUhuWnrGRb+ALBqEo0gJT2nWEQXKLPXppCkB2
7o8RPSQl4PIC7Ds6Xucdq8oYsjM57XYepdkUEDzRBrzAuczcK2e0m/bKoDo9eGEzcu/brVen1W5c
Hfm9aT9XopMFnq+CrXyqdThedahy1bmlNqViU9NzH9b9NWPn7HGt+Ebj1S+thypv/M+zEt1yqkxz
nYh2lMsH2Bl5HsvGdrZ7VW16t/EIJPaVdFlic1xgxoG/ZUGEPmC6PqpqzKn9ym5ECjWYKDJKS6VX
uS8azR5d2H/l05SOoD7DwrnmPZBp3Hm1etKzSLcDNgB83Kjv6pFFH+xAjHeyDx6Ji1u6ZEFq/SMv
A+5LYA+0KOE39ZKAMJcUlzK3+H/xVNdfoK8iCBnoGH6c0npSx2BfwyJiKdkLiRhCQ26uo5NHuilo
wcH5EgnBNoNxrPSwZgke+rRLFP+Rc65ndw6jcCx3kEM7dHGr8/rTig25vNZ0v9cLIJN6JUq70c1R
M5eGvl5T8YDPa71L6m9oP4wJgTQ5pa4i6M407yqkhcFBNI5NCUShdb3C/GQHLsWU40fYPPMwNr51
3fnGxuAzk8ty0/cBk9mtHqekLwIoGeFCm5kYgoXtsBVOT21Q0PZy5OY/ITpS88H3ajN8bupcm3cN
Q7P8esom/xvKtbBn4G0rWHrj2JZ0JLKxAbUxqJccGAZZH5PDr3HW374IoxF9PM8haMcAi7d3dIEO
qAMOOrJ9ZsDQT6BVdvTuZizfp0WYL1hbHzO+Ga5rmKz1wBpDmwkPx3zy+66aIrMzncd03ewJSK4B
Z4GNVFu3RonMmsDHyri1W4OuuQiX2eA3QrM5VzN8/2RxO+Mnl0kcm2EmWCBdg+BKkWFlnMlI4d6Y
Fuh/iBtsJ/TjprN2ZZ7dyqxFcGDT24LP0ndhEZUKTcuFzsxy6brMVk8bgAgjEtvg/hBtTkwclZ9h
Pm7GKLoDX72fJo2Tq0es4mqN5wrSLhIdmxqp3XKKYinTMuS8vmUdRGsVXrG7uuqISBXwxYIOdj63
ZivmhLXDl6TzzP56EGFY2Acx05g7pxpazSGdHPdxGBw9Rly/cVaeHvBGsZxHi681Tfa6d/sjloHA
vRCfbGVcxWgwDgyUcZ6IglIvtD/N286XhhGRv2qSb4fzr3vIGn9KT2bvE9BUWUDxI4lpZI6cvmg5
XOdGmBSdsWwnbKaKNoSUuXdKe9dvYvLXfQJnS3qzT91U2hfkZ+l2S2CLzu/dYPZGRH1AY0/VSkgV
rSdHXxE7aBoH1+yNeK7dxo6FAiF6bDAGfHILU4lzW1h+cw3L23nBnSqmgzRQEBwV+S7jHcgv6suu
J/P97MpqBMY7WKI78sl3Iu5C+IvZdHDWximi3M/rl8xqxMc6DIgesv0JRCS5TIP9ELaSlZ1pGjY9
n6xHmNluFjz0fVuOSZ9WrEZBX+bzuRgmP/sMecfMzp5u83s1NfZwzTpON0bk9nKngwbKjqOx3UQt
g8KNdKkBW0UFn4bQqWyb9E3p8qHeOBvNjnvdg8i/kEVRpLHNvOEhHwbqjLwfAztitNkx1S6CXN/k
4eTm10OR6xIxNOqmUycnnzJDFgY5aCsra+E4zROvPHqWAkEsiiu3xpkrisHtEqtb62vL5rh5nL3V
F7Eren1jWylHCXZiy7rNtDmn9GCc4EXl8EHidDW772VaZx2lY9Nf0tYa4AyXNNLPpll5T4NDJM05
d5GLxRxbUuuct9BTIoYs2RZ1NThL/FCaKyEBodIHYkK2b2ZRGZxGijy7Qm0a7tmTJbfQGNi4dTMF
6mCibwII4LSGEf8Mh9bWClilUtnwI3Nnxl+TXW81kZ8binm06/Y/2GjIaMwb9h+CbvoAtZTqypxw
92b4sYwUcxd8KFN38vLdcrIMy0wUS9cVfWwYadYkoTG3NBDddeqSQOB6ceUg3cNcpdJ4alq1TVcV
4QIDbnJ3fK7BsYK+NVLnfi0dwklHVHmkWwRhXx69rcdvQnWqiIIaheUds8UN58gENiKjynIL71BK
R51UtxRFrIhtftaWlf2jq7GorodpwKxNwo1zpWrR+LHp9n1xZZSh1skgajDLboAOxGcFs4+14KB1
w3c9PWTYu4NENWb7YpWyKk79jqS7Zg1Wj5qDhR+rsvG+D62GYX00N8f8EM5uc12orD3T9SYPYxqs
jnEk2OeX0NvMu2KhDo+aeiSzqyt18BwqFH/HYOuZXkhipu2Y/j4uSX/BChtLaaXjCdZDVscg2bbn
OZv6+cJ8Kb1pen/0D6Vtje4xRwwrE8saON2OAL+C2C8nMUcFAYplUmS8F8c0aPOXSWDsOgTWOIbH
xeZ/41Q2f3QjsBZRvttQoyaj+DS5DVabJuuXD3Tx8qdx6My/S8OvqjinXmoj7aX9dqGwV9Cq+6Et
jqM319+llUv8aaJ2YEobVAtizbv16Aotl8eUSsM8gs9SSKWbHGiYZw2WfcL4QPZSRTknbvKttYMb
0Q57nNIq5/BQ2CEdhFEwITn4ts52jQpF673T+FB82RZ2CiyjSO+40MR7clF2Lcdt3gLWi2JIByMK
AXM2D9RE1Q2WYWO6yYXhnwlVsu1bZ53ERC3dhMWDoYHdHbvZmGGlF7Z+GsyC9oHjZnI9dWwx4iMz
n3aMQzSJ2DMyI1Sxky2Dc99Xq3daygk4uGmkYXHmkwm/OKhB4xRROZsBxct2Ce2K5LbONrBmD2k+
Zh/zbKAssOusp+BsxFUOXnk9mkOXuYdxlWYaU2xbeAjzsRDHsdtClinGemc8XiASW+I9E4dsefcO
rnRHwkWBPunQlc6GZ1mG+bW55uaLViIwgLyK7gr9kamv1qWr3QMtiOJmb1JlkaULa42HwK59CM/0
+2E/6TBpe5vV3xM9mALs7HN32nrHv6fWGo3YzS19nQp/G2O3m6w6IVpr7wGjpfQFq8isxWEjHg5u
MHrOkW2xCiaIvTSiZdSU61Bd+rUiKsXrITqde5zotJ+LNH0cZWoESZpr7zJqMapjmabz13yj25AM
jP/X48RcYLjPCVrpnsMB8NudUwuMmjSuBZ13VNjsloH+MoaY/Vid0GnPLRPgY5uDLOTsWZOkO/Ui
bR8Cg/L5MpZtal/E6tYSHFfL1jJYIE3OBJyzdBr10LVUIZyeL0E1eVgU/UaanxYOtmusNBVQPFs9
vMC+rCwdyb5KX8oyYB1cGg5XDCCQ3x+NIC0/sNf4/plBtD2deavMCQ8LPbRrwysc856bLL7lRuun
Bz9Ny/UwDv1S3lsLtg+w25v1d2PRoj/U5rrNj2mfFnkM3n/BNl8X3klUnVNetkXvJ0ap6ivKPgCS
XkVM2MFaAuNBFPh3D0u3SLZDqKnQXXNe1kNv5eEBoho+9ylADHMshDv+tfl5se4jR/JZF4mR9VPn
9ZxkJ+S1eQIK1WaL8pZJ3alpQ/qOykYdtd0Zxe0iZk2IMTix4SJGzsb3bW1WnxZwrS8O3I4msmFm
ZGe79AOYrsL0iX+UhZ1FudT5ZwZV6qAcH9Mq9cX6vLV1xpSBI/hyxbFnYpzXAbFvl87ZIQUyvyqg
VBnHYsodEg+GAcaXyCyYcZlZlrf4ddLrUoyivzGbkVN8Osy9e+Wxb3xRjE+LqM+1+y2k/UfKYJm2
PS5gWiSJ3RckCucm5/3I3Cp4Viu9yuU6DBd3e+yrEG06FKjNPkja8591Q1TzNS+mZj02/Fl8ceTY
fLbWnPFkyyfq3hfk0XuHVK2TvlhZ191WudEEn0Zll8g+oKxc1W3VWxSHA7iMcJY0Bn0/mwk6Rila
n+TcY4BZZFf/mIWPdXNxg/IfTvkd9MO+2tI7KAYMZNtOO9/mdjHxfHpWcJeH/N9GXBqmYqsYuR4M
/VUa2bVnPKIDdMcTfSSCO0SQUrwttTZvrc0M1iMPhXrcEZibWzo/FlVyFv5AETfZcaabEuMzabny
NM+ifsjhCUqaFtxJjol6ou6FEMExqp2vx2azaX6JPGc/W8NUJaG17nnT/EUr8dJVwfF7YMQeMQeX
HZZe0fxAdrNdAhzD3+gUImqp0wAjmrlD2zl3EaIOkeLzSqqvzelpLdKHDXzLl3Jc/Pzoo2okqW8i
Ghi3eKMWjvs4PKi5DCmvclO6xbH35T80vrV4DJ1iGRMv0Mb45LA5+fGIWKRNxk0EC2tk6tRHOhSh
e4Xx2q73kjdYDqERNPmt0+plxNg8kuGD35s3jGetL17K/nUUXdCjMlcbVdzC0f2DXOluXIFIW5qr
Ph/MW+V0xQft9BzMZLCWHHs6AItqM+zTaI9BdRRFQKW5ejUOWbufl/ToZhWnSU43+UPWi8aOehls
Y0RTQ9zCCyqGqx0/IZPcMVt914ejGO9MsXpeVE8raMbFGir1MhkVuEJCl8ZTl6MXr3vT+Nr4bhUh
u9TZiUqxVfRH+v4WheoaXlLEqf+buTNbklPZtuwXcYze4RWINvuUspFeMHUbnL534OtroH2rShlS
Ke281cM1u7Z1JCIIcF++1pxjZlQMQAv3pBcXdYQBHTO+4QyTvXUwhBfS6ludQ4voWtzpVY4XZ1jr
JeVvzYv7QkezKXetVZc0XmTZtke+Me590hfNfhfjtprOLYA97UMGdWQ9D6YxyqMsctc/iWzKpijx
9JiGhOw97Vr2U5fvHaXUAlekSNarqaJGXRfiLcPRTLxri0piRYiGohBrVG0SHqL5ZWHeNW2qnygu
Bxqsq9kRwEDf+KhKE3JXY/gU5D7d0P5z2yOmuVWFpYrz7NTNq51n4ivCYDKZ02pI9YNbtMbH2OqS
hynGmhHqnd5zfujybLnC7zlUhz6xnLDr2NiDVm/Qcy34+kELltW4XDuUfC+r7rJBqcTKzKh3ao+B
s7vyNVnb7DyyaaV98tfWexHVvKnlY5pSUcnpEMiX0S+7fMtMr/My/arXY/I5nrJ+OXqaYvnXIBd+
p+s3nmw1GmLfsSfwfPotXM3Uz8YPOIcSI6Dqc2Wo+HnoAqemh5wiKbutOapDpGyd7mRmhnhpAV9+
z2U3dCegWrVC/lHq2Z6XunEPiaRpHhnTYM3HNs+VuKr9rSFKr1ilN8YMvnyX8q28QzV1+g/6rnb8
Ktqsdj8zzl3ia46Sdhn4mTFC2KzAdD02yJQsTn1inn645uJPkSkT34oMZWObzXgciUJvV5Kxc0vS
Gqei6+195kJV6fOJkSAT4/xL7acokJwlraJitsWhkMrburUF3Q5dq8tr3mXcVUxWq/owE/XwCdnL
aOJ7nKlF5dq2H8UyNjTAnI6eQ9f4+BiyeOm7AFh2WtymAsjanpBy7/M0Y8C4x1Ak01ATUy6uqDXH
yGVT2nV2JbV9S1tOEeLcxrF7dNKp/N6YPSJhDTTw8H2phxE9kCoXANhdMukh6ioaAEtV9nlAvwBO
ekqH6yGucrdhpIY8JPSZmrzYbSuX61jhvTvOFGMRexhbhpomNreSh/m5j2H77HQrK45+Bvn7LMcB
NYAlE9OiE2yPZpRnnV78MztrlocKNWezd5zKXa8y6acpLxIE8xhtU6eOgBKKFhR7bX8nEzhbqNPH
Kd+zyjDSWYvYWcNGG/sikmgc9Q/VygN2u2IJzHjZ/eYIwVK411UH7YTJK21+WGZ57YdlUepNNLhD
/7GvKl7sspJ0X2XaeN6uHjKTjAoZg6Qc07lJgrnLecpjQl7Hgya5D4ERTwoPLeJqsdPL1jprcFr5
B3R3gxu1bhc5nDOtQwbasQx1tJYiymqG5iSx8QK+KhJXTY6miRU/MbWr79CYDA6oBfitVyBtLT0s
UX/LQzHk/h0mMzcmddM1tVANSTfu+A99kOEx/uZhfILRsM72ES6T9qJaFrigKddcRazlcczxzGTx
oyOt4+ZDB/KYkPFkBPQOrBOxVeTWYTO13HDsreRWDmWX7aelH9TBZpAyB0tsVD6bBs483kGPbp7l
Jk1/iqcZuFABoMMKezdHHaNGOSIYtoHKRvQaNaAPEwL6qGZ6PEaQQ+jlTcbclmHnSMmJpCvrB7yR
Rrm3NHK9v8yG239sWR1fOyMf5Q6/YWsyZhoswtKduocCPa/PS9p6xhkVcUqchJosOKmdpWs7+F5p
f/J4h8poaHJAEo5c62+0JbhXTTpsb9WQT2VUmLJRAEQK79CnzPNCvegK/zCgfubYVctEBEkfz889
sRvf4t5RTGEZdYrQikV8VKiSt0g3k2NN64kuiyzl2VdT26zMb2FsOEGCj5uCT/Spe2BBGO0rqlpc
ef3kkBDM5weR4i21w8mE2LAzdi2EJ3GdMaUTU1fTw84SBDSEyWQ7ZlHe1kY1jbuioVAN0Xyylko3
RZqwHZRudBTf+q5RBsnBhd8s+7SIyXae+Z88lKUxFWQkFXl6UnWRXuuCZNdrR/rdjznfMgqnqdCK
MxVeQXsD8/4+Z7Ee91WZeiTCTvR76MQxfI3SVanqLhU66qaa7+keBMJXaNEFk0MmD7K7ZuhIX7Fa
YvOfLMktPo8Ak/Oh6KxY7mN3QPRg2eV6JEGVGXygWfS7w04jFTByOdtagVw8OjYGAGPOXvSJdu04
c8fL2YnP/UzE7K5vXf2zrKbGQYSu5ukdT9MfBCB4nKGSAl1AImlbF26RJAdx6Bujv6tjmk89vZdo
mJzxrGtywm1YJ99BkM3Mtw3R72mQGPu5djmVj6t1XlwiP1K1mmeIKe4xrzuCB6YhfWp4Zyn0k+ST
oRfODtqPXwZlXPRPf5fLbB/ujZQIaIWDNc8EjoGQxb2QfhTlUrgTM5Z9jVkUJKApT6kQPsOgyToV
PdmpRiVm+qyM/N4RnvyEqb69tr3pM0k/YaYsfsMIM9paPRt49H5yzP5uJE8ZWrdtmEFV+ES2u2xc
M5pyZubZoY89FUed6y7uoRTKsvZYIgA+QMJ1+2NH3JyDPn7LGOY0jrBO9bnNskMxLq/Y75KHXpXq
YyZMtd4aMgPWTV2rcor9BtnzbMQk082tWyYUhEVC57RoJmICp9jzQNHBXopWhjrOrovnsrlNiiV9
AQ+3ObrbVZ5mbUJUvrSDepJYua2wWofvZGSpkAZw9YJ0drxnMNLtdC+bE8Qwk4NipR+EWwUIUoeG
0xy3mh/JlQ9UMWv7Jc1i14t08khVgPch+7LOq1kvAUW5Vr3SpMZH3tuOJsLUqfPv5VqhajcWS78f
pxixDEPfbHpMk25aD4aNWIsVOq4/O7OHP7mvlfYZvQuadD1J7ZHWNynvNGULjQa4lcfGvpza9lPm
QsB4zxmxCaJ++9kBA5obTmIzQfLnvxgMrDzXXY0TzT6fFz1QPkQ/bxGMaNz81u4sjcnpIF9nw5PU
nL5PX1MXFNMIGuvOkHeaW3O4G5bkvc/1mwpqewRtRuc/WcZI999+rpTmikmPcd6jXWlu2c30Z0Kc
hoMNy+VDzcT/0PI4BLQiuiSYxth6dlyieyy0vhD40ykPTFX+D7DuDa/uV/DZpYYXdzvvBjcJRr6u
/4ZQHMymHXU8/XutaJJz59fjdqRos1PKqhgoTqcnB6HOe+aF7bV/+xs5OP/I+gSMybZ4aUh2xYC9
0Gb61TfjEMqupzrN7e4WCT4qFOzRjNw4Zn/QWlCkrT298M9UdyQurMfEFfq+0wz/3smJtV27nGLp
74vWnz4dNBAWWxcfvn75BBloqHPGpsaeJfZO5VXfBzIv25vGJMzkHf38b6ZMyj2yWAH8Avbm8bgE
DKTMplNrTFi1tcH+OvatnWDWXfrdAIfuu7lQrLWyNnfSbpabqoaR6BWNYKgdr7v/9msTxM4uw1zA
1rd4r7cP6JANBGrq5GDFUsHi4oxPX0r6fui1a/b979f6fV/wTPSTho66E6/ypSSQLuaIKCNdQZI2
nOAFqtKgmiyGiLXDMaxnPPw6erQGRqqBd679m4QTYT/M5p96Soz+4mKB6GcQs/rEMz9KO30kMECP
PHMirN3ri35nOEJL33mgfmMhbHQOWt8mTi3MEhCM395aY0xXz4Q7y/iawLODaDR7Co2u2iacGHaj
xUejHyZ4Vg8TBuHpzHlIP1WeTR2CgqWddkZTueazoa20L3O2fx4SJgTWLqY2jIhr4hQo7aHrz4jN
Cu09z8nlLQPCDnGehKQNUMMzcqF6HfKZh6ZNOdMjiP7K+WYl5wJv40eW++qqTRz1qfVatJjlwhJW
CoLRndyny9Ft9lm2WycYrYkuMZz4m3HUrM+zSLJ38kr+9CG3QgNXI/+HIvztTWZrn8uSMfgB4p8w
9kshx+VJrzUhQ32Yjf6MRW4cvvz9Qf7t/eXW8ESakK/h5Hi43t9eFZGT3tnwgA5NPbYnOkINlZjt
PFKTxbuVgfqN5cbTsVsYqgSqWjaKsrCSI8Pq90yBrE5c7Nd1FQACvgAgDxSMLOriwpJRL5lW9u6Q
HFARiXYT4xj1XVyTplxaWrPsLATqyGoylDoPo9+rZ38Ez3ge6cwkd8uEOeCQj4mjf974uVkwO0g+
Hmh8pLd+icSJJzSZ7KscZYjxqdbIH/jYprItdi3Fx7xrmr7Td45HhzlylE4R1S90G27imm4npoLC
I72kBsR0u+pxMoWjH8tsJ2aVFIc4VxrRG45ycuN5lMm8HPveLtYnYSDFBTxNLEJgA5WAopgTemNr
2ItgKVbdq2/E3o+hjjmbJoYAJpbQDmG3rIZF28HKKj+bZWIckCjH7rkwFhSRGGZiPWxzPCSYnaFK
UFFZ/R1y2s5heMmGdWAeUaZY6JbRZRqQjP1utLQpfuoZmR5cup5F6Cxl/W229KnaowTpPDSiTfvR
70zMAW2rjf80Ndm9zeqr4hvvJufo0rfG8pUmudmGQyqNj8ssszhkj7G6lyZ3klNCUVqe7NGZHq26
cVnt47iOT5aI5+8Wzy8vUp3bTmjl4/jRsypfnRSzGytiRti/bkuCH7So/dLQyZTRQbRMPciFXmH9
YxSmTg8MouyPCkXbB2inG4iU+Oo50NLWrdpgjOM8w2WrkiSQvZHRAuZhuV7o9uRh1SvywoWHz2+H
6KFokcHE494WJezFsptp2tB6pzZEgDHir/akTq5wXuYK50Xd1nwKR7dYrLjjeAm8LDm4HAPWUDfG
6pM304ALBOmSdAncJv7MMrTW216YatmhnoWzMzMEEMdkzhbzGSMj7k9zHaazbXTyJCaNNADUVR6e
VoYlNZ2LrPGOBcSZkjXU63/M2cTUpzQSqvMWR70WIEOi64t8aFBXLa95up8TyEeBxqmiPnLaE9VV
OjbJlYJf155pbiIs9KRI56C2Uvl1yKqswfap4HAZhiRHLO+Mmt7xtIo1ZP7Jz5BWjo2sc1oqM2J4
lNybEiEyp2WnyCPNUlm/00pnaULL7csPALRpkhnVLK+8KSfNgEOD82PNTDqsuAS8JlR1vNyV/PUs
qreg7juak+gQklW7n2vRfeFMBSGT8z4zsKzsv9r56ph79iYKSLFaImxsey7CxS4bwXguncDOTIYf
mhUcv0CRbZTsss6SZwIXjRzI8IToSSurj76bLaeKIe53Jvrtyc09yVDOzHN731gwK06VxS8IRKLY
6KkV5vmIoN51DTO7XgCfN7l1LU3HZy2cKkSZg9M3CCXwKlLR4HM/T1qbPtPkGrubZGjmR90oRBzA
0zWuEdZpXQRMvq2uaQfB7BOrEPGjAtbpX2VTnzkRugIeUq9bzU+VodOnID4K3TZtCm53hXgMf4+R
6HOEJ86cd24+z4wOoIV1TBzj/F4rinQ5LjMNA+REmTkgteH8iJ0CzXhQOPHA3XBWic7DT1iF/E1M
ASC3v64auagd5EFp0d/TqgcU1O2rTeuB/KHVcR7lNAOptbyEiLXNyRzoJsE6kciZ3AftnKsXxTC2
PnveZEcVsuzXkmyqKlwWrVqjqsmS+TRlXvFKp0CfQ860dhKudMOJeuBYC1fHT8moJ+DKU40J38Oo
5CditusJEkMrP2Eow84Qk83QHpC9NM8J0QYZ4CwBCbhillPxVBQ82/zz3pOSUkK+dePspe5AvcCc
cuZit6K72K/ZXLY7UeYtbidyW+J9lWZyRfNmZsvDYJedv4sL176voANzTrXT+rGPXceMOr3ahvMr
utVwa6IPQQkYRNIVNe1vTZ7jf5vKVTQnwx7WV0XW46tj9TypEqKS+1IgjmbYj2Aki2iM4hAzSccN
0kkxPq2XZklIxbTMPTjk0mDu6zs7jf9Qh6IRyCJT3Wm/uSSDoROsJdAFBMziQRFXvZKUNMSfy5JJ
aTiCiWH58XzkZoMiJmtcsvVpha5EspPdmR8gylRZ6E4c707QmjZtsY93JFydro5mAkE0mgKmZuJG
t7UqSE1dFFc0+efnbGZWxTo+z+mjk/T5906txkOh1216dCsoiCxY2liSDhUbzotB07oJvA5Syxkv
vIbHzU3YjhhrvBh5hXJoQlVV7xg0uZG+0EdPCmNuXromNaeo8yoUwixTzPpsuHCwFhbwvPdtpSd7
zUc2Eq6rLuVxGaBjBohqDX2vNVZJxU9v1TwUE5YrZc2eu0/tIXX3WW14bZj2Zv0D91GPHKFouM9p
y0QasUPhegjDxA47yXnp8MLjdBtx6aymnLfOYN1+8xiBkUcFzECF7jI74ji5Vmx/bHrPmlG9jpNx
T6qr5z7FLo9eiA+TTQ2cDh0Df4rbQDiMvwlqjpNHM8NYgRt3mg8d1QOI7gHbDLFlfsYdIXJiJ5px
Te4LBi63fo/8IuLWjp+tJdfiIsgTbRJ7ySrB31GGD4cs0YpdJ2Z8evps6j27advFp0lqhbxKS9t4
MtTilyeaoXhxaIIO33JUMhU6+DbWHzy9tHcC7rOIkIKkHQIckMCB0bQvgyNze5dWSIn2hkhR3i8e
MCJUhvmmtvdLJhNFkjzmrMrfUOCSvA1ByHYPhE9mXxFRVnK/yHl8FqkefyNQ0J+PMT/pLs3L5ktO
Ob4iiS/rHyLxkFh1vJll2CSoX5CP1+UYtfg8KxannAaDUlLozNrZu9DEO8MaTpjsxkCpdr4Snu0y
hjPWSR01rRsyoNmd6EMDqNKtWVSJ/QQyFRz4qM2t2A9j7X4Y8qxM9q6dsY4VrtXz93W/eBLrQmKY
k/nr9VTnMBLLwqhOhSnsmBdv5FcbqgRtYe24100Mzy/UidREcLcCfaZN7GG78mYTAaqWDRl41GZY
1geMVQ3gt76zi2iSs11GXV4u5kFz/SxjrMhIZu6SlmBO2Zj2IZtz0fGc97RKV118MBZIhxFrd/PB
KDMzQQw09k9TswBUT4RjhzCvOXanvGfkfS4Nc8gyG2ZUP/QjqmD127nd86TwBiVWMV8hFFyma5rk
7RcgQ6TeGLM+OXca0zwVenIxblfkTCw9q9HMUVUZMr2uhmrsSMNb48/OlDg/WpYTB/Z35tRX1TKZ
9xiTaJtjRB1y90qrrGqOsqads7MnwS1GecliDS9ea0iwY6bU7NgPpL0zlWHHt7z0q4dqaZp3/sCi
daMx/LwxmqVyrsaGYv7BrhMN80UKUPHsVfxI0XZgYYifelMZWjq6nr2Zdc41VfK6RH6u26ggstp7
1ZI51VmcGEAHFZAO75gmeYobc5GrRrkBmGW3aGgsq0DQBPdv05hzRGSQqO5tMcftepc7LlhwzwLN
s6OqHtYjBXrcj1Faj3iwseEbUQaC3NihVmu0aJoLCsVExzjw2jDAd/bFVLcG25amWVFv2sMNWF+t
PJd0ib6s+mjSWxtJmoldfusQp8M4XNcGIsWrtrQK9w78jDv90zvxNO1yxNTTqcrwkmiZtJ0DFVXP
qo++aAbTzeS93FHa+J+M1K6Ocyp1L+BfsfGb9ABI7mWfejR2J7PSd4KjYbnLNA2nke1kQ3It7cTP
HgtXpfreZfWaTsorkvSjwBi3WdMaK9nJPNPLO7kyzb8pIXYWezT6iXo1pqRZa/q2XlohQQXDIoo0
ng6MRurksQBRjEi7nSxjpJXu9svedcs4Q+A1Fx4Dr9TAAocQzqDqb9EIIKfW1D2MzI7GQZHVDzgY
ERMLmGMqtBQTgetE0YR6sVO7fkB7hu94TZm7Ul7K8lVfEum/G+h92WFzdQseM32vjYIEzWL78196
tIlmylpHP3mIDR23WI3Z7arue/PGyZNVXDcu9dHVyjAyv6VTExsHgDKZOHUM9UBiCWR4gc9WbEWA
efzpGv8mKjwsUR2pwg1BWls8JP9F73rai1reO7cIBIt17xJY1p6USZuNWM9UJ2Opb+JrX+JECNy1
pzxoZlN2NyVqfWJCbPpv58zIzfjaWVGIRL1CmxCstgLzJxn6mgjlLC0JmIzym6VKTdY1XnJqF4io
y6dkzfTsru5I6ULKtKxXzSR994rHyLZuzQFfjnQy3b1O6IlQkw+qyiPUGmzYuEvdJ9ZLVC9sEo66
p9ZP5xD9DUb/Dq7T4Z0+hnnROnBpAxMG6TuQ6ZjVXHb/lmKoEMzMOuRhRJig8vxGBgh3oKYkuqB4
tlpQNmFLhTjB8UgtDX/bzxN9TJT0lT57CvNKq3fT6e+fbOst/drToD9okgTpkvzO53Iv4S2kYZnt
ZKbLwV9m5n+41vuwq9gGqzlNX2YcBs+T7qwPOoZUFTSS3Ne/f4DLpsr2AWx6lLowaFSa9kVTpaEW
0sGEL4CnUCIj103Ommz0F983+mvPHadPDpXEO83Y35tZHIbR2BiecC0f6MfbN6RKpIM8IRkPaOnq
W5gVnxv8hipgWK1HjZzfYwhf3mVAJ8wnwJ548EUAhF3wRfy1GAq1LOMhW/LpubekDCmWskeVDuPe
bTmVkXCgXsHijDccCd+zuf/p8vzAsNBYGuiQXnzd0WPqknRMQ3RJgnM01uRF0QW2uydlp/0zdzr5
pxhqpF217K81S/vn77/x5fW3URHPP2pzbgQ+++3t+GVBom27dB3ergOvY+0FGM54yziynNBnDTug
I4g7vHra5IKo/jl+te+Nh35//3DHw3Hewsjp3v0kLP3yCbq2WgD0atRGoylgGHQINrMOOStBIrf1
PA0fiBtBlJQBRkc5WkVeXycvQ2HdIv6f32G2/XY7IOg59AQccIBMh/ztz3/5MJ6n8Btztw4pp6f6
7Lhw4a50NU4qhJ3Yrlfkp2jVY9ra3ffSJ/sTKsvQ7//+m/zsKr95880NcAT9gKEsyYf6xS4B2qWq
DQNt+aIAJtNWnbqveteo9XvntGp6RMJiirCjCehs/rrhH5Pzo9wX4J6GmyHrjeKmINxFu88rv+7/
UUNTYCOWrkiubH1ux4O7+OS6TP4AQ2ZqsIMQZSnI0tZTJEp2SsB2rnXLuMtbJDKhNhiFfrXOHiLc
uU1rtW9sYlCOGTis8gnLhl2/oi33zFsvG5OZbmA8Jkf6ww3oDBfA1bEQo7LD3KV3tx9r3y4woeNZ
JFLWJoMLy7FTvzCEX4zdOJrld8yn+hCoDslh2IAe+0hr3uCQDneluMpLYsjf6aD/RhkSpHLTtkel
A13HEdbFHdcR3i4iV7jSAEJHMyqZfVx7a+S0pnzOEIVcO0U9n8e6rIOaM+EdHHrnkDfbHH1cZFjr
TX38+1Ng/PYYMBNjFkfIqCXoDcOOe/swDmtTJRokOzKAPUhRCpeadh6qzNCeh6WELODFE65KtJdt
mFj+Wu1GQT1/29HlRVBbQRl9nonY6E6o4Bb9gJLHaAN7olX3HXd2/+xhvE+OS0ybc6cqrf0kCIhA
ITrPzmszOp7LiUu0L6TIFNl5zlANFyB2231S6mt8tE3sCMHYmjBkZ7NCqAFpA/VLGS+caBKa1btC
xg0ywzGfxBUWD1Wd6dk59oOysrnZFzZc2g/e4CbticPSoDPaqVN7j1VeacGgZd51DkGRiGtekRez
XbsCcXA7d9QnxJ9+agxBsMYy2CP9GRAg3b7OaPoFRHXGNHYmGqahMQwO+gvDHLL7heOVOHNobyWd
xWXNdmys3Xjnml1F37tqu0c7a3TKQKQ6yymTWeY/D3NMrqdW2PXBQqvhPiX8UM9qqq0vgtQg1M4D
I9JdmkJ8QzZrxum+Whm9oKru0fKmZr2u+wKpmbxVQ6do6/Sr99Ge7MUJ8yZZH3terCqswZC4UUZF
m+7LWKMXLJxSSboQ5GNjPtqCjJJewOoRlj/dOlPm1xGgB4oUCJPdjl9hjSP8iUu+7x1v/NIUiU3C
B9CW82wQ2RWNadbvx3nJ3JCzB18hHVMXNZMixxJBFnlfflwa2q43hCvvpgxIzrnWSx5zB3ERUJAS
O+/nuanmBf6kvkJ1htM6APdhSKZZ10lHchFEo17jWolbHJC7est9k/d6E0hN9K80Eji+IYNBFdfn
ZjrfJb3fuo/GWBdnhE0GanPPLVLqQTkeEEDVxj428iQ9VNpsOFe4CPnSEsycvAWJEL9iloeeTmS4
3QF1gGdVdkb8w04HPFTFohCPKbiP576YRX9etA5Zk+ZW6rnM+1EEzC/08b+sXkAkclpztticLXbF
uph3wkpviIdfE/hc4PWS2e8e1o58GCqM9cQgc0vp+T9JPvf/7gm/yhguq6XtemzdGxaM34Mw1bdL
BEeocZxMrmcRYv8B8vE3SEBIUVGffE2dTn39++XMy82a65H5uwXZoReFKnhxPaH5TQFmBgedcDDb
iG6+SxN/3+Gh/JSVsGnAYk3F1ehPdeBLZRvB4G9pbuQOfTLd5Esu9Iq2jmtHahU8R1CnMy+sYiXj
yEc1F1Ki1Nd5M1XXKZZqvKrSfvn7d7icwG9fgW9gEv0o+P/1i1WVrkJMpCvcvmQGHINDwdgLvFSR
K1YmBYkJUk2neX09YmU4/P3S5jYT/XVjR5tDpAORf4gAfGhuF5Pauh7RSI6xu68ksDOkjHmLCUBV
uM5i3Rn928qc8CDlGk4yep4Jsg9NZevrPLTOGJmDB3OYOg42VE9nCHOfNZpHWiP4IQB4rd/cwuVZ
c1faabhEOXqHdkUMx570zA7Jb2toN40UPuAduqbvpUJbl/isLcZlo9EjEKOQo6p8+zAmqKjhCSXt
QS06o5M4ITfGG0uwc5gnWZftTskrQU+rPJjJRhvOKHOsCBOPNe70QeZLaNc6HhFwGz7DQbcrn6u+
sAd4QhLdP4d6LMUitfAJrcyVn7VynJ8Ss5XJCZEPEx9Zp2FBa0U/4kg1xJ2go3gDo4G7DNGipd3D
AZrVsH/++cP+V9lif00Ne5Mv9v9MIfv/MFsMTuYvz/hv2WJhV38ZJNKBf7M0t8DMn3/j32gxw/+P
TRnNYkHwMMeMjXmrfvzMvrT+g6qTZwXOmUXlsx27/nf2pfsfjgNEUnIccqFYu6wx/f9kX5r/IW+d
Vc5A5qYbHNz/m2ixty8jpZXF288/hJrA3ARZl0cvxyZaqWKxrMx5CoFBcLTAZflOMW+9XaL/vQwY
MItb4KK5+U0Jqkxa4zFzKyGN8dE18RIinNXwmdsUHO08yEfcFPUN4mjmhzRK8aSi9QVSk3nzooVy
FfoLkwfssEs1YbE0lg5cl2uidkGrX35MqYrLq63JyBZu6c6tryaGXE5V4BVvVB9XuxmYDCNtvWg/
lWyzH1Qhs+cpz+fxsCgsGVFaDrB2hESC1C0gXlCcieuWOSiEgR7WL6oI/70A3j/cGLBuPmduHS63
8XOx/OWstcR5RVFtZOEK6oHGxq1YvQ929ZQ470hVtk3p/666P3+BNxe6KO7XlJhkxWAibJPxZWnq
25aGoWthPcE4QPJc4M3zeUDX8Mub8Ie9eXt+frks3wuCIOlesPY5UKK9ulgOpWS1r/SYjibp4hM+
wV2Ch2o3Il3f24x3A9MBTfP3i17IcniSN9Avuml0oBYbzaViqSXiPPbVjEfBGv2w9icoi4WoQgX9
7L7NS3qoPUABeljmCnNxwAGzMG8oeFneaR/9BKq/uQGguk1e/U0jhMLOuygW+rJyVFLOlPIuons6
e6lzs7EX50BaWKlxt6AgAY9m+7deQi82svuivGnJtpLHBKxVuUemq1+TY4Ys0oq75UXWKn6023x8
0DhGLucG9oICNADDK7DRUC4HJjJLs287d0Bo4mk4OUdVTGFKXMnzrG1SLDIn3QFjCHquuefcvNdH
en0YF2x3wQSYLY9NMhk40A2nBExBP3MP0KH3AzEVOgMGp4fEu+T6e42Qi9eBqtHCJc4YkKwaj9Lg
ohFF1ZBgnBs1wCoYJ0CFtcMNKLlPRu8uB5qzyzuP50WmIU8KFxQOIvWNwUrBenHBcmioMDJJULdr
cM72B88NPfrG1yim5H02AIeaBQCinp3+Vsu1ZlcWbffgZPWKkqEmkEpTWOwdK63PaIuyHX5kYDdA
xN4Dc/7p1lBYkBfAc0SRsf35LyuFJ+Di4zZMwgWi3QEjXD6F/arJqG705hG4mXovEuJCuPjz5lBX
24AnEe8bVNlvLzmmXdNSyiZhy0v26BTC+2Fh7YQnnI0oJJYG8B1jMiaCePzS4lguZAwGSK1jbyed
fvyCESZ/oktFmTxp8XJCzg73jD43PD8FWe5JCnOswlROvflOmXmxsW0/LNGbju/qLnlDqMHffnam
c0MW2/ywvChwRnAEBZZT8eL/fan5bX2jWUJ/ytvigIg4uNQyL0w4Gejhs1hte4HmMg87WtYfwLUO
96BVEpQv87uqw7c15s/fhXcEuaEQtGzp0739boTqWpo5Yg0GomW4TNs5xh8cv8U6BSq6+YRYmLTG
qiO8N+pBbFFGLzrz3s61so9///5/uM0OGlV9K0fQRekXH8VeJvIbkVmy0iZW4A5kEiSSFtnfr3KR
6vHvN95EyduAwkI5c7GKlk4BNNKBnZSvk34q3BzxQ864K0zxQGERTGz7MyOXijwrDlhT2THcxhr6
rakbeVsXHvyKjUnIqDc13+mW/vEOUMShj0XRTNX/9sdY6jG3UlKugrZIh8gZdY0RE861v9+BP1zF
heWMVsagVGRfe3sVGARa3fodw9bMGO5FrcAJIPZ5+ftV3h4Lf95m3nPiMHWivF10y2+vImhDGevM
bTastNxrbp8f2sEoj3jU19uZJIujhWEyXEsRn/5+5YvyZHtdKUGxCNHjQ3P/81j1y+qGUmRidspz
ZGc9rhjOMMD3edy0hwwCYoTgr77RXVd7FQs6hkBhsHn4+yf42WO/2KldGgj0EZj5bB3Ht1+eFDd9
hEfJ3qOgTaPkKgBrAQWXuZs9auygcK4R1/ajNZ1gH3VXOabdY2648Feg6KDUUcsNGqOYPZfcmHcW
mj8s/7xg23aFVFWgIX776UajhkAq/xd759EcN5Zl4b/SMeuBAt5ETMwCSMckRSeKRhsEJUrw9sE9
/Pr5wKruEpPZzKjdLDp6Va1SZSbw7L3nfAd4l+K02lVm2/1NJDhRBLk34wTLtbrdfPxAjg0GdsRl
XeM89W7DmZAhGqUB+4tltqD9LeZzc1Sq72Xk5QgeDQEvyiHqGv/+48effGRRfeUrc2hS6byZB2u3
F/UqblPYTzT0OZVRjkZNMw4rWMdtAhfQBiYsmvDEUnbkUxmASw4tWnfOqgeDf+I6jlmtZ7dTiwUy
2kRP41AgSGiNEYULGXZ9EkzDXGw//rXmkbm9uGAwQ3BiXS6Db19tO7XF2NsNkDU5my6DrhI7oTS6
hkK2bPZRWYUwN+0FctZxKtvXfWoMe8y/yi94QADYxsKcox1xCiqs8zCNdkUWuWR5ZYVeBL0VpfUq
8eT8PSmQp+20MAPWH08OPWsnNxFwczWDn6PlrnvnRqCQfFwSgrxNhMjyTOgFJMCpmIF9CsNuq3OR
SWFtZJUUOyPiBLpqqJJ/1d3J6APUb84lyBfKRlpYQXHsy9QmbJQcKeSsyHlr35ky2Lxy6q1pDU9U
nLIXHZkpXIwN22Uym0vU19vHaXgKfE8VXQrBI905TqKRFJl8MDjdVvG2j0qgPAV43GTIRzJNzeqc
3jJKMezhO5k11Zkr+/osjQ3vsgGQeTXgpz3FxT72ymlPOQaVe2LHD5dziVlXlEMcUeor7ZeUNS2Q
SjN8+3hkHVlU6euyXeA5sWmfHBxuTTr6krfP4SuuuXoUQK9W+kinwXc7NUFcXsmLpf9OnEkH2COh
MHnifH30d4JL9zTg4myOy5//tqx30BETCRqLUD1Fe9R0pIvEGkSnOldHpu5Sb2PimjoL1iGzngsd
0DIrp7xQW/bGzEdKA0sqY5aUDFSrx34si9o7qwj+2Fp6S25vMyXXupi9szrJcJ+C7S/vc9p6ft6Z
ME4Q/kS+TMEqf/xK3g9OZjr5W4vggjXmMFBKempGAiY7bFE6bBSI8dZlraYPdTVGl0YcTn8zb27Z
07GWYbVaKkXUe1+7fr+9AsQnnlfFQvGxvlu7XI+sq5IWwhnaHmvnzchXsGDbv6j8GBDQIgHyPx0v
W+IBV1YZ03L7+AG8HxF8HZM7DE+Bo/lhP482d4gRAUyZoRBnXlRIBZHx9Sc+5bXM+nYzNxnylkUK
pr0ENB+cl9Cq1qMz0kGbYh1qWYbYbajT8rocXd2nCgHrzxbettDK+XqkAvBEywK+aR4nlL/rQq5E
olbmJicxfm1qqlcQUkQvCgRt8d1Efr6F9bngkE33xJw99nwgir/2Tgzgsgd7H6WBCHIf9YKozPPc
l11osyN0hX3iCb2fMnTNibplYODFe6d5iAqzUjTJA5ppPlz1tBXh2+bG10aq9tekKngWUB6/f/zy
X9/u4Wuh7aCqSGpwnb47YxX6gFBVZTB68SJwajZ4Hlia9UwtgxxscYwfItYChTtVBkiJqC1DuEMc
ZFPiIZey6/3H3+jIfKQ2gxvQpd7AFDnYe0XqQV/mOuXXKBaRs5PeBK6QbAKlcvvcxz2gbD7+xIMM
tNcJicLDXTxaBgbEw+xwI7YpFHg8eQC0xm0/TgDJaQU3HDo8NfayHcA82Oq1y+17nXkZGUoZOUv3
NbUjiXkAOT6WRTPZgqKLp0cPmB4kCpsu5BUQeS+BPUSXkuQUO9Z2H3/390dCNDKMlqW/gcfulVbw
21pSKFissp6v7gzaeDOkabqrXOn5XN8bFOci3ughAKyI4twp1eD7vYxFg7LHaw2d53awl6Xa3C7S
HQo1riHUgGr1fE9HBaEySvxEuQHfKS7aNLKsn6oxznfToKXt6uOff+QaypcA96Kxji5MhoNVRVoZ
C/Sg8SWg2tyNDcaTCrm1307WV1e0YgeHkQuDanTrflYGhKtNshA7Zfq1GYmVSS0kJ7uwjtUTh54j
T4cUIcQG4Awp6VsHZ9dE1mpuRxGy5kibn/qxS21ScHXtMyAaMW8B3rXRekqa4Sz0pJGc1Vwx6q8f
P50jKxfvdSllk/2rcXF4u9cval5PODhU59CE46GNIIkloImPP2X5rxysIDYNRDoVeHGXYfj2U0pX
ouSuWEFGBzG3b8HUCzhnoqNRKns6sVsf/TB2UMoOS2rsoSyyhLnZma6lcB+ll0uqFGTbsngc9Um7
//hnHXl4VD15aoaKEZ+Ex7c/K3OyxNKiZWaVYXMGowX1kYr94ONPOVLRQ8Zv6eDvIG5oXM/efoyT
J4M0sTJyFF80s/U83segCo2zJKnEN7vQY6CQGX1XmWv5CuRwiqFSiV4IekC6PnT5s9sTswApy/lV
JBEhnKqdIA6EJYuUqtIRAUlHzb98/LWPPRyqHgaXQmAetH3ffmvqi5YriZIlbJNIyKTzpE9R2Dyx
uB3ZESkVUjREQ2BTB1i+xW+LW140FD8iPkVBKR541PX82ZpiPHd9+t2oYueC0+wpmduxg4pN+Yx3
QWPMRIL59lObGHQNR2IQ5DHF1HoCmQTvoVkZWBe2UTthxSwI06BLmAVRng3g7yfSzJLR0Fd1lsxn
/eJUIoqy2NlAkTaN2+qIfyLzrEKPYnpEKlyknWhPHLmPvRLTYr5rDFhc7QcDSSfOXgMnquC+yhou
p22yg3gl13//xdM7ZaOhh+RADX77cOKuVXp2YD4FKPy+nfEokrbSnfiUY7Pc0ug7cAhgkh/uajM5
j+YYcuQSVQiTiQRsw689IwVUSgZW8PFPOvZh5DhBA0CC4dmHDT8ydOBx5pIDR4yZg9jn9qwSlJUw
Z3hnH3/UsXfEPHcI56RoxL719umRb92MZcPQmi0XGKfWirO8K8wTdbNj04Ywcxg73DKXts3bTyE3
zmmHiSVlSJwu4OCPAm3uaCiL20mUq3RImhPv6/3vomHDdHFRkRDneRgzb4mkrQ3Ih0HEtdbPzKm+
sjowkR8/vfcvCrQJMdL4GF+vrgeLjqaRHycF29nQwwtSFWexBIFZWmPkirYff9axXwRJgB4w+me2
mYNFoE+1NlZaPou7nLpqXPIHokbMJxa4IydPinmEOFFqZbDr1vKTf1vhMhnLpApLAgAQUf5oc3vy
J6IM9rPdjDvCjTBPp3l7S7ZehClTaljG2p9WKvtdShTzJkvtZgVV8Uc2lt6XKanKz6Y+p/dCLUPv
xPXkyNOH0UGn3kbaRTX24LiH18cAdsSoEl1MaZ3TOHjbjsAW4mX1p4+f/vsRTMlABzqPAJsb8uES
bFohhRGNMolQHcB0Jd0/CUIywJbPdZyknOgLmVeddeInHjlNvv3cg9/odWE/VRXjWMFuu7Za4zmt
63zDVyEBskhBRo7q10FM4Jwc2dlX3pA9F8SAEsCnZNVm6AhjlNlYPX/8OP4oOL49Y/HFaGxRQqN1
Tf/m7TgpbKLbpUfgia3GTX2DdUVRvhLolef7Niqs9AtsWz0P9CjSfrmC6Ri0SYgTGXR1Wt9YCNc8
0J+Kelna5A9t0rhvPDzzkfuFfh/sf148ArMkinRkxa0sKQ9OLS3sIbLJ/Kpx74LBrySC4lnTfY4m
MXgWRHJK4LqEX2EE9tpsP3jzbK3oa+nYQ7GRVr41z9oil8vAFVLnUn+CFbVuaQ9aSTAUor4tCVAB
cdnZ9jNBi2Z/W4ZOdRG6M07oODOaX+pIFGFgkSQ0rsYuHH+RcwM7nZOt6ttJBpKGCA7Mi8hF5INh
p3m89loNxgis2Krleek1pOS0kQEBVGhpMrCHPya9YUK7VY/l3Gk86wLlSweSMO8Q/4Gvy2+QsIw/
gVDimYsHOc2ku6agASI4j44vhzBFGtb3HLHUSsgHizPDLVhLsPRcXZutgUs3Ym2qTBLVhEH866gO
oK008K5rTLqkWsKMjdaaO8K6cGsu177aDbOxqkrdeMJWb74IIqeALFuDuY/gnhO7aw3DtqxLZTVp
KgAPCoYtJxDhZI4fim7+0Rh9/WB3tp8ADOCR1SGAbTFxLUQGPfjtaAj42IXhFBurTGP6VWnbmSgP
WtPzNagduEvoBnF3iutxCzcbKI6SxLGxhf2e3xZjOj0KVByPkyxujKZPz9rEbrW1GxbtzwYQ9w9g
p9VD6Cnz9Yy1DcxC2lkv7jhNRpDBamgua2RUxarU0bgGJswHsQ8NrpF4Pe2C5nkUdXfa0Dsd+keh
3ZewjNn+ifNiJKc1gWJVCJf6c5eM2XloDxYyINnC0wAUFo27jCzRG1sLlWe1tSVCDs1VHjqIgT/S
ujVpv7pR/MUgtEsL5CRoSKqQhO3AhBH7TZau0+JGreZrKG3bkOx1qh3wAKjzexlpN1RL83Uykn/h
s0Uh3kavl5wz7CMEk5YdfpEjOD2fBFTtYrTtJQNpUrvLAeLKd1y542VuOt33rJVVeuaMWkrgIsfC
uVxIBFQKxZcqJcyIkLAksaAcShkRSDBp57KqWmdt2eRj+DUIknhjY2y11/Dw0nRtoxepEKqGChhO
r49L3+wSAOoj8PFnc5pBJ1le18sgmkO6NwxCLOVFHW8nZcps33Nm64s1kHcXzKUD50w6Yx6tzMlt
823ap8NLKVJ0JRA4s9Vcq30bVFpJWWTKuvo+L1BKrvJGLHx6+pffiVNToqAG9NjjeTbdORBYNO0t
Rhm7QPPlEV0w2YkkoEJtSEdoyDEodspgZctklMZD1gp4JQVcu3MZ0m9f5GTDr0xzyjut5wJKSgjO
3sDpxLjHJeM4q1mPx9hPyXT6WXkaRUTok+GjXUbVRSndFF/iGHrfVHL/Hs3KxZDmzJTAcfJP0JEo
uDUZvkEsL4Hq9cWVkuNaDhQKlHfgcubHfqlb9K2tYWk3S7CwstPzeBV3c3ePItQouSNY4mrWLDn4
IWCPJ2eIw+uEJbzHnZ/0t1QI5htPRih+wEdxTUqa2ZBbhAtN5IeGNAFNu2aCFB2ffuPHkFSvSsDq
PzqSLHDHpPOI3To17VWUKCOq7cT6Dk9GXKlYRWO/Ngf1O1FBOewQQpNVP1UbNaUyWtegN5LsV99a
KlnQS6pYZoroBr1XkjKrLXL0mMoWj7h2CQYvW+mQQlJr9a2r10RRJXMeeftGBbL2ucQQh7lWLwxj
bcslMoX6nJXu6L4rGMM7sngI0s0+A6iZv/WtmX2p02LRCyoLR8Ga0PX7DZDkMw/qSh6kTUOzHK8r
8RwSSMcjCJj4HspDjjy47cNLtYjKs9mpIMmOETYe36PlnZAQZskHgkAm5RYwcvHokcAwXyBCHzVy
A8qXSl/UJCDMG5AYvdLwBXARSHRe+VcMGnOxCZmp07WNma8LJDI4/Qr+bCk2GBtUIDSqUUSEKRPf
ScQwrRFsQm5xYXRhe0G4tXsxRhMByErUzOgRCX0pmTV9SaRckRIVExMvwvutev25Iqi0QYczRudh
m4liT3hSy46kwL1NvUS77PK2BPkNUUPb6dIGgpAaYXZFJztsV6iNEI55TUVyWEy5MkVgxBKKudZy
PkNLT2y/a/CZI8iWOg+n0PHATrSVvkAyD2/pkIYGPxpv7iZ2O61aO8SefR1Bs+vbEFkP4VRiYSjF
+2hkuuFAoNOZkRpE6piLV5+GuqJoq4oBKHeESCmXwvbiOIj60v7exE7R8Wd6c6XVfP01MLV4Z3Ux
ZTZXWzJ4zElrAE7E7Txu1TRubrMSuOOGlSDhROGUDQqlxoBzM8CT+RGx0N7P3ONfTIWYtF2FIY9e
pD3q152tV3inzR7cHttTY8O5hi5MdH2O8k50+L4Dbm+zuyVD0n3UoSQnOCnYQHyaGs71pGk0aCc1
RP+vEOhCmyF01Iu2niplBWS+uoqkSWRHMlkdPlvZjtGu1wbvcdBJKj5Lm3b6jGIe7GhJaqF3mZda
sQRaF94Kdrsg/MsqzatpJG+dzmaNiA+YglIFeq2ios+yuSe9SrNcICJe14SbxgTL74MBId0kEuQJ
XISJ471YrTM+Udk06S2kofMFIX0K4KZNc9M3mqZ45lyIBJdsRMGIHkwVuLQ1Gs9kPrNnxpz7FNJs
JvJgbfgxmp8qLqtt2Ht6vQLFoF/aoveuIDd0gMzj+NKem+gqRocu94Q7mne6ROLLKUCbbtuyxdAz
DSmIJHdA7BikUshvHADd2q+tDDZQqI7sE6qWZINfNyA9A44o4iaSuf6UNWrGQjXLzFxlve1c5gKU
jWf24469SV31deP9Kls9uht6EX53FLfC+KU0RhLgstdCXy2jcqMnHJY2hiHBM6ct+ZWxriB7aUnE
2Tg0rJtbW6gToUydPkS3zI+Y9KcuCquAPMrkFSfiPo0yi/M9waplfp6b5jDAiQIec07YZYuCJQfo
DEwsT7OzzFLNz31ZVBoZzE1vkdZJGc3X0R20n62eAB+2OLLR142V43Any6nstroie3fr6GVSEzmb
Zjq1QRz9GwW/RLr1htZEDdVLmEUKXoC8VdIvVaJ705o4QQWooiwFY8YtJoB4RLIF5mwNgFm0JbGw
6bwoW08WtsKVSOf4gXicpUVWpdq9VTjRHeb2Qt8DC4r3cLjIkgBgWmzAgMt0VZeufl0PrtEgTYXP
7Gkgrfbu0I+fS13AsAE9T40QLUdPYiwhbB1Je07er4UtHMN3zMZDS5PM2Lkzl6MaAGbGtQQ8e8F2
1hXrfCrhZqczmOY1h6qeIwsRclEwjsK7JYttdDcV5+OXYegiZ0P6bpQHbW7p5Y4YvbRfWWBOrhLm
Cd+NA8rnvJTqJRkV8/LhqBtWMf3AH+yY0z3/kkW0MDrym8ogiSfv6uIaSmUcntV62D6pBPZcIeDO
wnWhglKqxiFDzKAXNC9FrQ1TEHGqX7d9RGsdRrZ5DrQI5h2kbVlctHOvRGvId1q7rrup3jl2lYqV
OXIQICnS0vHHCQnDuYWIrq9UMjGBvTV9lnFijDTQN8Dx+3UdlhNUk1wIzR8aEJkceufw3nYzizxv
fTZ38SyB4HWeyIqbbIyzeu2q8LdXkTY0jR9qONh8tA2m3FmGZNv47wiIKlZzdD6VxYHK52CIkxKX
dxPQhRH6ifr9kRYgFQ6HUBW0NgheDimFGTxrWCcje4C0aqTK3Usfm9z1IBXvgYWGPAfXogg9qt9F
27eElgxin9dT+NO2p/jvF3lsuvBwT3Vn0YoeFK8kmq+yLYBjMGbibQ0s4qeTlWGQlCa08BP3am7N
727VrrbIy1BMUdZ8e6u2jJATtdFxZIWmwrETotNI1PWvUtEtn564fuIef0TQBjV6UYshoVpkvAfV
U6NB2EA6IBF6JHIsN76SjVKZIajDSH8JY5jVtlWyBGpF8xXia33VAIpa95bO9U1hoeF+2Sgw9ZWJ
wNbZoeH98RM5VnjBbbxUd9GoaIdKHbSbKgmSNZLmJZdpGmIupt6U1gEBusp1V89q0JeVPDECl3d6
8B6oMqDwUj0+ll772/fgROyOzCg+1aj6c0yVxMES90vEQuXNG+HYlNxdo58Dzn7ZiRLc+1/M4F8E
rA4HRY+WxtvP1iMvzNySz27x3u6rbHR3Vjao92nTdX7dt8Z12Cbz6u8+ZmjLCD/omNHopk/49kNJ
DPaMigQ7Xyhjv+e6U+wNNYRpQP2TQB2ZP9IgT088ZfvdU0YQuyAdKejQq/MOiltKq3n5PCPoNKLU
2ONy4WIwc/DhmB1f8Af59uMfeWS0s6h4rCoGrlODSsvbX6moCRaGGoGkUKpqQ2hGvo7MMA/mifOl
H2KH1lbOZLJLwvXDiB8C+eIuZ8bxrac25WZGurvXph6xkknwRzDCy+hODPgjD4UtkNUPVQoNgEOl
35gOLog2/PLaUNsAtqmVq9VFnBobtdFePn4gy1t9O8zRZIPsQ1CIuhAP/dvnITlbKqJ2WG4Kazj3
oEMSX2sSxbc2YsfSg84zo4d+nhR8s7HqZf4oSks5Uap//yV4IZTpPaqI4Gm9gy+B1s6yo0VlkniR
1V2QpglaPSWN79LjjhHtFsAkAGQDLCahWIn7oih4X0889SOFVtgIiJ8WvAm6Zn15Lb/VvRPDVXCK
4mOA06qvm3w2kat7UCnnzL0p4oqqdhHXW+irrp82oK/y3mg2Tb+Qe9N0eBpwc6z7WoQnJub74bB8
L1pOSKJUBDEHq0Grg9OQHcMhzYt8Nc3oGpwFJhlFrrLL5+aU6vD9yoe6lT4DNhKUrnRU3z6HThnU
htFHwxwZ1IOkPeUnXQctt/OWO0AkOU6nGXVFQsPILft4PC7/8bfjcZH84BFgHNi0Dg9egt2nqVED
rwuSUbbbtqnHoONOdmLAHXmkjDdGPk4ZDJTv9HVECM/aIjgkN9y8y1BTX7f6DGq+nMliyW0Shj7+
We8bFWwhtuuqtMAWWMlBrTwzxgY0D3tY37TRlVWopFSmpROYHZKzv/1RwHEMfJ+Ls019tZr9NoyH
Qm+1DgJNgLx2XhH+QBQekhl/bsLp1Gp6ZOJiLgW7xCpHY+91tf3tsyIHB9oQq+zKxEGd231ZP8Rm
sUTZW6X7OQYrAbFEGcVF4SnqjoyRX/qQVCuklWowAA9GslRlW6CZmd/0yry2HZJ/7N4kCYna7AiG
cIhPfOcjb2KxOUIqZGfFJ3Fwlhu8CQVoxGyiQJX+BN0hqaOU/SZR5/ns4zfxfkWhGc27hg1NiRqe
yPL4fns8A8458FcAfmlOw3Fr+0y4qw5680satwCRXXJPnkobCdI+nUjywMqWxMNzo8dZt27nFkyj
S9I3TQB6FvpNHXuRd+Koob87a6CVcFl6ubBjHUGD+/Y7kq8kwlyd42CmHSgfomSKqFzh5PCCnDr1
tNLCOkqeky6Zwzu9moxppUOtfSgE83iFIMbcNHVT4fmrm37kzFgJghmmOLpSabmQdMVCMwXUWZeD
rFshnBMGubn7rousi3rwkmytcoxaD2TzDWcq5l17xQm+FpeCtET9xOQ4wAogq3MMrEFLn5tfbUJB
f/tzQ9IOMypZHK340O2oNMq0ylU3+0aBwQATggk/XYdMLCBrdG9gSeI5iTZIAuVnfD2TvBBzlRh+
T4vAukgyK1RwAI/TFyNJ5Q/HSeeGKF6o1IHd8b59zln9t7QA2OargEzydTolsaCHmMRfPh5t71ZO
fhn2WY+JyP+cw0NjE4UACU2DbDWV65zXEn5Wt3I8oYR8f4BCKMAtiKSexQ/Oqvb2AfKo3EQLO2Sg
fVhfpEXvTVsBbDZe5URWb5PZVeavsiWDLUiSsti1oN77IOnrCmktfcwFdu0p3Glo3azoAabO5eBO
6XxCw/T+aeB5AzBCd5LYDHofb7/mWHkc8BAh4UKqobib2bAjLc0+sY8c+5QlcMnF1bVMn4PRxNV+
NHsNPZOSuM5OQQ2pwppqQHB//G6Xh/pmV0SfrxOpgDWaqzBP/u2vUfj/dbHEELYU6tamTc8jpB6y
lkVHLh/oZ/t8aDUD+fFkij05ZZm1+fgbvDsU8A14ngvcbrG+HCp5RpXkjWbmG5jE2G6EqeIKwWl2
QYETdrtHEWPNV4MWWYXGiY9eHuLhj/fQPnEbMrA8H7oDJhrsvZooNGdFIVYl4uDPSVOFt6w62s2E
TeXEwz7yUpe7JsQTcO5cwg8eNrhJtUzzDLZtnalnU26+SOz2q4+f56uG7u2vWvzb3HkWa+Zy9n77
SgnA1rpcDmmQ2IX1kLlwK8mTWur3LUcFUN0ii2BJEjRIYLnal8N6xjkqa+RfIxWk5pxy2XAF6a7/
oZha3vkm7cJzpyd0GqJHmT8Yjj19D5W4Zx2oBLVzQfDULco1/TJ3nM7Z6JB+Sc+dK0P4VJcdgEWa
RxoCnG2TqCnOZoGjkZSJ00kU1NQsp+qvwGiDW8iRQtLZLxXlS4L6L/xJdkAz7DDM2NGmoCHprem6
hph40Qfnq0xBCrCC/N3NhJE4hQmIKIrMDbs7GGj0VvYD8aMEGbR1rd9w+xiru4oijzwHIzWjMQdt
16xJvZq4kMD7hu8KGaX0syESjzMaLG0VR7UFBzcmgI0nSnV+22Uz6fHZbFRXihI63Yp4QFpSgsly
E6GuMnwM3PUPD+dLuIt1XDBPNY3lM8upyT3mwkeC9+s7/1vok38LNHmDPfkQkPL/EX2icyn5F4zp
Hfpk/7MVP+Ub8snyF/4gnyj6JxyraM+4ayDmwR3MhPwDfcIfvc4NrEFMB0yN+l/oE+8TdcVXOz56
fAiYnPP+iT7xPqHMhCvl4NAzdI7Cfwd9snyx35YfzghoPfkIhHH4DNHIHazxadhn9EFNil3L8kRp
rCIjPFcqWMYmTQE/r8rsiZj5fsfSBSlddtCwyUmHGqiO4/QisrF5mlpOfH6sZHfh2BctRZy0fGhV
tsO0yr0nk3yRa5iB+qPQRvsXl4VnM6YR9Z/x18lXkM7irv9oBJ6J/Oc/ql//+PxcvhmGf/y9Pwei
+YnLLq972Wq40XBL+NdAND9hNqYWt2xBXHdgNv5rJFrmJ9IDQaNigaNQiBvnXyORP1IJY4RdjGYX
aQDlrf/9HyZ69LO6/mMvEAf//DvA7O0hgIFIKBRgHFSU3IypSy771m+3ibYaK7JMIkxhThruuvB5
auvcZyV2/a5KrBvSkmh8k/IAl/OUCs1aLqh/bVevH77I6Q0E7qgjkFO+/XBVJxtaH43Qr+omCXo9
dIZdOYMux7gZnYlGzQ3EPHa3L2Bm3yg9zTqMsNo2V0exB9+fUU6AJVegXYS1AmchP0fzAH3NUh8H
SeZhHBP4fc7TRbBMjRJBRYZoQSumH/izqokeX4UsCOwweierY+7oifRdrB3wJBL9JdGGESkOyTvx
hrhjOr5KoldrUkNqontb0n/D2LspZJF862YSJxDsZcQWi2ic7llMNraSW8+KWlJhSo0OC29uFHlM
w5tEo1Z3Kjy0mvXZtUbvz/L2f3aF/3olBP/7XeEi6eL+uTxAYi0HoT/mo24z6Rh5SLqXWcXR85/T
UVc/cRTmNM0OgDVNXSSqfyKxLBuOFpc7OMzMEYe/9ddsND7hm3aADOHTeP3PHUy+jybjq9z7rwlB
1YMwPrwGnIbBINA/OTglmqGVY6mC1UPGTO3R49TQhKilqT8rbtRxeywG+ZDX8XDXTtO3nFt2oM6J
k21mVCzaWmqxI1aZ1RXnJNOQ8DCLYpGVVoqrrOkhdxBKMeJ412VEu/t8mjSFHGlhT/e/LYN/LjK/
LypQst/MbLyl+B5BS7FyOYvp4/C46zI5HaK5hpU9EpSzm6Mm7rfuTGVs34wt0jJqGMlLorcejWq1
+ZnQeCeHDqcSRbo6iVC6oZcxacXPTbwa9Dr62hVtcm2HZkG6RwX4e6LIvSguo+5WjTq0ZJAEbCJL
Lelmm8bATxIoLvD7ncKZtdkJvZONP6rq0mckZgpFTlPlj2E/qvuxGDD3u+DpY5zaKYoMEmuKe5P8
C4dIDVrohCk0LcpogPE/aiS7wxq6JWa4OJchpDx6SbHfJh36sHRiwVsCqlNrTamzIHFJDqxJ8CGR
PQ2URinQoWfhRNlG9TX4DpikXp2VLVwoavQbEYUjCEJe8sXkdO4NEVoJ7FGYrANm8sRDWgKxPvfx
ZWpiZ5MgMm56dyRyuG+kuyc/PKy3NE9nHZlEXr8QG9Xsm9mD39m6BEWhFGjPkFi2T6mTtiYayohq
uKI0Teu7yLKIN4dlu2voJj9Z89hdD3Fn9JscPP2wKkgKunRnh5M714cxXunKrNhrApPIggIJOs2+
IiNCAml5pKRFDeDtB6+cX8KubUneiUfjV5O1HjEyVT7eaeRaKqyKsf4TjCB2qjhrkzVggfRSo4mu
X1VTqV80oz2yTOcVM2DkGxcGbGM0DMQY+JaKcI0msjHe0j3rZtLDQAFtsO2gHAOYCmkK0mWMBHjQ
jZVBotAFEEeNBBn4wtXKLXpyRLTWtO7LSnd/JCMw3sBWYqI4iDvINOrVjM+AyEScoKA22RztDBY6
by+W0Rqh33RF2tbYrZRShXCIosU1LxQFG+N2ytOhPW/adP411hOj2QvpzQcqtSKxYSQSOpkvyRm+
OYzx81gXsbNeLC9PEm0rf2bSq/JJZarYnoBQRIjkLPOL3g1bjr4k7CqZ1PWVM41jjwYit2d/VmNZ
bVQZNnDrEgmutyBaBK1ZZm0Vs8fHkycKUiNyQMYHbFrtuG4Lt7/2Gk1UgTJ03UOYau6tZkzzeAfw
Pn2EmOZQq3en8ZuJHm/ivKnUk1+XLTQWWrh2fCaVSQV9xwnhl9L02o9eWZJ/57iUu6KuXHcbzW7+
q7Rk97lwsurO1ocAAmw4MB1A72N7n6JzNWzH7+zz9t4q4BJvIxdpWOm6Tx0tLbEjGSK8k13Dy44V
Rh+c8O5HXqOMOPNwqM7Mb7KK93pNtC9ZMHXYruHcat8l2k5tq4jGffRAtXa7OJ483K51XVBh8AYU
OVzenDWtiAFRIR5cJ9CsEI1Az/3OWGeDZsgziesD/YcgLSOINMX5JfocZevA8165sV0lm15xOm0t
rN4l3LhtCTRWWLvRyql6WPuiaoRDkkskQrQkufiuW5l4sBABgYbI1XAfDWWTbQvVQa3dG2ZHXYuC
Mvgz9qq7TsmYzCjF+n5VzhFlVaSg6GD10ZHfs1CvSnIRKAJSVIoQkGgiW2t8XgYfrNRKP5nGtFoP
RD9IJFMMGgqSbfeQsbR6QaYntBrH2BiJWIANDbI4GUbjXHWKgiCzydtH/DNZ3naYPdAgUoj9mBai
xYRr2OLKkUe3sdelpIr2VHkDTbhlee6pskbjaXUh1PCGtEWydcLQCirDQCHZQkqMfTgFiXZNxoYZ
beIiQSwHcbKoNnZWY0JAx22S9ZMhh9x4VhddJu3cdDuFyEuekDM6LuX/jIOVB2rqWdfb+A5zrolz
goLli94juVkT+zwMFzYLevFiJ/FMlbDSbR98a6fzYeQoIT7TvXmvKAnHMgH92VzVeinPo1F3CxRQ
pvtUI+H4WrNzkQiDivrHEoCZ+IxqIGShtzhAE1Rafg/L/YuX2N352OTyayyNPGeQCzLZROVeOXGm
35CvIX61bqV/H4dyapd4ecvwmb1ZBxJaOLkvPAyQzDCD6d+FxHSQ2+pZPRsWpe8UzVEe0E0vTd9m
dPnZIia4cOtOPBOGkzlrGOBiCbqRQISoekCoTTqn+5qYTur5wPaQFIqBovMuVBQEDtWY9M3GBVf2
rYnVFDEh/JfUp1GQTOuQQMwfMQUbIoQGt0etRQ2exLwmN++SEEGQnxfd4O7RXKO3Npkf1yAdJ9W3
IgXgWTNKVwaK3vVwb2sLCkbUT+UKLoLogrwHwo2Y3LSyC72tvOux7bq7qVChWJXdGF7LlqsusvA4
1wOtKVt3/Z9L65+X1qVE/++Px1/yanjODk/H/JU/T8f6J+w3lA8XmQiJEH9dVrXl3EzdA702WdFo
Kjjx/RMY630iGYwmgQZWAAf24gD/Z9XE+UQnSOMWiyzijxvu3zge8xcPz5UAYWiuMjC4Ly786IPr
qhAyI+axJlOw5YD3tCzXiFY9XBZrZdDmLKhpVApkqDY5Ii1y0heX3DYf9d7KGfpqNwI5bgPphZoA
9KC7W9wC6Tc5JODbRr15qsaux/WqeY8Rh5n7gkTZ4P/YO5MlyZFzO7+L9qBhdsBMugsMMec8VdYG
lpmVhRlwAI7x6fUFm5TYlPHqcqeFzEga27qrOisCcP+Hc77T69uzQ3BgQFrmGA2LrJ8pbZ39zNoP
IY8ov9HrFefpGh09i2l7LPoiIlUsvdRIig96VxILR/Tkl0lBGc3NMr3KCVWk1znaQyKVdpEFhvLA
E0O3c8RcH0x9BcLeuf3JVs1nr79O/BnK9GeVkR5X2F+ENt775X1mv0p2T6Q+Tl3sWDUZMVwZ7jjb
v2Rq1U825/fdrI/5GPWtqW6FNJzPFAXc4yja7UEUmfsDUWLZROw7rkxonwu7mF1Uo6l79Cca70Lv
0VDi4TxJywPG6QOHXjQREnPpHZKWlMpOVu6uTzFq+GPbHWbEPj/8ybRvceIb4SSjoV7m/YQIa4eM
UA9Q0Gy3zVa8jEJqyJW7tJpizF7LxWIvf2YesO3aqVQRTsDsMjpDsk9gYriD82WUQLjVbCz3jXCW
m8mqm0tSmkaY2FepqZ3fe5Y0ImXpy44KoHiYS//VzJMsXHrdO4/1wB+hAq3hpsNwapN+iSTpzG5d
S+5s+xc9lnvMSYdih9o8a47m3PiZ7Am+VcuerV9zWUzsBo5VpG/zhpR4dp0+7NzBfSly5/16fd5r
in5A64R1IeZJ7pM8X4IZTgWZis1g75E9fiUFuRzgYK0DV7B2MrM6iaFVth9j/YokDZkCauAHVxvN
m5nuICQm5Lf0TXy7lRyNO5Kuy6hxW3Wz8HPFVFxD5DI1ISDEmTY+BlU9elfS1DJN9UGUabOfNhz0
GG34PtSiXg3wNK/LxAc3lav+Zg3bC5P36Xrnp+epGbqT5PrdmY42k+7YhlIWeFU6Uw894pDpyXpu
FnMx51PC9GjnYgL7KREj7Akt9iPInfrNlnVLbLHe3ZOcZsY2yv870tyIsve9QqHqL+qGjL3lHfYz
clD6gLu2EQjDsaAZ0aTWN9LXEgRUOPWOtaXqYLB0mzgMJQ5VjmB06hxx1/uL24bX3etrY28rIbjz
Ss1YrzHdD8mUiylOo6+5oSY3GWM4Sl5qcIZMY4b1bE5mtys1v/9SOF4CJdEXo6MwXuzU6o9JkusG
0Y9ec+oraRwNvbd2KFTeZ6H0KyW6CKGxEkOXFo+L7wBz11lH/+Lp+fALjQghtF+nbG7b6AqRCQp0
0KE+E2o3yK3ZZ/bC/9PbdLds7k/AHVeX3aqR4DFrdFZmQQgFmtkzImj/yEXMrSq6Ggnl5mJPIvj4
eSs1OKbZNtw1s+yf6jyfTrpo6zBryyKmVZvOjmHX58S0C9pew392i7k70zmB7qQH5WPCU0GbZmrY
+DFqm600D8082h9ZQ4XZWoRE+Evah5UxyN01C/6MX8Z8YgJmxmllX/Dh3wBfy8kV8B6HtnzXWBvF
si3NW2Fr8kLOXXbUyvRpW7c1lq57l2GoCnGfNUHFK035ulBGztNIsl1JJ9d5KsKcUwaaNqf8PC3f
YDuXF6BNHoEKtgAwv64vy7DkelDb4qkZhpK0JB3vCcVlXIwz0Y5cRJe+9m3eCZWyK1o5fVsJuXN1
9XvWSp+5ebBtbYhXYe4YKf5MtQNBdlnkXmtDqxS7RXafsGjsdke7elkJKzjAogLj2Wi59miyArqz
vJUcRGkdSw3XkvBZjU/9iM41JYM5J4k9IwhjN8m5P/YYKJghzG8aYU6xrtchyWshWGrHgaLvhX1a
UDjZ7PSFFllmOZ1Tw2yOowtwYFSNCSdreLK9/A7cKogLZzJj3PX17VgSBjgTWP6mJ0rGo6n9HLpN
BUvqePfoDSzk3E2cT8mPxhHHzpwVUfCmf5pt/4Bs8qQ7pnoSW7EzsnLca7M4CtXtmATrZ4GJY4dc
aiUiNHVzkjO7dgcg5MQK7jeM4XuH8OWYjWICSi/90IGhxJoxG7dF3smT7eZdJGqq1r73ti9mIlSN
A+9p4Ur2chlTFJe6Tyt1lQUmEb308wPf/ip/I9l5J2ozjW2tNp+1Bp8BI+CwVMv8TbLhgo3PyA4T
0srDZmrOe+7m3mWQtM3a1ZFkdzYpfKkXt+TykG3BWbXkExFNXOXHwhME52xlR8E83ixrv55EjVfY
Mphx+zvDzeYyNPMSzMN2a0BtvRurMvBdIKRxa07WkYDepsT+ZQw7b/Kq/TLRUO9ciZcxr9rs9zVt
8QXWgzyQ/TTvibzWb9u5+slmx9qneiqO7jBbRzfrf6M2JnQx83sJDKX1nkqZ2GGDojUcyFI4a96g
7QclBjvQBfvaREucx24jWSj1R3mP+EwEzPLWPUmN9aOjSn0/1757GjeV3DChcXddB0ZwW6v2nLHw
PGo5/ewyDwxg+gI79ZTRurekSK9rwW2nNgwPAXmI24uf5gUdhCeHb9tbNxrltSNCmWo+FNwTdJuO
CDDk2yf/6hIkIFi9Fts43sNayFH0rfOvBql5yUbLTs8FCbM3dVF6saupMJ2nizDJLrFrUq5GXd9V
ld4ddfbPO2GOkV1kT44kTBWJLB8sV/axwqh2mSw1xeNAQ5fojRH0fPgiqCrXReOjJXeksjuHjiIr
yjTTO0yVl/4ctI1SzzuyPWFOuJ7xCwWlre3cTt/pRJFb0unCkr67zMdjVzSH3i/Oo2eaYbdxeM+a
haOsqG4clIJ5ulqndpI2jqtlwDptRXk5VpfWq1EpDc2+HJfT5ifyYZ1c8UC6SL1b6plGNl2/NJC8
CeMSCJYBOp/7VZ1zDNMQVfeWvHp903c8owTNXhmzeQOHfcFLqq1nPF9F2PIg70enJ3l5u8FQho+T
nptMtCFYZyJme/rGWn1g2zUJm5y0PXoOfm94WDpEbM0+VutGqIKA6+D7X5nhiygreIh5R3Z5Td2n
9cAyMy9lPz9/dtpPJRsSes3MwA/GVQYJpq+D3l8f19V59JKe3p9PchkMa1cV9qUYy5cpxV/sVu2z
l3kW/y6qLtLGvbWS+7y589cMJ+3m7AkKKoK1rXvGamzC1arjjk6nX71B1JI1My/StYZRddUFq+VF
qaAGh4dQHzUz+Won/9VxT7D6bmpK7wA0bBEjfnvsIdQxZT5bBIxMis85qZTFS8NBg9A4mMldx0uM
H076ZBysgMvs1HguNXEwCqbsG/3EXZKpX9m8nJdMTVG51m48i+xV2cx+dJKbm/aJoe8vTOy/E3Az
2CcPWYONV04oSfOrla1cGSw6+UPCFjbcZF1fNN2VO2ui+B2n8QI1yo8MvT7ZqbnLRtfGSDTm8XBd
bFV8+QwUHe/J5/umI5hC6VrlLp3eMgtUozSM7nVb091E5lLqwLlmDBteQejc0NVL03bkOsvuNRUm
ar9oWjhTV6dWD0uKg81IjwrtxsnoiuVO29IZRQRHJ25CX35qynqeNmTReHHzi8bb7FHsyIGvaRkP
fd89SyfHj6g8bIy5Ey5FVdw2TtOfNKNxDmuW2gVGGtP/IenQg6HWzN/VVjg/K8IPMB6G2VqfqPiv
+wcVdxCDAzYfyC7kbcmjSH+xZBFw7RzTYcr43OlE/z0xet6lY8eco+NJRyW1szqxxateTBRwjXY7
97mMYEV/8qc7IYG8qSeABsIdpjt9Kr0XKPpAZBlE3IreSSiMNi/uNLznJb9t1Hu9E5T1OLwZxTCH
wp/uamM0dtlWtXv0INoZNCRS6M0nCMFP3RevZMhM8SL3ZivaWMnHFbEiBjkOOy9yjB4LMpwIYseC
Qn1AqULG4kUzX+Gmu+vFmxn+kQnM7vW2TfKTRGTkwVfMWV/me5Q672uv2jvoAfjeygmzwvV0YmGw
K+c0VrN3mwPuOg/21O0yhiJQT2w3cOYZtYq17HjvblYx/iz1CfYoJrPBT7j02B8fye5Th2Gbi+PY
efdcAyTGbgn7UdXGFWrRNzu5Rjd083czFgsdD8xSWyUnQuIo9nttDuYUM2GNN3QPBOMmy4dH1VXF
jk7S5XWWNu9J/qOa4DNsNR7R2u2Tu0lX7o9hZYuTcKRGQrMJttbUZ5XnhBtYKX+uyhI7H0XPsLTP
dkXCkA7WofLd35PhP5lt+ciNGDU5jh/e06PnMgPvTVd/YenK5A/cMBm76xomc83FS05RsM38nFDm
GKWp7aGecb2LpvowUzxyxLdqEfAYighP5bGeb+YX66p9QyevcuIN58bZw5A5NWVbRZox1XHqyTRO
HVm/oVGOBUS+0+A4WA9HyU1MGL0oxKsJ4AL8tXMqWy/sKv+SmTP1mm8tR2lg+BcbB+uWaY/TNdsP
3dNN5YmYAyy5qq9ccp4d9hyJeIelwTBbc6ubviX/YsrNL2WOrxRHd2OtJ/di2x5MJydpxn43i86O
qoYKqHbMyPOShMqkMPaZob/ZpfDYGDTU5p6ZxF3PPLfs21d8RcixMqh/lssaiaK32lN2ym8vr9cT
qtmZD3Fcaeqqmv7eGX+NLAB4iheyFZlHVt6R0Ifix3XgeeMIwGCiYzIdTBu7skKu4qOpN3Pfu/bU
0BGV1cksSIbTtsl6I4Z8DRw3184k+c0gk5w5KtKRBEcr3fZrVvvHvt/kiznyjiX1YI08hkuJxEVQ
ZK6TAYCgINxx8RGz1Vo127vRz39khWIwsHFKw0AwcQALfV1v3c5ady0owmdZj1/jMtTHtGjrU9ea
16A/FAATJiBq+KkPvZQUdjODv6Lltn2EuiMioVrxYOoJ+9ay1Y+cevlz47jFji5Pu/W3lZtXKNEF
TmIPt8oymyLwdO1jTkr1MCq/CZWtnN9aTd9Xbqtx4xf+8twNaXPQ0wqXneNsxGfzkjL4LLq3fFr0
g9K38sjLON3xQpl2aK71lVNgsJtglp08sYnQAIIxQo5djPaPM/koP8fB1em+eufgZGbBUzZoj61P
NqpHOxCaA319Lxsntmp74W5JPHKUE32PZFZDJ55XO2Gg9QgkQ+0H36woHnu3DP3FaM+VBilyILHi
k4WHOBvjwPy/aAEpZGxTQnuY+JduAy/iZFlVTCQ01/jS2HUeS2/FjI+TD8FcSiD67ENSQLztnYk5
8vSwnsDtDgQzbgH87zFUTmnceRmc0Ul4uKSaZJjOVe647+5a6zd9qiAXTE4Via7sTmWKvLevjeFo
Nuxk67xMdhCEihfXTj865ncPi1g/HI0JYGsLbd/5WX90ktSKsDLj2c04rkpgM9ev0I4h4FL9taSw
jRGbYkK3ofnkhMuIZDu2bG0mEivMmhbf3XYl3nPlZM/w0/FvlVkkl9H45YzCO1Hokw8gnO2QawTT
O1LKPfxE/Qhk13pvOmjfDTYwvQE4oKUWlSXzNO2+GTLlh/ZSZydNH/JDr9n+V6u3EvN4r31KAk13
qjWJie0zmcW4pcwXb1XOUyO270LzOa0E0AmyQ63H7RryOjGhCeelT++1hBEDt72GrcjrD51YJugA
c/dgm1K8cbpUb/7k5M9plohblOfZvjUH65G8WM6AytAYXiKuPG65Ub02nXvLRgnZqFqaeYvqOZmf
ysqmomONqfmUVybB3E5e1LfGIq03y8mMm8Xrajik6dV83SaFfrSbzrhj+zmL2E7X8lK2Yy9C7GDF
Xoi1vU/1pX20mdowFnCq8X1ube0q83bSH8TFMfi0ORKeMvbpZeh4GvGgQ2alZkzahjpXhAn94ar5
t6Qz/6lU8k+iyn8pvfx/UVBpI2n517uBS/79lanvZlDf+Z8Fbddf98eCgFE/ikU8XA4bAob+Ls6P
P2SVRM2hjLw6Ba6acjYH/7AgEH8xBaIbHQEGGIlrbNw/LAgQ2uDWBAV91dyQcf5vLAj+SpH7k37G
RUcO6h19Nd7Pv24i/lHNNuozRuu+cwNp1n00uohcNmXfMRJDOZAQKJ4619xqh1mNsq8TymUTkdWs
ZaTro/ssSktFnBLjzdYyrCXwJTRV+qnZ+Q+vZhRmsprmTHDufLeco5LFbqHKy7RlgZaX/Vvpzn7Q
V555LCWyG4/rEb4T68dYWjDqA8LMO3YTdfs7cyoZ2e00REtdYfnWxu1Fq1sqr9IUR4knD+2GAwYk
9ZodIhb7bu0ozD1IYlGhZ/ea1jKk1md2ZMY8BZZV5HvVNNnON5psn3SFeLTZXkb//tbsua35z3//
09P912/sq5UrmMBM/ce/fCX+9OLsv9vbj/p7+Off6k+/M+Kpv723V/nvn/4ibhTjhIfxu18fv1m3
q78/N9d/8r/6N/8Wm/i8yu//8d++2rFR198tBR/4J0EnT+V/9t6My3f9yamV/h+/6I+XhkBFVLo8
mFftGC/C1Xv7x0vjsB5jmwVLGJ0DvsirAvLvmjP9L4C6fZRqfNN4p31+hr9v1a6xjqzprqluV+gx
6qq//+H/CwpQLFn/JNYyeFN4V3izGQV4LP/4+/+gAV2lk6XWmNqBOSgVWGQUxwowEYqOqv/qpPTD
RbKVyoraeGB1xgak06wYVn8dZQa35FRuaAVwj4Mp9sz9lUHwSmHx6Qyb2m8GSVAW+6jAT9VHXrsf
sFtf295+3xam1R3dAKib33i5n/UVVJCbQZAysuuosIeKr5qLyhz/JNb0EYzKL9vOYV7YsjvCRBKQ
TDPB9gpZhnnNY2z8tae7Tj67xZ/fldGvcHOy/GmZ8zUkt2dEmKWLG2VQqrgAnhhBUHribhx5osC4
LXKQpDwO285LDYB4bW3fUTv5h8Sdl4vfU8Kk2VBEg2r2wlpfvCb5mdKAnsAdPGSJVV1rV80LfWfq
9oWzlqcRZAhZEMINcTv8RH74YGbFskfu8QUfpzr5ChZUTX23GMnZy5aeCaPl7Zq2/nQA7e4hDg8h
g9Bux8WcBPNARaJvlgr5cog+Y5GIGi4d0cE6YAJd72NWBLtOc64IswZrsSzsdAbl/ZQDqIlF9OZn
qxdLHSW9cA42x+Q5KzYoSXprBuksXho2QVTJ9XpTrUpjnwplq2AuHRpazxKp2o61p11mfJZUxn13
CxSIlZsHwhKW2xz5ZvPIdsNhAeIPCBgpz8HZ3FSk9vGD9ozvctqfjvI8dGT/aq0mTD90a/zPdfPq
dy9WsVYBlcLKktF5xXXxrE+JF3rOskVVNr2ia4AHapB3RKZkiLBqvDWTvAtYSnkhnzTkl4zg21xb
Dzmx34GdwLrKjOlNzTSWttk9DUbH5HqYbpTN3LNtmjbWe7BbuVx3srF2YEdZEXnVRyITZBjGxemg
BxZIUcKuy263KamiITE/dWyF1MAFn55sd9LW30fX2jjCyQyqyTvhJDhXrAuCNOUiaHzjs5/owapm
u9PS5mVjUFtehYPmoikQS28VE/UdoQsLuSFeF6vJHMJWLiAuTfq62hr751nqBw8TfdAn9q90dpiT
NPObO9g2mn9mjdmwLEFFqY9Xb3xHaPkssyV5cgh4OeTQEDDgZ3uPqNRotSHrDN6BSx4lWSJd+hBB
NCR/SmOXt0hF/cpmrCOX4cjYlZDOvH9Ho2KzzvQMpCIiOZD1iOdRsXmaxuUwKeuoF553APO+l4AX
2fqa9Zuu+k8FQjoymnaM0Jsz3UNuhDi6W1FVez/1Mf3ypu6Ffa4ZLExNI68ikmHgZ4I2tZHmM7Yu
DQg/ZzVVt9AR8ZXafNDtIM7lyCgJfeh2wR0qT0NDqmYDyD8qHOyj1pJNQWvk6FvYAmdMJWk+TD0y
3PKNUVC1y+0SZcAwP1lO8Z7nc6w2uRFxMFl7zeqriDzxMpgMlHScjebeHpCHtQ68P7/uoNZRjng7
T1O3Ts+MimSEUG0em3xm4AcHqTouVq7yFAMAn1ppP0LZcZ5F03hRmc5VNCLanYKN0z8yjPXMnvPI
NKnnVXPzGMDnRjjFgGaX9oaC62w27FgLLTfC5sOet+WR3Tmpc5LhbwXTMam3NPA3ndR1lv1+un72
yVzuNbW5Xugkya8sxWPaSf6bixdQoeNVcMvjlyYqyKlAxkZ8Tkl9qSaIiV2bukFbdNYuSbq3aia0
Gr0nsCQ/jetO/9wYi+8r4XbhUBXJLkGzVfVqCVptXM8we51oRiDB68PPYyDwO+DR+i77EQVAdaUg
WtPNYi6/WsSDwRVmZc1De7TSXNCEQUX5/5XLX+uf/0vl4qO5IWv9P6tezgwPpvYfK5f/9Yv+pgky
/kKlgeYX0AAeCf0K0vijekExrxsgktkXU4X80Qz8XRNkXUt+EAc4S2zhAsv+39WL8ReUO64Fl4NO
gYiof8u/gibon8oX3Nc+rBEaEpyViM7/2RDP00e6uVs2oal3/aNTSAR945AeEd5iGt8GZPMItZuR
0ntt9R2navUqHPkrbaufE7sdc1Qfhd74sbPWWyxXSg/RonBsHVgONAjWwzIRMzqiFo1Y5n7gZmdz
hu6oNVbOqoULXuvmu7RQ285qklc0QFHq6nAwh/pBM6z8wMGjYX83Q5yWPqts484cl/taZ7Y1TeQ+
WZpxA8TSfOrnExbF0wJh7dRr2cuSq2+zYNzCBm8knH5FXt1MSZSMyEmBUbArB0FKzZR8Gv58yNzu
tlkcdOPlD1MYJ0KO0zOduBWpejwask7jyb8u1J0xHF35aOrIfrCljpEYlwqUQnW7DZ15TLTqLJiO
eSt58bR1N3TjD+NqPzVb4gUoM1okVJBuOrakhYb/fLLI3ezb4R6Vu3ay8eaP/XooJs3Z24bV7P2i
jr1y2ItWGKEJR5UV1HWV4b4qtJNbf93DDvw5SrZldc1YXfu9WNYTSIVbShzAeu2j7q9xN8pDTtvW
b/0xX5aQY/bo6ell0q0Y6t0FCXW4AFJhlpiGdUGJUcjniuCUsOk48QhEDvPEel3BTnLGIr+mWd37
df9iLubOWRPtANG5uVltGzWtrsXagBo9sWZUCulX2S9cQtuepk5EZUNaBYBqLyqG7Uh2z1NNbdPU
zhbYuEOpEjkurwNNx+7jIitiUYsaEmcVEQh61Mb0YDbdoXPcm7xiF1cW+0Z0bZTaJev2cjjLLj3P
MrFCrbD8QOsZqfCF/DAMKcKyoUrXpi7sDXdnDuI798Bc2jKJt6kcg5aJVjDmYg+6+WuyjQtxvWwc
B/ZvNJcgeWBjdB7/nFHtddQMzKqzQ9FhGtat9aPS15/+nLJa7obdOjaXjRE9VML72h3vOsONymF6
Tmo7SK4W3KWJDRPRvalUPDCJzpHuYihgBjjb3mdX1fuFa2/nNqYW6kbThMXMmrgY29Ms9ENiqEdk
SEfskRerXY6uhut7Wsm4KUduTGlbxY5H6DVpmFVtVRd5o/toeAxeIY8zuu3SuOm7Q7nQJ7Aajtet
pApFvxs6I+RK5YRbYdaxtNMn2bBTkwBC1+RtXrknS1N9dpi9GIJ+2ab2ujbEHVopQKDJ/tqE+OgH
dU7N7EvoA0aSxXk2e1F9jW7+5PTJERrhxYLyYVE2lmt3MFMc0evaRbOT7wvXuOsbuSc2+cHXHKaG
q39pq+Ul64qHFDlU3lpPnZk+SEN7zBueFkIJTTKtCTNpns0CqXlSGjtsZntX3wCDVv6bBSlozKxb
e0g+NqbK4WZ1D2iJI5moGyXlYSuwsumFHzpAUYyClUjjOxDN219CVagffpmI+gJ9aJ9mQzsNCZoi
ldq4o3ukXl7DOVGOKnSUqw7V3BO/XdtfaHWmo0ButJPLq3XV2aQter6aD7jnmaIqfeYvwEeP7DYA
MsBieecRTcIKEVAtACdCwMWYw5nTadrJcMcdFvXqriuM5uj2zs5tx+duG17Mub6bjFSG/TLsy9Yg
O1xX9CgQ7fYMkhFwyuzFQ452lXV2pf+WF+yazZaluGdE3pQf6vNcRr776jcvmfdSe6zRYaztgCiu
kTZbD/AfOf+36UbHdlAv5mvZ93vls47x1q8WTaiyU3Q6a2fv8sEvDoNa2H1WbogiBrBvfkvTRG9m
o6uzcvdMABxT4yZoQdWGFq8uEu0twmf44ojmHok16ZNbwVti4gdcUXLTW1tHZxzfc+E82tUWNmZN
7e3em/b4hspxjBILMWGS9j7bN4612r5FRF6Ecpt+Da0l91ZaYxZoi4dxmX7WVGd7QJTX7897Ydnz
4CM24t/UOqHr1B9zRqln1/1Di+KBnfk1655TV6zT2zzyV4OdXo1lbX5Qmv+JpBy5zGKdIDLccxSw
DtToKkpje2JJ+zrYzaebuhefppW24T6tqx+c6Mc+IQ8ZFH5QwSQhkPZV7/Erj6CkkrE/CjoTgjn4
uIvV3FVyHQOuj5mFUKMHnTW1ob4uJ7fLPzX8NtxhcEE3MUeyUjcrVpxqQi8+EbRMK2O90kgiXnAr
FSOfBEVrczlhyzJS//dM2sluNeuRU95g2dXkaVwId7q0XfpzmfUfXlGdNrve9y1BbtxvxOz54mtb
pjOJ1Xc5wkLw5JrcyQlYDgp87v+0eWuMokPDkd/n1vpa69o3+yjibWZ1tFfjUa3XECNXHBJfPMwg
oe1W3aMI/Gg37lWyOhDRTLc2vG2g0ewah+XseaQHe6U4tLPhXm/0Ia4X/6AEjPNRqnDOoZbSav8S
BQY0Ob9wcPWXspSH0tKykCZYIsUcH8UsGf5psKz1giMDX0gI3/8bxM4Tfgv0kNp0Vr685eoo6UyV
x2Ohx9DEwloNFPZmu6M5fmAwiTR18Lqd3Zb3zKJOBN8/5C356CN66cCfyADcbIy5qIc+h4Wl4ORr
d5Zdfg2md8p8RvMrQt4bipry2t3yHfribbaRtymMhwGiobjNmArJvH3MZf3DsDoVFn51mCC0hJoP
UWbD4uAZ0219rbzUeDGr6gXYz2+wgYd2Y4WQNdbvukXm2nvnycuYPkjIseOs76+s28hKjTYYzdG4
yeW7i7VvRLuYkxWyltNROfptqRC4qLmLfLUtAQxZjgfMV/W6q1YhQqwrR1QVTDfK7Wfuep+rUatQ
pKMXjI5+twoYt3J7J5znoEAq8Vu3eJ/mgq+k/BhMOztb68IEhTvC9KdHi0Y0IBoOcQ8gWzyWPM6N
dcGTZpMCQOeFBwmGLzZOQhyxmLHY/AC/XrGLngHEbno8uQiySmvY1547hBjD0qBDLA1b+bh2zVc3
uWz3/PymSxeDiINZ0X/nB9dqCNFVmU3bWz5rOftBJyn2HGRjnEw2igMC2OK0bXMMSbgyZcoinzCE
CrTSwGHr2BfgrBhAUKPYhXFapz7BIYfMeenG3bZ21t6CQhx15sS0Suk4dshGwuoxI1uA2VraNiDu
wguHpr1thPlhSMQ8PXfBDvXDLefcebKmCyf5ypGY39DLf4iKryvXbJ3WeMCutlJvqSIa9TQJNKW0
XU2EalAWBBN0Q3VHzoEdVw4CD3N9dMf8fd7WG7POL8NQfIiRJIVeYOsBJDvFiAyBJKnBilY/70K3
k5QCScVEqRFFbKTiW1qjG3Mu5hHw4buZG9fuisNodzfkCejBMM13mom9FGbVg1o4mI1GR3qysDaw
1BkSvIhBOz5BJdmvi0K1bp3Sdm2BUVu/pLCNM668p016L4Ptxb3m/Z432w/dxXHCSrLcS3aZK5Hy
OhieDN/i1dJEfGXyk7lAZgZKwwWHpGDOdJ3L+ev8vkJvHW2BE8tHlNrr6B4STnwlpygnNOVYVMnj
vE4VRfJfpz/FR7mMF/IWmOga3kx+wHxLChg2+aKwQytjxsmM91DqmOrLbnzg6YOtnpi/VNe+JElz
LJBIFLUVS/R3ob1uzzAEkqCouueGZXWM6uk8mOsPTTDwIDSyIE1jfYZWfFkK67lO3Duv3B6HZjzz
DNd8rbg9PaIaC8P5HHxmb0S9gi1eTlZRHVZnPtuZdUzRySDkwlXFVjVeCwoq0DP3sPqw19bat9l2
N3VDMbxJcPdT4d+BdqwDhXh9bpjfmhsPJESWSB/Z6OK+V8RxJAdH8+9NnIJqQMRl4UR2cPaR7f1a
IGUiUqR1Tl09w8sBdlCl9U/Q87HT+0eNteRF91S9B/DFWj9zb20fuCefHlZZhEplcSNJtqXsii2Z
/WhZtx6VLsejjjnqAPBrYsylj4dOongJ9Mw5Zg7HtU+g+mFFdRBKjtUT+OH/yd6ZbDeuZFn2iywW
+mZKgq1IkerlmmCpcUcPQ2uA4etrMzIj62WsqlgVsxrk9LnrSS6iuXbuOfsYmEFKqh66+kjx20uM
k1UTZ0OpCT/VyODalyhyGkkVItyxGXFt1WUvttkoSsYUA59Fhm47hFyq/RDi1DUKFuTgoI1Jv/cl
GhH4BRIj44q0JD5kFg4EUfs3rPUnS2avQVvfZXFgb2Jp+7i1i0+74W50pE9mYsKnTm0oX4Viayh3
1dl1t82F1+Dhx4DWduVVLVm/ztK4XrNuzh66NP8yrZTe9tE9Vi47eNXySJxtcasb6+Dlj/Eaq2Sy
oSyZ9uHqmqbu5+Di4sn8/H4QOOvaTm6F267k7TtOsChwXxRLcO8wxbJ543/icFmIdmME8h3UC+UM
VdIQMrbzFXWXNdOz/vCUvaaT9IXb9Zv9xyXNbucL0kNM5d1P2GTNWizpk1d/E9l78+yu2nZ2tXWY
rTnEtgtuuAJZkMIM8nqL+ZGa+APwLaQbVpqaC1HYa1005QkKzSd7C2Y4k6+qMs9AekmfhgXoZTeg
5S1lEIGoMCJPCw4Q4YaMm7munCxqvJMOxHuePlQMgkNpYvcxkdCz+nkZqjXHEJD3nQ/PFi0N60qf
qZ9Awm7KqdNiBLEPsTNcG0WX9NCs2JnD4lbFo2dfQpqX1y0SzspCIax0f2gafXRke/RYu2PXcLdZ
3C8Q4j1Cm5i+TKt7r3EH8Jh2eSiyQsW7i+UQvsXDYLzPUxsfrAbKEofcpcLOjHlm5QTt24ytYB23
y2vre0wx+hzz9I4nfQ8+o9vGvn2xKgKgob8LcXXOcnqoMROzX83uFynvst44G659hk9O1rR+6WX3
XDXuU1hI8irmvk/TAY98vx8XZ5Om+hklgShK2F/9JgNIHlpMQdZUbqDzx3IwV2O/dBx2x/c8v6/6
9qVjQYLw3Bd7y9M/3eIc256jqcMEht7IMZ6aoKIZMfHjYljHC1ZFt5nXZTdlHIzrowrzCRtvWK8S
7mPy1tlxsCaU82/beqO8Y6OW9iFTOt2ppHy/o77zLJvqrJR5NAiCr1liXNJOlQc3wL/B9+nIqa8p
yv3d++2pIeLgGdUOWCxjndue/LFaY2Qh9Zu9L9VnO17d5hPKzHoe8O36Qm2HhpnEyOFU0xQHUT8+
VMN9340+DiVJkdpI10l2E1Pm9ImUmrgzpnGIBpZS21YpZn3fuNe+8ywxTdq9hcmTv4Cu35n7YrmN
lJvSlj/uYgFrqJf7LvPXizVOu7Fr9oB375tbxxKYWq/rn7NUdtsaA07ufvqt7x+K+Q/lxgdAC7uq
Ni5tMy737kKtjRQ/Jj/Rm0MNCZv897pd5H4cih/ckQjnSqt7vMZsbegrsvDkY/9xQdFkubUpQ4Me
GKJ7W7+oCCWkCHZ5gCvbc25FmWJH8Dmysargm+ZGCevM+tOlN+c7Bb0rxxriHaGO/KxwkRzd3s/v
vIGC49lEBphINEROLDBfj+7Tvy8+/7/txP+l7eT/w8U4cdB/JS0/yuqfSSx//4r/1JXDv/k0kaED
WzAI0XWRiP9LV7Y8GCgMFJhJ2JD/xUoSQOhysJCEULrYfPsszP+xFbeJod5guL7j2aBY/z0uEgvw
/74Vp/nTs3zrJl1TFg7O5J+24oEUxbBgMFxTz720dz4hCdSWBj1z7wnhLVdldvQIrPx+SarHJgNo
cU/nRA4VF8tHDBFigUNr/qRF0VaHoSQsvh9MTK7A3U3C9UQt4iGakjyN2ZwYwtnIoHfDz1mXLKu9
MjHbCyGS1DxpYyZHyrGC58hq5jQUPoWzaLN7WY0O6jNQISlPbsFxcV1nvrk30ga2oAEG9dV36i68
KilN/4BFtX80WqnvKBivH+xbCvuQjYXzJrtBNHhRGjfZ6gQxxo8hJkQjjJNWr9ravK2jh+XW+8YD
xLVfegILjaagJp/GSHdlkZ7iSSj/vg2I/u+wdtbeRmcaqlkLJGki9tW7EPqMtP7lEHhEuCSbT/cG
OzOWRBwK4432Bk7By2iD+VjmtlugFYBOpT20xp8YwLABA+hNidgmiS8b9NV+Ss7lEIbnyp6rp1sl
rdp2bT+djJJgImt3lWIWaAPwTMMyPHJSpl5GZz1HJ6FY9JJ394JNNUEV2Dp5kaWkOwKTonM7USOv
XMNUJY5rOb2DlWAbaWdQaYj8dbxx3FEQW0rG0fmd6UG/Fil7TRquq6jLesasPvEeyrmTpwXlwll1
g5cAPSS6+FNXDnqviMVjVVL0FJVO33/GJUbBUCbVmj2Mc0oHZ3nTvLb9FsOx67PahGtNaKVXbXc3
kdWxosxa4pehjnPe6UF5hjo5PvgV1ktPGc9B6xlv8Carr8SGKh5mc7lWlV1+G4wWnCmZomdmYyZo
v3BNghN6InNrmqN7h9KVf5R9x9Xk5zPieVORaoi6aQ7+2HUztmuS1v7zmOqOc3/mznzEtcGvu/Nn
skKylE+VkimSQ6ianRs62JTawgZNnHAlnxcxo/RAsYAYk6p2uQVKjVFs28RyyRpbBS/chLjIZmkB
1q8MZ6AOhEJU8mvuaFMJYVXIxgN7xpWZBfJtBAoy8VkXy4szlZ266SiIctCqC3M103F3LzNhsXac
gxFfR6q657rNsp/Aym7HAztHEkszao+HxtbPmGvhMKQES7Blt+0g9jobXOKncZf8hJRDvXT84+He
xLMldyCJxzyaJ7JraLLMd1Xc5Q816sUA9aAXD23t5v4GDnOMINR7pcEvGjwzjvUCtTGXfBSWkOYd
ZfIgMepEZD8xBnuN6aXgKBNmtvdg5kXyAk7Q6dbKy+OdcNPg01VlSGNg3wev2UBkd9XpLH00gkSo
jSHa/FImfkxtdtfVUFVE0q1YOgiSESVFBKvGV9MpAff7nFFf+MjQcJvi/B7nWh3GFMcop38TrO6G
k9+Oeq8kkcmVSdfqOatKivhQDYibGNXYGRunLRRVMZVnXALRxOEWUxydSZaemvFo4XhmxTCK/qeZ
xPRb2t1SHmoyuwkTDbHK1WLCq9mEA8+7ryV2WX/3lOh8JPwMTDAeTOSTWCoRr2f6u+D22FXxHSR4
m7ed2TTeesyE/zLMqvLxANU+sAwlO0qMlFm8mJ7Q8W35Vb3Bu1dIJ0sefHe1rq8B4aAcx2mbJBt8
iWjF1Xg7vQiTHFRyM3nTM1g2z/6g0nRlTFTZUHpkpX+oI6rbTQHZ5p3a+6E/DgF1qOvWnuMTbXxz
sG1cc4FR7cV9uunR3oItHWUcGXvs9hhZ8knHWHVmxi4AeGBFSl31WyLE1T3EWxWirShrH8+55awS
c86vbYPXiIdPGT/EpSBC5dh1e22HNnn3rEHCu8Nhluz5pjQBacOJ4wMWWYuXyMjTItJV3SALWPSI
R04bl58MeqRMOhB4XdRyczvrJkUj3frTFKOWGA3MD5sS4AePTlOs/rH0umhOoU6vnRxK9MpsSnGk
ro75mNt6+fbjJHjBsDz8XkAenEsfPX+NOF189Lki4GNKT0LJotOaCsiJIBJW7qR46kHpgyawnKaL
ltAkSWIXjX6Ch0K11OSKAheO9usOy2N1kwRwz+CjD+u42toyqPKoSMP6lU8NS7+byPgnUDlPo9Jd
ANV3sJ7Mtc9P+SLJJ92NWQAJqZox8q/I1eRU7vSF8ZgsdTBvAKKz8qB9cDzoybdwhltaPeJgQmGZ
Y1Z8zMUqeSuxqlx83YFhabQF06QLejo9OUktF6efQiMi4kIwr4Y59UNKYjpylkVt58htzmtz1sO4
1gvpLOYHq1nz5vXf23q2f5nekHAYwOulV9RCsQMIltB5G0uUZviBJDGsPuNy9VXj7yezHhmEc9du
I8NiEbBNyY+06ynEqIrEZRufhu+wjuydqSZSUVfetUbsROUmEtuf6GhEibRrR1+BAS0Ve8SA+KVM
rP51dFKL7kX6RLe81Wha03ZmvvDqksXRVaPFe69TyyZjvSDQ5W8WWMztmDp63sjNlpO9TiNIIejH
mBr994VCLjZwnkOEAi8PeeyKhMC6AvWgCQl7wR9OS2zAqYpd6GtZRvruXNGP3/w/4pKAp2H9Spw0
uzbQmtFspsbi/koX81jNBcJjQPiXdTgOwqeQ5u+YWCufyMZhiOgia6l7ouHas1dJH7I5TTUPzdVo
GsUXKkt+384WpxtOw87A+4JPMWryengwa0fqY1WYapfTCNVSouq1DswfIuQrP7ZuCVlsOqyDk7hA
1Y7njOgQh7Zy1GO4imnezNDaxU2LAij75spxQdTNevtFFjSB7mzfWlwgAmIZtz2+fWh3sM6djbNQ
ULGaYWbBMkhzOaxGAMzLXtYN22OPm6bHkTS5z14GYBmjI79/cnlpeM1DO1MbvxkzB0iFl8wbLBi4
Gl20R043HjM0VghlfY1irk1mjDj4hAWdfAyEGYhXkOy5rYbpaF8VqLGPpSm7IqLqENkqH3Q2bs0i
R0e2WjU+pBSG09zdVuSzKiQCRcVYcLuVtNlENAkZ+clkhz6zhVZkmmXQwa7oyfMgUGr7kcaW4mNi
IY7FU/b5jq1YlW+bCika9p/kai19lxNeZ9Byua2o573VZRKtd8/MrQGJQEJC3mnJVK1v64hp2Yi8
tPwveuIyXjaLKYLxaQmZjyTwK9PwT6C0VPrKAJ2Xu9iI6+mElcIOjw7gXfnYd00/IaUZk3loJ5bp
ZH+pYfx2s65It+4M0+uZwrKwPVGkpZ1Hm6QLzGiTLoLLX85H/wdwIgebvwBRfeKMACn5YKB4O6bp
erc//4sTN84tNDXMH1HFH5+dDjcA7TnV9/8cSP+B7OUQ+X9POJxl+QP/6K9mJ9PlK/7jQGrjuIZX
aVDNhZvICsEY/ed51ONkyX8MbYNKBjbKfMk/fE7B3xyOohw2bdd3OJD+b06v4/6NIP4tK8E5loId
fEn/hkvbdG/f5a8Xh0EbAJYqnx8E4xRH53+6OCiEtLs2RS40PIWoLqpp47BdeciLlsFuohhEsHci
A2Rxoxq5b27IqSvUW2+4FA6v0D2oMoOaP16FkjxkOlh7TC/zY+3po+2xERKB+rGZslfDwO4T4wMA
BD/hXNPP7qth4kSVXXNnNVqAR5rCHWbw/HFRtRP5tXPGLhXuyiLpj0bPsQ29/o/VTPPZ9PST1zc/
oEiUTSUKZnLWhQOwDrMfOQrELYeAY4o9dZU61viyyCq5d9wYrTuxJ+PqspOsIzNRWcEkEPMCCNpJ
DN9SZUb6jCZbptuJxtZ9cbNQuBwFn+mB+ABoErCvsTB280iwaDQN21j7W1OFGCRGidBYazGurcQl
MZ8tGhOSJ/VZWe3roCvR7SxLUwgg+4QikdmNKToWvETrbM4OJuQQhrjc6zd0OsNm64cXq0qttyAZ
eQJ7PZCTKTT5w0QD77RpcuVf29ZrTjDM+UXHE019lugHbJGlAd+grf1LqaqSnvY59ijVnOMLmmTz
FRTdBO7k5o3lPboHDBBf4Aam6tglofvi8hK19gI8jNjwLpyfQ15FD71TEkUeXNe8HfhyJGc+HPDF
LT3krLBwlFNxuimNkKFrHKfxk77N8pT2wj0qJ2HWd1v3RuR38g3FEwoQXFcc8O0Qe+ZE8YFyy4iS
FCxfKXXF2+4J904NhcsqtBOXoWi88TCFsbrzp8rtIjSel/j2w4/ezVGBSsn7gDR9Z1neow6vMpFs
BptahVExuPmH1bFQLSdAlX1hnQs133QWGNGnnlLh/ayog89J2zBMsb1yBe9fhylnlQBw2itux5Vl
ELlE4OWt12fhdsBXgphNn19fjXezDN4SD8ZiCap0pQ3esy77UwEOb+t2TpS0+uyx38KO7ngb6bMG
bCZ3F4o4JvRTE3gO/HXNMbEjHupoWF1Bj/zcCg8GgPXgzYl/4vKK7O4Gt6QOflMQqGN+qNWKtX0c
ufXyC9ADR3jJ1ZAuWu8wO7lR66jt4kF45eHgbVW8VNEC9iOaGyM7EF84TQS0w+JhKmv3AOST+s6B
eK99yyfX8TAcg9ZJNp49ips2XayyInxyOabvoG+1q2EsLeKQ87B35/LVHBRFURZqc0jfu2wc8tyC
VrqMQnhWcH2TRLN3wyeUCb4R/hF8yBo0ibz0OrtoDjuxxAwo1TBt6Y5ZJ7chnP1lKMqXEOT1yyTL
7DA5TOnKfPE1b2zVAi2tA8kN0Vkw7n3O36md/Vny2xAaTF9L43vbUuHH60xUtNZ/0H76nuBEOMt2
4ApBiOjI8FeM1PP8gMqVXutW60NSFZjGtbHNPM/7GtSNH2pXSGOiI1PViGHfisB49SubO7Cu3Zcu
MKnASJgJCVVDReR2++OiYtxi7CaYlFHN1r5KDInlqMjrNU57tW16WREjY2GxcKvfSkTjYkWaw0k3
QBTLF700eEussW+Au4Ewu9QQMQazOAHli0+envDC9JVLNyD0GI6xa3tk2FZieRALoRFsFr/HqZHH
MnWnPeW8HqBz1ocrbXnNvkl8fW9mwC7t2PTuWlhrZVNiO/CbAPqPHOU5m2DO4DrNwle38XAV5KIs
ngY/w70q6hmYeg0pd5tX7NHs1jE3UEjzBy4Ui26twfrlGDo4SC7uDWseh11UT/CXjRKQx7JrXhtR
cjzMUsN2b6fVEOWsgeUVWARRLBFwwKVf1zQ2UwcyAC9puWq4N7ZwnMwDmAciv8sMZjPVt1hDKQHq
YUf5hMQcb1nnOmztwUr4MkxXcQDvlFr0GOIJJCBO0a45Gmv24+iPcVjtDNWAxlRzzMsP2LAqfOu+
acPmRPy6X6dkLm6dJM6JQD7SgsFDjtLq5ASbqouSzsGDQcjUfszAZUvMnZnjRoPysw9PL/6lncdw
a7hVcU7cIl7DUMZVsrjnvujeJ31Q6B+YmLq9bdabVHrZGTzEVY6t3HQGfzcu1XJXCGxuwUTgmGb4
rqPBZi6isliQAD2nuhkZrchKcm/Y1lyrg4PzDa3prY4TQetsL6/Iv+7WzHV8XXqeZ5ldbzyuJs7Y
WAQ8ecpaliRVVV+ony83nVM1F0qnt0BgIltNkVGWvO6EiFzXSjY6VfZGg8jB+tvmW7ZP6Go5xg9h
DkevB+Eae7x3fPcpm5MvDsr2GoCY2Pd+2O1otefEv7gKEoxGqN2gyl2xLEAoTJt7+pyuthE2R7t0
hsM4C+cJi8CfvjD/KNOUp0Yo+a0XOph9+n/XY37vB3O6y6jP2zforo+t4B/NmW95ogyIfBYEk1NS
12KLGgX8ysurk29L44oBjHpnhvFDWfKLt6qkveR11VxFafCz95X5ZSJ6EueJFc2WctWGOcZlP3wO
ay1/WWab7snJcD2O1msnFoy6suH9RcOWxUmZNbOdxnvK1BaeLU370JL3e4JnkrxqqK2cq3AXTNht
2FzG91lTwOMg44aQOlJv73mPeMdu/8sx3bNOyHbegHUiyLvyS9ks5ptZdMd2mG6tUX1/rt0U6+gU
4MZBRSeT88mRqnkyDJU/FcXU3Hkm5ztt1csBrBzjkplPZ9vlKM3vw92Scv1VZtwHfEi3wmBK4Cm3
toJT7DTUlxvzUYJQOBkGL/KMMMzBI8R+kHopv/sJVUmC/aOPGYeZ9F9zmsjxQkxH9hk3gnGIf1HF
8yYbbryTtPZfpimcLlDEggvZvBczIK3h27jxHHJjgtf6IyIbbI1Eyb2kQvOu47HyFIAyulsavCiZ
TKDdWcBt+hUs7uxXazs0Bw3cHe4u01lzR6S9fsLyI9joFS4cCUAxd42ZVTIaumICbFCTl/U8WX5S
Yp5mkezCT1zjGKKRwqmuX4KJDUuqNsIul89J2QV7QVhh2K2HWb5WletcOZrDVkjdHkS6/0K2zd3b
vMTvWDKhns6p8QAFm5xWw6r5eQRv82vCk/inmJN6A2KX/Dv8Abg/oSjul7Fq90swT38as1aPCmr6
XdESwo0FNvWUP/6p/LE9kpxI/8CC/02lWbyuJw+wzlh5W3Lww8lIJu9xwFe18Xngs+1tpMbwiEnd
0g71h6UU1l47CoLuwsryPACaFpFXuv5zXt4+Z3YvmErsUq60U7uR6sNwW0Mbczf4KFoeoyLPDzFN
eXfz4NpHv0/v52zs9l7AA1GEouaxRGYB34B9Ty+g9V14jctPRAS4xsH3h1uD2mZnMWi/aKGFMk+G
ztHr5reZGBSU0+L34N5MsKWNkb+Fdc5l11ynYPjKfZUc5oQpIfclqFXLk1Er2MkwI44vDeHFLUy7
X3TBzZvb4mIbYOZLcO4mCoqHYxxqtz2X3gxyUvrxLrX6ZtewaqqX4lSNgBtZJfTPtBk/tQOteDI9
85pjj5Rfjf5mRmWROy79fVAGkjDp4O8Syw9xTKXebq77ax3cTDn+8ikDcZ+x60CMAYDU0A3OQFvF
kcMoCdbfwG1smRsoNozVlr/pHQDFVbdj8sgONQnCLseZm/eqP8jUQSLTRQWQ0Z72raJbzOTv3wlY
Vww8pbkV2qwxQvnBQ5qUuHniEJMbHJWzZCPGXirEcb/U4T7zVB7Bl88wHps829L51Z3qGq8eZ4m5
UCcRMMkhgn0XM76rWFkPcNxqYll63NBtG5UeHqV52rSsl7YGQwaMHQCTQKiPRR//MfPm2MKyJ2tB
MkxoULFlPQYXxWPWbqjDqgpVHofi1s46xeFxhD2/LfJMRDJlS7UsNaqTBX2m9KdsT1jjKGYubxs1
aq+gnJwSibWPfRWYd6P7woLtrEzMpi6+xk3n0tqFTwtL+GhD1uhuBiLu4p5pAaqVHqZPwzTzcyWE
feH5+1YPbfdU5y7b+8FivtIwZnzt7IHjzxF/idd4ObTcOGV9ouSVaGQ4VMckwWsLfg5X4Hwd+yDc
y8l5LlMUTPqU9h0oNMkyaQrmA6n8lDhsPpNnCV8HniKhLbyTyUaFc5cCtwQ6ddUlCXRLF5NaZ884
SBfBY1Oy/XFTYHNNWH+J1hv4JeMpZEMQnCgDii9BoH8FXlrtDR7KBNuitLMxE71RMHB2ddfvEQUH
7Kj0KkLDZKGE7YHOTKwNwlxwaBrtfmbQRyQPuz0EpBdyjyPyqZj2YT9sg9tCqkQo/wiTcxYQeIZV
NQV8J/ifdUEed/B6ax3nKdDtMH7kza622mlP5sT/uMdHrK14HyZ8JKaSK+UL7IOSj7R+cVv8LgOJ
QSaTdo8V0dngD7n5wLaTx9/jQL0r7UJvu8J+LfPc5O6bigOJQorNxwE27ODWJHrIgw/MFX6XrQtg
u7Ofb63CTzegJ+ttkoLkqcLymc3XRhgM93EV7ztF26cTYz/r63rAr9kcsynv8fEHOPsshMlWW2xj
xJjulhyfy+zww/eJe7Ao/bCBsx5z7bkrZWTuHg24XRGoAmtn1lewdB32ltHfp9Ug9zrv473nhgMP
btFtLPJh69JnQl42gHv0IUdoXGd5NoBoyH/m1L72zrbqvfyauIDgJlAn+6If3juSHGu7sj8wl/tR
aRYeXQ12cwqry6h+s8qYsUi6E79t8xDm4PiggzJSvxceGxuv+ijyRoK0hE9dTug3Chpe7f3IofoQ
vqX4Es6/GNxfCmC6ayqPIMuTVHHP0xjeZ4H3Zs/BV5yEGSkMzI+l690NIC8wSM5nlk3zOoTot/I0
cTErB9pfd8vBbrgrBWLjmvc41N7UmO9ycx62qmxB6FmYzTUhV9aGrAaXhKoyx5UaJE9HtcNI7wSn
2eouNQwdje7wQGEFtJtB3ZvL8Mu3SLaF7fQ0xzW0nUAozpKwosMMiKrRsq2lYpAlY/DAp9Nv+S1g
JUctGdMiofh0OSyeuymAI+x9cxhQDToW30hfDBGpuU+lvMWh9M0p5al37oj7W2GMhFo3WOAJJ5D+
zJGNzQouICaXU/MXq1qt86onj/0ahHh9lOqnq4VaBYFz6SLnBj+KKSdsU7BlRquXA7BCgVm+kncm
Nv1IpIIhpu84nnjUKEIOCB2Ij5C+jR7AXhtgVy1Yk4n2qtL+UjUkAsuRsx6vzaC9NQZU0zqO6R/m
eZMAwp//LtLdqVv+P8SNTOch80nISta2zikqzcpz0zESKH0rHNh6PaRmsDG1dPZB5TZrS1WPWAlW
3CewhGFrOs1U7CFGXcKw6VdpHzRfjZV3K1s12f3c5OleiPxP5nN0He2mObQLMKPQXVAm4ImsZ5fO
L1vzyKzJWrIpqz9UOnHAyPnVZYNDfgeu4bH6uy21F98mHc7ksOVCWpKUdd3g2MwkgUJikdY6cxcb
I5/Zb3KbrH9o99NFicSPwslqb0eN4szwfjuH2k9cuQ9BMG51QZYJ4JlA8EjUJmaNzY+RN2uSpM9+
E5+n0sOf6n6DUdm5Of4JzuH7dsgeQQEgOBrlY5cO9p1V0thRJQ+BJGmC1eaohw7yS/IKRu7HwMq7
NUtpRx08AtbWrMhotw7xtvM4tEbieV78QNarYjadGaKq6sGqO34anhJuCA11FsYuTYMVS348bHlw
dsZyQ+0lm4emhp9UPScdK6cm4EeZCJ9HJSeDYnR2EA/fVEi1ekOMDGwWGaUuIeuMxyNK/fISppkX
qRbnPEg2GDazc7HT/OgPyYs/qR27CrXy6uRapgTFncVjODLDP3UC9zEtNpQMEREz1C802j3J78ti
KJqRhB8J+buops/eHzWaFMEgIzFIkKj8MaAwOF+CL6f3jV0lNTCcwIabgGtrO6rks7TL7ZTyW7Cc
9th1xPpzSBDKURaqXcHxJSXeXhnJQ58VvD4D8Qs46wch3SuStBPxW8wilYzbyhSRpsEKHl9FpJEF
6KBeESNIAzUA1onsVCvHS7irKXjCOQAxsVyKeFfo+jIo2JP+m5byTwckAl0Au3yMYZiwHE4Ryy+v
dHqJrW2WLWBtNBYsixHaMFZO3e9kk1Vbrwfx62nctmTJ3LTTNLV1d0Y2nOnrZj9dtL9na3hNun7L
2v1TUyoHmhj7TYxtEGu1v+/QYCIb+WvN27yN+rJa1koHlzKbP5D+v1I5V6yvGRjpLfpWfgOkbF4a
/F2KsGbIhElEv8AgS/FTbQ3bxCvJ5eTBYZp9xSsfA/4NgpkahBqlzYVf5sNTicCyDmsq57T2RlIR
OVeoAVZsNpGDaS7A0BALuWL7+yIm46NwGKbYRtrPpd28clijQmz0bmt1dp1SPMnFwQlVf/v1HCVm
yK7fVhAfdMZ2Ehlm3fgWlhHb//ENf1oFQwNNNiUogiHM00MZzQnXLUI1kSCzJtrMUx7nvkEpE5lh
oz7WrkIY9XSzpqhVrOs6Z/fozBgstDY3Ni1EjOqFsbYXkUSLDrJVL2Kum1b8OLH0IYW4FLgEMz19
cFdXnszpiaoRUVKLvhrLYRSwOY5TtG01aAwe301kvNXKMtgn3HQrOAgWnOFbuAmmQlsbO4Slp7im
kKEh4s5eLx4IQNxQtDokrNmIP36uDtZiPanKOPSDwsfs7Dt//EwCPZEnsF8z/AA4LtKLzmvc5ul+
JPBhWoRslwkQBP4zAjRJP14KcL17OttnXt45qTs236y4U71NjSDchOhWax/XIUk5Xqb+XDyiVKwM
mW5KYe5z3XmveVre6cb44kw97QjxqFntoERfoam9zIWGbq2Sm2gcH2cGbNoptZl9m01+xDHyPkI7
N9vPzArfaLX6gJLtvVZDJ0kMLP7RNHgXSSc+DG1KorQHsJHqsdgV2PVWLf6XqPfrvRksu3nwXl3L
+RoG87XAlbRns0SOBr7dQjkRz5KAOatJS7YaZRFZnf4YOmJlVW69c5KExjhbRC9aaq2QtopoSGp8
ZMxsk2cfe6/5bng1RoZPngISKD8AG9GD07Ir56jh7j1zukzIe5/5TeptSTBqvGFuVz4Hk/0QNOLd
xfu5agohN5YxsJ4g0LyGrfiTGkN7jpXgcxg/AkllL94DbF9BLNd+GlMlnYFU74T2gO4HECiE090h
qt/NZXjn2OGpdgJznfmkvRaM8JZMw5X0eTuS3C5wR4v2t79MMwGmLt12QMAc38rxhRUP8ziwkXHM
lTkmzzJ2rtgyr3POg9oEPq/IQ7rBtOxJh18GCbekdsHV9EbjrEvl6VU2DdU+YORYibyHuJ0xq7mT
+YAFkRwByRd7SslFZX3kxoxNkArocWrgcaS9T4geU+PaCPrwMUWuQN2e5KVs+6//WRn/Y2XMyvZf
rYzrz+//hscwXb7gPzbG/t+4LvyQDa/rmaxl7f+i4fEnRmiEt251YBcshmFw/GNlbP/Nd1kLw6oH
+hXQQflXCzNPAN8O8efwiEUd+ndWxqFzq/v+Cw7PMgKcBDRWWjYd8Y5l/ZOF2U85/8dY6hljH1B7
k2i8e3AjvV626TqP1B52MBMDiYYnTEzHaVNHDD07/7Lo7cKjFy/K3Wui0APkemfvho0iYfxODPo4
bsEb5dvpXe9ZGG6G45TsAXQbY8RU29+//i/uzmO3ciztsk/EBA/JQzPpAcnLa3TlvSaEpJDovefT
96KygT8qqpF/F3rUXYgqKCsj4loefmbvtbsdUqsD6SM7O1hb7GrMzfQd2HeteFIJmQHADnLGrTyQ
qHgkJPJpd+SJgesKRt9GlB/gFI7epD94twPP4nbwGOT7+T4+4pbdJ37mwra/1ScPyPJwkcDedZ8G
Nz6rV9ptflR5OfR/gXaqz+Ze29e+fL1Q/Jy/RPHVZ074U77TPpIg3A2Hp8lT7hFEudsj0Hha1wCJ
9XMY6MkusVz1bnzVLgFmuLeh1+3ENelW0n063T49Oe7lxfYPi9ee82O3ezM80L9ue27PzORO6Nd4
7hRI7kvw8BC5H+TNnAm22RV3hAm52VNTI+mCdGS5F+qeYTIfRwJaCInSUxyUzBH4uy33LXEfeK/c
9Ih9g/9v9q1PmBAuSeq2+9G+6n521/skBZ5BDV0tDi7VR6GVdxCXYRHAihgibBQl58ht87nu1WN9
6C+2vRyDYD3AqYy8NTrL2+Qm8uo9DhtXXPcIliLQzcVOu2ZzM3Qnfpn29WTdtC9rkPu2n5yjI9+D
p3mH+cw33/ITEW56TW3tby41pp03jZ/nNwAflM7LbusPA2eG4Q5f9bVAL/olg+Z22A973K+fFFeI
iS/gYmOtkce3uWQlQPSXv/BZU6OsX+OlJPBwr5PdsqeTfC5pHrh9PpK3QBKbdUkklLZr35g6wqWI
j4CI4uNNGR9f2/kYfw9AhuCLQPEKwGpfqEeQ7ef2dXmb2Fox/2eXW5HLe4gNQPIRNy1fTPtG9a1z
hyd3fF4J5cmvnNvUVfx6bz/Xl/FZu9Tv2zOGmEfTulE+nI9qVX3VhuniuNQ4/KCesqvYV66x2nup
cjnhoPPajDUUFh/srdybPH5uNUpFF8L4dLaOVGar9ES8Mxx/Yc0hLvXuSDOQmO7wzS6TAg0W1ySD
+mF4j1NXnvtr5nRtdZyWE/mAVXzQ/fAU36TH9IySY/gOb/kr/Q+ww+7NzfnE82889b7xFY4AzMwA
4+MXasj6ge20zuKHVvvbfDMvae73jAhtMG+estNPWaDwBdsgf4zpPzv+tO2Lvc8kh3BTLyQhhCAq
t6dFmXy02fML37pGusmzuMlo9l999srhvfqZBi4wNJdgg4NxiTkPihZ4qk9emOOWQRwMwc1y0BzX
i7ILEC28O2DIGA5f6dfhoxJk/nYFq/rj8gxjBXpM98HzonZFv/kiOTcsb3xhL3gTXcy/UPc3X8oH
E2GKAPrOTg+a+SD3ZfTcUEQuD2SCisNyWQaGFyy7Bf622x9X/5rEm4sPRGuXXDbJRforuzJPpFWZ
7whR3Oxr0wkzDvPs1/yDKUF70F5vokvnnTRJRsnpjXan3yQOKDvQZK/rcuw9catfaq/2uW5Rhlcu
TqtP9SjWS/t6t3rW3n7B9HxJ1oWHOPtDuznqd3uCKK/ib/3Kvhk91nf3+umqOSLiCdhCqNGdlR1Z
NhpPRssLarFjucyifI7l3fs7QJfWc46qex8fqptTutO95x3GOvdq8XcSBOHuk/2jj5Pwl3bmJ1f1
jZfy/VXnMGdIX7pL0O8Gfwrid2buLqWcK7x5N+/yA07q3XS+0gLhXVEPP3WIiq/XEy/BTUavOFZn
HIw7+7o6qvwWKKhu7Y4ehH7YZPweFEKmm1/J0+TzhPj1fBYeuPEKsA8dNbRgL7s0X7OjEZ76byld
fsy/X639z7O46p9o4pji7KH8PeHB5lwE58Fa/dycicHFPOxSmY7fqXbqfKAWDEQBgQRQD1De8pqK
Iz+enf0IcAxfWdefFOmG13nho5YR+2EJBp8/w8x3n8tAyf3V9ma+nuql8RmxZ6xloO+iG7l/VS4F
r4GcIfgeGBn2fCt9a09WjP+uvz9iQD3de4dvBbi4r12YF3bwSOoZraSHaEK+gyQ/ttw3rUtxlaFj
uUl4i4ag8Rtf32//7XfKrYU19Y17LE/f2tPwRQ/le7YJq/fdmSeFeY53ErMLKnl6ETe+dJq3hfSx
X7TeVu8j3UyM63B36/isl8hr3CPcGKODQVoR98Ocp4w2Ga9sh6RWOejjgZiKXvUIjDAdxf3PC8j/
A3bs/0NUWBSa/1Q4Pmbte1J+/a41/PkTf1eOhvoXtjKbChHoqwoAmfrwf4kNtb+oI00CxSnZpCHU
/xIbSu0v/o0A0GqZWz33OxLW+Av+Gjhmaj14Af+h2PAPGaoqNU0IjYZYJdbRMi2e3O8y1CIGaqkN
LbR+4khPkZUaANgZYfz2fvz3Yte/H2ULk4SLi8hI/lmdJrVdJPXK3SIE/sAkDYvP3BfL360LMOHo
q/rfPMyWmf5bEczD6KgzLZsoYVOFYvfHi+llUes6rZFvWoigCTqtCM0h9MvBy3WyhrJ7VPAwXGDV
o0L451co/vAQ/jw22k8KfdVWVdvanttvet6CQWWuov5BXE9L8JE3lU2mUt/YMX6ckeQEsq6Tet6n
WJ8o62wnemKHI0jFK5rQj4stKkcZ9HyGlGAh5ChatSqvhNRj0G///Fz//TMH5OZIto+OJvnkt5fy
21M1WMBmJuNDXzBd3Ag2aXTEP5/rl//8OLREf3wcUoU3zFJlk7Oqf9L60k6zp8lcZ2zuWc89S9dm
ea31RTNd2tVkogysB8IlXmL8kWCT/vnB/+1F2pKOC1Xu9gus5oYS/O1FDuhaRaOntm91iumTKW0R
HcRw+J8f5d8+9a0d1BD94l/hQnb+eBSCKMgcFY3wCVjvXkeTYcMoGcjJZH3550f6A324HRwWgmB6
PJTBGpOSf309klzJwtJU4SeNYEpbmiGqxzG0oBLOykWesbH5z99Bh++yrqnWpkKW28f72zuY4Hcc
NBP6llwMG+DgOHlkMCrnf35d//Yl4UBUbR3EORsaA1vvvz6KLMHmGSmPopPjeZea5MbkVqL6KbPN
IxPQJ71a8pv/u8f845woEgwxxspjolQJ2baFq89cmHGVaT73dqajd7Ws03/6mBxJvFYafkvlTEdy
/vu7aUVz22ORogKzFaJ30rW/Efo6n5husU2RLFR7d8wJpd/98+P++/fGVCGIqxxNfEH1P8/EqJwU
O202oM/c5HejbON3IuFNl+MXA91oFtl/Y2z4t0uCE5D/APphdaAxkfjXFwpjIOzyBpmq6G3aP6du
yMZCkm76jZ0qx39+dUI6fxz6GClQ6fNAjqEiR5T6H2+sqJp6IThk9DsTPd4eGERanuoUFu5z2rd5
vI94kWEQkV1ToitAMMG8H30UkmfTYf/dNuJ9zmd8Am6EmbE9dTW5cqeltRYlqIkit8jfWpiPzzOR
aUD/U6PaCQKnzF05VuW451gT7HutbtYPA3G7ZK22ycSI2x6S1ivaBcFe2+G9u1hGS5SnaY11/dle
ZwsjapR73aofnTxmKaoXIuS+VUardsDqM/cfBgxMhgUMqKvzVJkNmmd1cMQpNUPWcm3BRD5JlPql
KjVLHs10ZMnuyNii0x8HYnrCfss4QdwqGeyOpIi7I1bdfZK3zCDDooYJqRM1m12mqjN0EIn0SNtH
ikxvpsYhbmC1NHvEOzbFtFPoT1/qJVOUICX8qw7mvjHss2EBDXGxtbNGFq0aX6P324zzkdo9wVNH
P22LKENubJX1En1yOhqzsau1SENNHWI+562tgTLQnrerZTz26myUBOGgz3Q1wleBP/chQaQqQRCw
EAH7sxcoymjvgB7E9ltB5Ha33VB7sbLLPmjwMJQdIUlU36tuhODyEOPt1UU4b6Ft9UPtVgv6ZCAZ
U2u1rpHPtrifuF2IW6ORzByKZSm0/doYPfYFBWRJtINg1k+HeXVWct1mtHhndmUmIwKlGFlYVqxQ
3WqNsIlzm4imXdX3Jp20ALgKXgVP6I0mOiR+I3jxwhMqCKZj2JqMZoYJ5z3ywVI8p6liEwE5oa3v
Oj53xjirUnfnME2cB7jiFV7qFOwUpLexeSKjD6tzDDsYaL8eGtmVrFOw5ramh0BiuAG6SEYQh1Z9
bd63bRhj/dazprrgXKfYKGq40X7ZdtrmNyvle1tCoPIa22ZckdVgzV6avjdogGMgBcWyjiJQYeOQ
O1SoDbjcdG6exl5XHjStmbNA1xUogFUeCrj6CMEVpisptizsn6j7t68NZKwYLJlJRisGwC4MnzCt
NARjmgOtsmbOxL2hq+aygOaenEjqmchzHvv6thwE0jxlQJXMlpy0Ei4rZ9D3VllFz1VebumamcKM
JEIThwZtWJoPjP0CyURabRwzQDDwVOxsIclqGFmlr2tsTR4uWPHLUYYWAgupRjNfL0jHHo/Tf8pC
W1m7stdUfeyVXAyD0i6VX0w62gY+u4ztaUxKStDpG1KQLEPiE6ShrcN1TWHFIC7OySJS4d7XDwVB
t9EdN8E0CbDRxSz2Er25QhiGt1QkffHK6E59gfWaXtv4xYz9kMyY5CMECMmRffdEJCrCNPtRA8V8
4tJVX/tpXKJdWyvaPZyu1XnLNDavAeoJCUQws0XrvOlRXMQ3ekcILeMuUbLWYIubdTTSdSibeN+M
RsGQRp2InoQi2d3o1tB2F0kuhvtRj2R8VKtWyycXv2aM6UbNuCkH9pJr0RHAJyuwDI9qeoblmGdB
q8GBuGmixOruJqtil+zZfauMh2JtdERuJeEpv9IsE/MDVAvSOLk2S1bqRmfYX5G5JohlqE1Tj/i0
WHUHkOG4gSckWNDv6668s8h43i1tYeTBTOzv7LVWVOzXxFLfEtY8pbcAfOc5yy67hWyJCFyEdXZH
Ea0+xavR4xa3a+k7FvGovjrlzck2hfpaFWL+MjHhfpdUAfpeIqq8htiV1LCbi+YjVcr6TVb6dKtl
kIg8I2rsR3Xo8Uq1vRSoHCJ1Zzmci54Ak3aX5o7yC+3j+kIQLDzXhRYxRVsKi4Y08rnZI79pRp+9
AAvKFgU6Ma96lB7ITU+Kg17nMB1LS0cEmWornpN0AnexdMjgNJzQaNxREPIWIgRGem+H9TkjBYtQ
m4gTa2w4GQl0hp4Ev2hiVSpl8TSpE8dqbvVruO8Lzep8u5IYf3A7DF+TQ8gDWMNWeYqaTLspFZAX
rqYNeeR3ra59IT6UZaA1lU5QPH7ogx3FKFKHqOJqD3s7P1RZErbHbujN9ymzoXxq8Ty8dCJHx1eQ
ANVjuF3mq8Go19u8S5TWG+KIqXYEF4nwy0hX1x0peJhnRJmzhq3KtPoCQJC+s9JGnscLRhfWxDXP
PJdGTqDhqrUqvokBo0OlpPbtJgtoHya1dyJPoDh83z7az5w6hQKrn3D06gqv1CVdeSKRkZi/S8hI
jFd6YC77AkxIv2MPHd2oRsHNJy2X+GWRvH7fJmahxPkxqbgw5hZlSJyho/aisMxuVmXFet93hFIc
RqIxkRI4RsMd3KqX1CdxV/loy3CqvUmpHBLP4ynG9LXo5RsaptC5WuY8I5zM4B5CLsqIkLvYbDAE
dAuxi0u73pVqqocHqyuTrzjHNeqVigUXWC9l/WmWDmLSbCAsbN/xjn6nNr4sP1yWDJi1WRp8ono7
7iS+83A/5xV/X62RhWpPct43lrOaQAcXOFfYcfNnbU6TLoD+IEd2kBMzazsr2VSkPSWzm65CxoGQ
G32bGOiQnQaAu5u5JXkVWG4l3rtIxdcmVLx/iEAxbrkahpf3PC/Dl0rtbdghU4UhPjRm/XGFT8xS
FLI9boB+qN4VpTRzH8cmCrIZ49ACDmrGtw14an7DfRJGAUTM9i5KIVn79C714Nlkwk/7ErKkCjO1
tojslFo+7zKYeIHSaRjxuUKgoHU6afEtSvHKNSh5PuCQIZPk5swuzAhh0Iw27umgLTeAQ0/11RMR
YXNsCmRorZvYraUHHRrp/jgqPS5tBETGa26PwCezYQ1ndIkaFM4uXNjrYMEG88ETBN5qZVp3mLO+
fVjIf1ePYZkPDBsZGMzgWtYa3mTUlIqP14BPNev7+M6iLlVwIGU1UTVs3gF5DkmNsAIrcbDmcvxI
8R1RslZJ1HsK9kTHNWECgolLTOTeRkyuqbfgbqKsguB8lepAaaESDSlLG0QAKM2NWhyTsiYkgwcG
UQoTY37NY8Os3Lgo4vEwmVZ/B2Ku7E+GoUruQJMRP9WjTlFmz2DIERnG+ob8Ko29OgEOPlh6kfY7
PW0ogBPRJc/TGo7vrTal9q4E4mL5xphY32GR1iYz+jCGdssx/T3K0rlHWOic1Kk2Aa10dfs0gjZ8
6rVI39I9Q77P8VqIPegEidXcsUKWWZVp1p4xLO3T1JSAuckbrD/mKq7uS3wtj/i9GesiZKyxG/W8
6LYmd9DLpM0OypoiFIALEWP+CqiHW3JmlrflPLIQbYA89lg+RPPcZWOtoc9G9VIBgzL9eBDMhxUA
DU9KnNXsUpbIxqQkVsCJWjHyjOj2qE0l4w3VQ5bb1DujZTLFleYIZBqlyVYgAhp5oRU0SG5sCv1y
zRRZ+cy3WgtNo5CLN1q0woicYyB9fa+SYmvLsXZOC2SZcSdC07wvYbxk+1rI8hLa3PrSUuGxA5gL
ykS1cyjotCQ1Nh1OMxH7HpfPIfB7KqKqKK74OBvm6KkNP11DLHhr9t3yFq9lS1zSmBf32OvUe7yx
QPrSCVqujivxa8RkxmYjWYYbJ5wBPTT4VhW+a4t9ZYc9sZJOO0dPztqwYIqafAsPn+35c4yL8srQ
odqxfFLBxkg4kh1+WyWmAI5mVlgFvgBOrV4tj7WNK8XVJLGnCJ0VnbBo5CbPCpBJAhpki7VQX1Pe
/DGtyqNMTS4dNGP97coJidhvGKs0cJwkvF+MgZtIPiN3XGBaN7tEDPU32AIiNPGrNB+GqcFQN2O9
vZ7SkJYAYmNhu01HpC7vu1PfC60guBy9hwoAe6UCSWZQh34cwc3wEnQZr1Ekkf6BzZaXysTZjkVj
qu5TQDwcznXCXot4xYnEqtCIihNQAewHM0fR44ha88N2yno+5EVoXJfjmscXHJHFa4dcv9r3yEfv
QUaZ+Fxm9C49ghR+jEiMmrpZFoA7q/DJ5ovAJkWrimdHHScQvWEqSHpHzHmu0VDjIEsn5y4v6F59
wySb2KWwlfSD1NNUTVlKeAuWMHYEE+R1gqgUaVGaYE57Mbu4O8rc4riP67aCQ5wTD0cIjh59pS2d
FhpiGtfdHKnOvCM8yewOq6jQxUVKk++xCGPAxSTRzMjOk20BOpMG7AlrLlQP7pq1N6CK4RTs7Dnx
pkFa8b6FYBS6pSb0B2FUHM5ysuUrdQs0LEHWw3UVCgNW6NiTAs7YetuXUglcNGOtcrfqQhRcySS6
8Haoc7XwJnOYXkfdKR/IECDUiXtXeTW0ghgNxoIOB0yrUnu0tVZQUc2VWe8GWtSUj62D8QlUbACV
HlXNW6LNOBgixQHxjbJ8YJOYTj2O2MEuHhCwGw/qoLJqsntbv0fljD8JRj8tVGNTNNKdd47pGsuQ
vMdWZjYuaOb1vVgd2jO7sDnSB8k33U1CB0DKAILkG5ZwzCeXDHEQjpB2GpmMX7U2zGUwxwm3Jj4P
4jdmPJyYwyR++o2NjKN/6lXz20zVpbouYSqDdxvxvrsVKlbLD2laLT/VwKkH2yv9ipV0jL0YZdpe
SKycp5DItE0cP+mYsyPyVhNjSb8ShRwwtygpgd1CaOsCQ9tAO28hDG1dbVrys94b1csw5Po56nBJ
eIVa03DGtqm94yVQzmM7969jpCaKa0H6YYGvp/1d09vScO1aRYc4agLtfCYl3m57iaoygBgXflAe
DAR7WODksTxh4XdT3ORs11uuBxeWoH1lYWC+V2SpPA4WjPYwzFfu7HoSPQzF1s2kYTWgAoH6dT9T
RMWAuZMmBDVMeiyyXYe/h+KAqcVCU/JLw0b4ArSsfgwtDXlDn0PyO0TZhlnFKCbqrX9i1awRXt0f
aVIpL1tsC7yOjKpjXyP4esj4oAsk6VIeMoR5zWk0nBgmPpyTi3aNBh9BfnnBUkLW+BLUBEsRQGVc
5paqKshea/1uMrMGyAP0YwMSu2zusA5uKaoo4jlTZJFSSK9rtPoWIfBIHpuIAlTJsva2DFfH8Wja
NmR1zzm8Q9magM5VRhntB9nV14aiaK9Oj48csaVC8ci5zEbRhhag+jUzlPNQLJWyDy1rWH24QQL9
MzY0Zggt9CG4+GFiv5fsuTRyrgo8UPNUGc9jW1U1MvfJxnwj1BjKmi7TaxgrstkxxFohVTk9yfBN
QTw0DCKiyuB1jUTU5PP41FspoxqjH8X7QH2q0AUtcKuHmu/mCUiciA6jk1Sod0clCwbIbPkmEXWA
iWY4mS+KaWn5HZIO1WY78TKhNJdE2OI9PcrW4jmUsPbfkcbzMGU2Fs5F2zmVcmirGUBs5WwmCix5
PALQN5sro4xNjIThyls7LKBtXR3/UYLHpe4uE1XEBRyEDtFfNyA8xyPT1w7QbmLJcTQ0Ex6fBOcZ
ybiShOoCQDoZMDoYw9Ro2D6DzZjwFBlMEV5wWog0KMqYk3lW5t4GBYnN29PpIhHMNqLbk2lvmq7Z
pAQftTWkDF+DUP7IFbyyt+6YmcTVINNDSwtlBiWwOsdtZY2QoZXm/AXOQX+h2VgWjop+/TR6U540
Yc6C215kvkhjsZ5byEef4NecTQceg7VQ50l+MT3OKUeMKAH2QLWyBNakDb8ma8amTKHevAKEJO+5
r6OZ4gNcGHctFL9GxvcUG+tY3bLjUC1ikIz6sdeLkEQ8tXFAAZXZC3ONMPMtJe4ppJsORnInupj4
Q2u77yuzjXhHb0QLtqJONqMc3cXnGtaMZNKYNWZXp4ihwrlapK9Br6+D0Y6MDx2ayH1nDy0CFitU
5eVqdxgT01AsbxDX1NwTfc60CfAYjr6szfLkpkuYFWIdiBHW6kCTtEPSN6zRTY5ZLK06wdv+GpbA
8RhZljcoi7kiBoyV32UF7eRACidVBLfUHJ1QBXfQS9V1LB6VLK0el4Zdjpus/fyATsSI8WkghIbZ
SxN6GK0eoypvtrT8GVcEiIkN0GJMI8CIZmTDwNyvrnm7JZh+5myadR6MXMkZm8R16MNaj4iItxLg
3CaTc9cYyENB9RBm73EeakMwchEugZJItLOwRuxntXDmCPNm7SAiq6KRB64gsrnkGZjXywqo8pAb
TD74EsXRs6Mw3PGGpdIArsQVI7cusYxf7Bpa4eecBuDc2tpo/bLKCdsj/4ACs0vt2BezSFO30tbM
PnA0jy92UZpRoC6SuJVZZfREaq4MhZvP5QAgLGzq56qpqi8jVMV9Wtp9uDOHeOLDZHzlDVrXPHJi
jlfaaMGY6Gk0kV1zQH/rAEU+NJJhKARyRNT7BWuwvjOAU72EMppTbxiAunkEaA6XEpgpgUKZ05i7
KdtGJ0ol8YL1LC1RKv6A9iQjYKZdBY7HA1L0Gle8okcv+kboc35gfYwEwtslK0H44cJKbxwcBmAy
kPUfCJ4A92cIyH+Q2IAAwqMPHdy8of1o/WAC225DBnY/+EC1z2HfVD9YQUb3IAZTHB12QFcVnmO1
hBgtf4CE6cYmJJCvwve0EQtVJ8IuRwYTIEMoQvWDwc6VDy2VyhsuPcRMQEa2sBxGf/DYf8CIeoUP
nOQJ+5P8HcCJMcjFZ9XccIr1RlYEdwtkEZkh+6LuB77YbxzGcc4a7vo/eMZcF9kny2aGSGmRRIrX
tqD5UL9lpGS1G+OxBAdGjZSoevMx1sYa7voGsbXLSQkeEuy7mh+rjRqJ9b3/JX5Qktxp2uGU/CAm
O2VSnKCKc3Ft6BYQStKQ0etJuLuz3zQOoEptY1ai55foJTeSpbWh4c7GxrdUhaZgu6ZcOerTgE1D
1q3xmesRxLemCZnbKqZdPqcq+Vp+CBvjGgisvEPMqn2qjMKYJ82W8hF3FZ2SIa3E3pNORwSiFFb9
3f24tVkFRFfYE2m8ZKfDM4iSvAaKadoX0TI0qGTrmiq1Z3T75TgrqYkabP+zohCS6xXdhpow+zX7
gCqYzlxPm6MpHioWOlWTSGSqMH7Je0x1jtmFEhH6ad/jLKFvsykBbVH1h0o3rdNGCPyV/pjnLYXd
Aacm2Isd0DVdwLDZXPclI3NIHm0okouF+Znmj5tbH6oCXxY6tqkCAdNxFQMH7q8J41veZtNwaPV0
h8uXUhS9OlP8rtkrLGvhhapL+xDXmvEFyCAZ/bTu5ivchWReqqSqkadNEJYDG1YRd6QyUF2ExhbX
p8CrYOQR8bXwdA6OkVQUlUJ1odFOj2zZJIkd/djRquoj046JyeLObG0mBDojG21H7QCCZdS4b/JU
NgQ4eRDOw1QUMHi1kME9/M2hNC9qs03QGDtrJAiHsCVptrV6gxWW2X9EdST8pq8FI9lcZ/AcsRSe
WA3V8jzNec/KqJQriTg/iBI0JuBKpmzhis7bSlN34oeJordKaOMX26gpzkCWJhL9LVGg7nJG407F
TMat7KpNyWtjpnE2uWQpI3+ALhlzUUzXTN+gD5hj+UoojEImr5PhKgtpNm+pRzBCUG5SfRHuRHhO
Q1+wwy8KmoanBK5YsL+s9t26YpSatIaMU7tAeeRZDINhy4Q1A5AwZ7QTIProDAZYdWR6aUR6okew
sgFigAslYUyK+AhPzzqw9JgYeXn8KefbIYDI3veWgiezrVqLQNKtUycj17wUVYJRNERj1Lkq8eGd
V2jgMPbQHLgNjBsfavhBRfWxplwzOymYqIEihd6p6ig2nSaJv4y1JfU8YSWYB4QkzmZA54lkVI3n
lgicKgXH2Lft8sB1CwNLGD035WHlVAhqSw2vk1w3rtRKrz5GlgGrNzOzsQCZZjWdXTgj0s5XSiFP
5CmQAsk1F7p5w04qIOpaWTjjoIBJ8N3t3oG4uJ3iKXAO2GS0ruoGE6Manq2AUoYuWs1h+WCEAsO9
L38AZSoD7f4z+QGX1fqCaFUpQhsrTcyjZtdVXZoABX6oaORTCYLMgIIULhYcG7yyliOZrvGizkE9
de2FjT/9mXtmr7EQaLjflj9MN7b5eXrQq3y4FqYchivahLC5U7OYdqj6gVcDzR5fkAQwRV7/5ltr
P7Br/Qd8nXOXJvqMnYO9W6tBDyj3wWSbBJloGIaV/g7VUvLWVQn52+sPXrvZSNtM+KlWB+kU98VG
4kbyskSXIMTqeitnYyXo2ArEOAA3iLfSlA7ErR+4ty7XIcMXvEG/wXoBAC9+YODiBwyu/0DCZ30t
XhXL6lQfbIvCEn0dzde2HglSpKZTe2/UKge3dIrT6cgj56/OqKgXY9Oxn60zNf12lip7mRN0dWT9
5cOnI4e6/UUXgxgLZ1YijdeK06po8A0zQG48XNcFMRKmwy1izQ2camY+i9qD1twuJ2ZjJCO05sAC
MbTIYKGXQVGA66nmhAAfzhek1RN7/MYbjoOo6dqNs5GVUfjAKiLu6amm9n0yLM4PJbaayNVS/F77
KWYv49Jr2orXOCEi8BxRwSEC2yyYJDuJvVNbxEu7lDvlfQnAlonXqgzH2bFAa2NHz5/WeOhKHz1c
1V3YLPz1nbMK8FYNN4j1fkmEPu+N2OayD0NBYC/4S3VhZm/W8alq2UX6PUVQzOyWFHafZBVCZLJ8
0JUj/DPnxqbYK3aW0gmzYDKWhvLAXGbclNQRJda74/TD+lRHImmP5FrXKw70lsEpdbpW076HdnGd
NOkAtszi2tjG1DmYBqcFjc+9pmAS1nalrnHdDjDZYt3ktiLLSlkDQf4pMSp5a06naRpmVBZF5gRh
zc2MPZHRgzTPTJoG8EEbOk4hnpRY5GkdjvxPyT7Zzgk/x1XAUIQ3bhE6dUtsVNsxPa4rZKEYM0Yu
IrB5CCNYp7DFsbn0arP7hWvLuVfWaaPdKjoOThHPm3trMbCuQfq3dkoPL8gzynAuICkwa2SQq2p4
GTrRLy4JACUDj2pmhyrL1p4uFAlV2Zucvl73YkhS5yRYcl+uS6+5VgpGKygb8ts9wD2Ns9fSghwC
oxkijfORXPaNdML4fWg17DqqNPnLjaxaH0liS1IM8hAkfLiuDl79iO/lfGyy3PysgGt9iqafVndC
szA5G/ChMi/pHQbOULQLSLBr1SoeJTP++CbK5rz+tkuj3WfdlBZXU84K4DgyL8XqPbMT2PWGFV8z
Yur6HXMUTIlCYV5HxjlT+/JpoX2FlTWvnXXsUVrOd6E2A4kg9bo39tzNVTNIWuQDhHDYDP37gWgQ
z0gcVTtj9aSUJ3QhVvc6G8X4em4Tw9nFhtXULxo3xfJGV2BceXJG+uExumAKqJP99rcubIvT+C8B
afeD5vysuAklUdz/8Y//4//T+A7rHxXM91/tR/L+LwLm7Q/8LWDW9L9U1UTC7DjC3KI4kMv9LWAW
9l+2YD2CgA/pI2OL/3K+mX8JPjrLQvZsQlP9PbxD+wuTGqot9Ixbhsd/CEtlW4ug7DfVryasTRJp
m4YFztVRBU/8d2WdAR61mhO4EXSP9jGJM2U3wpw7KVZUveuVGJ41MN44sNm/9AseboY8Xqz17bWN
BuXMLtj4oM3EjZUm9jGPl/g5Ttc1kMNqnLn6MKzzTbReqAU6TMboYS6kRcvkICZDlNUl3xMnwK2S
J/IImVq5oiBr75Ruaq7odbe8gmm4IV27v0ToUj91OKJxTBEUPMmBJoDGYpf1SbfDx6w8pn1j+DWD
i2MvEI65U0JHvKpzc0vDbtwb7LP2OhOED9K6Bmr/ZDrq+loe5hrW+LRMKwAoplScjdp5jcW6q7q1
CNix40XqpktNqjcRmKNotgA/hwk5P+I+RLjo2Q4ggwVGNG+DHr47NkwitcKeF9KGGwlaLU6tXyG0
93KKcMvBAKlz69RCGNzTGQcp8zxwdfFJ0/8nZ+exHDmWbdlfKatxowy4uFBmrybucEWnVsGICYxB
MqA1LtS8v6x/rBeyq/sFPfjIrjcomZkBh7jqnL3XJsEvfBim8lazsmYfhdZwrSZI7rlHww0/yzB8
K5p+Oi8KFw2JCUveHSqJKC0jJ3UW6JtyGm76NEw/jSTS7yQIroM2kV80F8P3NPCQ/wAu3Q1G6CNM
u+SQbe1moylugrxkZqXF/TAU+rRxbEVHstT6+5A6BpqdKlS0CUhfi+oBOmnaqsfOHHFqDBEd41DW
3pWnohdVc95NcrRL7GdXWZATzuzSGSmcLnhRUR/t8trsbkyTAl+RhdquChQN2kpeQWyVvii7awdU
jEZnE9w5GX+TsEDHy0ORg9qUS3RwxL5NjY9hRd92gn1FJO9PxwRvkWJFHNOU8FpRnblToq+7fI62
pkzKTWnNx64fjzXyHo2ILQg3PyPBUheqMN0Uef/Qg01p6EOr6BwALMWqrq74Ea3R4E0p2PQ6qXtw
KaY9KidJjwbttmPg8nQ4WlG4tHOoj1NubrFlk7uUwOOPi81Qv4raJWnaw3piinA8OPVZQEeY8A4w
T/VIbZjV2ncXQimN2uAMNt5mLPr0gig5tY49Fyxt6+7cxGSZDanYGYMmt8DYAwx5keP6AATVNRX3
BQ2x4yjurScHP6COWcCaMngulonBByMW2NSMY5TJ4omYCYthXY77WsT1mei9t6YxDtQIqZEmGPct
QFSjOaGa65zxIgLbB5IqpLdgh5t+SI69YFc6K6iryBd6REjp0SRh7AwsDtUTTceLbrSEuhbmIebo
dNmW1WXbu/Jm1LJulTr1S6s1D06PDdtwrZtC0AzkrAi3qs8tnrmcN46jPY8VRsCWquFtQxQeOQcm
9iFJvULS7RpZPvH82BOnHPpcKwZC8zx30j42kSuhYtCW6/FHpl0QXqFpH2HBRd9FlusYm4zhUdmm
3KqyVndKWBcd/J11Eml+URVA4IZ1RqYqFZlDA1j/Ala8fEwLYLRVdtW1UBHcaZGyuZI0nGF4KWD7
rcJaNx+tEfAFs2l8ZNXFHEu7hUbiE4c0fQtPePb1JroPgOnYXVzuign7r8FoQlIUO+dxHFePkh7o
mm30SxYlN4i81TVROQRaygvNRHUwdY+lI/IVJGi+ya66C6L4leSCZ0fVl1aP/MmJKWHZGWjRHNZC
lMXJmVVBygmV3RyAnfaPtZbnF8I1tVXkaAU6k9rZBmhpXszea87jMCdudMzmX01SwvAxM1SZmR0e
U7RpO8q0THcthXZkPpx+KwPoDef/bNsmIwbSKGM81RU1I+oZu2aJ54mGxKLf5jEbekHkT3aEU2uC
HJFC/dvouflzHiSGtyEgR0oW4y6Uwj1S9ZqPHFSiW2IZxI+4lBbl7agzLlElN1ct2XIyTG+AdVbF
Jsu8eBtKYjXSaR14bgHG1bCjV9LS7T0Y1uQptOLp0mna5s1Lc+tt5LWdpbN3Y/QkfSLwGH8Cy3Gf
J6CV1N2CIzcyQ6miwBPW4cFlKdr0tWUcGjfM7nInfgX9gCSjrE1f64ziEUhgf7v0QB/bKSfs3Z4P
UaOTohwKKCBlb4ABSTzRogSyn4hKX6LH801XjT9I73ggLL6EhjWTk8g0cNnX6QsnXFxn8ZKaopFx
qkcZLTf02uK5iuKWYAxNtI/xX+EDhbFI/mIzNLcc1RE+iKKub4vZZs/bDpnm7tpJkwdXG7XvgI6K
c7YfqeunVeHcS518wxViFvXdoZu192aruO40BVCLWEFiL8EptjJh1yriXGBeDvvm3ETrNRBs14gH
avnDdR8LpoEYzcxPpbuDuwqKPtjjDKgeMf1Y95CjumpN4ZdQ+TYrUI+T7qoR2Ber216I5k4z3eIW
YEZ7Zzd05MRQ2OvMVsTBUI2CwomIgRYAXmzPGq9sy5kvOL2qsyjNCE8K5vShlMYj1T4+MQWMyqvI
6Y7nZnzmebBnnu26fIM8DPB0itSvkL+JSCmwcjCXx5Dw7VAwQ6K6ReLWmNdpsSvh2aMzglspFNm6
LpGhEAniJb3qLoEw0yb6Zd0Et1rqsBIT3KK6IdkqL3uwpyz4FTcDcdsmdNh2wiT56rqFr9Gu72Tv
Uwz4qQtOeg50iijGTJ16wUQJpgzO3VRxXE+GA/XuZ7fX4OXkTBQUAbXq57JdPJql8q7JuOhoc8xB
S8omxeUABRiWFvhBIS05Pl/K8mrnOYxRavS+8Lp+R6KM9SANNfhsI8wLPWM61gF3bgvoGUif5w0h
EO1Nnxj2Q8NwQiLUjfVd4pgCkbX0rqOwaJ/jRlnrWLHMBBmCEDWnC9UERE9kIX6KTXZ/YVc1284b
7DfbaX9OmTNTcFMYTz2gkJWu5CvpaNGGvRfBIy5FRNWwSWtrAj3LObtD++aQt4kwsBmJby9ntXMi
46eT6I/ApIjCaS3SqryGY39CvtIKUeh36p97fap3gnFpabAV3XInAodZ0ivwxQupP8a8Y2zH6DmO
LELFW5/Q1s1njtOzqMId+skB23yWhK8Q0Z8dzW3I4jQ2STVa5yaliVurAl4lpYiujSVwpW4WeiDg
3gcoRebVoLp2b2dTgZmCklA1oIuss4VyRFbUpkdMt5pT03wY/kpyofFBTFieIewVVg18AWEtIy30
LTTukZGtoL1dTeEZRMoSlubOGpBcC2nvCYWLN4kWZddh2URncykaEIW0OdF4hlc6MJd8E895tXEo
kRMHgLbEYoU9FCK+UTOdSVxx3uUwI8yo8T3h2+6N8gFfYItu9K+MGlDoaDqSaMmuWRriCbhvKxJk
2P4YpnRvapBYjeDOy85jF2UyodngjsJurncKXV2ysk13yVnujV8pEN99lUdHJ0b72kBJPGYV0oe6
iad9Gk35oWkqdZiVI77VoMbXJKZl1NwpVmX0O2wEHXndujQq43ijnIZoainpo/UUH89D1UL1nPUk
9DYiDoyzRo5dSziMNIOV0zspo1RqbM7EFFJXXb7zuJyqH82IM7+yul0YF+XT0GUksMxTPOQ+H37o
6zpyC3ZRBi1HLTJ80RbBEUYVVWuVNhJuN3DLTQMeFb3aMCx1fXTV98h/geFRgwOxp0+Fu0o8y9xX
LWWEVdYSokCNWn0bGrINateM0czbDbRChzgVqI4p9V+ii3qiUxM6DX426AEPTncfja4FyRMtParK
dO4nO6Qnj0g3vSU/miBUN3C2YTFTUYVXic4LtRdvPhfrvnIh+00xNZ0WkPF9Njjt2jaT/Ir5H7p5
yEau7cglm1HHXAGRi7co1ptnscAcQeyk5S+htfNzWtIz6UJ72I5lfd8TOBtSFmkGmCRsNGTHbk4k
BrnJQW1egn2y5sk+zy26FCbxwZeyUc1ZQrLWPexzJISYtZYFRIIY4wcMWSh/8HTUgZIx4sA+s1Ey
acO2qhzrPGjV98rULT9zOy1dewpOJUT1+aDygCmv0O3iCi2Q2BMvR3x3FXoLJ5Wtiqn1ZwaLMyhp
e97RXiRxqim146CBq9WwVW5V6+pHJGnahu6+eSgoE+4TS5INkSw1KCpr+VM7VdYhqVxkG3CDWEGM
ya+cfNrzf7Gg6ggj5a4dUuObPfQgnDiw3tKLh3RAZxfdH1VK0DBdR3gzda9sbQvOyfC4ORZFo87U
gyz4ioahuY7o3sEA1bRjb/tVe4fJ6XZo5BnadSDFtnHNgeGH8l7NMTwITDa9GhB95DF7XAN1tz7c
lpz4UOoM3pkXmbBPAhkf+D7SddcN3RM/9DtoRwslcvmN/AZvhdCxe7ZT+TYk0bGnOL6mWA0EcN4S
RXox1qO2SgLK660DWsFa7LU6Ggo8jRwYvN7aOEn+bXQr53yU6tFrNbFBCQK6IA8umgydBcf77LIx
5RJIAnVsnkaag5yLrQs9grSGvMcvUhK8u6ms4dgTn1bqGh/xSEzVEkQ1FuD9NHa9ONLMc6mKXUy+
5bEW2Ro+GmSqwrpriLsja66cd7Vhfe+DyH1iIkz3Q5z+kHZB47HUKpebjg3tUS+meVOJ0trx6ks/
EK2174L0fug5ITK1gVVIvI6zAgd6VDEQCssg0KC+ER8PuwaL1C709ASQlg5ODVNYgDnCTnb8g/Vm
9sa7OJlfcJB0fqQhSYBuQSx8XwXXNa11HrfzaMaFB/bGIoiSdHT1M+kNiFdGh1GFobOBKLyl0iuf
Sq0TO1U4kkBTlnciMct7V3UXcZpnVxbyQry4sb0FYmwj7IIbajXuaqDa548mJyOznS7A+2aI5dhc
1t2lV3sviXIBOkygS/Ks3YyaOJoxQnwkdOBT3PqBvu9do8F5FDXVxMhov+PBGvYcKPlWLV5F7SFh
qXu73xOdsSDLWIyG8DIwDHnWW9N8ZYzZj1nq5OiYvbPveg6fHFxIXc5RqZLBKsjCOiziP6fizxBu
vLPYna+MidorhRWxSbCixLbhV9bEZkcH8hl2XL1vjee4w+6MFehHgtRgUxB8mcwoSGlvBGsaIsWG
N4fxSMtQjvU5VA23hnuUzTcEsd7VRn2gUE/GBTZg38SKsSbTAf5OKM9Za5HCBXep+KkJ0JHotIk+
oYD6Ew0IkXBtcJb1zg+n7Y8dW/XaMLLd0LAQ44K/Y51or1SmqrPcKSlRoJ0I1SBJUhPzwQkKArQh
8Fky2PZNd01HZwNfc0Ue0AQ+n35sgLukMQDiVnD8D5Eg8qXurH6Hwc1CeiLjXUYo29YbqskHpfpt
oCUDw4bOdhG7T7gksnVRJrs0UCgc0uAiZS++r4KsWU8zBXAzbx8GAsPMJjkv8+a1cgmsoGTPKZX7
2k1jPJ/B/H0inqEhw8K5p6dBOy1D+cvs0u3AvPWXGbUCVA/aXsm6PXA8X5Tf4NcD2QBel2Tq0TRD
KUv22Ubl4sZrYECilzB+cnT7aTu05sSQi0OV4e4TwOFxUQaLSIXGYtJv8pRkEZIt6Pz0eB4Ia7DW
0QgoUGNpRpoD+sXmvxCSGiP2Dq+WXqSJ8w7MNC3MNI5DP5G2flGh/vUtM3kYA/NSx0axdxslGXWU
d7y+4ThvT9B9+jyiwYjlCk1HZz2HJu6/NCruKjE+dyZVfbR0zSotcp4Rks0VyIEa/SkVjIa2WW2D
9KrQSVCd0G6FXZ+FtcdREzMbJtdwH2ZU83B4xTTw2bnSvdvbJW1FEMjfDRadK5m7Fzqbaq+f/KQz
6nWqp0eA5d+Q0iZ7zdbjrW018bnholCRajMwm1yKAH/y8p0Ue9TfLBV5QKBU596w6dBR8wC56wF0
5wiCSbLwzsYJwX9fcrhUi0ya7d+viA3ZmztFL5hMbEJAJuIF0dyvmJ7oqevudFXXJrJJBid7qXhX
K+wUkdfdWmTV2LNq11Ngdbc5kg0vzp5MomAOs8jpJRB8x08717Xqxi7sXWNq9i+XjrqMYZJW8/dm
YCtBujAbuJw0pXlp5nHeaehpyKfOEuEPz0PC4JD3gR3uvOqjF4cFcaXwrbOFS4wnI+fB9/h14Pmv
Z6Pvb+hoHEXXbmWFVwZUJnkpo0m9ICadE6ZV6BTFvUzzaDfK8diGrcuiMQ3beTKfaX2doZg7N4If
Ts93ZY7xG2Ep8VpbvkDZU6jsKuzJFUmLllV0R0vZjt+4ZnqcI/tm7Hld3gDjtiW1d87zXdDN8yZy
sJnAkQ45bkKiCgjXye9j0iSMlBjlMuPMR4uSIIIRwn2yEt5kPqCX/wUcwTiPJkMC27DMrRbZzbki
+P3cbX/odf+kAdH3wgUh0NSvTl0swTpdtuS4onSdk9yPhgrKshyKn6yxdA+tdD2YJtxunCjj7FR+
1I2F39RvjRQb5ImXFKCx02Qvqh2fRGLZq8720MHlkQkHKUwIxonmc6MW1v0cMrlrUvK1yG8aFoAS
QcLe6y9UPpMIUIUvaQmVY6r18XyY2tFXyYgi0AzYshDY6/TnRqwf6XrWnKDh1aUoZubKvsxz+yJC
9e1F6czTQwYG53jeCsvWv8f0GVygmBtVBe3enHLkm29tucGwsqrHa3SPm8FodiL9Nc2PSv/elzA+
KRjOaYYJyUzfkMFt3Spj84jz+dqeQXyrVKfz3OXgmrLoW5tk2iGkn8b3SGCvYdzr2hKea2rZawSu
wc8JBT1zRDPfUMo0yQUiEy3SG1j+lYYv3tSD84GRFWvFnZMEl51mD7serchFRvL0GtnOwwBFvLOi
YxSGzP2KZBmXSBMapsGTkDl6C4I+4GZGR7Ktswse/7jVlLUPlOSHllFx33gjM1VlqycFw9ODzTeN
G7ZUNgkWOYCoPFhcN0ZzJ3MKaYMrzkJjPpCqHe3YjrzYWrwJ0vCoN9CrVf9aBOWlNPgoORq90u/e
ibImUirTj1oZ7jIv5InNySbHVWZ69kZbHIcJLhupR/OZPVsulqgMlQPcYzUGxjHCabLBtyi/YWRk
W+Bi7ZUDyG7EJg0ubn2+IATV3Y9BW205SmVssqv2RvTQC2K6BUj2M3DEyBlYul351loZbNwGidj4
Yjr8HAeH+/eUwc7hI1nPw90UQjuN+QhpvWYYe9ODkcSbjhWXFvwqdr5XwB9YjraOstVZOETTxUyX
aIv8bkPzGxOcs9YnqimUxBGycbbL1bXCjQYB8K5RtPebIsx/gJA5JoFG3Wu4xZoKWyoYWJWb9qFg
10T8ChLgpobcRWfubIQP4BduQ6k/dl7GjDQCm60EWRvaLnFq69jYrFQUwJojwaSbcFATlF6KB7XD
QPBqeawpypqsejEJPLoz2+j166KUCIyLwVrZs5hg0vUOPARKf9XFODfNMdWJlDXngUmlpzK3CsL2
guLoL6QxzVoLaiZeg53fZkb1Cw5atzdZpGnIJFkm0TiF+wk7MUCS+d5BlrfvNMJZNPKzwlVlsO+R
hjv4YzR0CJFL76Kte0LXFIqTbUIODzNrQqhFbSTOA2plaw1T31uXbKcOvZPY+Xqu7Sjyc0hBF4Gx
pFOxBkE0xpiwS8hp2Rh1OpFDYRDCSt39p6bX6Jp7t9XWerkYhBBfoJgp9WfCgc613EYPVcQHNOHR
N2GB4Og9pvl+rNHfyjo5iNELkCpzicno7zrW5Tdebr3pCxfjkeP2mHbw5XzTslZ/jdjbYLUNsuit
RE/LSZJqGBJ9EP08yBerlfp5lDn6cxPP9g5r9PBUOuP4mFJ3Jl8GzSc+nOwssinsoxOxKIXG5nf6
tISPwhXdJQ0bTcVEeBV48UM+d8H5mHrFTdQK+2evtzXQPs4IvuVplY9mMHoERg+aKIU5cVmQ7n2R
dQtufYQ+mhhWfDENqnpSzuyd0aANtlSmWna1Wefj/BcXxdg0fj4Xz2HdXMuY3gGyOSDRVq0dojZx
LvkgSKL16CXwwvTyblFqkOycW99FOeFej6xweBxRI54pElSpMeGdmiqky9QhB/0M67U8Wqkx340E
QpzbGanM+M862PqjCK+cjP1wRqDyDgnlEiDUuN/AVzevvYXkHNFWuS0De9oMjT5vYRSRamIqlsUB
dV6YG7cydcuDEFX7VAhrOsdlUB7LeA5eG0HZhPpPERpk/3SN5KvOC9TxFLFljKO7mtuHTjMQ4rda
OL+quMxXWmwEO8qk5rEcHzH8a8/O2AWcjOxuD2xB3bShDH2IIfTjiphEuTRJsBV6zbENWqCcSPaJ
icAsChUai36Wox/t2Rexx6tFcB0H/bDXhSGPRohFchoJkDEaJ3upeABnc0HblfICXnqnLzt6k2l6
21mW6/8PyUBucpfK7Zz0UM57rzgGc2tR05zDjRmSF5ppYcQUI5v/hhTjqnojC6p5e+sunqv/WFQc
/0+18V7D8V+LNt79Q0g9/iUF8Z+753f/YwMmo5tu1Fsz3b61Kuv+b37r8nf+//7Fv7399afcT9Xb
P//+UqqiW/60EKXu78oKR5pExHqea4AD0oUpFyTPf00l/l//M3suXv92aJf/aL/8g/4l2TD+AWvN
NVwsVcC3dPM/JRveP0wquzpALHoW0rNRS/yLVmzr/+CtArRCRmEYhikg7bSl6qJ//t3y/uE6wjCg
F5lEFUvL/HdoxadIIlhWhlyu75iu4xmnKCvZ4GWKe4SuSHtwyCDQ27edfVYnTY8s2B63vz2v6/+j
BPkbkvfrMi669p9//+hy1sJnk1SAAQidAIk6Ar0RoUSzn3jAVqsSD3q/lPwaPQ82bSKcL7hZPNvf
9SgL4w/mM/EdAOABEsmT66UtyL7aymjyklfnD4PRkf+TIQHJxslfUls4sJdTd/DohW09lLj7z+/3
lHy2XN8DhCQdfoHj/AVM+o3bleYqNlwKrz66PPtQw2pZk6mU7T6/yinmiasIQD6U6x1dIgs64Xal
TVgZglq3L6qhwEbYlltk1hVev3j6AmH1wQMVXI5PxuKLcZfx8rvAp6lwjpjVxMlbukTEeBqkCKsm
lXYqs70Bg2UNdosi46DNy5an/OJOF33T6QsVGE1RSrN/ZIgsD/y3BypddCe1xdRf03Ggv85icmvz
k8xVqhhsLEW0hGr2YWSEwHm+yBF60+4rUf0jIqyjOwzCnG/TVKYgD0qg/GFPYJGfKy28pq0zvcaB
cl6QAsdffYt/YAmX1yTo5AhreXqcs9//9sRDKApKkI8f3s/GjvJmXasu3HiJq13nIzkwo65dBEVg
0MVLwKH2CSom2yv2balRqyOoZA/IKoPcGHwF7zohdy0DBYGq4RiQ0Wykiye/bYzdrqgC4GuaAXFh
qJ1qR0OEzmFACk3rkAkQU0ptajF+wWL7YEbgwpZhCSZCj9n4/UMpZVywyTRnH1Gp2jodXY+aOjee
9/FV79u7f3OkcG8oqNDNkZknbfPkNtu8HAgSHCW2SmDOhWjofAbIaj3Rl+vPL/XH0F8uJZF9WxZR
0PbpoKSa22IOnKVfVsgyAne+ArCUf3E/p8Q+MKZMpg7JQDpwUoD3758eZjv6PhE6JwgZZNkZZC4l
snn1qPusHYBpa/wH6osp4I83tlwTzr5kItAdx1z++m9DUDMU7DxcTH5fBsM1yKD6gtQLMo2Yh4in
Mtr7zx/kX6LB30SFCB65oMX0Brxf4N49GfN5qtBp2VwwzpF5Z1WRrps8jH2DLEO/m9LvbR+OR2XX
3V3OoNrnRWtusB2nX0zmH/8QPh5iNiHq8Wrf37llDzmNB036+E/mvSLK9YIqnUnbCbFOblT5maY0
QmZasCazNdaHJh2KjaK98sUv+fO1G9JG5Gm4wrUMxuz7H2JXVRWxzbeAiqNLtHE57EpJoVpSsvZi
vVqlkDq+mnr/mCJsLurwJbNRQoHqnLx3OiBsaB3Qy4KgOZBWAYIp6moUqifKaQn9d6hGAOuW3+By
VMtHJmVLelszmmkVYvLf9wNwdwTy+Pzr5ujZoek7eLe++GA+eDrAFW2X8c1rcp2TKUXVsrApNuk+
tvdb26ZwH5pBfptV9veyi0Gp15kbfXHNP9YlG7oYs+hfD0eIZSv3+6CA4hASXGRgmEjr+ti3+LCY
ZYlMZVa9xzPzUmqLLwDGJaKiMv9irvmLzPl+iHD5Zabhm8DLeooOtolNmQp6kJzcWofHTA8GAK/E
qywlqUmm2sbE3WxiAD30qsjT7mBP7Cad5rdtS2tjja3YKnBbfkOA+D4tK7WB7Au2rqKR/fl4/vBR
YfxYBhDKrlOW6TSRDUVYM1hREztsjgPmci45kVONrXwi6g516C4mvDe2iunx82t/8A170uOzYL2x
XObm96/JiYl5GVpeU9e16pIWB6aFcWrOKg6AqxA24jZkIbwfrcr84q6XP/mPN/TblU9GT1tNSnQ1
hRk1NOnGNdmeqaJPNloxPX9+jx99/ixyNusB204ONu/vsS4tSDmz0n2awt2mbiq2EyP+otAwoh0M
6viMjpL84gv86KX+ftGT20Ob43WYUsEXucgIDFk5+yIoXmZdXtuVsyAYptpHGOVQ+q7+3S0EYw/A
sM7xCiG7WADhv489OJ8tDSvGe4kyFANq3ZxbOma4tEChWuA1+uIj+uhVggiXNrsWLnzKUp7aAVcn
tnmfFDtn7aRBugtS+6fDlvWL48sHKw63tpwOoY8LhvfJ+UWjnoy5z9KR7OSdH6chdcKih2HXynzn
TYSS1hQCd6PbFwTkLRZETzkwyiLxxTM25AffL1J6YcPTNnALnLxgS+rEwEfwqfBp/xVuaK0pVro4
E9Ns45SVe6WpvkIgreRmLvQAvBLalHhqoyszLfWtFB352JyUD59/7cbyCE4Hlg1ORMjFWAqH/f3b
J05LYuRB5AJDA7B1JBBUVjdimgU+Q3gjaKgH2qEYTumVB2t8xM3Ga5gCC8McNp//mI+Gnu1Yks0B
m2lYuO9/i8iUjc6f4K7BMfotm23ccHYV75NJc26i3AuvgiJvv/hIPhp6zMW2XFjnpiWXN/fbfgxP
HIxZRNs+XF9OFLJ393Y+XWgd8gCs3PEGPSWROA0kVlxI6VfbguXFnz5/mB0SqzcbQjwf7y/vxjNH
EpfRABnGPghOh+eGrtlbOSBT16iRbsAajutiOaOFztCcdWYwXvK3EeKGCwG9dwUYosrsg93Kao3S
N/libvpovDqWwY+zbA43pw8oT21yxkMFGLwojDVi+3grUW9vW6vzvgAuf/Qw4M3jt+FizBEnc69w
bLvNUkTlQFGst97LlmDbrFvXfTlsJ7zSX3xwf65ngnmBjZnDoLRgSr9/+AOz/5TajkGhnSDBrNMx
ZTbFCM8Wx4SojQvSGgEGGeHj5x/6n7MB1112BjxRj3Pb8rt+++bwCtj1DPaJ8r+Ib1GylOvexfb9
+VX+/LK5imd60pSkLvD23l9FQPhA7wAuGUKGc+1WtkOiqUrXUSa7Q5BOaFDI8N5XVvDqjq77xTT/
57tcrs5en40de6rTd4nVNB9IVjd8T4tI6sWGDWnSDR+ygs1BWCf/yup4Z3j7vTb25+QhdNNwKI9Q
yLH5t/d3OxiZ5aFXhkdTspmuicSFyrZkfgMK82ML2dfcxnL/+SP+6EVSeVwOExTk7NOThBmIJk+W
i+qFHC5Cdm1+i/f03x6BTA2GzqGRscGqefKZKgu6Q1soQQytpN5tlQ6F8kmh6kQN9/kN/TnYl0s5
5Ls5y37gdMU0kScj4OeGMJZOvpFX/Q7DPfFf5b9fzGRhpgRlGSYDHdzP8kJ/GwRtSEdLZhO9JB2R
8pClP6M+CP3Y7iiATQgR/ht3hvOL0A7QauZpisJsB3MHmhF6fEIrs605ggoP075AK/DFpT7Ydwjd
Xl4Xmhr2kKffIv4NmKpWT+puodLtEJT9JnI1tpSGCxBiyOkpu56DrL2s/NBD725XpA93kabnX6xu
X/6U0ylVq2qP0HDhtwNBd71bueuQ5XtrdpioXY3kri4MwS9RDHhy2Sj4VT6Wa6NprC8eykfjE4gS
xXgqLtSPTj5i0Aq4o4rUIGdeJHs3gdsvruYIO8oiIkVeBDXn8zf+0QzEwm7Y/Mtiej+5dS00cOlT
NPMraembNLHFpjXxb+lVdBektOY/v9xHN+gJ7sxlJUH6f/I9u1M6GjEWdV9NcXww9RE2QBYgBlLF
jZUuaeJ6HH3xej9awNhDUwyVOvvp0/IfCr20oH61LCTwszUUlmcC58euNGVzQ3OiX9Eo0Hc2KPQv
rvzhw7VJfZQm6j8aQO9Hbx2ZSmI4F8irBJ1n1UybfDAKX0Vkw/IyvxpTH01MHiZbArox3Jqn1d+h
GxM5aDxdM2ihgubKgvtQQPAFzf3FHGh+8CY5MLAjkDxW0i5P7s0MdDHA92bMtNp4UXX1odMXlkgT
e35e40rUUCxiLSDrwPAupkr3zmmWPugEvbIrQkvMGce9scMBmxhLIOwNWqYzMQPmPCb7Afjvjnwd
UrPN+EEPQnOvW5HxILQ5OsYVnWerQzFY4NvZBSVa3Dbz6BW0FIs0TFqHOImcA0T35mgtUb6Tg9sg
NA21/fxz/uCBGySm2BxWdEJhT49pfV+IdB75tKIhT327Eu0NVY5yE9Xh/MXIMT584P95rdNlNI3B
KoaR4BDSmuTieZNCXYY3L87t+gCdv/G9ue22lYnVMghg0qBBQwiRpNmBKiJa4dokkRGby7pvenTJ
eIr4nb39xSP54JvnkSAEM3koFobw9988BpsmrSrOSgPf6ZmbzfcNEszHjuYZ8/tMSNLnr+DD67mE
GxkczZAvnFwP9wJxFcsGzlN9cJPrQ7dvwVlvG4WvlfTh9Iv38OErpzJJ8gi7GXb87+9PCwEfdrZm
+G1jhBfJlBHlRlEZtwx6zc9v7a/J9/25hz4UeUpLSZTjl7XsrH5b/TWZDFqylFnyJu9ggARo5qLZ
1G5x4oE+KqE4X6ej41x7nX4LxwyGd5rGMAs1khCymvgOAoejWrwlqjUumtEjDTNvpS3XEfpTPhOQ
GuZZVY0AsYIyojJWdRsv1RtfG4GZrDlijihccjTqRHdUg4UKKujFqtOKGU1yXTmP6Agg1tdRYJ1h
yBhJNtRyFyfh3A7XI+zuMy8jDIs+k6nuaodqyYqKqXMZsieX2wL27VWWESuwwrNoP1uZOUKztEzA
TINVkvpuoI20thHGIJT6nqFI2JtCJFKWk8JbCbL0F0gnRW9ChdWuhi/xTYtM95s7dMOtlQh1CXt5
esqhNCP60kWzrUCICdb0TnzLOfVkiJUtzNJmULUkZMKt/zEkdX0HoM7YDtD2MM0ZmUSe4lTfPTgr
t51ir7cCc72hHjTrUK7HqVh3tomgAp5x+xpaKs5W1OsDAvck5Nd1y+FjB/IenPDnH8hHUwJnI52z
oGuCwj05F8/sITDQgtCh1LqIKO2nOlPxxlQkVLk20dY93ekvrvnR949wkeEGf0HnAu+/yVAgRMgt
rmniQzsUfLmgUKJp046Iej6/vQ8vZVLpsNmLsq062Q1ZoNpc0XcLIYippKj0dhcVqnyaZ17O55cy
PppG2GU7BkU3zmSneW5ioeypqif7w0sd3/Q666jnEer00DtvS0ddwQ4ih1R36603hcamMSdvLSn8
nU1sENfA34ZNnZnzYZjxacFc9Haf/8KP3jWeDbmoDKiCnEaPzW47Cji4uh+EeekjT80I2kGAT/QM
umho6ed94nyxOfygIicW2QhuV3QFLi2Z9y97UBJeBX4G/NRokEhRwV+XyQkUdtFXL/nC1VpVYKYe
LBcGwYpMg/ABvvj4SKROcDfUGUaSGDvgNfkXRvHFrxPL+z+ZHoVBqZCdHXsrOsv/m7tz2XEcydL0
qwiz6W5g5CXxIkrATAOha/g1I8M9oipzI9DdmSIliqR4kUQNBpjXmPWsajG7Wc4u32SeZD6jnBky
iil5OIlM74xGF8o9osyMx8yOnct//iOvbqnE0B20pwARIZOh4+lacI37bYiJYBjadq+TTbv9jwXe
PKVbigouorl153e2qq6grugqzj88+K0BNXvLm5kDUxLtZLTWHbArSgBgpvqJxiq9H4OdDX3uFEPl
cdWMjC9b2L2fEzUNO2c+p+QEKuQfWwBkCEWoakHZQ+dOw5PllhgbJXljw0l/joJEG2y7gOyhwFe+
/zwp9A4H8Ue+s0fsShYecgZ5udyxtVFLG7nGdgW5I6SYnand+UQ1q6jH5lqfPsQlN5roKQldqmGI
CPTE3x88aOGuu17BqoG3sXJmxGv9iBq1Xg8KIW11ZqqSoC1OFGEO0FCY4CTq5LkMY+Wvdw4fCCQG
KGg6C0bQVIk2ADElGU1lOjT8iMbgGzoW7pbd6+2m5Y2bq3RO8Yy/PbO5JWGmzKPDqYPmn0ae8mLm
EfWHU93FUPTgYYgI9/Qp7dhdQWpLuXNr412vIXobdOyNMwz0eXxm+mNcSIez1TJaSAIkhK4q8vwb
Y64rsU0AVw07xvMSYqr7nbaj8RSlYpPeUld/XMRdQtuLZfilSz33fbALSFlBkdBX7Q4c2TElyZS3
4sVErfSM8i07+VzfDG4DnKF4FHcwl04Bl1Kuu1y1Kbae32rhdkLxpX3lzuA4P30Gy7x9EHEQGZHy
YCeKSo2CbpUKEmIq22gaDMmX0aQkoBQYqji6mdsaO0AcqW/ANN8kFOKt2tqQaOTszOsm7nNBewHU
EYAx4i2gDwpbougBrDakEIYzccMpJYABbLNWzgTfSg4evV5JWEFTahjAYOSN7xgUNUfuRhnqbqf9
o58qFITCT9p31/F2DGDHG4LRDi89ENeXyWrjnvnIsunbJAyghOopXaWYNCZTZLvrlI4puzVRuelu
uxt6LR8e+ulyMdYoiqY1E8WJc3f1ENhG89OZrS7RNyKyhGumkr0DUiZ/PbQeRstJiNQ5U/reuCu3
c5201qKAsL0cx+tu+lFkBQhHbrsjaOTcsW7MqVeZ4lrONx175AfuAuYx/XM32ARnRFPyoONC0ExU
RLcxpAoK2Omtd5o/U5VhSn3h0IaZ6VOIeXKpRqSVFqq77qdQvJ9RBGWTkkUBAMnxJwRcUIrbBNZc
qEw4dFS/heHiTk283RigsvORThfGdRqfS+qJEYvHHDMXnYd/1ibMLW8BHAyCiYcZoXSlX1rPm4+V
1hbekGW4urENWxXpRXiEVJu+XmlTNPjobR8WvdB0exReN3Uq006fihJ1o1KpSTAacKFB1EtekQsD
NQw6AZRy0IjdN2GNmkBQ+oUONHAaLCnROj1d2Rkke8xzh19MyLgApFlAmjhVIeYZOm3KW+eBjo+U
YEt2ejQFOj1VW4xVFDZ4XcIydOWEVF18+sH7qnPf3FnPVYekj+NrRw/ImdjxfLDZtqnBgSy+728i
yovDJtFqQP+Xgd3xzmjzsiOGRQZuEwEDvSi88c5MjyKvxRp2tEfh3vuwC+yML16LQkWqBikenfuP
p7+7dEqQSgKXwoUqxr3mbcffUjuHktvZ8Z3X3lC5PqXHYA9KDRq56ylMcHD1nzlHZY8qpngGFAUB
DFhVlrYfak64aE85SAt6MK7cRTBabJPO9Yp+o5Puiv4i8PN2R2pHo7fjNJ53xzuAdBQJezAppVTX
tigFHW1Ug+pRgw06LZSyY85rj+Lj5QeErsmri91dV4solBtqaRs0SA/YvxHQtSolwj/S5tveuZsu
BiwePkBros20wHsX8UkcBaiDBS0Eu9CllJC4QGfeXoyprggmUzWwYMegAe6Mqthg4UeX8Kz1BsG6
61Edom/6vemsj3W4uTwthrLrR4qBnsYkhkTmSxaDHmwS2m85wDEBLe6mNIUFO5cOY0G/f3qmslOI
fQfI1AAXAx5cnmnWi6DCAqs3XDVnxo1BkxtivDtBnwN1KHXSrWvKd89hfsomBclDrkZgs7Ti+z4H
ouxAkqoNaYa4GcELNNnFsA306AIPjMJ/AKL0cPozywQK7s1AlcP3SCN7+TO30AzPvXAOi9rMcAcb
KtMHSQTZ7SKCJPz0VCWYMywWcm16u0dKhKy3PJej2jO9HW4oKF201J87s7XzUW/1rpP5DN7CgL6R
m2XPGdm4nBMKXJQBrMJbeAbT1rirJ/G1Nnd3YLSbwWWAYTvydm0X0C+x6dS3z6jeMkMHgxIEfq+F
oi8aOvNZRDfhKKZ3YJM2CspqZtLENLyyQ4gqp+vF4irRd+t+27fbI8BxypnZhRyKVw+wbE8z0P6a
UYxDU4bn0ZtxpmFLpjDmxejcJGqtP2+TKJgQXWzd0pH5odPdpm+4XT18K44giRWShvIG2XBaOvrU
ZWJbJyjS6s6ujW1zM8RxiN8yVVfjaaNdGHIunDuNgnWbjl9gDacUD3Zb62XftZV01F3Bn3D63GW5
xyN59gju8kXUPRQ1u911qXbYElekU1F01w4SGjY60W7UgybA7nqrW4jh5le02H4io6ZgwdC9Tadc
buLuFHCFCawFzdakF0UL2hSo1BCgd9v0TKYVVrcFPsjdXM94LiazDqx1vj2lQ1FzpZ35ijLV0AOg
RykPSknLwicHxkAK/e5uNl9rIu++HdvhEvisRzuilbGiG+csoqPANmyfu7IlJgggVQGSIkIoEHPy
iVCbabKAaAjRQZR2vUBz9ZdTMCNbw3eGIQnVoepqX5MlxI++T7Ht2qdi9PT2lWgolJNu8CizAEMr
aA2bbNd0YXBS4MKMACTRkDvoGj8526Vzppt9mcEFw0YPRUgiTKT55K8lskvTj6miwRmzBntLcT0R
5u0vC/pTjjsLP54YCRSrrSX9BlRB8L+FcPfMvSgLdODaE0xpdfDzjg4rvAvrpDVlnynmWFwCxFEH
BgXN/bW+2Xzk9HUHtgFVEqQPzRs/Jny/dPQeaL/e9IrmHeoZ8698OeLM0b4L2FDxwfWXNG9yFvjM
UARRoh3TucJp+01I2GN96GEH9PX1ejdWsdhGG2Kuly4MAIMAyuFBytt6ZodKrCAwBi0eZN4Q1iPO
ysElcCDDacatljZczLvJ9a6NgtrR3OpWb67D0dxvnwFnlR09QCgiFUVpAAUM8nS0JtDp1LLkOSZz
CkFdc3FJZ3dcSmIAZwRdOhVpNpFto2NA0c6OZkbqbZRQG4atKUqEPj3Xhk6B+3bVPHfExKoL6jAr
EcynEkI+EKK3cVPyQ1youaiSput6a6REm9Xw9LXN4vlH04iITAZ6abUKl8mAGCzqQs88TL0UqicC
QZANwUYZAQm8jNYLtCSkIpetmepNuiokpb0moWYnAW0JzYRNeTTsamfWJLzwozVxbgyS6kTCi+AB
OlFEq6144DpkiwD+ghy01YCQgRKuxgqcnk/ONNX68c7b3dJixBf19/aEDoHK6PRKyg4y8XyKMVAz
XK+Cs6Gn1HuFvrhW8wDOteVqfotH7fY7HigR317o58x5oaiPvhy3XcegpwG5WpgwUHU6LtEaaRi0
PmnQqcLXv/151txAR5XOu6KZAgzQK33RHcHqurrdhHZvTJ/MxVf6ctlnrlXpx1OZA2AkS0cUNHrg
+Lq78yMO4I4unr0pFGmRu1oNV5Hhj2mHkLhn9r3k7SQNROJDFBAIT1o+8QFkO268giYVjw32Inpk
9iO6Hgyavv8T0UH6PNvr1Zk5yy50BsBuExHkOIm/P7hlzXTtB5G/VoctSq2vlq63gR4HognDWZ17
pbN3qbi5lDmhobmthEILcxkadClNWEOH0M/qoxZVR6SEqS1Hf4X9tTeLhh2fGHVvEfeGPn2/Bm6y
pNnTYtoch/AgDAloz0bKAr46PQ6CSw9GgJuuRgEknSTSsWiKQMtNaMJg7vc+bmw97Ssz+kqmmutP
6AtnD7yt2h3bTWP1A028k7HteApYFeNckK3EMIZ2V1RfiyzpkU+207qwmmk7FcDj0hkqhJqHim13
JisCTNAix4SZIXW8DJNdfEablR1ZbHFKUeltAjKscIIoW+p1oWHWAJYKAuLAjz7NOk2/n9AUBO+k
1XrDFdEIZrdUUoQkgwvzLdZ0BFI02OTtyEihXt12+ooP/7oe0F3Nd9TOx9P6qEyyh/MVrqRK31Xd
Bk5N+RGtUuN1CMNk074BjBNfRtpmQbdVFUYN2NLuTk9c4mkRuGy3+H+DMqSix2vr9GZftgBggA9e
/NLVvS4t6rFou7t0Q5uM3uJ2yWkaOCtjNt7Me+cwXWWZYgqgCdvrPYGJLuKSm2HYXC7wHIa7eQK9
/dR3fppihl/5bm97Sf/2zSCOlPjjcguN2kajmw88SCvTSYGdGV5406PrC4H+yBhsNqF7t3YW3pmd
KV2hqLLFVyLoj5hkRTKH1THR6DhIyAMUId2lntXtCkfJ0KPJSgDgA4O2y9N0vgSTtlXGXdrP4RK7
rZtI6cBJnhrz280qgJds1oEKD0P7/vQWlqVgNAN7jJSEykKLOMd21IRSkllJrsCbBiewq438pfLs
7NR0vKHpwRDwR/fv7mzRGatNwsAdo+P+0Jra4ZlXtewwUfDZI/PfQhkW9SCdDNrxVnC1aG3cdngr
F7QbWcA6vZvOrjpJpzNJ1tpPOyzIMazoZA9PC6JM5R9OXzCslrYepvCXkYraRtqXKVEKClsIn/Wx
Lb+cnioDGxZVPvVBmW5otQAkyqfCWc9bPd32AWYt4AffKOlylMDZOgw13b9MqF75POsq0Q2Mnx52
zjydzFqeTV9uXr2tN9U/4808L5X5fQ938gqspj7U6ZL3D+xC4Lq0j74jBZSaTZc+pTS4ocedpkKg
t1nEN3aya//U8tz2qO3BcDX3DUFWtvAn294a1I4y826mZEfHkCXQ89Bbqjc6qegrPVFW48RVkhGd
SjdnfMQsvVYUR5coNYX+4D6OgK/IQvPaCVhJHqvkR9um2JfCPQMIMJ3kIAVQb9ZBYlwpy3R1C+dN
MO7aweZ658SdgaNqux98AzZA0kuiP6lhDJOABkl0mVB+gMzam9DgyOOaz1MLrmllpK+Nc4mVsqND
EUhb2ES85EU4ILGoDW3Ku20aO7H0dGnDM9bqLCakPMIzT4vQF0eiIndMjTQwR4qk5ZOja866m6zJ
oqXLBZQ/oF4g202WdwGR/L6xTbxhSr3u7enzWvp9aIg2EUA6vhQLM6AqWLa1hCyNbrjJWF3ry6+b
jWG2gYudcRHLZgJ2IfYUKuYjH769NHCgmswUhpv4Esz61bS3Vj4tDPWcTVA6E3luMqGAzQBuyYKk
2GVFnS6KGQrn4FJZev6ISq7pSDE2zTPnu3SqjirIZ4jUotvkqXYrwnUA6dgzzQd+11m5YyPCBKIJ
3+qMp1ByPKjRIcdKNQSlYZ3Cc7OEFz0MoRCF5HwWX8YzdTbR2xCzAlGl9hrSOBqnnk11lXyfTm6J
MA+Xn7Kdgih7WjTrekFPGXY23d6IPmEuaCx9C1db71xotywaSHKHDB6YFZhyugXNGUEyAtc9mRQa
TXiTtAOo0gE7MmrZrc5t01HD0ZZ68HGzGW5+ntse/f+6gqugS0NASlWiSdP1CQL3ZsAZoQoZ8mrr
492q2b0x4Av97CtzBWi06luBEhOdgB12Qt5oNqFfws+n71SZZQAehtQc6U+tdxSbaQewjmdIC6qO
/I8ONRf9oBnNbmi/Nrta0xh1qCRzr29E7nwM+Vk66WxbixsNxsnBNIC/sbWZx8NwuVFvo7UH5Xav
4389vURxLgu6pkMci2sIqAvPUzzYB04Qkay2KLQFVp4CodaMLVTcNiSGp2cpOT0HsxxdxO7amW9a
Prcj8e3mlW2784EGvwAE781zxSUlFgbnhoSzYLLgxBbcaHdDtC3GnwfyACv5zFisJ9GKRtMR1Wgj
p6NMf8SenX/ueWpwCR53eeZyln0pNV8kR0kPEAgrnN1WknKuU0gQIGBz+Fz6quy0+Km5CaPJ98sU
8CfcDSr5Njil5J1rxyoYEoHisf2Zf++rxmYSJjaBc1Xd7M2m72rcdpItrAIP2AFl2BER2L55HL3l
BE1Yxj/14L/tHx3yjR0P9DpmMUFMJBGJZQNlpGanBnBNuM+SZzjLtM6FiBxCDobKdn1v9vJ75SJz
ITsiXbr/k010IJnjJR/TqL3t35xauZXxrV0+/9f/JJLZ1T7duCCFRGBH+MkHn97WLrBfBNYVD1z8
4RQz0Tv6dAHyrvTpeuuCy0kkkyq/7A+e+4EEtAsKDrJK970A3p8ERKS7kgS03gWAcvBPlG9kf9DJ
BxJo6xcAs9BkeKbZn3d3BgS0opIEdP2CKDsUAgKtIP4okgS6F4ImC+Atgnlfp18UwFb68o56QTiO
qAiuTMmXK0IwVL9iUO7/vLu9FymlShLQ2xd8YI8Sppf7X9CArQuSpsIzVt6p8u+gsKpJQLkg9I0x
D3ar5Aw0jQtsL4JBSOidHgKQ7RVlwNtP/Z1A15TqwC5NW6kxgX/m5RDs7907egfxw6qKQL2AoUkH
qoiDLP5w1w+fAeUC7h3+iLK896UFCXxX/HadrrxkNTWKxvYbLBsBOoYhKfNvOgCv5r2JoOpLAMkt
YV+sIJRd2fa3LoCvQH25P2bv6eQLqHhVBahwtqGMfbFy5ee/3buAb4K6oBf1+P5MQBzqiiJQexdQ
ZrYpfJKfP6H8+QtcHwI+2Z93p/kgh6z48RpvvFD8BCb2f+Tb30QxkvCnu/bB37+v6w9Bb0UZcP3B
sOLp6KUaEEcQ21jgOfMXMJvvHakByMiqikC9EFgSFSug9BgoHAMYJImb7hWk8BJeewxeIajfoikD
23GfsziKY0UHpOxn/0EeRTke4CWMkMUKCH63f+Mvz/6poGzfD74PKYif/11icM88/oO//C9QLB38
KP3b6Ogfv3z84VyHv5I+tfQb8l9+dKzQDJ+os8xCHy9fdWcuid58cB9NzzEPKeKxCr4t8oiT/rcn
4+So3rMfhtKoKIfKoyb0ZZTXKkI4VYftW+7MSZb5QGK3hV6oPKwfIdiG4OH/aIU7a+avHU8SieCw
rzyL5ZphEuUDZYvHzKo8bOLOaPohLVeUIlQdd2h5SzNc5AOJ5YowRNVhL0PE4D3nA2XD1nDgAPz5
hcshCq+qrnaws55sWbYiGlV12LHjFYUgAh2VhzVD3yprJSEyWJUHD03vycrHEfsm4tFVR504jxT2
xWaYDyUG7tWwcxN6fXiRlUrj8p5VXrAVLk1PHrYOOdAGRZau8EOqLnYQ+gT/JdUAW0f1cT8mHjpH
EkJbEP9UXe/l05FyIGRbw7ix6cqrFcGEqqu9ssLCASO+UsOwpte4NVNL6iqTdVGpuuAbM14XToNW
g3RvnNhOiqYJvCrVRXHv+mtzUVxyDTK+cdDrseVFseXIctZqUO83ydZaPkLvNstFILQa4MH8x9IW
Qq8y12599xmZ5ANl4+o1qLVb3zOffHnYGq7IrdDt0qiiAr3qOb6zYtsKjxomZVGyymP74caUdUUd
T/Mnv/jgA+WqLolPfhgnM9PNR8rOg4iVVBXDZ59XTr54ZI6qjytutFUcWJQUVV3wfaY1Q5ru5mMJ
WVCYnP/49jt3H5iyksgCMpUXvDZx6ELJEoZ8qYblbqxn+fHIgieV17tx4t3+1uVrzCRcx5P3ZREi
Ysm4pLItn+btO/fFc2LruXHteLNnX3YbRTClqki+Ylw9ce4G9JbLR8tkIkA/VQdHI/NAWfDO5mNl
Q9fh1dxb4WPhbhs1SJsedlbD/wXjRX5SKaqtIVBxh6qzGfvJei56egKmV8Njde1TbSNJm6w4bHQ1
GLbf2+Xv9xsNfovHSUGw3yAr0m8PYmt5hOn7//7lJIvTRxCZ8ycNJS5nSWiND/C4AUeRMjms5j9Z
pnfm37yL0NsvIRf98B6SR8t/zNXTyycfxGhPx91wep+E/sjHEQIG2np02r5z3Khws+HByGd420rh
BfIDSTcDbTzWzt+3zP1t/rC0ioKFuOk4WvF9Y38QwUfTLciBQsKKgrgXzTIbJWuGv1vQM8oa//vW
/IO4CfKKIVmg/lTpwrghCJzUjqDerDLHJ0CMNMwozCIaLsAVIGjJRBeWlsiPybMk3xqdRq883ZwZ
s3AQ4QYCkgpXDAUF5PKpfz7lab12oj4OhvPUuI/N2OJ/s1+4uEnUxXGZAD5THkffA3hg6pjulm7u
gR+bS1mIJJUoJeqKHvCC7JDmfKee09d+2605s0PrUfoqlQI4/g8wD5AVaiVEqrbybg2IHz8+cgAb
v+NZUSnRI20Exw2mL52EYVc/O21ZAuSPeaX2KuQ1r9TByf4P8AoNTM98lp4LUQv5u7v/yqs6IfJ4
FI2uw4W8tbZOIaTQOdKSBzvwyvXe4ynEjU8kykIrS9ncOqvEAseTiyIzk1s1zPTiPRzrFggG88ny
J/X7v2PAxvFKlb0nFPV2j8yLgxleq0B+u9f5ajMTg1pA8M6nHM39+H/eBQahtl9i1Tt8+Akvhurh
r0a80XGegpbmyv8m/+VJSy5MHqVbeUolv/KQf2Bls2Sfkuyb4WMi3/tTh+PVM8ygJXflhZ96Il85
rlit+exzhDjf+MXZkavBOXuwrUbftM2lKQ0tyjz3E1W4iWZKsKssb1ZHxHZQOB2isLHqioeQF3gF
16GOwGo+rtf4bAXJo+s85WsV2yi4dKqunNem+IjVEQedJOYzb0Ai+ynHRnnyzZR95Xn+aKIi8u/e
6081//HtR+6Kc1zYv6zMtqp4b80Qx1s8iPkasyULgszKQxOPinh0zTgfaz90DYfiE7na2G98LpgL
0PLnU71d0ntz4dqh+WpmLdxZa0fWIILrpapw9rPcJE+yXwBbffWxHwhqO8/mc7b8B/8RHy4fVOwA
rd/zH98upYckXOzlM+Bc+lGZMoQ1ofpEe0F9dYASYMUJxA2pnMZeKxAxkndGELlV3Zl+yP2N7MZX
J5w5pUpeqeN2fLk/OUMNB7lPhs4JpXtNAXZ1AQ1w1Z9M+UgJ/sOqgr83ZauIVhY1DCps/xHxHSLv
BShVHbic/enEhIntX//pWss0X7G4aFT05j++/aLdiw+4NZlBTtGI4ova9ND+FWj86ziD7Pxbvmrx
ETRjOO8aldnIf4zrDp8p3DG51Z3FqoWsSwLMybeX/Mh1P1z/y//88FejWsx+jFGRtDoUrsBpV702
gzQogAQFuWvVUSfmziRIFjpBPlb2eNfxwF5yyKRBBQlB1fVeRqFpyVntOoTLWlf54jIB1IEevfLD
54II6sh30a0G01NarVqDZG8sUMRysITodT7N2xXbD7hQ+SiZaDs1qPsfiViH0qjHMfDkmyJ4pUl/
bybPTuNDaBaToCcj0q8dPC1gcZU6XNSXUJRYc2O0dDDCC6aS4DCpeun+bkUxPrYnYX4zWsKqI/9k
LeXnjuaj1dd75zc4dP8SNYrQGjgOq48+EYidxn3y+OwILPuTdBXhiqxDLT8k3mOZqS0qdeC9rkFG
Hx6Txm0SyWGe/eg1yOi/fR7djz5/HQ3/e0McHhC3jfvi+Sc3Amk8dOGQIJGQgSLxrLYpe6z/GPtD
EdnSquaHnON+H/nrmU16EbNZ0tE1WPkfgAQ9ms5cHrgGj/RDiMqQvekarCu028wlVBTZuYIQb1Ud
EKbb1BT1EtKwdSzYToqbVoOm74eJZzmHaxXtfqtq+YEJ6PVZ3rM68MX3odO44VmSlNgx/uL7DQH8
C7nMpw7w70d4dRrX4j/uP3zOhbq3tmvYuUvKtQiTyEKGoyyf6O0GHCMXR61BP1yZgawa2nWYQ9dp
OEt3RXUGs2N1MeyBKdd+aEnHDdr16mPvASQlY9dwMK7x8Bb2sUhquNc3ZiGdI6hGqyoLgHymf3RF
RCvAyiNz9/wC+gc+8xoGNt1nZy0b3tCF1zKwmRbvdB3hoDsrKGDDRUedqgL+ZBIxtNxSw1W0ha8+
/uLIVKHjcQ0DU3fsBLTYlPfwNIjmtX4fGGMzQG3ky8wMC9FCrKo4HmzTKXo4imBwqzywOXeOJU3b
pTqGdjay3qcbag3DkqYQZmFRzSl1aKQvu0erRBx15IC/OlbsmTIAvQ5V9wOeqb9u0C43TILG3xqj
2A/9OHm5mbm8M+MDcoMaNuBlwuvEMyPbCZky/69O2aRG1oW36jm9D4h3uGmZvgHjV4ftc+s8P4Nd
H5lRfCi0fTT69+9Z9Erd8CK1e9uBM5ugwt8av/1XMPPFauge3YXqiMhRe2WmJhsUOu7/+x//M1qI
nyZhCoaMFXw0HynxyXeNL9nvkjgroI8gEq4h1vjgLP2weSMiA9L4EHDQozb/1dtN1nsLp2CRH/fo
b0PH9FP8JafxY+I9yzktQfyiGDVMOvQXzz4CfDAXuJHOUjIToRADbvqOAxwCt/4XjG+4M4Dk0k7U
YO99EHakNOjZjSX0A1vsKbRY348jnkZpWNEdvKqS7PMsSsGdOp7xPu8KbmG+OqEc6nhpB7b5fDjm
cTFB8t1B/RywJAqQBKRgILwAaZI67r619J94jECcn5+vhhNIRMUKfTlbcz58ev4QDnwUs+zU1QGC
+A3SmpXLlIPITsLwX/meDszAany1wmfpWTlZuPDKkYdzh7ptGfDVqSFQPpqlgWRa1OHdjVaJicHn
ACKeJDg1kk7p1KBTRmBnCnGQOuoER7Ht+IGsrut4mQVEdEIMUh65W4MhM8FYkpSr6O5UVWNPCMlL
W3Zcn/T9avD4IACmrr7Wwa//J7Yaz/9yufYLGKR2HY/XteWlkihKita+XxY3zmPRKqBPdXVhYND6
sS09LpSJ1jCu81iQQh0AuFvs/ZkZPcm5CVrAVV8wLCV+LNv2NDupY1zX3EhWB/zMtQxbGLSGW3zL
Q/pUKHM57wCcf6JvTfy2IsgNgvI6xCBGLlYbtut45m79ndC/RfixIHCuqi3vHEz8fJgsolHHk5GN
Kr8XdGPJp3m7Z7pXw82+E0Vmkg+XrboOTPrnX/+ZeI78IkHwnc/z9mV/xjMpVJq0ajBj7630ybZc
txh2rWHFLzW5R/XZcLpXFwfxBatArkLDkxrGFcVrZuPGIpWXjyYOhyI65Fa9KPeEdQrZDzom1TAu
NUiSDUQZaPVRH+gNk4+SiUCt4YG+//V/+Y0Hf/nrPzOE+afw1//tPTlybYgi+ttWlTX4HaeQt1HU
Gi7Mg+ntigoa0tbqC/4yO7rgdWToiRMsSKU3xmYk72YdCXXYT52CTa/Ukc4bEYcRxTK5VLPjV8cD
+/ORD0J/33yWtyvnn53lo/m4kTVGHSjLvQ69P7rfgnS+6g3pkyR4wJiTsLygwaqP/OExlSEs9NUU
zR1hsTfgg0FRn/en/kSgWVbiWzUSe7h+cbDAyR/+alQP0N1ynZ186mpQcQOfJJ4o+ZL8vlrutdu4
N901RaiSvVhHrQxlhrHF8yqt+ZixJfnu6CWgoWdBmZFfi8xUPF+ocd6NuEPAoUkpsTTyyeryV4bK
PhG9kJMf7d7Zt7vsdJ44s3KTscHv0IZLt0g68y/qK5OmYNaR/uXLhUGG35TcfzxScK+MRkg/f3T+
vJ0Q7AZ/ya2gLO2IdqgOakMgab/47qIkwU5TIwUuh16nA1GZ6GF3Pi755+37niXpL3gFw5lQIHIs
tw5UQh8UW4Gvt47Con5o7mR7rA6fSyhnyUioIyI68F2/GM+vAzczeoIvQDYP6qCmGUNu8GSLZEwh
sl+HJT023YXAipTBYIwaXMNJAoJdNhNOkku90ky4J9iIoSAdjayj8rdH922NKwQKEbsmlQ0bPf/x
7X7WJytM8lEyy+G8Uj1vh30Jk+JiaUuYT/P2xX4lRLWD/kjaOIi6zo385z0DZbR2f8FHYc9sSD2U
ufSlzakjgNinCUGREqiOuKRQt34pSUId0PqBL5gl/vXawqH0Zv9WpsjqSHhlCH5RikYZvFDEZfPU
QZk+8P3cJpP8Nr2GsPbYmUtxqTpg22NooUXh6PMLW2JG1es8hcf1JCfJwV6p91/eQnjP06N6lTrc
z5fxs9iV2GzxMsKatedUFeVCz9KmiJ6OVV8cvH8JwltHLfJHCwrwlxOafcPt0xCiDzf/nfQR8K5W
/4prB7JHAp/5SNkTV0cwfGCHALPh53r5HHmCGlZ+Z20aA9Mt4X+ugxT7zimQJtUBdflqeoSMZHOi
Dh6UO7LD8qh13Fkh4J8twltyf6Z2V8338u2GyicnfoK/pvRxgQ22hgnMAMI88QklGBjRRLnq9f+E
YGSZ92o41DxSkW265dU0dYQW95w2Hy0X4rX/3PgQQbwUkTvOlA3UUqKUogEifJB4tmSnQNJbXWYP
/gLbVJIaTUbrGJdqm3wYocGUOurzHhJ6MhQWW8PJ/Dvb6+zZtcZJTOmEtPA6kC1HRqZSBwRlIIql
BDNbfmkP161DJGQYsALTLhO6Ak2vo0vKl32/hvuMzblxSzOPsPFDQu0H9mKpGUdfd41mlZreJQom
Wpi+Z8enhGm7quNz6Ma9xLMPfzWSE0C/+1c1xtnLaL7/2K/cO+NSsiBfwClg/sTyYYiT7mYdxYyf
k6iIEKij9OXh1/9Lyj21Dq8kvNf5j7/3TpedgD8m/1LGx55vS7ZXL8f3e9Ixh1/zPk5/GRH8X/Ar
S1jo/3pfWUZ6/86+8vACSLp+r9Bf4ABPLk7mv/9/AAAA//8=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IVOT_TABLE!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ROW_DATA!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9525</xdr:colOff>
      <xdr:row>6</xdr:row>
      <xdr:rowOff>104775</xdr:rowOff>
    </xdr:from>
    <xdr:to>
      <xdr:col>8</xdr:col>
      <xdr:colOff>9525</xdr:colOff>
      <xdr:row>21</xdr:row>
      <xdr:rowOff>66675</xdr:rowOff>
    </xdr:to>
    <xdr:sp macro="" textlink="">
      <xdr:nvSpPr>
        <xdr:cNvPr id="25" name="Rectangle: Rounded Corners 24">
          <a:extLst>
            <a:ext uri="{FF2B5EF4-FFF2-40B4-BE49-F238E27FC236}">
              <a16:creationId xmlns:a16="http://schemas.microsoft.com/office/drawing/2014/main" id="{381F04F2-4F36-4C2D-89DE-77BF3D5B7A71}"/>
            </a:ext>
          </a:extLst>
        </xdr:cNvPr>
        <xdr:cNvSpPr/>
      </xdr:nvSpPr>
      <xdr:spPr>
        <a:xfrm>
          <a:off x="9525" y="1247775"/>
          <a:ext cx="4876800" cy="28194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1"/>
              </a:solidFill>
            </a:rPr>
            <a:t>                 ABC EXCEUTIVE SUMMARY &amp; PROFITABILITY DASHBORD</a:t>
          </a:r>
        </a:p>
      </xdr:txBody>
    </xdr:sp>
    <xdr:clientData/>
  </xdr:twoCellAnchor>
  <xdr:twoCellAnchor>
    <xdr:from>
      <xdr:col>0</xdr:col>
      <xdr:colOff>180975</xdr:colOff>
      <xdr:row>0</xdr:row>
      <xdr:rowOff>28575</xdr:rowOff>
    </xdr:from>
    <xdr:to>
      <xdr:col>17</xdr:col>
      <xdr:colOff>581025</xdr:colOff>
      <xdr:row>2</xdr:row>
      <xdr:rowOff>95250</xdr:rowOff>
    </xdr:to>
    <xdr:sp macro="" textlink="">
      <xdr:nvSpPr>
        <xdr:cNvPr id="2" name="Rectangle: Rounded Corners 1">
          <a:extLst>
            <a:ext uri="{FF2B5EF4-FFF2-40B4-BE49-F238E27FC236}">
              <a16:creationId xmlns:a16="http://schemas.microsoft.com/office/drawing/2014/main" id="{92D4F811-3988-1AA5-A0CF-651735933057}"/>
            </a:ext>
          </a:extLst>
        </xdr:cNvPr>
        <xdr:cNvSpPr/>
      </xdr:nvSpPr>
      <xdr:spPr>
        <a:xfrm>
          <a:off x="180975" y="28575"/>
          <a:ext cx="10763250" cy="4476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600" b="1">
              <a:solidFill>
                <a:schemeClr val="accent1"/>
              </a:solidFill>
            </a:rPr>
            <a:t>                 ABC EXCEUTIVE SUMMARY &amp; PROFITABILITY DASHBORD</a:t>
          </a:r>
        </a:p>
      </xdr:txBody>
    </xdr:sp>
    <xdr:clientData/>
  </xdr:twoCellAnchor>
  <xdr:twoCellAnchor>
    <xdr:from>
      <xdr:col>0</xdr:col>
      <xdr:colOff>200025</xdr:colOff>
      <xdr:row>3</xdr:row>
      <xdr:rowOff>9525</xdr:rowOff>
    </xdr:from>
    <xdr:to>
      <xdr:col>2</xdr:col>
      <xdr:colOff>581025</xdr:colOff>
      <xdr:row>6</xdr:row>
      <xdr:rowOff>47625</xdr:rowOff>
    </xdr:to>
    <xdr:sp macro="" textlink="">
      <xdr:nvSpPr>
        <xdr:cNvPr id="3" name="Rectangle: Rounded Corners 2">
          <a:extLst>
            <a:ext uri="{FF2B5EF4-FFF2-40B4-BE49-F238E27FC236}">
              <a16:creationId xmlns:a16="http://schemas.microsoft.com/office/drawing/2014/main" id="{DC581A96-3EEE-C122-3382-C25411AE86C3}"/>
            </a:ext>
          </a:extLst>
        </xdr:cNvPr>
        <xdr:cNvSpPr/>
      </xdr:nvSpPr>
      <xdr:spPr>
        <a:xfrm>
          <a:off x="200025" y="581025"/>
          <a:ext cx="1600200" cy="6096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200"/>
            <a:t>TOTAL REVENUE</a:t>
          </a:r>
        </a:p>
      </xdr:txBody>
    </xdr:sp>
    <xdr:clientData/>
  </xdr:twoCellAnchor>
  <xdr:twoCellAnchor>
    <xdr:from>
      <xdr:col>0</xdr:col>
      <xdr:colOff>476250</xdr:colOff>
      <xdr:row>4</xdr:row>
      <xdr:rowOff>95250</xdr:rowOff>
    </xdr:from>
    <xdr:to>
      <xdr:col>2</xdr:col>
      <xdr:colOff>295275</xdr:colOff>
      <xdr:row>6</xdr:row>
      <xdr:rowOff>19050</xdr:rowOff>
    </xdr:to>
    <xdr:sp macro="" textlink="PIVOT_TABLE!A4">
      <xdr:nvSpPr>
        <xdr:cNvPr id="4" name="Rectangle 3">
          <a:extLst>
            <a:ext uri="{FF2B5EF4-FFF2-40B4-BE49-F238E27FC236}">
              <a16:creationId xmlns:a16="http://schemas.microsoft.com/office/drawing/2014/main" id="{F0D6599E-D806-77AE-B162-57BE981CF8BF}"/>
            </a:ext>
          </a:extLst>
        </xdr:cNvPr>
        <xdr:cNvSpPr/>
      </xdr:nvSpPr>
      <xdr:spPr>
        <a:xfrm>
          <a:off x="476250" y="857250"/>
          <a:ext cx="1038225" cy="3048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91D8993B-C690-4230-AA26-5A3877F0797A}" type="TxLink">
            <a:rPr lang="en-US" sz="1400" b="0" i="0" u="none" strike="noStrike">
              <a:solidFill>
                <a:schemeClr val="accent1"/>
              </a:solidFill>
              <a:latin typeface="Calibri"/>
              <a:cs typeface="Calibri"/>
            </a:rPr>
            <a:t>$645,223.18</a:t>
          </a:fld>
          <a:endParaRPr lang="en-IN" sz="1400">
            <a:solidFill>
              <a:schemeClr val="accent1"/>
            </a:solidFill>
          </a:endParaRPr>
        </a:p>
      </xdr:txBody>
    </xdr:sp>
    <xdr:clientData/>
  </xdr:twoCellAnchor>
  <xdr:twoCellAnchor>
    <xdr:from>
      <xdr:col>3</xdr:col>
      <xdr:colOff>209550</xdr:colOff>
      <xdr:row>2</xdr:row>
      <xdr:rowOff>180975</xdr:rowOff>
    </xdr:from>
    <xdr:to>
      <xdr:col>5</xdr:col>
      <xdr:colOff>590550</xdr:colOff>
      <xdr:row>6</xdr:row>
      <xdr:rowOff>28575</xdr:rowOff>
    </xdr:to>
    <xdr:sp macro="" textlink="">
      <xdr:nvSpPr>
        <xdr:cNvPr id="6" name="Rectangle: Rounded Corners 5">
          <a:extLst>
            <a:ext uri="{FF2B5EF4-FFF2-40B4-BE49-F238E27FC236}">
              <a16:creationId xmlns:a16="http://schemas.microsoft.com/office/drawing/2014/main" id="{3005141F-C1E6-4103-AEB1-BA053675EE62}"/>
            </a:ext>
          </a:extLst>
        </xdr:cNvPr>
        <xdr:cNvSpPr/>
      </xdr:nvSpPr>
      <xdr:spPr>
        <a:xfrm>
          <a:off x="2038350" y="561975"/>
          <a:ext cx="1600200" cy="609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TOTAL GROSS</a:t>
          </a:r>
          <a:r>
            <a:rPr lang="en-IN" sz="1200" baseline="0"/>
            <a:t> PROFIT</a:t>
          </a:r>
          <a:endParaRPr lang="en-IN" sz="1200"/>
        </a:p>
      </xdr:txBody>
    </xdr:sp>
    <xdr:clientData/>
  </xdr:twoCellAnchor>
  <xdr:twoCellAnchor>
    <xdr:from>
      <xdr:col>6</xdr:col>
      <xdr:colOff>266699</xdr:colOff>
      <xdr:row>3</xdr:row>
      <xdr:rowOff>0</xdr:rowOff>
    </xdr:from>
    <xdr:to>
      <xdr:col>9</xdr:col>
      <xdr:colOff>180974</xdr:colOff>
      <xdr:row>6</xdr:row>
      <xdr:rowOff>38100</xdr:rowOff>
    </xdr:to>
    <xdr:sp macro="" textlink="">
      <xdr:nvSpPr>
        <xdr:cNvPr id="7" name="Rectangle: Rounded Corners 6">
          <a:extLst>
            <a:ext uri="{FF2B5EF4-FFF2-40B4-BE49-F238E27FC236}">
              <a16:creationId xmlns:a16="http://schemas.microsoft.com/office/drawing/2014/main" id="{2CF1B0F7-5994-47E8-BD7A-2286F29AEE96}"/>
            </a:ext>
          </a:extLst>
        </xdr:cNvPr>
        <xdr:cNvSpPr/>
      </xdr:nvSpPr>
      <xdr:spPr>
        <a:xfrm>
          <a:off x="3924299" y="571500"/>
          <a:ext cx="1743075" cy="609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GROSS</a:t>
          </a:r>
          <a:r>
            <a:rPr lang="en-IN" sz="1200" baseline="0"/>
            <a:t> PROFIT MARGIN</a:t>
          </a:r>
          <a:endParaRPr lang="en-IN" sz="1200"/>
        </a:p>
      </xdr:txBody>
    </xdr:sp>
    <xdr:clientData/>
  </xdr:twoCellAnchor>
  <xdr:twoCellAnchor>
    <xdr:from>
      <xdr:col>9</xdr:col>
      <xdr:colOff>276225</xdr:colOff>
      <xdr:row>2</xdr:row>
      <xdr:rowOff>171450</xdr:rowOff>
    </xdr:from>
    <xdr:to>
      <xdr:col>12</xdr:col>
      <xdr:colOff>47625</xdr:colOff>
      <xdr:row>6</xdr:row>
      <xdr:rowOff>19050</xdr:rowOff>
    </xdr:to>
    <xdr:sp macro="" textlink="">
      <xdr:nvSpPr>
        <xdr:cNvPr id="8" name="Rectangle: Rounded Corners 7">
          <a:extLst>
            <a:ext uri="{FF2B5EF4-FFF2-40B4-BE49-F238E27FC236}">
              <a16:creationId xmlns:a16="http://schemas.microsoft.com/office/drawing/2014/main" id="{E1F33298-EE30-4CC7-A99B-82D5AB735C8A}"/>
            </a:ext>
          </a:extLst>
        </xdr:cNvPr>
        <xdr:cNvSpPr/>
      </xdr:nvSpPr>
      <xdr:spPr>
        <a:xfrm>
          <a:off x="5762625" y="552450"/>
          <a:ext cx="1600200" cy="609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TOTAL UNIT</a:t>
          </a:r>
          <a:r>
            <a:rPr lang="en-IN" sz="1200" baseline="0"/>
            <a:t> SOLD</a:t>
          </a:r>
          <a:endParaRPr lang="en-IN" sz="1200"/>
        </a:p>
      </xdr:txBody>
    </xdr:sp>
    <xdr:clientData/>
  </xdr:twoCellAnchor>
  <xdr:twoCellAnchor>
    <xdr:from>
      <xdr:col>12</xdr:col>
      <xdr:colOff>228600</xdr:colOff>
      <xdr:row>2</xdr:row>
      <xdr:rowOff>171450</xdr:rowOff>
    </xdr:from>
    <xdr:to>
      <xdr:col>15</xdr:col>
      <xdr:colOff>0</xdr:colOff>
      <xdr:row>6</xdr:row>
      <xdr:rowOff>19050</xdr:rowOff>
    </xdr:to>
    <xdr:sp macro="" textlink="">
      <xdr:nvSpPr>
        <xdr:cNvPr id="9" name="Rectangle: Rounded Corners 8">
          <a:extLst>
            <a:ext uri="{FF2B5EF4-FFF2-40B4-BE49-F238E27FC236}">
              <a16:creationId xmlns:a16="http://schemas.microsoft.com/office/drawing/2014/main" id="{EE91924E-F71C-48E1-8E3E-FE34349F76BC}"/>
            </a:ext>
          </a:extLst>
        </xdr:cNvPr>
        <xdr:cNvSpPr/>
      </xdr:nvSpPr>
      <xdr:spPr>
        <a:xfrm>
          <a:off x="7543800" y="552450"/>
          <a:ext cx="1600200" cy="609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TOTAL ORDERS</a:t>
          </a:r>
        </a:p>
      </xdr:txBody>
    </xdr:sp>
    <xdr:clientData/>
  </xdr:twoCellAnchor>
  <xdr:twoCellAnchor>
    <xdr:from>
      <xdr:col>15</xdr:col>
      <xdr:colOff>200025</xdr:colOff>
      <xdr:row>2</xdr:row>
      <xdr:rowOff>171450</xdr:rowOff>
    </xdr:from>
    <xdr:to>
      <xdr:col>17</xdr:col>
      <xdr:colOff>581025</xdr:colOff>
      <xdr:row>6</xdr:row>
      <xdr:rowOff>19050</xdr:rowOff>
    </xdr:to>
    <xdr:sp macro="" textlink="">
      <xdr:nvSpPr>
        <xdr:cNvPr id="10" name="Rectangle: Rounded Corners 9">
          <a:extLst>
            <a:ext uri="{FF2B5EF4-FFF2-40B4-BE49-F238E27FC236}">
              <a16:creationId xmlns:a16="http://schemas.microsoft.com/office/drawing/2014/main" id="{F122BC12-7AB7-45C1-949E-2139154A82C9}"/>
            </a:ext>
          </a:extLst>
        </xdr:cNvPr>
        <xdr:cNvSpPr/>
      </xdr:nvSpPr>
      <xdr:spPr>
        <a:xfrm>
          <a:off x="9344025" y="552450"/>
          <a:ext cx="1600200" cy="6096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a:t>COGS</a:t>
          </a:r>
        </a:p>
      </xdr:txBody>
    </xdr:sp>
    <xdr:clientData/>
  </xdr:twoCellAnchor>
  <xdr:twoCellAnchor>
    <xdr:from>
      <xdr:col>3</xdr:col>
      <xdr:colOff>438150</xdr:colOff>
      <xdr:row>4</xdr:row>
      <xdr:rowOff>85725</xdr:rowOff>
    </xdr:from>
    <xdr:to>
      <xdr:col>5</xdr:col>
      <xdr:colOff>323850</xdr:colOff>
      <xdr:row>5</xdr:row>
      <xdr:rowOff>152400</xdr:rowOff>
    </xdr:to>
    <xdr:sp macro="" textlink="PIVOT_TABLE!C4">
      <xdr:nvSpPr>
        <xdr:cNvPr id="14" name="Rectangle: Rounded Corners 13">
          <a:extLst>
            <a:ext uri="{FF2B5EF4-FFF2-40B4-BE49-F238E27FC236}">
              <a16:creationId xmlns:a16="http://schemas.microsoft.com/office/drawing/2014/main" id="{B6E0605C-41C9-C17E-4DCD-FD237871EA97}"/>
            </a:ext>
          </a:extLst>
        </xdr:cNvPr>
        <xdr:cNvSpPr/>
      </xdr:nvSpPr>
      <xdr:spPr>
        <a:xfrm>
          <a:off x="2266950" y="847725"/>
          <a:ext cx="1104900" cy="2571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fld id="{50C90B95-B1C8-47D7-850B-553A02FF7292}" type="TxLink">
            <a:rPr lang="en-US" sz="1400" b="0" i="0" u="none" strike="noStrike">
              <a:solidFill>
                <a:schemeClr val="accent1"/>
              </a:solidFill>
              <a:latin typeface="Calibri"/>
              <a:ea typeface="+mn-ea"/>
              <a:cs typeface="Calibri"/>
            </a:rPr>
            <a:pPr marL="0" indent="0" algn="l"/>
            <a:t>$296,384.25</a:t>
          </a:fld>
          <a:endParaRPr lang="en-IN" sz="1400" b="0" i="0" u="none" strike="noStrike">
            <a:solidFill>
              <a:schemeClr val="accent1"/>
            </a:solidFill>
            <a:latin typeface="Calibri"/>
            <a:ea typeface="+mn-ea"/>
            <a:cs typeface="Calibri"/>
          </a:endParaRPr>
        </a:p>
      </xdr:txBody>
    </xdr:sp>
    <xdr:clientData/>
  </xdr:twoCellAnchor>
  <xdr:twoCellAnchor>
    <xdr:from>
      <xdr:col>6</xdr:col>
      <xdr:colOff>476250</xdr:colOff>
      <xdr:row>4</xdr:row>
      <xdr:rowOff>76200</xdr:rowOff>
    </xdr:from>
    <xdr:to>
      <xdr:col>8</xdr:col>
      <xdr:colOff>447675</xdr:colOff>
      <xdr:row>5</xdr:row>
      <xdr:rowOff>142875</xdr:rowOff>
    </xdr:to>
    <xdr:sp macro="" textlink="PIVOT_TABLE!I3">
      <xdr:nvSpPr>
        <xdr:cNvPr id="15" name="Rectangle: Rounded Corners 14">
          <a:extLst>
            <a:ext uri="{FF2B5EF4-FFF2-40B4-BE49-F238E27FC236}">
              <a16:creationId xmlns:a16="http://schemas.microsoft.com/office/drawing/2014/main" id="{F8CF32F1-5066-5B38-481F-6C14F224AFD5}"/>
            </a:ext>
          </a:extLst>
        </xdr:cNvPr>
        <xdr:cNvSpPr/>
      </xdr:nvSpPr>
      <xdr:spPr>
        <a:xfrm>
          <a:off x="4133850" y="838200"/>
          <a:ext cx="1190625" cy="2571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fld id="{C37327BC-E539-4BFA-8C7A-37F11C21FEFF}" type="TxLink">
            <a:rPr lang="en-US" sz="1400" b="0" i="0" u="none" strike="noStrike">
              <a:solidFill>
                <a:schemeClr val="accent1"/>
              </a:solidFill>
              <a:latin typeface="Calibri"/>
              <a:ea typeface="+mn-ea"/>
              <a:cs typeface="Calibri"/>
            </a:rPr>
            <a:pPr marL="0" indent="0" algn="ctr"/>
            <a:t>45.94%</a:t>
          </a:fld>
          <a:endParaRPr lang="en-IN" sz="1400" b="0" i="0" u="none" strike="noStrike">
            <a:solidFill>
              <a:schemeClr val="accent1"/>
            </a:solidFill>
            <a:latin typeface="Calibri"/>
            <a:ea typeface="+mn-ea"/>
            <a:cs typeface="Calibri"/>
          </a:endParaRPr>
        </a:p>
      </xdr:txBody>
    </xdr:sp>
    <xdr:clientData/>
  </xdr:twoCellAnchor>
  <xdr:twoCellAnchor>
    <xdr:from>
      <xdr:col>9</xdr:col>
      <xdr:colOff>514350</xdr:colOff>
      <xdr:row>4</xdr:row>
      <xdr:rowOff>66674</xdr:rowOff>
    </xdr:from>
    <xdr:to>
      <xdr:col>11</xdr:col>
      <xdr:colOff>428625</xdr:colOff>
      <xdr:row>5</xdr:row>
      <xdr:rowOff>133349</xdr:rowOff>
    </xdr:to>
    <xdr:sp macro="" textlink="PIVOT_TABLE!A8">
      <xdr:nvSpPr>
        <xdr:cNvPr id="16" name="Rectangle: Rounded Corners 15">
          <a:extLst>
            <a:ext uri="{FF2B5EF4-FFF2-40B4-BE49-F238E27FC236}">
              <a16:creationId xmlns:a16="http://schemas.microsoft.com/office/drawing/2014/main" id="{3D4F3EE8-5B28-1B79-2053-EE4DA591DDBC}"/>
            </a:ext>
          </a:extLst>
        </xdr:cNvPr>
        <xdr:cNvSpPr/>
      </xdr:nvSpPr>
      <xdr:spPr>
        <a:xfrm>
          <a:off x="6000750" y="828674"/>
          <a:ext cx="1133475" cy="25717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fld id="{3C2134C1-8A72-472A-A694-EB48A0267E9C}" type="TxLink">
            <a:rPr lang="en-US" sz="1400" b="0" i="0" u="none" strike="noStrike">
              <a:solidFill>
                <a:schemeClr val="accent1"/>
              </a:solidFill>
              <a:latin typeface="Calibri"/>
              <a:ea typeface="+mn-ea"/>
              <a:cs typeface="Calibri"/>
            </a:rPr>
            <a:pPr marL="0" indent="0" algn="ctr"/>
            <a:t>6698</a:t>
          </a:fld>
          <a:endParaRPr lang="en-IN" sz="1400" b="0" i="0" u="none" strike="noStrike">
            <a:solidFill>
              <a:schemeClr val="accent1"/>
            </a:solidFill>
            <a:latin typeface="Calibri"/>
            <a:ea typeface="+mn-ea"/>
            <a:cs typeface="Calibri"/>
          </a:endParaRPr>
        </a:p>
      </xdr:txBody>
    </xdr:sp>
    <xdr:clientData/>
  </xdr:twoCellAnchor>
  <xdr:twoCellAnchor>
    <xdr:from>
      <xdr:col>12</xdr:col>
      <xdr:colOff>485775</xdr:colOff>
      <xdr:row>4</xdr:row>
      <xdr:rowOff>57150</xdr:rowOff>
    </xdr:from>
    <xdr:to>
      <xdr:col>14</xdr:col>
      <xdr:colOff>381000</xdr:colOff>
      <xdr:row>5</xdr:row>
      <xdr:rowOff>114300</xdr:rowOff>
    </xdr:to>
    <xdr:sp macro="" textlink="PIVOT_TABLE!C8">
      <xdr:nvSpPr>
        <xdr:cNvPr id="17" name="Rectangle: Rounded Corners 16">
          <a:extLst>
            <a:ext uri="{FF2B5EF4-FFF2-40B4-BE49-F238E27FC236}">
              <a16:creationId xmlns:a16="http://schemas.microsoft.com/office/drawing/2014/main" id="{C859A8CB-5548-BED0-12A9-97B241B88A49}"/>
            </a:ext>
          </a:extLst>
        </xdr:cNvPr>
        <xdr:cNvSpPr/>
      </xdr:nvSpPr>
      <xdr:spPr>
        <a:xfrm>
          <a:off x="7800975" y="819150"/>
          <a:ext cx="1114425" cy="2476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fld id="{B71574DC-19BD-45FC-B021-F86FDF58BF15}" type="TxLink">
            <a:rPr lang="en-US" sz="1400" b="0" i="0" u="none" strike="noStrike">
              <a:solidFill>
                <a:schemeClr val="accent1"/>
              </a:solidFill>
              <a:latin typeface="Calibri"/>
              <a:ea typeface="+mn-ea"/>
              <a:cs typeface="Calibri"/>
            </a:rPr>
            <a:pPr marL="0" indent="0" algn="ctr"/>
            <a:t>2707</a:t>
          </a:fld>
          <a:endParaRPr lang="en-IN" sz="1400" b="0" i="0" u="none" strike="noStrike">
            <a:solidFill>
              <a:schemeClr val="accent1"/>
            </a:solidFill>
            <a:latin typeface="Calibri"/>
            <a:ea typeface="+mn-ea"/>
            <a:cs typeface="Calibri"/>
          </a:endParaRPr>
        </a:p>
      </xdr:txBody>
    </xdr:sp>
    <xdr:clientData/>
  </xdr:twoCellAnchor>
  <xdr:twoCellAnchor>
    <xdr:from>
      <xdr:col>15</xdr:col>
      <xdr:colOff>485775</xdr:colOff>
      <xdr:row>4</xdr:row>
      <xdr:rowOff>66675</xdr:rowOff>
    </xdr:from>
    <xdr:to>
      <xdr:col>17</xdr:col>
      <xdr:colOff>295275</xdr:colOff>
      <xdr:row>5</xdr:row>
      <xdr:rowOff>142875</xdr:rowOff>
    </xdr:to>
    <xdr:sp macro="" textlink="PIVOT_TABLE!I7">
      <xdr:nvSpPr>
        <xdr:cNvPr id="18" name="Rectangle: Rounded Corners 17">
          <a:extLst>
            <a:ext uri="{FF2B5EF4-FFF2-40B4-BE49-F238E27FC236}">
              <a16:creationId xmlns:a16="http://schemas.microsoft.com/office/drawing/2014/main" id="{DA57AB29-56E8-09C7-000E-5A91CC41FC41}"/>
            </a:ext>
          </a:extLst>
        </xdr:cNvPr>
        <xdr:cNvSpPr/>
      </xdr:nvSpPr>
      <xdr:spPr>
        <a:xfrm>
          <a:off x="9629775" y="828675"/>
          <a:ext cx="1028700" cy="2667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fld id="{292DBE3D-4C21-453A-8781-809FA1F05855}" type="TxLink">
            <a:rPr lang="en-US" sz="1400" b="0" i="0" u="none" strike="noStrike">
              <a:solidFill>
                <a:schemeClr val="accent1"/>
              </a:solidFill>
              <a:latin typeface="Calibri"/>
              <a:ea typeface="+mn-ea"/>
              <a:cs typeface="Calibri"/>
            </a:rPr>
            <a:pPr marL="0" indent="0" algn="ctr"/>
            <a:t>$348,838.93</a:t>
          </a:fld>
          <a:endParaRPr lang="en-IN" sz="1400" b="0" i="0" u="none" strike="noStrike">
            <a:solidFill>
              <a:schemeClr val="accent1"/>
            </a:solidFill>
            <a:latin typeface="Calibri"/>
            <a:ea typeface="+mn-ea"/>
            <a:cs typeface="Calibri"/>
          </a:endParaRPr>
        </a:p>
      </xdr:txBody>
    </xdr:sp>
    <xdr:clientData/>
  </xdr:twoCellAnchor>
  <xdr:twoCellAnchor editAs="oneCell">
    <xdr:from>
      <xdr:col>0</xdr:col>
      <xdr:colOff>333375</xdr:colOff>
      <xdr:row>0</xdr:row>
      <xdr:rowOff>19050</xdr:rowOff>
    </xdr:from>
    <xdr:to>
      <xdr:col>1</xdr:col>
      <xdr:colOff>314325</xdr:colOff>
      <xdr:row>2</xdr:row>
      <xdr:rowOff>95250</xdr:rowOff>
    </xdr:to>
    <xdr:pic>
      <xdr:nvPicPr>
        <xdr:cNvPr id="20" name="Graphic 19" descr="Factory with solid fill">
          <a:extLst>
            <a:ext uri="{FF2B5EF4-FFF2-40B4-BE49-F238E27FC236}">
              <a16:creationId xmlns:a16="http://schemas.microsoft.com/office/drawing/2014/main" id="{B0E85765-40BA-0257-4584-02BDF3CFC0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3375" y="19050"/>
          <a:ext cx="590550" cy="457200"/>
        </a:xfrm>
        <a:prstGeom prst="rect">
          <a:avLst/>
        </a:prstGeom>
      </xdr:spPr>
    </xdr:pic>
    <xdr:clientData/>
  </xdr:twoCellAnchor>
  <xdr:twoCellAnchor>
    <xdr:from>
      <xdr:col>12</xdr:col>
      <xdr:colOff>180975</xdr:colOff>
      <xdr:row>0</xdr:row>
      <xdr:rowOff>57151</xdr:rowOff>
    </xdr:from>
    <xdr:to>
      <xdr:col>14</xdr:col>
      <xdr:colOff>47625</xdr:colOff>
      <xdr:row>2</xdr:row>
      <xdr:rowOff>66675</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67032682-0A7D-6558-DA79-F756EF2954E1}"/>
            </a:ext>
          </a:extLst>
        </xdr:cNvPr>
        <xdr:cNvSpPr/>
      </xdr:nvSpPr>
      <xdr:spPr>
        <a:xfrm>
          <a:off x="7496175" y="57151"/>
          <a:ext cx="1085850" cy="3905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a:t>SALES DATA</a:t>
          </a:r>
        </a:p>
      </xdr:txBody>
    </xdr:sp>
    <xdr:clientData/>
  </xdr:twoCellAnchor>
  <xdr:twoCellAnchor>
    <xdr:from>
      <xdr:col>14</xdr:col>
      <xdr:colOff>485775</xdr:colOff>
      <xdr:row>0</xdr:row>
      <xdr:rowOff>66676</xdr:rowOff>
    </xdr:from>
    <xdr:to>
      <xdr:col>16</xdr:col>
      <xdr:colOff>352425</xdr:colOff>
      <xdr:row>2</xdr:row>
      <xdr:rowOff>76200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15242C32-2565-6BB1-4601-87409C449496}"/>
            </a:ext>
          </a:extLst>
        </xdr:cNvPr>
        <xdr:cNvSpPr/>
      </xdr:nvSpPr>
      <xdr:spPr>
        <a:xfrm>
          <a:off x="9020175" y="66676"/>
          <a:ext cx="1085850" cy="3905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r"/>
          <a:r>
            <a:rPr lang="en-IN" sz="1100"/>
            <a:t>PIVOT</a:t>
          </a:r>
          <a:r>
            <a:rPr lang="en-IN" sz="1100" baseline="0"/>
            <a:t>  TABLE</a:t>
          </a:r>
          <a:endParaRPr lang="en-IN" sz="1100"/>
        </a:p>
      </xdr:txBody>
    </xdr:sp>
    <xdr:clientData/>
  </xdr:twoCellAnchor>
  <xdr:twoCellAnchor>
    <xdr:from>
      <xdr:col>0</xdr:col>
      <xdr:colOff>180976</xdr:colOff>
      <xdr:row>6</xdr:row>
      <xdr:rowOff>180974</xdr:rowOff>
    </xdr:from>
    <xdr:to>
      <xdr:col>6</xdr:col>
      <xdr:colOff>276226</xdr:colOff>
      <xdr:row>20</xdr:row>
      <xdr:rowOff>133349</xdr:rowOff>
    </xdr:to>
    <xdr:graphicFrame macro="">
      <xdr:nvGraphicFramePr>
        <xdr:cNvPr id="24" name="Chart 23">
          <a:extLst>
            <a:ext uri="{FF2B5EF4-FFF2-40B4-BE49-F238E27FC236}">
              <a16:creationId xmlns:a16="http://schemas.microsoft.com/office/drawing/2014/main" id="{FCD05169-386B-4C72-96DA-CFBA4A2DC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161925</xdr:colOff>
      <xdr:row>6</xdr:row>
      <xdr:rowOff>95250</xdr:rowOff>
    </xdr:from>
    <xdr:to>
      <xdr:col>12</xdr:col>
      <xdr:colOff>295275</xdr:colOff>
      <xdr:row>20</xdr:row>
      <xdr:rowOff>1</xdr:rowOff>
    </xdr:to>
    <xdr:graphicFrame macro="">
      <xdr:nvGraphicFramePr>
        <xdr:cNvPr id="28" name="Chart 27">
          <a:extLst>
            <a:ext uri="{FF2B5EF4-FFF2-40B4-BE49-F238E27FC236}">
              <a16:creationId xmlns:a16="http://schemas.microsoft.com/office/drawing/2014/main" id="{5DB9ECB4-2310-4160-80EC-59607EA25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219075</xdr:colOff>
      <xdr:row>20</xdr:row>
      <xdr:rowOff>85725</xdr:rowOff>
    </xdr:from>
    <xdr:to>
      <xdr:col>6</xdr:col>
      <xdr:colOff>257175</xdr:colOff>
      <xdr:row>30</xdr:row>
      <xdr:rowOff>28575</xdr:rowOff>
    </xdr:to>
    <xdr:graphicFrame macro="">
      <xdr:nvGraphicFramePr>
        <xdr:cNvPr id="29" name="Chart 28">
          <a:extLst>
            <a:ext uri="{FF2B5EF4-FFF2-40B4-BE49-F238E27FC236}">
              <a16:creationId xmlns:a16="http://schemas.microsoft.com/office/drawing/2014/main" id="{AA35BB70-D49F-4022-825E-6F194DC1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323850</xdr:colOff>
      <xdr:row>20</xdr:row>
      <xdr:rowOff>28575</xdr:rowOff>
    </xdr:from>
    <xdr:to>
      <xdr:col>11</xdr:col>
      <xdr:colOff>371475</xdr:colOff>
      <xdr:row>29</xdr:row>
      <xdr:rowOff>161925</xdr:rowOff>
    </xdr:to>
    <xdr:graphicFrame macro="">
      <xdr:nvGraphicFramePr>
        <xdr:cNvPr id="30" name="Chart 29">
          <a:extLst>
            <a:ext uri="{FF2B5EF4-FFF2-40B4-BE49-F238E27FC236}">
              <a16:creationId xmlns:a16="http://schemas.microsoft.com/office/drawing/2014/main" id="{E5811313-5908-49DC-A992-5CFF0526C0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571501</xdr:colOff>
      <xdr:row>20</xdr:row>
      <xdr:rowOff>28574</xdr:rowOff>
    </xdr:from>
    <xdr:to>
      <xdr:col>17</xdr:col>
      <xdr:colOff>1</xdr:colOff>
      <xdr:row>32</xdr:row>
      <xdr:rowOff>19050</xdr:rowOff>
    </xdr:to>
    <mc:AlternateContent xmlns:mc="http://schemas.openxmlformats.org/markup-compatibility/2006">
      <mc:Choice xmlns:cx4="http://schemas.microsoft.com/office/drawing/2016/5/10/chartex" Requires="cx4">
        <xdr:graphicFrame macro="">
          <xdr:nvGraphicFramePr>
            <xdr:cNvPr id="31" name="Chart 30">
              <a:extLst>
                <a:ext uri="{FF2B5EF4-FFF2-40B4-BE49-F238E27FC236}">
                  <a16:creationId xmlns:a16="http://schemas.microsoft.com/office/drawing/2014/main" id="{8A1488E9-0B9E-4A1E-A077-C19CA7A91B3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7277101" y="3838574"/>
              <a:ext cx="3086100" cy="22764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19050</xdr:colOff>
      <xdr:row>6</xdr:row>
      <xdr:rowOff>180975</xdr:rowOff>
    </xdr:from>
    <xdr:to>
      <xdr:col>1</xdr:col>
      <xdr:colOff>514350</xdr:colOff>
      <xdr:row>10</xdr:row>
      <xdr:rowOff>76200</xdr:rowOff>
    </xdr:to>
    <xdr:sp macro="" textlink="">
      <xdr:nvSpPr>
        <xdr:cNvPr id="32" name="Rectangle: Rounded Corners 31">
          <a:extLst>
            <a:ext uri="{FF2B5EF4-FFF2-40B4-BE49-F238E27FC236}">
              <a16:creationId xmlns:a16="http://schemas.microsoft.com/office/drawing/2014/main" id="{80438E2F-0CFE-DAA2-6FB7-85D729566973}"/>
            </a:ext>
          </a:extLst>
        </xdr:cNvPr>
        <xdr:cNvSpPr/>
      </xdr:nvSpPr>
      <xdr:spPr>
        <a:xfrm>
          <a:off x="19050" y="1323975"/>
          <a:ext cx="1104900" cy="6572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REVENUE AND  PROFIT</a:t>
          </a:r>
        </a:p>
      </xdr:txBody>
    </xdr:sp>
    <xdr:clientData/>
  </xdr:twoCellAnchor>
  <xdr:twoCellAnchor>
    <xdr:from>
      <xdr:col>6</xdr:col>
      <xdr:colOff>581024</xdr:colOff>
      <xdr:row>6</xdr:row>
      <xdr:rowOff>133350</xdr:rowOff>
    </xdr:from>
    <xdr:to>
      <xdr:col>8</xdr:col>
      <xdr:colOff>571499</xdr:colOff>
      <xdr:row>9</xdr:row>
      <xdr:rowOff>95250</xdr:rowOff>
    </xdr:to>
    <xdr:sp macro="" textlink="">
      <xdr:nvSpPr>
        <xdr:cNvPr id="33" name="Rectangle: Rounded Corners 32">
          <a:extLst>
            <a:ext uri="{FF2B5EF4-FFF2-40B4-BE49-F238E27FC236}">
              <a16:creationId xmlns:a16="http://schemas.microsoft.com/office/drawing/2014/main" id="{BD4ED6C3-6734-4B73-9094-CC22EAF26D29}"/>
            </a:ext>
          </a:extLst>
        </xdr:cNvPr>
        <xdr:cNvSpPr/>
      </xdr:nvSpPr>
      <xdr:spPr>
        <a:xfrm>
          <a:off x="4238624" y="1276350"/>
          <a:ext cx="1209675"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Top</a:t>
          </a:r>
          <a:r>
            <a:rPr lang="en-IN" sz="1100" b="1" baseline="0"/>
            <a:t> 5 Counry  Revenue</a:t>
          </a:r>
          <a:endParaRPr lang="en-IN" sz="1100" b="1"/>
        </a:p>
      </xdr:txBody>
    </xdr:sp>
    <xdr:clientData/>
  </xdr:twoCellAnchor>
  <xdr:twoCellAnchor>
    <xdr:from>
      <xdr:col>6</xdr:col>
      <xdr:colOff>295276</xdr:colOff>
      <xdr:row>20</xdr:row>
      <xdr:rowOff>66675</xdr:rowOff>
    </xdr:from>
    <xdr:to>
      <xdr:col>7</xdr:col>
      <xdr:colOff>523875</xdr:colOff>
      <xdr:row>23</xdr:row>
      <xdr:rowOff>85725</xdr:rowOff>
    </xdr:to>
    <xdr:sp macro="" textlink="">
      <xdr:nvSpPr>
        <xdr:cNvPr id="34" name="Rectangle: Rounded Corners 33">
          <a:extLst>
            <a:ext uri="{FF2B5EF4-FFF2-40B4-BE49-F238E27FC236}">
              <a16:creationId xmlns:a16="http://schemas.microsoft.com/office/drawing/2014/main" id="{B5CE78BA-7290-9629-1F3F-90CB08197DD1}"/>
            </a:ext>
          </a:extLst>
        </xdr:cNvPr>
        <xdr:cNvSpPr/>
      </xdr:nvSpPr>
      <xdr:spPr>
        <a:xfrm>
          <a:off x="3952876" y="3876675"/>
          <a:ext cx="838199" cy="590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1100" b="1"/>
            <a:t>Region</a:t>
          </a:r>
          <a:r>
            <a:rPr lang="en-IN" sz="1100" b="1" baseline="0"/>
            <a:t> Wise Camparison</a:t>
          </a:r>
          <a:endParaRPr lang="en-IN" sz="1100" b="1"/>
        </a:p>
      </xdr:txBody>
    </xdr:sp>
    <xdr:clientData/>
  </xdr:twoCellAnchor>
  <xdr:twoCellAnchor>
    <xdr:from>
      <xdr:col>12</xdr:col>
      <xdr:colOff>57150</xdr:colOff>
      <xdr:row>20</xdr:row>
      <xdr:rowOff>76200</xdr:rowOff>
    </xdr:from>
    <xdr:to>
      <xdr:col>13</xdr:col>
      <xdr:colOff>447674</xdr:colOff>
      <xdr:row>22</xdr:row>
      <xdr:rowOff>142875</xdr:rowOff>
    </xdr:to>
    <xdr:sp macro="" textlink="">
      <xdr:nvSpPr>
        <xdr:cNvPr id="35" name="Rectangle: Rounded Corners 34">
          <a:extLst>
            <a:ext uri="{FF2B5EF4-FFF2-40B4-BE49-F238E27FC236}">
              <a16:creationId xmlns:a16="http://schemas.microsoft.com/office/drawing/2014/main" id="{DC7F4D40-54BD-4FED-AF2F-9C4F3EAD4D93}"/>
            </a:ext>
          </a:extLst>
        </xdr:cNvPr>
        <xdr:cNvSpPr/>
      </xdr:nvSpPr>
      <xdr:spPr>
        <a:xfrm>
          <a:off x="7372350" y="3886200"/>
          <a:ext cx="1000124" cy="4476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r>
            <a:rPr lang="en-IN" sz="1100" b="1"/>
            <a:t>Contry</a:t>
          </a:r>
          <a:r>
            <a:rPr lang="en-IN" sz="1100" b="1" baseline="0"/>
            <a:t> Wise Chart</a:t>
          </a:r>
          <a:endParaRPr lang="en-IN" sz="1100" b="1"/>
        </a:p>
      </xdr:txBody>
    </xdr:sp>
    <xdr:clientData/>
  </xdr:twoCellAnchor>
  <xdr:twoCellAnchor editAs="oneCell">
    <xdr:from>
      <xdr:col>12</xdr:col>
      <xdr:colOff>323850</xdr:colOff>
      <xdr:row>6</xdr:row>
      <xdr:rowOff>95251</xdr:rowOff>
    </xdr:from>
    <xdr:to>
      <xdr:col>15</xdr:col>
      <xdr:colOff>323850</xdr:colOff>
      <xdr:row>14</xdr:row>
      <xdr:rowOff>28575</xdr:rowOff>
    </xdr:to>
    <mc:AlternateContent xmlns:mc="http://schemas.openxmlformats.org/markup-compatibility/2006">
      <mc:Choice xmlns:a14="http://schemas.microsoft.com/office/drawing/2010/main" Requires="a14">
        <xdr:graphicFrame macro="">
          <xdr:nvGraphicFramePr>
            <xdr:cNvPr id="36" name="Product Category">
              <a:extLst>
                <a:ext uri="{FF2B5EF4-FFF2-40B4-BE49-F238E27FC236}">
                  <a16:creationId xmlns:a16="http://schemas.microsoft.com/office/drawing/2014/main" id="{2E67AC99-248D-6F29-9C33-851D8EC4AAB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7639050" y="1238251"/>
              <a:ext cx="1828800"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333375</xdr:colOff>
      <xdr:row>6</xdr:row>
      <xdr:rowOff>85724</xdr:rowOff>
    </xdr:from>
    <xdr:to>
      <xdr:col>18</xdr:col>
      <xdr:colOff>219075</xdr:colOff>
      <xdr:row>20</xdr:row>
      <xdr:rowOff>38099</xdr:rowOff>
    </xdr:to>
    <mc:AlternateContent xmlns:mc="http://schemas.openxmlformats.org/markup-compatibility/2006">
      <mc:Choice xmlns:a14="http://schemas.microsoft.com/office/drawing/2010/main" Requires="a14">
        <xdr:graphicFrame macro="">
          <xdr:nvGraphicFramePr>
            <xdr:cNvPr id="37" name="Country">
              <a:extLst>
                <a:ext uri="{FF2B5EF4-FFF2-40B4-BE49-F238E27FC236}">
                  <a16:creationId xmlns:a16="http://schemas.microsoft.com/office/drawing/2014/main" id="{6B573005-3ED9-4DB0-6665-F5D9B12A45B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477375" y="1228724"/>
              <a:ext cx="1714500" cy="261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314325</xdr:colOff>
      <xdr:row>14</xdr:row>
      <xdr:rowOff>57150</xdr:rowOff>
    </xdr:from>
    <xdr:to>
      <xdr:col>15</xdr:col>
      <xdr:colOff>314325</xdr:colOff>
      <xdr:row>19</xdr:row>
      <xdr:rowOff>171450</xdr:rowOff>
    </xdr:to>
    <mc:AlternateContent xmlns:mc="http://schemas.openxmlformats.org/markup-compatibility/2006">
      <mc:Choice xmlns:a14="http://schemas.microsoft.com/office/drawing/2010/main" Requires="a14">
        <xdr:graphicFrame macro="">
          <xdr:nvGraphicFramePr>
            <xdr:cNvPr id="39" name="Region">
              <a:extLst>
                <a:ext uri="{FF2B5EF4-FFF2-40B4-BE49-F238E27FC236}">
                  <a16:creationId xmlns:a16="http://schemas.microsoft.com/office/drawing/2014/main" id="{716DE5ED-FEEF-50E7-078B-05700551BA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629525" y="2724150"/>
              <a:ext cx="1828800" cy="106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0.01375</cdr:x>
      <cdr:y>0.02749</cdr:y>
    </cdr:from>
    <cdr:to>
      <cdr:x>0.34107</cdr:x>
      <cdr:y>0.31615</cdr:y>
    </cdr:to>
    <cdr:sp macro="" textlink="">
      <cdr:nvSpPr>
        <cdr:cNvPr id="3" name="Rectangle: Rounded Corners 2">
          <a:extLst xmlns:a="http://schemas.openxmlformats.org/drawingml/2006/main">
            <a:ext uri="{FF2B5EF4-FFF2-40B4-BE49-F238E27FC236}">
              <a16:creationId xmlns:a16="http://schemas.microsoft.com/office/drawing/2014/main" id="{BD4ED6C3-6734-4B73-9094-CC22EAF26D29}"/>
            </a:ext>
          </a:extLst>
        </cdr:cNvPr>
        <cdr:cNvSpPr/>
      </cdr:nvSpPr>
      <cdr:spPr>
        <a:xfrm xmlns:a="http://schemas.openxmlformats.org/drawingml/2006/main">
          <a:off x="50800" y="50800"/>
          <a:ext cx="1209675" cy="53340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100" b="1"/>
            <a:t>Revenue</a:t>
          </a:r>
          <a:r>
            <a:rPr lang="en-IN" sz="1100" b="1" baseline="0"/>
            <a:t>  Sales By Channle</a:t>
          </a:r>
          <a:endParaRPr lang="en-IN" sz="1100" b="1"/>
        </a:p>
      </cdr:txBody>
    </cdr:sp>
  </cdr:relSizeAnchor>
  <cdr:relSizeAnchor xmlns:cdr="http://schemas.openxmlformats.org/drawingml/2006/chartDrawing">
    <cdr:from>
      <cdr:x>0.01375</cdr:x>
      <cdr:y>0.02749</cdr:y>
    </cdr:from>
    <cdr:to>
      <cdr:x>0.34107</cdr:x>
      <cdr:y>0.31615</cdr:y>
    </cdr:to>
    <cdr:sp macro="" textlink="">
      <cdr:nvSpPr>
        <cdr:cNvPr id="4" name="Rectangle: Rounded Corners 3">
          <a:extLst xmlns:a="http://schemas.openxmlformats.org/drawingml/2006/main">
            <a:ext uri="{FF2B5EF4-FFF2-40B4-BE49-F238E27FC236}">
              <a16:creationId xmlns:a16="http://schemas.microsoft.com/office/drawing/2014/main" id="{B5CE78BA-7290-9629-1F3F-90CB08197DD1}"/>
            </a:ext>
          </a:extLst>
        </cdr:cNvPr>
        <cdr:cNvSpPr/>
      </cdr:nvSpPr>
      <cdr:spPr>
        <a:xfrm xmlns:a="http://schemas.openxmlformats.org/drawingml/2006/main">
          <a:off x="50800" y="50800"/>
          <a:ext cx="1209675" cy="533400"/>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IN" sz="1100" b="1"/>
            <a:t>Revenue</a:t>
          </a:r>
          <a:r>
            <a:rPr lang="en-IN" sz="1100" b="1" baseline="0"/>
            <a:t>  Sales By Channle</a:t>
          </a:r>
          <a:endParaRPr lang="en-IN" sz="11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20.615927893516" createdVersion="8" refreshedVersion="8" minRefreshableVersion="3" recordCount="2707" xr:uid="{583F1E47-CADD-4189-804C-E980269C7528}">
  <cacheSource type="worksheet">
    <worksheetSource name="SalesDataTable"/>
  </cacheSource>
  <cacheFields count="20">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ount="12">
        <n v="1"/>
        <n v="2"/>
        <n v="3"/>
        <n v="4"/>
        <n v="5"/>
        <n v="6"/>
        <n v="7"/>
        <n v="8"/>
        <n v="9"/>
        <n v="10"/>
        <n v="11"/>
        <n v="12"/>
      </sharedItems>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104548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x v="0"/>
    <x v="0"/>
    <x v="0"/>
    <s v="Returning"/>
    <x v="0"/>
    <x v="0"/>
    <n v="2"/>
    <n v="82.06"/>
    <n v="0"/>
    <n v="42.94"/>
    <x v="0"/>
    <n v="85.88"/>
    <n v="78.240000000000009"/>
    <n v="0.476724348038021"/>
    <n v="2026"/>
    <s v="Q1"/>
    <x v="0"/>
    <x v="0"/>
  </r>
  <r>
    <n v="4836"/>
    <d v="2026-01-02T00:00:00"/>
    <x v="1"/>
    <x v="1"/>
    <x v="1"/>
    <s v="Returning"/>
    <x v="1"/>
    <x v="1"/>
    <n v="4"/>
    <n v="94.18"/>
    <n v="0.15"/>
    <n v="45.03"/>
    <x v="1"/>
    <n v="180.12"/>
    <n v="140.09199999999998"/>
    <n v="0.43749765780170635"/>
    <n v="2026"/>
    <s v="Q1"/>
    <x v="0"/>
    <x v="0"/>
  </r>
  <r>
    <n v="163"/>
    <d v="2026-01-03T00:00:00"/>
    <x v="2"/>
    <x v="2"/>
    <x v="0"/>
    <s v="New"/>
    <x v="2"/>
    <x v="2"/>
    <n v="2"/>
    <n v="36.72"/>
    <n v="0.05"/>
    <n v="13.76"/>
    <x v="2"/>
    <n v="27.52"/>
    <n v="42.248000000000005"/>
    <n v="0.60554982226808862"/>
    <n v="2026"/>
    <s v="Q1"/>
    <x v="0"/>
    <x v="0"/>
  </r>
  <r>
    <n v="542"/>
    <d v="2026-01-03T00:00:00"/>
    <x v="0"/>
    <x v="0"/>
    <x v="1"/>
    <s v="Business"/>
    <x v="1"/>
    <x v="3"/>
    <n v="4"/>
    <n v="143.66999999999999"/>
    <n v="0.1"/>
    <n v="81.22"/>
    <x v="3"/>
    <n v="324.88"/>
    <n v="192.33199999999999"/>
    <n v="0.37186298848441257"/>
    <n v="2026"/>
    <s v="Q1"/>
    <x v="0"/>
    <x v="0"/>
  </r>
  <r>
    <n v="2002"/>
    <d v="2026-01-03T00:00:00"/>
    <x v="0"/>
    <x v="0"/>
    <x v="1"/>
    <s v="Business"/>
    <x v="2"/>
    <x v="2"/>
    <n v="3"/>
    <n v="36.53"/>
    <n v="0.15"/>
    <n v="13.67"/>
    <x v="4"/>
    <n v="41.01"/>
    <n v="52.141500000000001"/>
    <n v="0.55974944042769037"/>
    <n v="2026"/>
    <s v="Q1"/>
    <x v="0"/>
    <x v="0"/>
  </r>
  <r>
    <n v="2005"/>
    <d v="2026-01-03T00:00:00"/>
    <x v="2"/>
    <x v="3"/>
    <x v="2"/>
    <s v="New"/>
    <x v="2"/>
    <x v="2"/>
    <n v="1"/>
    <n v="35.340000000000003"/>
    <n v="0"/>
    <n v="13.37"/>
    <x v="5"/>
    <n v="13.37"/>
    <n v="21.970000000000006"/>
    <n v="0.62167515563101317"/>
    <n v="2026"/>
    <s v="Q1"/>
    <x v="0"/>
    <x v="0"/>
  </r>
  <r>
    <n v="2937"/>
    <d v="2026-01-03T00:00:00"/>
    <x v="3"/>
    <x v="4"/>
    <x v="1"/>
    <s v="Returning"/>
    <x v="0"/>
    <x v="4"/>
    <n v="8"/>
    <n v="49.6"/>
    <n v="0.1"/>
    <n v="23.05"/>
    <x v="6"/>
    <n v="184.4"/>
    <n v="172.72"/>
    <n v="0.4836469534050179"/>
    <n v="2026"/>
    <s v="Q1"/>
    <x v="0"/>
    <x v="0"/>
  </r>
  <r>
    <n v="3326"/>
    <d v="2026-01-03T00:00:00"/>
    <x v="0"/>
    <x v="0"/>
    <x v="2"/>
    <s v="New"/>
    <x v="3"/>
    <x v="5"/>
    <n v="2"/>
    <n v="347.51"/>
    <n v="0"/>
    <n v="190.16"/>
    <x v="7"/>
    <n v="380.32"/>
    <n v="314.7"/>
    <n v="0.4527927253891974"/>
    <n v="2026"/>
    <s v="Q1"/>
    <x v="0"/>
    <x v="0"/>
  </r>
  <r>
    <n v="3863"/>
    <d v="2026-01-03T00:00:00"/>
    <x v="2"/>
    <x v="5"/>
    <x v="1"/>
    <s v="Returning"/>
    <x v="0"/>
    <x v="6"/>
    <n v="12"/>
    <n v="41.22"/>
    <n v="0.1"/>
    <n v="16.64"/>
    <x v="8"/>
    <n v="199.68"/>
    <n v="245.49599999999998"/>
    <n v="0.55145829963879456"/>
    <n v="2026"/>
    <s v="Q1"/>
    <x v="0"/>
    <x v="0"/>
  </r>
  <r>
    <n v="4910"/>
    <d v="2026-01-03T00:00:00"/>
    <x v="2"/>
    <x v="3"/>
    <x v="2"/>
    <s v="Business"/>
    <x v="3"/>
    <x v="5"/>
    <n v="1"/>
    <n v="332.18"/>
    <n v="0"/>
    <n v="195.33"/>
    <x v="9"/>
    <n v="195.33"/>
    <n v="136.85"/>
    <n v="0.41197543500511768"/>
    <n v="2026"/>
    <s v="Q1"/>
    <x v="0"/>
    <x v="0"/>
  </r>
  <r>
    <n v="5188"/>
    <d v="2026-01-03T00:00:00"/>
    <x v="1"/>
    <x v="6"/>
    <x v="3"/>
    <s v="Returning"/>
    <x v="0"/>
    <x v="4"/>
    <n v="1"/>
    <n v="49.71"/>
    <n v="0"/>
    <n v="23.15"/>
    <x v="10"/>
    <n v="23.15"/>
    <n v="26.560000000000002"/>
    <n v="0.53429893381613358"/>
    <n v="2026"/>
    <s v="Q1"/>
    <x v="0"/>
    <x v="0"/>
  </r>
  <r>
    <n v="845"/>
    <d v="2026-01-04T00:00:00"/>
    <x v="2"/>
    <x v="3"/>
    <x v="0"/>
    <s v="New"/>
    <x v="3"/>
    <x v="7"/>
    <n v="2"/>
    <n v="194.35"/>
    <n v="0"/>
    <n v="104.22"/>
    <x v="11"/>
    <n v="208.44"/>
    <n v="180.26"/>
    <n v="0.46375096475430921"/>
    <n v="2026"/>
    <s v="Q1"/>
    <x v="0"/>
    <x v="0"/>
  </r>
  <r>
    <n v="1077"/>
    <d v="2026-01-04T00:00:00"/>
    <x v="1"/>
    <x v="6"/>
    <x v="0"/>
    <s v="New"/>
    <x v="0"/>
    <x v="8"/>
    <n v="3"/>
    <n v="102.12"/>
    <n v="0.1"/>
    <n v="51.28"/>
    <x v="12"/>
    <n v="153.84"/>
    <n v="121.88400000000004"/>
    <n v="0.44205074639857256"/>
    <n v="2026"/>
    <s v="Q1"/>
    <x v="0"/>
    <x v="0"/>
  </r>
  <r>
    <n v="1237"/>
    <d v="2026-01-04T00:00:00"/>
    <x v="3"/>
    <x v="7"/>
    <x v="2"/>
    <s v="Business"/>
    <x v="2"/>
    <x v="9"/>
    <n v="1"/>
    <n v="46.99"/>
    <n v="0.05"/>
    <n v="18.11"/>
    <x v="13"/>
    <n v="18.11"/>
    <n v="26.530500000000004"/>
    <n v="0.59431457980981395"/>
    <n v="2026"/>
    <s v="Q1"/>
    <x v="0"/>
    <x v="0"/>
  </r>
  <r>
    <n v="1908"/>
    <d v="2026-01-04T00:00:00"/>
    <x v="3"/>
    <x v="8"/>
    <x v="0"/>
    <s v="New"/>
    <x v="4"/>
    <x v="10"/>
    <n v="1"/>
    <n v="40"/>
    <n v="0"/>
    <n v="15.04"/>
    <x v="14"/>
    <n v="15.04"/>
    <n v="24.96"/>
    <n v="0.624"/>
    <n v="2026"/>
    <s v="Q1"/>
    <x v="0"/>
    <x v="0"/>
  </r>
  <r>
    <n v="2245"/>
    <d v="2026-01-04T00:00:00"/>
    <x v="0"/>
    <x v="9"/>
    <x v="0"/>
    <s v="New"/>
    <x v="1"/>
    <x v="11"/>
    <n v="1"/>
    <n v="153.38999999999999"/>
    <n v="0"/>
    <n v="78.59"/>
    <x v="15"/>
    <n v="78.59"/>
    <n v="74.799999999999983"/>
    <n v="0.48764587000456344"/>
    <n v="2026"/>
    <s v="Q1"/>
    <x v="0"/>
    <x v="0"/>
  </r>
  <r>
    <n v="2928"/>
    <d v="2026-01-04T00:00:00"/>
    <x v="1"/>
    <x v="6"/>
    <x v="0"/>
    <s v="Returning"/>
    <x v="4"/>
    <x v="12"/>
    <n v="2"/>
    <n v="124.97"/>
    <n v="0.1"/>
    <n v="67.36"/>
    <x v="16"/>
    <n v="134.72"/>
    <n v="90.225999999999999"/>
    <n v="0.40110070861451191"/>
    <n v="2026"/>
    <s v="Q1"/>
    <x v="0"/>
    <x v="0"/>
  </r>
  <r>
    <n v="4249"/>
    <d v="2026-01-04T00:00:00"/>
    <x v="3"/>
    <x v="4"/>
    <x v="3"/>
    <s v="New"/>
    <x v="0"/>
    <x v="8"/>
    <n v="2"/>
    <n v="100.12"/>
    <n v="0.1"/>
    <n v="49.67"/>
    <x v="17"/>
    <n v="99.34"/>
    <n v="80.876000000000005"/>
    <n v="0.44877258401029874"/>
    <n v="2026"/>
    <s v="Q1"/>
    <x v="0"/>
    <x v="0"/>
  </r>
  <r>
    <n v="1734"/>
    <d v="2026-01-05T00:00:00"/>
    <x v="3"/>
    <x v="8"/>
    <x v="3"/>
    <s v="Returning"/>
    <x v="4"/>
    <x v="10"/>
    <n v="1"/>
    <n v="40.6"/>
    <n v="0.15"/>
    <n v="14.61"/>
    <x v="18"/>
    <n v="14.61"/>
    <n v="19.899999999999999"/>
    <n v="0.57664445088380178"/>
    <n v="2026"/>
    <s v="Q1"/>
    <x v="0"/>
    <x v="0"/>
  </r>
  <r>
    <n v="2331"/>
    <d v="2026-01-05T00:00:00"/>
    <x v="3"/>
    <x v="8"/>
    <x v="0"/>
    <s v="New"/>
    <x v="0"/>
    <x v="8"/>
    <n v="1"/>
    <n v="104.23"/>
    <n v="0.1"/>
    <n v="51.6"/>
    <x v="19"/>
    <n v="51.6"/>
    <n v="42.207000000000001"/>
    <n v="0.44993443986056475"/>
    <n v="2026"/>
    <s v="Q1"/>
    <x v="0"/>
    <x v="0"/>
  </r>
  <r>
    <n v="2475"/>
    <d v="2026-01-05T00:00:00"/>
    <x v="1"/>
    <x v="1"/>
    <x v="2"/>
    <s v="Returning"/>
    <x v="4"/>
    <x v="12"/>
    <n v="5"/>
    <n v="122.87"/>
    <n v="0.05"/>
    <n v="69.67"/>
    <x v="20"/>
    <n v="348.35"/>
    <n v="235.28250000000003"/>
    <n v="0.40313467807224584"/>
    <n v="2026"/>
    <s v="Q1"/>
    <x v="0"/>
    <x v="0"/>
  </r>
  <r>
    <n v="1433"/>
    <d v="2026-01-06T00:00:00"/>
    <x v="2"/>
    <x v="10"/>
    <x v="0"/>
    <s v="New"/>
    <x v="2"/>
    <x v="2"/>
    <n v="2"/>
    <n v="36.619999999999997"/>
    <n v="0.05"/>
    <n v="13.87"/>
    <x v="21"/>
    <n v="27.74"/>
    <n v="41.837999999999994"/>
    <n v="0.60131075914800658"/>
    <n v="2026"/>
    <s v="Q1"/>
    <x v="0"/>
    <x v="0"/>
  </r>
  <r>
    <n v="3624"/>
    <d v="2026-01-06T00:00:00"/>
    <x v="3"/>
    <x v="7"/>
    <x v="0"/>
    <s v="New"/>
    <x v="1"/>
    <x v="1"/>
    <n v="1"/>
    <n v="93.4"/>
    <n v="0"/>
    <n v="46.11"/>
    <x v="22"/>
    <n v="46.11"/>
    <n v="47.290000000000006"/>
    <n v="0.50631691648822275"/>
    <n v="2026"/>
    <s v="Q1"/>
    <x v="0"/>
    <x v="0"/>
  </r>
  <r>
    <n v="4680"/>
    <d v="2026-01-06T00:00:00"/>
    <x v="1"/>
    <x v="1"/>
    <x v="3"/>
    <s v="New"/>
    <x v="3"/>
    <x v="13"/>
    <n v="2"/>
    <n v="81.260000000000005"/>
    <n v="0"/>
    <n v="39.119999999999997"/>
    <x v="23"/>
    <n v="78.239999999999995"/>
    <n v="84.280000000000015"/>
    <n v="0.51858232832882112"/>
    <n v="2026"/>
    <s v="Q1"/>
    <x v="0"/>
    <x v="0"/>
  </r>
  <r>
    <n v="4803"/>
    <d v="2026-01-06T00:00:00"/>
    <x v="1"/>
    <x v="11"/>
    <x v="3"/>
    <s v="New"/>
    <x v="4"/>
    <x v="14"/>
    <n v="2"/>
    <n v="35.78"/>
    <n v="0"/>
    <n v="13.84"/>
    <x v="24"/>
    <n v="27.68"/>
    <n v="43.88"/>
    <n v="0.61319172722191173"/>
    <n v="2026"/>
    <s v="Q1"/>
    <x v="0"/>
    <x v="0"/>
  </r>
  <r>
    <n v="248"/>
    <d v="2026-01-07T00:00:00"/>
    <x v="1"/>
    <x v="12"/>
    <x v="3"/>
    <s v="New"/>
    <x v="0"/>
    <x v="0"/>
    <n v="3"/>
    <n v="81.64"/>
    <n v="0"/>
    <n v="43.84"/>
    <x v="25"/>
    <n v="131.52000000000001"/>
    <n v="113.4"/>
    <n v="0.46300832925036745"/>
    <n v="2026"/>
    <s v="Q1"/>
    <x v="0"/>
    <x v="0"/>
  </r>
  <r>
    <n v="1118"/>
    <d v="2026-01-07T00:00:00"/>
    <x v="1"/>
    <x v="12"/>
    <x v="0"/>
    <s v="Returning"/>
    <x v="2"/>
    <x v="15"/>
    <n v="2"/>
    <n v="131.63999999999999"/>
    <n v="0.05"/>
    <n v="69.02"/>
    <x v="26"/>
    <n v="138.04"/>
    <n v="112.07599999999996"/>
    <n v="0.44809608341729429"/>
    <n v="2026"/>
    <s v="Q1"/>
    <x v="0"/>
    <x v="0"/>
  </r>
  <r>
    <n v="3023"/>
    <d v="2026-01-07T00:00:00"/>
    <x v="2"/>
    <x v="3"/>
    <x v="3"/>
    <s v="New"/>
    <x v="1"/>
    <x v="11"/>
    <n v="2"/>
    <n v="155.35"/>
    <n v="0"/>
    <n v="80.790000000000006"/>
    <x v="27"/>
    <n v="161.58000000000001"/>
    <n v="149.11999999999998"/>
    <n v="0.47994850337946565"/>
    <n v="2026"/>
    <s v="Q1"/>
    <x v="0"/>
    <x v="0"/>
  </r>
  <r>
    <n v="3903"/>
    <d v="2026-01-07T00:00:00"/>
    <x v="3"/>
    <x v="8"/>
    <x v="0"/>
    <s v="Returning"/>
    <x v="4"/>
    <x v="16"/>
    <n v="2"/>
    <n v="51.56"/>
    <n v="0.05"/>
    <n v="22.26"/>
    <x v="28"/>
    <n v="44.52"/>
    <n v="53.443999999999996"/>
    <n v="0.54554734392225712"/>
    <n v="2026"/>
    <s v="Q1"/>
    <x v="0"/>
    <x v="0"/>
  </r>
  <r>
    <n v="62"/>
    <d v="2026-01-08T00:00:00"/>
    <x v="1"/>
    <x v="12"/>
    <x v="0"/>
    <s v="New"/>
    <x v="0"/>
    <x v="4"/>
    <n v="2"/>
    <n v="51.63"/>
    <n v="0"/>
    <n v="22.54"/>
    <x v="29"/>
    <n v="45.08"/>
    <n v="58.180000000000007"/>
    <n v="0.5634321131125315"/>
    <n v="2026"/>
    <s v="Q1"/>
    <x v="0"/>
    <x v="0"/>
  </r>
  <r>
    <n v="142"/>
    <d v="2026-01-08T00:00:00"/>
    <x v="0"/>
    <x v="9"/>
    <x v="1"/>
    <s v="Business"/>
    <x v="3"/>
    <x v="5"/>
    <n v="5"/>
    <n v="344.88"/>
    <n v="0.15"/>
    <n v="190.66"/>
    <x v="30"/>
    <n v="953.3"/>
    <n v="512.44000000000005"/>
    <n v="0.34961180018284282"/>
    <n v="2026"/>
    <s v="Q1"/>
    <x v="0"/>
    <x v="0"/>
  </r>
  <r>
    <n v="450"/>
    <d v="2026-01-08T00:00:00"/>
    <x v="2"/>
    <x v="3"/>
    <x v="2"/>
    <s v="New"/>
    <x v="1"/>
    <x v="1"/>
    <n v="2"/>
    <n v="94.06"/>
    <n v="0.15"/>
    <n v="46.33"/>
    <x v="31"/>
    <n v="92.66"/>
    <n v="67.24199999999999"/>
    <n v="0.42052006854198193"/>
    <n v="2026"/>
    <s v="Q1"/>
    <x v="0"/>
    <x v="0"/>
  </r>
  <r>
    <n v="4397"/>
    <d v="2026-01-08T00:00:00"/>
    <x v="0"/>
    <x v="0"/>
    <x v="0"/>
    <s v="Business"/>
    <x v="1"/>
    <x v="17"/>
    <n v="1"/>
    <n v="72.38"/>
    <n v="0"/>
    <n v="31.65"/>
    <x v="32"/>
    <n v="31.65"/>
    <n v="40.729999999999997"/>
    <n v="0.56272450953302011"/>
    <n v="2026"/>
    <s v="Q1"/>
    <x v="0"/>
    <x v="0"/>
  </r>
  <r>
    <n v="4798"/>
    <d v="2026-01-08T00:00:00"/>
    <x v="1"/>
    <x v="6"/>
    <x v="0"/>
    <s v="New"/>
    <x v="1"/>
    <x v="11"/>
    <n v="1"/>
    <n v="153.69"/>
    <n v="0"/>
    <n v="77.47"/>
    <x v="33"/>
    <n v="77.47"/>
    <n v="76.22"/>
    <n v="0.49593337237295854"/>
    <n v="2026"/>
    <s v="Q1"/>
    <x v="0"/>
    <x v="0"/>
  </r>
  <r>
    <n v="136"/>
    <d v="2026-01-09T00:00:00"/>
    <x v="3"/>
    <x v="13"/>
    <x v="1"/>
    <s v="Business"/>
    <x v="2"/>
    <x v="18"/>
    <n v="15"/>
    <n v="168.62"/>
    <n v="0.05"/>
    <n v="86.09"/>
    <x v="34"/>
    <n v="1291.3500000000001"/>
    <n v="1111.4849999999999"/>
    <n v="0.46257233642759488"/>
    <n v="2026"/>
    <s v="Q1"/>
    <x v="0"/>
    <x v="0"/>
  </r>
  <r>
    <n v="2782"/>
    <d v="2026-01-09T00:00:00"/>
    <x v="3"/>
    <x v="4"/>
    <x v="0"/>
    <s v="New"/>
    <x v="1"/>
    <x v="11"/>
    <n v="1"/>
    <n v="152.75"/>
    <n v="0.05"/>
    <n v="79.88"/>
    <x v="35"/>
    <n v="79.88"/>
    <n v="65.232499999999987"/>
    <n v="0.44953053665259707"/>
    <n v="2026"/>
    <s v="Q1"/>
    <x v="0"/>
    <x v="0"/>
  </r>
  <r>
    <n v="4704"/>
    <d v="2026-01-09T00:00:00"/>
    <x v="1"/>
    <x v="14"/>
    <x v="3"/>
    <s v="New"/>
    <x v="4"/>
    <x v="14"/>
    <n v="2"/>
    <n v="36.72"/>
    <n v="0.05"/>
    <n v="14.15"/>
    <x v="2"/>
    <n v="28.3"/>
    <n v="41.468000000000004"/>
    <n v="0.59436991170737308"/>
    <n v="2026"/>
    <s v="Q1"/>
    <x v="0"/>
    <x v="0"/>
  </r>
  <r>
    <n v="69"/>
    <d v="2026-01-10T00:00:00"/>
    <x v="0"/>
    <x v="15"/>
    <x v="0"/>
    <s v="Returning"/>
    <x v="1"/>
    <x v="3"/>
    <n v="6"/>
    <n v="141.31"/>
    <n v="0.05"/>
    <n v="79.349999999999994"/>
    <x v="36"/>
    <n v="476.09999999999997"/>
    <n v="329.36700000000002"/>
    <n v="0.4089143316858419"/>
    <n v="2026"/>
    <s v="Q1"/>
    <x v="0"/>
    <x v="0"/>
  </r>
  <r>
    <n v="490"/>
    <d v="2026-01-10T00:00:00"/>
    <x v="2"/>
    <x v="10"/>
    <x v="0"/>
    <s v="Business"/>
    <x v="3"/>
    <x v="19"/>
    <n v="2"/>
    <n v="121.23"/>
    <n v="0"/>
    <n v="59.66"/>
    <x v="37"/>
    <n v="119.32"/>
    <n v="123.14000000000001"/>
    <n v="0.50787758805576178"/>
    <n v="2026"/>
    <s v="Q1"/>
    <x v="0"/>
    <x v="0"/>
  </r>
  <r>
    <n v="3685"/>
    <d v="2026-01-10T00:00:00"/>
    <x v="3"/>
    <x v="8"/>
    <x v="0"/>
    <s v="New"/>
    <x v="2"/>
    <x v="18"/>
    <n v="3"/>
    <n v="161.58000000000001"/>
    <n v="0"/>
    <n v="85.58"/>
    <x v="38"/>
    <n v="256.74"/>
    <n v="228"/>
    <n v="0.47035524198539425"/>
    <n v="2026"/>
    <s v="Q1"/>
    <x v="0"/>
    <x v="0"/>
  </r>
  <r>
    <n v="3796"/>
    <d v="2026-01-10T00:00:00"/>
    <x v="3"/>
    <x v="8"/>
    <x v="2"/>
    <s v="Returning"/>
    <x v="2"/>
    <x v="18"/>
    <n v="2"/>
    <n v="166.84"/>
    <n v="0"/>
    <n v="88.67"/>
    <x v="39"/>
    <n v="177.34"/>
    <n v="156.34"/>
    <n v="0.4685327259649964"/>
    <n v="2026"/>
    <s v="Q1"/>
    <x v="0"/>
    <x v="0"/>
  </r>
  <r>
    <n v="387"/>
    <d v="2026-01-11T00:00:00"/>
    <x v="2"/>
    <x v="5"/>
    <x v="0"/>
    <s v="Returning"/>
    <x v="1"/>
    <x v="11"/>
    <n v="1"/>
    <n v="150.96"/>
    <n v="0"/>
    <n v="77.5"/>
    <x v="40"/>
    <n v="77.5"/>
    <n v="73.460000000000008"/>
    <n v="0.48661897191308956"/>
    <n v="2026"/>
    <s v="Q1"/>
    <x v="0"/>
    <x v="0"/>
  </r>
  <r>
    <n v="2796"/>
    <d v="2026-01-11T00:00:00"/>
    <x v="3"/>
    <x v="7"/>
    <x v="2"/>
    <s v="Returning"/>
    <x v="2"/>
    <x v="2"/>
    <n v="3"/>
    <n v="36.33"/>
    <n v="0.05"/>
    <n v="13.27"/>
    <x v="41"/>
    <n v="39.81"/>
    <n v="63.730499999999992"/>
    <n v="0.61551277036521934"/>
    <n v="2026"/>
    <s v="Q1"/>
    <x v="0"/>
    <x v="0"/>
  </r>
  <r>
    <n v="3703"/>
    <d v="2026-01-11T00:00:00"/>
    <x v="3"/>
    <x v="8"/>
    <x v="0"/>
    <s v="Returning"/>
    <x v="2"/>
    <x v="2"/>
    <n v="1"/>
    <n v="35.340000000000003"/>
    <n v="0.1"/>
    <n v="13.36"/>
    <x v="42"/>
    <n v="13.36"/>
    <n v="18.446000000000005"/>
    <n v="0.5799534678991386"/>
    <n v="2026"/>
    <s v="Q1"/>
    <x v="0"/>
    <x v="0"/>
  </r>
  <r>
    <n v="4674"/>
    <d v="2026-01-11T00:00:00"/>
    <x v="3"/>
    <x v="8"/>
    <x v="0"/>
    <s v="Returning"/>
    <x v="2"/>
    <x v="9"/>
    <n v="2"/>
    <n v="46.27"/>
    <n v="0"/>
    <n v="18.23"/>
    <x v="43"/>
    <n v="36.46"/>
    <n v="56.080000000000005"/>
    <n v="0.60600821266479366"/>
    <n v="2026"/>
    <s v="Q1"/>
    <x v="0"/>
    <x v="0"/>
  </r>
  <r>
    <n v="4789"/>
    <d v="2026-01-11T00:00:00"/>
    <x v="3"/>
    <x v="7"/>
    <x v="0"/>
    <s v="Returning"/>
    <x v="0"/>
    <x v="0"/>
    <n v="1"/>
    <n v="79.930000000000007"/>
    <n v="0.05"/>
    <n v="43.73"/>
    <x v="44"/>
    <n v="43.73"/>
    <n v="32.203500000000012"/>
    <n v="0.42410135184075554"/>
    <n v="2026"/>
    <s v="Q1"/>
    <x v="0"/>
    <x v="0"/>
  </r>
  <r>
    <n v="804"/>
    <d v="2026-01-12T00:00:00"/>
    <x v="1"/>
    <x v="12"/>
    <x v="2"/>
    <s v="New"/>
    <x v="1"/>
    <x v="3"/>
    <n v="1"/>
    <n v="141.25"/>
    <n v="0"/>
    <n v="78.72"/>
    <x v="45"/>
    <n v="78.72"/>
    <n v="62.53"/>
    <n v="0.44269026548672569"/>
    <n v="2026"/>
    <s v="Q1"/>
    <x v="0"/>
    <x v="0"/>
  </r>
  <r>
    <n v="1780"/>
    <d v="2026-01-12T00:00:00"/>
    <x v="3"/>
    <x v="8"/>
    <x v="0"/>
    <s v="Returning"/>
    <x v="0"/>
    <x v="8"/>
    <n v="2"/>
    <n v="103.64"/>
    <n v="0.1"/>
    <n v="50.96"/>
    <x v="46"/>
    <n v="101.92"/>
    <n v="84.631999999999991"/>
    <n v="0.45366439384193147"/>
    <n v="2026"/>
    <s v="Q1"/>
    <x v="0"/>
    <x v="0"/>
  </r>
  <r>
    <n v="2844"/>
    <d v="2026-01-12T00:00:00"/>
    <x v="0"/>
    <x v="0"/>
    <x v="0"/>
    <s v="New"/>
    <x v="2"/>
    <x v="15"/>
    <n v="1"/>
    <n v="136.18"/>
    <n v="0"/>
    <n v="68.34"/>
    <x v="47"/>
    <n v="68.34"/>
    <n v="67.84"/>
    <n v="0.498164194448524"/>
    <n v="2026"/>
    <s v="Q1"/>
    <x v="0"/>
    <x v="0"/>
  </r>
  <r>
    <n v="3068"/>
    <d v="2026-01-12T00:00:00"/>
    <x v="2"/>
    <x v="2"/>
    <x v="3"/>
    <s v="New"/>
    <x v="4"/>
    <x v="14"/>
    <n v="1"/>
    <n v="36.43"/>
    <n v="0"/>
    <n v="14.33"/>
    <x v="48"/>
    <n v="14.33"/>
    <n v="22.1"/>
    <n v="0.60664287674993145"/>
    <n v="2026"/>
    <s v="Q1"/>
    <x v="0"/>
    <x v="0"/>
  </r>
  <r>
    <n v="3096"/>
    <d v="2026-01-12T00:00:00"/>
    <x v="3"/>
    <x v="7"/>
    <x v="0"/>
    <s v="New"/>
    <x v="4"/>
    <x v="16"/>
    <n v="2"/>
    <n v="50.51"/>
    <n v="0.1"/>
    <n v="21.84"/>
    <x v="49"/>
    <n v="43.68"/>
    <n v="47.237999999999992"/>
    <n v="0.5195670824259222"/>
    <n v="2026"/>
    <s v="Q1"/>
    <x v="0"/>
    <x v="0"/>
  </r>
  <r>
    <n v="3129"/>
    <d v="2026-01-12T00:00:00"/>
    <x v="3"/>
    <x v="13"/>
    <x v="2"/>
    <s v="Returning"/>
    <x v="4"/>
    <x v="12"/>
    <n v="1"/>
    <n v="123"/>
    <n v="0"/>
    <n v="67.3"/>
    <x v="50"/>
    <n v="67.3"/>
    <n v="55.7"/>
    <n v="0.45284552845528458"/>
    <n v="2026"/>
    <s v="Q1"/>
    <x v="0"/>
    <x v="0"/>
  </r>
  <r>
    <n v="3948"/>
    <d v="2026-01-12T00:00:00"/>
    <x v="1"/>
    <x v="14"/>
    <x v="0"/>
    <s v="New"/>
    <x v="1"/>
    <x v="17"/>
    <n v="2"/>
    <n v="72.239999999999995"/>
    <n v="0"/>
    <n v="32.94"/>
    <x v="51"/>
    <n v="65.88"/>
    <n v="78.599999999999994"/>
    <n v="0.54401993355481726"/>
    <n v="2026"/>
    <s v="Q1"/>
    <x v="0"/>
    <x v="0"/>
  </r>
  <r>
    <n v="5036"/>
    <d v="2026-01-12T00:00:00"/>
    <x v="2"/>
    <x v="3"/>
    <x v="2"/>
    <s v="Returning"/>
    <x v="1"/>
    <x v="11"/>
    <n v="1"/>
    <n v="151.11000000000001"/>
    <n v="0.15"/>
    <n v="79.650000000000006"/>
    <x v="52"/>
    <n v="79.650000000000006"/>
    <n v="48.793499999999995"/>
    <n v="0.37988298356865075"/>
    <n v="2026"/>
    <s v="Q1"/>
    <x v="0"/>
    <x v="0"/>
  </r>
  <r>
    <n v="2681"/>
    <d v="2026-01-13T00:00:00"/>
    <x v="3"/>
    <x v="4"/>
    <x v="0"/>
    <s v="New"/>
    <x v="1"/>
    <x v="1"/>
    <n v="1"/>
    <n v="94.32"/>
    <n v="0"/>
    <n v="45.93"/>
    <x v="53"/>
    <n v="45.93"/>
    <n v="48.389999999999993"/>
    <n v="0.51304071246819338"/>
    <n v="2026"/>
    <s v="Q1"/>
    <x v="0"/>
    <x v="0"/>
  </r>
  <r>
    <n v="5101"/>
    <d v="2026-01-13T00:00:00"/>
    <x v="1"/>
    <x v="12"/>
    <x v="0"/>
    <s v="Returning"/>
    <x v="0"/>
    <x v="4"/>
    <n v="3"/>
    <n v="51.52"/>
    <n v="0"/>
    <n v="21.92"/>
    <x v="54"/>
    <n v="65.760000000000005"/>
    <n v="88.8"/>
    <n v="0.57453416149068315"/>
    <n v="2026"/>
    <s v="Q1"/>
    <x v="0"/>
    <x v="0"/>
  </r>
  <r>
    <n v="3871"/>
    <d v="2026-01-14T00:00:00"/>
    <x v="0"/>
    <x v="15"/>
    <x v="0"/>
    <s v="New"/>
    <x v="1"/>
    <x v="3"/>
    <n v="2"/>
    <n v="146.4"/>
    <n v="0.05"/>
    <n v="81.72"/>
    <x v="55"/>
    <n v="163.44"/>
    <n v="114.72000000000003"/>
    <n v="0.4124245038826575"/>
    <n v="2026"/>
    <s v="Q1"/>
    <x v="0"/>
    <x v="0"/>
  </r>
  <r>
    <n v="4643"/>
    <d v="2026-01-14T00:00:00"/>
    <x v="0"/>
    <x v="0"/>
    <x v="1"/>
    <s v="Business"/>
    <x v="2"/>
    <x v="9"/>
    <n v="3"/>
    <n v="47.32"/>
    <n v="0.1"/>
    <n v="18.420000000000002"/>
    <x v="56"/>
    <n v="55.260000000000005"/>
    <n v="72.504000000000005"/>
    <n v="0.56748379825302897"/>
    <n v="2026"/>
    <s v="Q1"/>
    <x v="0"/>
    <x v="0"/>
  </r>
  <r>
    <n v="4703"/>
    <d v="2026-01-14T00:00:00"/>
    <x v="3"/>
    <x v="13"/>
    <x v="2"/>
    <s v="Business"/>
    <x v="4"/>
    <x v="10"/>
    <n v="2"/>
    <n v="40.450000000000003"/>
    <n v="0.05"/>
    <n v="15.14"/>
    <x v="57"/>
    <n v="30.28"/>
    <n v="46.575000000000003"/>
    <n v="0.60601132001821612"/>
    <n v="2026"/>
    <s v="Q1"/>
    <x v="0"/>
    <x v="0"/>
  </r>
  <r>
    <n v="5068"/>
    <d v="2026-01-14T00:00:00"/>
    <x v="0"/>
    <x v="0"/>
    <x v="0"/>
    <s v="Returning"/>
    <x v="2"/>
    <x v="9"/>
    <n v="2"/>
    <n v="47.05"/>
    <n v="0.1"/>
    <n v="18.8"/>
    <x v="58"/>
    <n v="37.6"/>
    <n v="47.089999999999996"/>
    <n v="0.55602786633604906"/>
    <n v="2026"/>
    <s v="Q1"/>
    <x v="0"/>
    <x v="0"/>
  </r>
  <r>
    <n v="1539"/>
    <d v="2026-01-15T00:00:00"/>
    <x v="3"/>
    <x v="8"/>
    <x v="2"/>
    <s v="Business"/>
    <x v="4"/>
    <x v="12"/>
    <n v="3"/>
    <n v="123.14"/>
    <n v="0.05"/>
    <n v="70.67"/>
    <x v="59"/>
    <n v="212.01"/>
    <n v="138.93900000000002"/>
    <n v="0.39589513006163296"/>
    <n v="2026"/>
    <s v="Q1"/>
    <x v="0"/>
    <x v="0"/>
  </r>
  <r>
    <n v="1709"/>
    <d v="2026-01-15T00:00:00"/>
    <x v="3"/>
    <x v="13"/>
    <x v="0"/>
    <s v="Returning"/>
    <x v="1"/>
    <x v="11"/>
    <n v="2"/>
    <n v="151.33000000000001"/>
    <n v="0.1"/>
    <n v="78.44"/>
    <x v="60"/>
    <n v="156.88"/>
    <n v="115.51400000000001"/>
    <n v="0.42406954631893512"/>
    <n v="2026"/>
    <s v="Q1"/>
    <x v="0"/>
    <x v="0"/>
  </r>
  <r>
    <n v="2702"/>
    <d v="2026-01-15T00:00:00"/>
    <x v="1"/>
    <x v="14"/>
    <x v="0"/>
    <s v="Returning"/>
    <x v="1"/>
    <x v="3"/>
    <n v="5"/>
    <n v="144.01"/>
    <n v="0.05"/>
    <n v="79.64"/>
    <x v="61"/>
    <n v="398.2"/>
    <n v="285.84749999999991"/>
    <n v="0.41787668254032062"/>
    <n v="2026"/>
    <s v="Q1"/>
    <x v="0"/>
    <x v="0"/>
  </r>
  <r>
    <n v="3176"/>
    <d v="2026-01-15T00:00:00"/>
    <x v="3"/>
    <x v="8"/>
    <x v="0"/>
    <s v="Returning"/>
    <x v="1"/>
    <x v="1"/>
    <n v="3"/>
    <n v="91.19"/>
    <n v="0"/>
    <n v="44.47"/>
    <x v="62"/>
    <n v="133.41"/>
    <n v="140.16"/>
    <n v="0.5123368790437548"/>
    <n v="2026"/>
    <s v="Q1"/>
    <x v="0"/>
    <x v="0"/>
  </r>
  <r>
    <n v="3705"/>
    <d v="2026-01-15T00:00:00"/>
    <x v="3"/>
    <x v="7"/>
    <x v="2"/>
    <s v="New"/>
    <x v="2"/>
    <x v="9"/>
    <n v="2"/>
    <n v="45.45"/>
    <n v="0"/>
    <n v="18.190000000000001"/>
    <x v="63"/>
    <n v="36.380000000000003"/>
    <n v="54.52"/>
    <n v="0.59977997799779981"/>
    <n v="2026"/>
    <s v="Q1"/>
    <x v="0"/>
    <x v="0"/>
  </r>
  <r>
    <n v="3736"/>
    <d v="2026-01-15T00:00:00"/>
    <x v="1"/>
    <x v="1"/>
    <x v="3"/>
    <s v="New"/>
    <x v="4"/>
    <x v="10"/>
    <n v="1"/>
    <n v="40.72"/>
    <n v="0"/>
    <n v="14.94"/>
    <x v="64"/>
    <n v="14.94"/>
    <n v="25.78"/>
    <n v="0.6331041257367388"/>
    <n v="2026"/>
    <s v="Q1"/>
    <x v="0"/>
    <x v="0"/>
  </r>
  <r>
    <n v="3967"/>
    <d v="2026-01-15T00:00:00"/>
    <x v="1"/>
    <x v="12"/>
    <x v="0"/>
    <s v="Business"/>
    <x v="2"/>
    <x v="2"/>
    <n v="2"/>
    <n v="37.090000000000003"/>
    <n v="0"/>
    <n v="13.29"/>
    <x v="65"/>
    <n v="26.58"/>
    <n v="47.600000000000009"/>
    <n v="0.64168239417632789"/>
    <n v="2026"/>
    <s v="Q1"/>
    <x v="0"/>
    <x v="0"/>
  </r>
  <r>
    <n v="170"/>
    <d v="2026-01-16T00:00:00"/>
    <x v="2"/>
    <x v="10"/>
    <x v="0"/>
    <s v="New"/>
    <x v="3"/>
    <x v="19"/>
    <n v="1"/>
    <n v="124.45"/>
    <n v="0.15"/>
    <n v="59.77"/>
    <x v="66"/>
    <n v="59.77"/>
    <n v="46.012499999999996"/>
    <n v="0.43497270342447941"/>
    <n v="2026"/>
    <s v="Q1"/>
    <x v="0"/>
    <x v="0"/>
  </r>
  <r>
    <n v="1040"/>
    <d v="2026-01-16T00:00:00"/>
    <x v="0"/>
    <x v="0"/>
    <x v="2"/>
    <s v="New"/>
    <x v="2"/>
    <x v="2"/>
    <n v="1"/>
    <n v="35.93"/>
    <n v="0.05"/>
    <n v="13.33"/>
    <x v="67"/>
    <n v="13.33"/>
    <n v="20.8035"/>
    <n v="0.60947456311248482"/>
    <n v="2026"/>
    <s v="Q1"/>
    <x v="0"/>
    <x v="0"/>
  </r>
  <r>
    <n v="2380"/>
    <d v="2026-01-16T00:00:00"/>
    <x v="3"/>
    <x v="13"/>
    <x v="0"/>
    <s v="Returning"/>
    <x v="3"/>
    <x v="19"/>
    <n v="4"/>
    <n v="121.8"/>
    <n v="0.05"/>
    <n v="59.57"/>
    <x v="68"/>
    <n v="238.28"/>
    <n v="224.55999999999997"/>
    <n v="0.48517846339987897"/>
    <n v="2026"/>
    <s v="Q1"/>
    <x v="0"/>
    <x v="0"/>
  </r>
  <r>
    <n v="3219"/>
    <d v="2026-01-16T00:00:00"/>
    <x v="1"/>
    <x v="11"/>
    <x v="2"/>
    <s v="Returning"/>
    <x v="1"/>
    <x v="1"/>
    <n v="1"/>
    <n v="92.6"/>
    <n v="0.05"/>
    <n v="44.15"/>
    <x v="69"/>
    <n v="44.15"/>
    <n v="43.819999999999986"/>
    <n v="0.4981243605774695"/>
    <n v="2026"/>
    <s v="Q1"/>
    <x v="0"/>
    <x v="0"/>
  </r>
  <r>
    <n v="4425"/>
    <d v="2026-01-16T00:00:00"/>
    <x v="1"/>
    <x v="12"/>
    <x v="1"/>
    <s v="Business"/>
    <x v="0"/>
    <x v="8"/>
    <n v="10"/>
    <n v="102.68"/>
    <n v="0.15"/>
    <n v="51.07"/>
    <x v="70"/>
    <n v="510.7"/>
    <n v="362.0800000000001"/>
    <n v="0.41485826897958256"/>
    <n v="2026"/>
    <s v="Q1"/>
    <x v="0"/>
    <x v="0"/>
  </r>
  <r>
    <n v="4508"/>
    <d v="2026-01-16T00:00:00"/>
    <x v="3"/>
    <x v="13"/>
    <x v="3"/>
    <s v="New"/>
    <x v="0"/>
    <x v="6"/>
    <n v="3"/>
    <n v="40.92"/>
    <n v="0.15"/>
    <n v="16.71"/>
    <x v="71"/>
    <n v="50.13"/>
    <n v="54.216000000000001"/>
    <n v="0.51957909263412105"/>
    <n v="2026"/>
    <s v="Q1"/>
    <x v="0"/>
    <x v="0"/>
  </r>
  <r>
    <n v="4806"/>
    <d v="2026-01-16T00:00:00"/>
    <x v="2"/>
    <x v="16"/>
    <x v="2"/>
    <s v="New"/>
    <x v="0"/>
    <x v="8"/>
    <n v="4"/>
    <n v="102.68"/>
    <n v="0"/>
    <n v="50.83"/>
    <x v="72"/>
    <n v="203.32"/>
    <n v="207.40000000000003"/>
    <n v="0.50496688741721862"/>
    <n v="2026"/>
    <s v="Q1"/>
    <x v="0"/>
    <x v="0"/>
  </r>
  <r>
    <n v="755"/>
    <d v="2026-01-17T00:00:00"/>
    <x v="0"/>
    <x v="9"/>
    <x v="3"/>
    <s v="New"/>
    <x v="2"/>
    <x v="18"/>
    <n v="2"/>
    <n v="164.38"/>
    <n v="0.05"/>
    <n v="85.93"/>
    <x v="73"/>
    <n v="171.86"/>
    <n v="140.46199999999999"/>
    <n v="0.44973456881039436"/>
    <n v="2026"/>
    <s v="Q1"/>
    <x v="0"/>
    <x v="0"/>
  </r>
  <r>
    <n v="3171"/>
    <d v="2026-01-17T00:00:00"/>
    <x v="0"/>
    <x v="15"/>
    <x v="2"/>
    <s v="Returning"/>
    <x v="0"/>
    <x v="4"/>
    <n v="1"/>
    <n v="51.78"/>
    <n v="0"/>
    <n v="22.64"/>
    <x v="74"/>
    <n v="22.64"/>
    <n v="29.14"/>
    <n v="0.56276554654306687"/>
    <n v="2026"/>
    <s v="Q1"/>
    <x v="0"/>
    <x v="0"/>
  </r>
  <r>
    <n v="4277"/>
    <d v="2026-01-17T00:00:00"/>
    <x v="1"/>
    <x v="11"/>
    <x v="2"/>
    <s v="Returning"/>
    <x v="4"/>
    <x v="16"/>
    <n v="1"/>
    <n v="50.52"/>
    <n v="0.05"/>
    <n v="22.37"/>
    <x v="75"/>
    <n v="22.37"/>
    <n v="25.623999999999999"/>
    <n v="0.5339000708421886"/>
    <n v="2026"/>
    <s v="Q1"/>
    <x v="0"/>
    <x v="0"/>
  </r>
  <r>
    <n v="4648"/>
    <d v="2026-01-17T00:00:00"/>
    <x v="1"/>
    <x v="14"/>
    <x v="3"/>
    <s v="New"/>
    <x v="3"/>
    <x v="7"/>
    <n v="1"/>
    <n v="199.02"/>
    <n v="0"/>
    <n v="106.49"/>
    <x v="76"/>
    <n v="106.49"/>
    <n v="92.530000000000015"/>
    <n v="0.46492814792483173"/>
    <n v="2026"/>
    <s v="Q1"/>
    <x v="0"/>
    <x v="0"/>
  </r>
  <r>
    <n v="157"/>
    <d v="2026-01-18T00:00:00"/>
    <x v="3"/>
    <x v="8"/>
    <x v="2"/>
    <s v="Returning"/>
    <x v="3"/>
    <x v="13"/>
    <n v="3"/>
    <n v="80.27"/>
    <n v="0.1"/>
    <n v="39.26"/>
    <x v="77"/>
    <n v="117.78"/>
    <n v="98.949000000000012"/>
    <n v="0.45655634455933447"/>
    <n v="2026"/>
    <s v="Q1"/>
    <x v="0"/>
    <x v="0"/>
  </r>
  <r>
    <n v="2271"/>
    <d v="2026-01-18T00:00:00"/>
    <x v="1"/>
    <x v="1"/>
    <x v="2"/>
    <s v="New"/>
    <x v="3"/>
    <x v="5"/>
    <n v="4"/>
    <n v="333.28"/>
    <n v="0"/>
    <n v="195.76"/>
    <x v="78"/>
    <n v="783.04"/>
    <n v="550.07999999999993"/>
    <n v="0.41262602016322608"/>
    <n v="2026"/>
    <s v="Q1"/>
    <x v="0"/>
    <x v="0"/>
  </r>
  <r>
    <n v="3330"/>
    <d v="2026-01-18T00:00:00"/>
    <x v="3"/>
    <x v="13"/>
    <x v="3"/>
    <s v="New"/>
    <x v="0"/>
    <x v="8"/>
    <n v="1"/>
    <n v="104.36"/>
    <n v="0"/>
    <n v="51.63"/>
    <x v="79"/>
    <n v="51.63"/>
    <n v="52.73"/>
    <n v="0.50527021847451126"/>
    <n v="2026"/>
    <s v="Q1"/>
    <x v="0"/>
    <x v="0"/>
  </r>
  <r>
    <n v="4547"/>
    <d v="2026-01-18T00:00:00"/>
    <x v="2"/>
    <x v="5"/>
    <x v="3"/>
    <s v="New"/>
    <x v="0"/>
    <x v="0"/>
    <n v="1"/>
    <n v="83.52"/>
    <n v="0.05"/>
    <n v="42.97"/>
    <x v="80"/>
    <n v="42.97"/>
    <n v="36.373999999999995"/>
    <n v="0.45843416011292598"/>
    <n v="2026"/>
    <s v="Q1"/>
    <x v="0"/>
    <x v="0"/>
  </r>
  <r>
    <n v="1840"/>
    <d v="2026-01-19T00:00:00"/>
    <x v="2"/>
    <x v="10"/>
    <x v="0"/>
    <s v="New"/>
    <x v="4"/>
    <x v="12"/>
    <n v="2"/>
    <n v="125.93"/>
    <n v="0"/>
    <n v="69.150000000000006"/>
    <x v="81"/>
    <n v="138.30000000000001"/>
    <n v="113.56"/>
    <n v="0.45088541253077102"/>
    <n v="2026"/>
    <s v="Q1"/>
    <x v="0"/>
    <x v="0"/>
  </r>
  <r>
    <n v="1850"/>
    <d v="2026-01-19T00:00:00"/>
    <x v="1"/>
    <x v="6"/>
    <x v="0"/>
    <s v="Business"/>
    <x v="0"/>
    <x v="4"/>
    <n v="1"/>
    <n v="49.85"/>
    <n v="0"/>
    <n v="23.07"/>
    <x v="82"/>
    <n v="23.07"/>
    <n v="26.78"/>
    <n v="0.53721163490471413"/>
    <n v="2026"/>
    <s v="Q1"/>
    <x v="0"/>
    <x v="0"/>
  </r>
  <r>
    <n v="1858"/>
    <d v="2026-01-19T00:00:00"/>
    <x v="1"/>
    <x v="1"/>
    <x v="0"/>
    <s v="Returning"/>
    <x v="2"/>
    <x v="2"/>
    <n v="1"/>
    <n v="36.130000000000003"/>
    <n v="0"/>
    <n v="13.39"/>
    <x v="83"/>
    <n v="13.39"/>
    <n v="22.740000000000002"/>
    <n v="0.62939385552172711"/>
    <n v="2026"/>
    <s v="Q1"/>
    <x v="0"/>
    <x v="0"/>
  </r>
  <r>
    <n v="2910"/>
    <d v="2026-01-19T00:00:00"/>
    <x v="3"/>
    <x v="13"/>
    <x v="2"/>
    <s v="Returning"/>
    <x v="0"/>
    <x v="8"/>
    <n v="1"/>
    <n v="104.83"/>
    <n v="0.05"/>
    <n v="51.06"/>
    <x v="84"/>
    <n v="51.06"/>
    <n v="48.528499999999994"/>
    <n v="0.48729019916958277"/>
    <n v="2026"/>
    <s v="Q1"/>
    <x v="0"/>
    <x v="0"/>
  </r>
  <r>
    <n v="3694"/>
    <d v="2026-01-19T00:00:00"/>
    <x v="0"/>
    <x v="0"/>
    <x v="2"/>
    <s v="Returning"/>
    <x v="2"/>
    <x v="2"/>
    <n v="1"/>
    <n v="35.46"/>
    <n v="0.05"/>
    <n v="13.81"/>
    <x v="85"/>
    <n v="13.81"/>
    <n v="19.876999999999995"/>
    <n v="0.59004957401965141"/>
    <n v="2026"/>
    <s v="Q1"/>
    <x v="0"/>
    <x v="0"/>
  </r>
  <r>
    <n v="631"/>
    <d v="2026-01-20T00:00:00"/>
    <x v="3"/>
    <x v="8"/>
    <x v="3"/>
    <s v="Returning"/>
    <x v="2"/>
    <x v="18"/>
    <n v="1"/>
    <n v="165.42"/>
    <n v="0"/>
    <n v="85.69"/>
    <x v="86"/>
    <n v="85.69"/>
    <n v="79.72999999999999"/>
    <n v="0.48198524966751299"/>
    <n v="2026"/>
    <s v="Q1"/>
    <x v="0"/>
    <x v="0"/>
  </r>
  <r>
    <n v="1113"/>
    <d v="2026-01-20T00:00:00"/>
    <x v="2"/>
    <x v="5"/>
    <x v="0"/>
    <s v="Returning"/>
    <x v="3"/>
    <x v="19"/>
    <n v="1"/>
    <n v="122.86"/>
    <n v="0.05"/>
    <n v="60.36"/>
    <x v="87"/>
    <n v="60.36"/>
    <n v="56.356999999999999"/>
    <n v="0.48285168398776529"/>
    <n v="2026"/>
    <s v="Q1"/>
    <x v="0"/>
    <x v="0"/>
  </r>
  <r>
    <n v="1525"/>
    <d v="2026-01-20T00:00:00"/>
    <x v="0"/>
    <x v="0"/>
    <x v="2"/>
    <s v="Returning"/>
    <x v="4"/>
    <x v="14"/>
    <n v="2"/>
    <n v="35.82"/>
    <n v="0"/>
    <n v="14.09"/>
    <x v="88"/>
    <n v="28.18"/>
    <n v="43.46"/>
    <n v="0.60664433277498608"/>
    <n v="2026"/>
    <s v="Q1"/>
    <x v="0"/>
    <x v="0"/>
  </r>
  <r>
    <n v="3233"/>
    <d v="2026-01-20T00:00:00"/>
    <x v="0"/>
    <x v="0"/>
    <x v="0"/>
    <s v="New"/>
    <x v="3"/>
    <x v="19"/>
    <n v="3"/>
    <n v="120.29"/>
    <n v="0.1"/>
    <n v="62.41"/>
    <x v="89"/>
    <n v="187.23"/>
    <n v="137.55300000000003"/>
    <n v="0.42352278290427769"/>
    <n v="2026"/>
    <s v="Q1"/>
    <x v="0"/>
    <x v="0"/>
  </r>
  <r>
    <n v="4455"/>
    <d v="2026-01-20T00:00:00"/>
    <x v="1"/>
    <x v="11"/>
    <x v="3"/>
    <s v="Returning"/>
    <x v="3"/>
    <x v="13"/>
    <n v="1"/>
    <n v="80.239999999999995"/>
    <n v="0.1"/>
    <n v="39.950000000000003"/>
    <x v="90"/>
    <n v="39.950000000000003"/>
    <n v="32.265999999999991"/>
    <n v="0.44679849340866279"/>
    <n v="2026"/>
    <s v="Q1"/>
    <x v="0"/>
    <x v="0"/>
  </r>
  <r>
    <n v="1769"/>
    <d v="2026-01-21T00:00:00"/>
    <x v="0"/>
    <x v="15"/>
    <x v="2"/>
    <s v="New"/>
    <x v="4"/>
    <x v="14"/>
    <n v="2"/>
    <n v="35.97"/>
    <n v="0"/>
    <n v="13.55"/>
    <x v="91"/>
    <n v="27.1"/>
    <n v="44.839999999999996"/>
    <n v="0.62329719210453149"/>
    <n v="2026"/>
    <s v="Q1"/>
    <x v="0"/>
    <x v="0"/>
  </r>
  <r>
    <n v="3467"/>
    <d v="2026-01-21T00:00:00"/>
    <x v="1"/>
    <x v="11"/>
    <x v="0"/>
    <s v="New"/>
    <x v="1"/>
    <x v="17"/>
    <n v="1"/>
    <n v="72.239999999999995"/>
    <n v="0"/>
    <n v="33.26"/>
    <x v="92"/>
    <n v="33.26"/>
    <n v="38.979999999999997"/>
    <n v="0.53959025470653377"/>
    <n v="2026"/>
    <s v="Q1"/>
    <x v="0"/>
    <x v="0"/>
  </r>
  <r>
    <n v="3911"/>
    <d v="2026-01-21T00:00:00"/>
    <x v="0"/>
    <x v="15"/>
    <x v="0"/>
    <s v="Returning"/>
    <x v="1"/>
    <x v="11"/>
    <n v="5"/>
    <n v="152.81"/>
    <n v="0"/>
    <n v="78.989999999999995"/>
    <x v="93"/>
    <n v="394.95"/>
    <n v="369.09999999999997"/>
    <n v="0.48308356782933054"/>
    <n v="2026"/>
    <s v="Q1"/>
    <x v="0"/>
    <x v="0"/>
  </r>
  <r>
    <n v="4401"/>
    <d v="2026-01-21T00:00:00"/>
    <x v="0"/>
    <x v="15"/>
    <x v="0"/>
    <s v="New"/>
    <x v="0"/>
    <x v="0"/>
    <n v="3"/>
    <n v="83.34"/>
    <n v="0"/>
    <n v="41.44"/>
    <x v="94"/>
    <n v="124.32"/>
    <n v="125.70000000000002"/>
    <n v="0.50275977921766268"/>
    <n v="2026"/>
    <s v="Q1"/>
    <x v="0"/>
    <x v="0"/>
  </r>
  <r>
    <n v="4864"/>
    <d v="2026-01-21T00:00:00"/>
    <x v="3"/>
    <x v="13"/>
    <x v="0"/>
    <s v="Returning"/>
    <x v="4"/>
    <x v="14"/>
    <n v="1"/>
    <n v="35.869999999999997"/>
    <n v="0"/>
    <n v="13.64"/>
    <x v="95"/>
    <n v="13.64"/>
    <n v="22.229999999999997"/>
    <n v="0.61973794257039305"/>
    <n v="2026"/>
    <s v="Q1"/>
    <x v="0"/>
    <x v="0"/>
  </r>
  <r>
    <n v="347"/>
    <d v="2026-01-22T00:00:00"/>
    <x v="3"/>
    <x v="4"/>
    <x v="3"/>
    <s v="New"/>
    <x v="3"/>
    <x v="7"/>
    <n v="1"/>
    <n v="199.42"/>
    <n v="0.05"/>
    <n v="101.82"/>
    <x v="96"/>
    <n v="101.82"/>
    <n v="87.628999999999991"/>
    <n v="0.46254664843836601"/>
    <n v="2026"/>
    <s v="Q1"/>
    <x v="0"/>
    <x v="0"/>
  </r>
  <r>
    <n v="2051"/>
    <d v="2026-01-22T00:00:00"/>
    <x v="2"/>
    <x v="5"/>
    <x v="0"/>
    <s v="New"/>
    <x v="3"/>
    <x v="5"/>
    <n v="3"/>
    <n v="347.41"/>
    <n v="0.1"/>
    <n v="192.13"/>
    <x v="97"/>
    <n v="576.39"/>
    <n v="361.61700000000008"/>
    <n v="0.38551631277804971"/>
    <n v="2026"/>
    <s v="Q1"/>
    <x v="0"/>
    <x v="0"/>
  </r>
  <r>
    <n v="2314"/>
    <d v="2026-01-22T00:00:00"/>
    <x v="0"/>
    <x v="9"/>
    <x v="0"/>
    <s v="New"/>
    <x v="0"/>
    <x v="6"/>
    <n v="1"/>
    <n v="40.28"/>
    <n v="0"/>
    <n v="16.79"/>
    <x v="98"/>
    <n v="16.79"/>
    <n v="23.490000000000002"/>
    <n v="0.58316782522343602"/>
    <n v="2026"/>
    <s v="Q1"/>
    <x v="0"/>
    <x v="0"/>
  </r>
  <r>
    <n v="3861"/>
    <d v="2026-01-22T00:00:00"/>
    <x v="3"/>
    <x v="13"/>
    <x v="0"/>
    <s v="Returning"/>
    <x v="3"/>
    <x v="7"/>
    <n v="3"/>
    <n v="195.49"/>
    <n v="0.05"/>
    <n v="106.38"/>
    <x v="99"/>
    <n v="319.14"/>
    <n v="238.00649999999996"/>
    <n v="0.42718836069148775"/>
    <n v="2026"/>
    <s v="Q1"/>
    <x v="0"/>
    <x v="0"/>
  </r>
  <r>
    <n v="843"/>
    <d v="2026-01-23T00:00:00"/>
    <x v="1"/>
    <x v="11"/>
    <x v="0"/>
    <s v="Returning"/>
    <x v="4"/>
    <x v="14"/>
    <n v="2"/>
    <n v="35.75"/>
    <n v="0"/>
    <n v="13.94"/>
    <x v="100"/>
    <n v="27.88"/>
    <n v="43.620000000000005"/>
    <n v="0.61006993006993016"/>
    <n v="2026"/>
    <s v="Q1"/>
    <x v="0"/>
    <x v="0"/>
  </r>
  <r>
    <n v="868"/>
    <d v="2026-01-23T00:00:00"/>
    <x v="0"/>
    <x v="15"/>
    <x v="0"/>
    <s v="Returning"/>
    <x v="0"/>
    <x v="8"/>
    <n v="1"/>
    <n v="103.39"/>
    <n v="0"/>
    <n v="51.32"/>
    <x v="101"/>
    <n v="51.32"/>
    <n v="52.07"/>
    <n v="0.50362704323435536"/>
    <n v="2026"/>
    <s v="Q1"/>
    <x v="0"/>
    <x v="0"/>
  </r>
  <r>
    <n v="890"/>
    <d v="2026-01-23T00:00:00"/>
    <x v="0"/>
    <x v="15"/>
    <x v="0"/>
    <s v="New"/>
    <x v="3"/>
    <x v="13"/>
    <n v="3"/>
    <n v="81.98"/>
    <n v="0.1"/>
    <n v="40.229999999999997"/>
    <x v="102"/>
    <n v="120.69"/>
    <n v="100.65600000000001"/>
    <n v="0.45474505977067581"/>
    <n v="2026"/>
    <s v="Q1"/>
    <x v="0"/>
    <x v="0"/>
  </r>
  <r>
    <n v="2185"/>
    <d v="2026-01-23T00:00:00"/>
    <x v="2"/>
    <x v="2"/>
    <x v="1"/>
    <s v="Business"/>
    <x v="3"/>
    <x v="5"/>
    <n v="10"/>
    <n v="337.69"/>
    <n v="0.1"/>
    <n v="200.27"/>
    <x v="103"/>
    <n v="2002.7"/>
    <n v="1036.51"/>
    <n v="0.34104586389226149"/>
    <n v="2026"/>
    <s v="Q1"/>
    <x v="0"/>
    <x v="0"/>
  </r>
  <r>
    <n v="2335"/>
    <d v="2026-01-23T00:00:00"/>
    <x v="3"/>
    <x v="8"/>
    <x v="0"/>
    <s v="New"/>
    <x v="3"/>
    <x v="5"/>
    <n v="2"/>
    <n v="333.29"/>
    <n v="0"/>
    <n v="197.18"/>
    <x v="104"/>
    <n v="394.36"/>
    <n v="272.22000000000003"/>
    <n v="0.40838308980167426"/>
    <n v="2026"/>
    <s v="Q1"/>
    <x v="0"/>
    <x v="0"/>
  </r>
  <r>
    <n v="2784"/>
    <d v="2026-01-23T00:00:00"/>
    <x v="0"/>
    <x v="15"/>
    <x v="2"/>
    <s v="New"/>
    <x v="0"/>
    <x v="0"/>
    <n v="1"/>
    <n v="80.11"/>
    <n v="0.05"/>
    <n v="43.54"/>
    <x v="105"/>
    <n v="43.54"/>
    <n v="32.564500000000002"/>
    <n v="0.42789191177919839"/>
    <n v="2026"/>
    <s v="Q1"/>
    <x v="0"/>
    <x v="0"/>
  </r>
  <r>
    <n v="3820"/>
    <d v="2026-01-23T00:00:00"/>
    <x v="3"/>
    <x v="13"/>
    <x v="2"/>
    <s v="New"/>
    <x v="3"/>
    <x v="13"/>
    <n v="1"/>
    <n v="82.6"/>
    <n v="0.05"/>
    <n v="38.299999999999997"/>
    <x v="106"/>
    <n v="38.299999999999997"/>
    <n v="40.169999999999987"/>
    <n v="0.51191538167452522"/>
    <n v="2026"/>
    <s v="Q1"/>
    <x v="0"/>
    <x v="0"/>
  </r>
  <r>
    <n v="994"/>
    <d v="2026-01-24T00:00:00"/>
    <x v="0"/>
    <x v="15"/>
    <x v="0"/>
    <s v="Returning"/>
    <x v="1"/>
    <x v="1"/>
    <n v="1"/>
    <n v="94.07"/>
    <n v="0"/>
    <n v="46.28"/>
    <x v="107"/>
    <n v="46.28"/>
    <n v="47.789999999999992"/>
    <n v="0.50802593813117891"/>
    <n v="2026"/>
    <s v="Q1"/>
    <x v="0"/>
    <x v="0"/>
  </r>
  <r>
    <n v="1643"/>
    <d v="2026-01-24T00:00:00"/>
    <x v="0"/>
    <x v="15"/>
    <x v="0"/>
    <s v="Returning"/>
    <x v="2"/>
    <x v="18"/>
    <n v="1"/>
    <n v="163.71"/>
    <n v="0"/>
    <n v="90.06"/>
    <x v="108"/>
    <n v="90.06"/>
    <n v="73.650000000000006"/>
    <n v="0.44988088693421296"/>
    <n v="2026"/>
    <s v="Q1"/>
    <x v="0"/>
    <x v="0"/>
  </r>
  <r>
    <n v="1971"/>
    <d v="2026-01-24T00:00:00"/>
    <x v="3"/>
    <x v="8"/>
    <x v="2"/>
    <s v="Returning"/>
    <x v="3"/>
    <x v="7"/>
    <n v="4"/>
    <n v="191.43"/>
    <n v="0"/>
    <n v="106.82"/>
    <x v="109"/>
    <n v="427.28"/>
    <n v="338.44000000000005"/>
    <n v="0.441989238886277"/>
    <n v="2026"/>
    <s v="Q1"/>
    <x v="0"/>
    <x v="0"/>
  </r>
  <r>
    <n v="2828"/>
    <d v="2026-01-24T00:00:00"/>
    <x v="1"/>
    <x v="11"/>
    <x v="1"/>
    <s v="Business"/>
    <x v="2"/>
    <x v="9"/>
    <n v="3"/>
    <n v="46.94"/>
    <n v="0.05"/>
    <n v="18.18"/>
    <x v="110"/>
    <n v="54.54"/>
    <n v="79.239000000000004"/>
    <n v="0.59231269481757232"/>
    <n v="2026"/>
    <s v="Q1"/>
    <x v="0"/>
    <x v="0"/>
  </r>
  <r>
    <n v="5175"/>
    <d v="2026-01-24T00:00:00"/>
    <x v="3"/>
    <x v="7"/>
    <x v="0"/>
    <s v="Returning"/>
    <x v="1"/>
    <x v="3"/>
    <n v="1"/>
    <n v="147.21"/>
    <n v="0"/>
    <n v="79.510000000000005"/>
    <x v="111"/>
    <n v="79.510000000000005"/>
    <n v="67.7"/>
    <n v="0.45988723592147274"/>
    <n v="2026"/>
    <s v="Q1"/>
    <x v="0"/>
    <x v="0"/>
  </r>
  <r>
    <n v="1874"/>
    <d v="2026-01-25T00:00:00"/>
    <x v="0"/>
    <x v="0"/>
    <x v="0"/>
    <s v="Business"/>
    <x v="2"/>
    <x v="2"/>
    <n v="1"/>
    <n v="35.729999999999997"/>
    <n v="0"/>
    <n v="13.57"/>
    <x v="112"/>
    <n v="13.57"/>
    <n v="22.159999999999997"/>
    <n v="0.62020710887209629"/>
    <n v="2026"/>
    <s v="Q1"/>
    <x v="0"/>
    <x v="0"/>
  </r>
  <r>
    <n v="2490"/>
    <d v="2026-01-25T00:00:00"/>
    <x v="1"/>
    <x v="14"/>
    <x v="0"/>
    <s v="New"/>
    <x v="0"/>
    <x v="8"/>
    <n v="2"/>
    <n v="103.99"/>
    <n v="0.15"/>
    <n v="51.94"/>
    <x v="113"/>
    <n v="103.88"/>
    <n v="72.902999999999992"/>
    <n v="0.41238693765803269"/>
    <n v="2026"/>
    <s v="Q1"/>
    <x v="0"/>
    <x v="0"/>
  </r>
  <r>
    <n v="5078"/>
    <d v="2026-01-25T00:00:00"/>
    <x v="1"/>
    <x v="12"/>
    <x v="0"/>
    <s v="Returning"/>
    <x v="1"/>
    <x v="17"/>
    <n v="2"/>
    <n v="72.739999999999995"/>
    <n v="0"/>
    <n v="31.96"/>
    <x v="114"/>
    <n v="63.92"/>
    <n v="81.559999999999988"/>
    <n v="0.56062689029419843"/>
    <n v="2026"/>
    <s v="Q1"/>
    <x v="0"/>
    <x v="0"/>
  </r>
  <r>
    <n v="230"/>
    <d v="2026-01-26T00:00:00"/>
    <x v="2"/>
    <x v="10"/>
    <x v="2"/>
    <s v="Returning"/>
    <x v="0"/>
    <x v="8"/>
    <n v="1"/>
    <n v="100.01"/>
    <n v="0.05"/>
    <n v="49.41"/>
    <x v="115"/>
    <n v="49.41"/>
    <n v="45.599500000000006"/>
    <n v="0.47994674216788852"/>
    <n v="2026"/>
    <s v="Q1"/>
    <x v="0"/>
    <x v="0"/>
  </r>
  <r>
    <n v="1757"/>
    <d v="2026-01-26T00:00:00"/>
    <x v="3"/>
    <x v="7"/>
    <x v="0"/>
    <s v="Business"/>
    <x v="2"/>
    <x v="9"/>
    <n v="2"/>
    <n v="45.73"/>
    <n v="0"/>
    <n v="18.11"/>
    <x v="116"/>
    <n v="36.22"/>
    <n v="55.239999999999995"/>
    <n v="0.60397988191559149"/>
    <n v="2026"/>
    <s v="Q1"/>
    <x v="0"/>
    <x v="0"/>
  </r>
  <r>
    <n v="1944"/>
    <d v="2026-01-26T00:00:00"/>
    <x v="2"/>
    <x v="16"/>
    <x v="0"/>
    <s v="Returning"/>
    <x v="1"/>
    <x v="3"/>
    <n v="2"/>
    <n v="143.66"/>
    <n v="0.15"/>
    <n v="78.14"/>
    <x v="117"/>
    <n v="156.28"/>
    <n v="87.941999999999979"/>
    <n v="0.36009040954541355"/>
    <n v="2026"/>
    <s v="Q1"/>
    <x v="0"/>
    <x v="0"/>
  </r>
  <r>
    <n v="3485"/>
    <d v="2026-01-26T00:00:00"/>
    <x v="2"/>
    <x v="10"/>
    <x v="0"/>
    <s v="Business"/>
    <x v="3"/>
    <x v="19"/>
    <n v="2"/>
    <n v="121.88"/>
    <n v="0.05"/>
    <n v="62.17"/>
    <x v="118"/>
    <n v="124.34"/>
    <n v="107.23199999999997"/>
    <n v="0.46306116456220953"/>
    <n v="2026"/>
    <s v="Q1"/>
    <x v="0"/>
    <x v="0"/>
  </r>
  <r>
    <n v="4002"/>
    <d v="2026-01-26T00:00:00"/>
    <x v="0"/>
    <x v="15"/>
    <x v="0"/>
    <s v="Returning"/>
    <x v="4"/>
    <x v="16"/>
    <n v="3"/>
    <n v="50.92"/>
    <n v="0.05"/>
    <n v="21.87"/>
    <x v="119"/>
    <n v="65.61"/>
    <n v="79.511999999999986"/>
    <n v="0.54789763095877941"/>
    <n v="2026"/>
    <s v="Q1"/>
    <x v="0"/>
    <x v="0"/>
  </r>
  <r>
    <n v="818"/>
    <d v="2026-01-27T00:00:00"/>
    <x v="0"/>
    <x v="0"/>
    <x v="0"/>
    <s v="Returning"/>
    <x v="0"/>
    <x v="8"/>
    <n v="1"/>
    <n v="103.78"/>
    <n v="0"/>
    <n v="49.36"/>
    <x v="120"/>
    <n v="49.36"/>
    <n v="54.42"/>
    <n v="0.52437849296588934"/>
    <n v="2026"/>
    <s v="Q1"/>
    <x v="0"/>
    <x v="0"/>
  </r>
  <r>
    <n v="1439"/>
    <d v="2026-01-27T00:00:00"/>
    <x v="1"/>
    <x v="6"/>
    <x v="3"/>
    <s v="New"/>
    <x v="1"/>
    <x v="11"/>
    <n v="2"/>
    <n v="157.16999999999999"/>
    <n v="0"/>
    <n v="81.260000000000005"/>
    <x v="121"/>
    <n v="162.52000000000001"/>
    <n v="151.81999999999996"/>
    <n v="0.4829802125087484"/>
    <n v="2026"/>
    <s v="Q1"/>
    <x v="0"/>
    <x v="0"/>
  </r>
  <r>
    <n v="1616"/>
    <d v="2026-01-27T00:00:00"/>
    <x v="1"/>
    <x v="12"/>
    <x v="0"/>
    <s v="Business"/>
    <x v="2"/>
    <x v="15"/>
    <n v="2"/>
    <n v="132.91999999999999"/>
    <n v="0"/>
    <n v="69.02"/>
    <x v="122"/>
    <n v="138.04"/>
    <n v="127.79999999999998"/>
    <n v="0.48074029491423409"/>
    <n v="2026"/>
    <s v="Q1"/>
    <x v="0"/>
    <x v="0"/>
  </r>
  <r>
    <n v="1798"/>
    <d v="2026-01-27T00:00:00"/>
    <x v="3"/>
    <x v="8"/>
    <x v="2"/>
    <s v="Returning"/>
    <x v="1"/>
    <x v="17"/>
    <n v="1"/>
    <n v="71.41"/>
    <n v="0.05"/>
    <n v="32.28"/>
    <x v="123"/>
    <n v="32.28"/>
    <n v="35.559499999999986"/>
    <n v="0.52417102130764515"/>
    <n v="2026"/>
    <s v="Q1"/>
    <x v="0"/>
    <x v="0"/>
  </r>
  <r>
    <n v="4449"/>
    <d v="2026-01-27T00:00:00"/>
    <x v="3"/>
    <x v="8"/>
    <x v="0"/>
    <s v="New"/>
    <x v="3"/>
    <x v="7"/>
    <n v="1"/>
    <n v="199.67"/>
    <n v="0"/>
    <n v="103.81"/>
    <x v="124"/>
    <n v="103.81"/>
    <n v="95.859999999999985"/>
    <n v="0.4800921520508839"/>
    <n v="2026"/>
    <s v="Q1"/>
    <x v="0"/>
    <x v="0"/>
  </r>
  <r>
    <n v="4473"/>
    <d v="2026-01-27T00:00:00"/>
    <x v="0"/>
    <x v="0"/>
    <x v="2"/>
    <s v="Returning"/>
    <x v="3"/>
    <x v="7"/>
    <n v="1"/>
    <n v="196.88"/>
    <n v="0"/>
    <n v="102.76"/>
    <x v="125"/>
    <n v="102.76"/>
    <n v="94.11999999999999"/>
    <n v="0.47805770012190163"/>
    <n v="2026"/>
    <s v="Q1"/>
    <x v="0"/>
    <x v="0"/>
  </r>
  <r>
    <n v="203"/>
    <d v="2026-01-28T00:00:00"/>
    <x v="3"/>
    <x v="7"/>
    <x v="0"/>
    <s v="Returning"/>
    <x v="0"/>
    <x v="4"/>
    <n v="3"/>
    <n v="49.95"/>
    <n v="0"/>
    <n v="22.55"/>
    <x v="126"/>
    <n v="67.650000000000006"/>
    <n v="82.200000000000017"/>
    <n v="0.54854854854854862"/>
    <n v="2026"/>
    <s v="Q1"/>
    <x v="0"/>
    <x v="0"/>
  </r>
  <r>
    <n v="1654"/>
    <d v="2026-01-28T00:00:00"/>
    <x v="1"/>
    <x v="6"/>
    <x v="3"/>
    <s v="Business"/>
    <x v="1"/>
    <x v="17"/>
    <n v="1"/>
    <n v="70.41"/>
    <n v="0"/>
    <n v="32.74"/>
    <x v="127"/>
    <n v="32.74"/>
    <n v="37.669999999999995"/>
    <n v="0.53500923164323244"/>
    <n v="2026"/>
    <s v="Q1"/>
    <x v="0"/>
    <x v="0"/>
  </r>
  <r>
    <n v="2203"/>
    <d v="2026-01-28T00:00:00"/>
    <x v="2"/>
    <x v="16"/>
    <x v="3"/>
    <s v="Returning"/>
    <x v="1"/>
    <x v="17"/>
    <n v="2"/>
    <n v="70.290000000000006"/>
    <n v="0.15"/>
    <n v="31.84"/>
    <x v="128"/>
    <n v="63.68"/>
    <n v="55.813000000000009"/>
    <n v="0.46708175374289712"/>
    <n v="2026"/>
    <s v="Q1"/>
    <x v="0"/>
    <x v="0"/>
  </r>
  <r>
    <n v="3352"/>
    <d v="2026-01-28T00:00:00"/>
    <x v="2"/>
    <x v="16"/>
    <x v="0"/>
    <s v="Business"/>
    <x v="1"/>
    <x v="1"/>
    <n v="4"/>
    <n v="91.46"/>
    <n v="0"/>
    <n v="44.04"/>
    <x v="129"/>
    <n v="176.16"/>
    <n v="189.67999999999998"/>
    <n v="0.51847802317953207"/>
    <n v="2026"/>
    <s v="Q1"/>
    <x v="0"/>
    <x v="0"/>
  </r>
  <r>
    <n v="183"/>
    <d v="2026-01-29T00:00:00"/>
    <x v="1"/>
    <x v="12"/>
    <x v="0"/>
    <s v="New"/>
    <x v="3"/>
    <x v="19"/>
    <n v="2"/>
    <n v="123.27"/>
    <n v="0"/>
    <n v="60.26"/>
    <x v="130"/>
    <n v="120.52"/>
    <n v="126.02"/>
    <n v="0.51115437657175311"/>
    <n v="2026"/>
    <s v="Q1"/>
    <x v="0"/>
    <x v="0"/>
  </r>
  <r>
    <n v="3525"/>
    <d v="2026-01-29T00:00:00"/>
    <x v="2"/>
    <x v="5"/>
    <x v="1"/>
    <s v="Business"/>
    <x v="4"/>
    <x v="16"/>
    <n v="3"/>
    <n v="49.63"/>
    <n v="0.1"/>
    <n v="22.06"/>
    <x v="131"/>
    <n v="66.179999999999993"/>
    <n v="67.821000000000012"/>
    <n v="0.50612308863366695"/>
    <n v="2026"/>
    <s v="Q1"/>
    <x v="0"/>
    <x v="0"/>
  </r>
  <r>
    <n v="4299"/>
    <d v="2026-01-29T00:00:00"/>
    <x v="0"/>
    <x v="9"/>
    <x v="1"/>
    <s v="Business"/>
    <x v="2"/>
    <x v="15"/>
    <n v="12"/>
    <n v="132.21"/>
    <n v="0.1"/>
    <n v="68.95"/>
    <x v="132"/>
    <n v="827.40000000000009"/>
    <n v="600.46799999999985"/>
    <n v="0.42053467127213429"/>
    <n v="2026"/>
    <s v="Q1"/>
    <x v="0"/>
    <x v="0"/>
  </r>
  <r>
    <n v="748"/>
    <d v="2026-01-30T00:00:00"/>
    <x v="1"/>
    <x v="1"/>
    <x v="2"/>
    <s v="Business"/>
    <x v="0"/>
    <x v="6"/>
    <n v="1"/>
    <n v="39.549999999999997"/>
    <n v="0"/>
    <n v="17.059999999999999"/>
    <x v="133"/>
    <n v="17.059999999999999"/>
    <n v="22.49"/>
    <n v="0.56864728192161818"/>
    <n v="2026"/>
    <s v="Q1"/>
    <x v="0"/>
    <x v="0"/>
  </r>
  <r>
    <n v="3117"/>
    <d v="2026-01-30T00:00:00"/>
    <x v="1"/>
    <x v="12"/>
    <x v="0"/>
    <s v="New"/>
    <x v="3"/>
    <x v="13"/>
    <n v="3"/>
    <n v="80.08"/>
    <n v="0"/>
    <n v="39.450000000000003"/>
    <x v="134"/>
    <n v="118.35000000000001"/>
    <n v="121.89"/>
    <n v="0.50736763236763238"/>
    <n v="2026"/>
    <s v="Q1"/>
    <x v="0"/>
    <x v="0"/>
  </r>
  <r>
    <n v="3328"/>
    <d v="2026-01-30T00:00:00"/>
    <x v="2"/>
    <x v="5"/>
    <x v="2"/>
    <s v="Returning"/>
    <x v="4"/>
    <x v="12"/>
    <n v="1"/>
    <n v="120.48"/>
    <n v="0"/>
    <n v="69.55"/>
    <x v="135"/>
    <n v="69.55"/>
    <n v="50.930000000000007"/>
    <n v="0.42272576361221786"/>
    <n v="2026"/>
    <s v="Q1"/>
    <x v="0"/>
    <x v="0"/>
  </r>
  <r>
    <n v="3822"/>
    <d v="2026-01-30T00:00:00"/>
    <x v="3"/>
    <x v="7"/>
    <x v="0"/>
    <s v="Returning"/>
    <x v="4"/>
    <x v="10"/>
    <n v="1"/>
    <n v="39.369999999999997"/>
    <n v="0.05"/>
    <n v="14.66"/>
    <x v="136"/>
    <n v="14.66"/>
    <n v="22.741499999999998"/>
    <n v="0.60803711081106371"/>
    <n v="2026"/>
    <s v="Q1"/>
    <x v="0"/>
    <x v="0"/>
  </r>
  <r>
    <n v="4125"/>
    <d v="2026-01-30T00:00:00"/>
    <x v="1"/>
    <x v="12"/>
    <x v="1"/>
    <s v="Business"/>
    <x v="3"/>
    <x v="13"/>
    <n v="8"/>
    <n v="81.06"/>
    <n v="0.15"/>
    <n v="39.549999999999997"/>
    <x v="137"/>
    <n v="316.39999999999998"/>
    <n v="234.80799999999999"/>
    <n v="0.42598801178502488"/>
    <n v="2026"/>
    <s v="Q1"/>
    <x v="0"/>
    <x v="0"/>
  </r>
  <r>
    <n v="4592"/>
    <d v="2026-01-30T00:00:00"/>
    <x v="1"/>
    <x v="12"/>
    <x v="3"/>
    <s v="Returning"/>
    <x v="4"/>
    <x v="12"/>
    <n v="5"/>
    <n v="120.4"/>
    <n v="0"/>
    <n v="69.510000000000005"/>
    <x v="138"/>
    <n v="347.55"/>
    <n v="254.45"/>
    <n v="0.42267441860465116"/>
    <n v="2026"/>
    <s v="Q1"/>
    <x v="0"/>
    <x v="0"/>
  </r>
  <r>
    <n v="373"/>
    <d v="2026-01-31T00:00:00"/>
    <x v="2"/>
    <x v="10"/>
    <x v="1"/>
    <s v="Business"/>
    <x v="2"/>
    <x v="9"/>
    <n v="10"/>
    <n v="47.71"/>
    <n v="0.1"/>
    <n v="18.649999999999999"/>
    <x v="139"/>
    <n v="186.5"/>
    <n v="242.89000000000004"/>
    <n v="0.56566291716155481"/>
    <n v="2026"/>
    <s v="Q1"/>
    <x v="0"/>
    <x v="0"/>
  </r>
  <r>
    <n v="672"/>
    <d v="2026-01-31T00:00:00"/>
    <x v="0"/>
    <x v="9"/>
    <x v="0"/>
    <s v="Business"/>
    <x v="0"/>
    <x v="8"/>
    <n v="1"/>
    <n v="102.92"/>
    <n v="0.05"/>
    <n v="50.92"/>
    <x v="140"/>
    <n v="50.92"/>
    <n v="46.853999999999999"/>
    <n v="0.4792071511853867"/>
    <n v="2026"/>
    <s v="Q1"/>
    <x v="0"/>
    <x v="0"/>
  </r>
  <r>
    <n v="1125"/>
    <d v="2026-01-31T00:00:00"/>
    <x v="1"/>
    <x v="1"/>
    <x v="0"/>
    <s v="Returning"/>
    <x v="1"/>
    <x v="17"/>
    <n v="1"/>
    <n v="72.69"/>
    <n v="0.1"/>
    <n v="32.67"/>
    <x v="141"/>
    <n v="32.67"/>
    <n v="32.751000000000005"/>
    <n v="0.50061906727197691"/>
    <n v="2026"/>
    <s v="Q1"/>
    <x v="0"/>
    <x v="0"/>
  </r>
  <r>
    <n v="1164"/>
    <d v="2026-01-31T00:00:00"/>
    <x v="0"/>
    <x v="0"/>
    <x v="0"/>
    <s v="New"/>
    <x v="0"/>
    <x v="0"/>
    <n v="1"/>
    <n v="79.989999999999995"/>
    <n v="0.05"/>
    <n v="43.02"/>
    <x v="142"/>
    <n v="43.02"/>
    <n v="32.970499999999994"/>
    <n v="0.43387660299642711"/>
    <n v="2026"/>
    <s v="Q1"/>
    <x v="0"/>
    <x v="0"/>
  </r>
  <r>
    <n v="1613"/>
    <d v="2026-01-31T00:00:00"/>
    <x v="1"/>
    <x v="6"/>
    <x v="1"/>
    <s v="Business"/>
    <x v="4"/>
    <x v="16"/>
    <n v="4"/>
    <n v="51.11"/>
    <n v="0.15"/>
    <n v="22.25"/>
    <x v="143"/>
    <n v="89"/>
    <n v="84.774000000000001"/>
    <n v="0.48784052850253778"/>
    <n v="2026"/>
    <s v="Q1"/>
    <x v="0"/>
    <x v="0"/>
  </r>
  <r>
    <n v="2149"/>
    <d v="2026-01-31T00:00:00"/>
    <x v="0"/>
    <x v="15"/>
    <x v="0"/>
    <s v="Returning"/>
    <x v="4"/>
    <x v="12"/>
    <n v="2"/>
    <n v="124.83"/>
    <n v="0"/>
    <n v="70.91"/>
    <x v="144"/>
    <n v="141.82"/>
    <n v="107.84"/>
    <n v="0.43194744853000083"/>
    <n v="2026"/>
    <s v="Q1"/>
    <x v="0"/>
    <x v="0"/>
  </r>
  <r>
    <n v="2593"/>
    <d v="2026-01-31T00:00:00"/>
    <x v="1"/>
    <x v="11"/>
    <x v="2"/>
    <s v="New"/>
    <x v="0"/>
    <x v="6"/>
    <n v="6"/>
    <n v="41.07"/>
    <n v="0.1"/>
    <n v="16.29"/>
    <x v="145"/>
    <n v="97.74"/>
    <n v="124.03800000000003"/>
    <n v="0.55928901874847825"/>
    <n v="2026"/>
    <s v="Q1"/>
    <x v="0"/>
    <x v="0"/>
  </r>
  <r>
    <n v="2659"/>
    <d v="2026-01-31T00:00:00"/>
    <x v="0"/>
    <x v="15"/>
    <x v="0"/>
    <s v="New"/>
    <x v="2"/>
    <x v="2"/>
    <n v="1"/>
    <n v="36.020000000000003"/>
    <n v="0"/>
    <n v="13.34"/>
    <x v="146"/>
    <n v="13.34"/>
    <n v="22.680000000000003"/>
    <n v="0.62965019433647973"/>
    <n v="2026"/>
    <s v="Q1"/>
    <x v="0"/>
    <x v="0"/>
  </r>
  <r>
    <n v="3496"/>
    <d v="2026-01-31T00:00:00"/>
    <x v="0"/>
    <x v="0"/>
    <x v="2"/>
    <s v="Returning"/>
    <x v="4"/>
    <x v="14"/>
    <n v="1"/>
    <n v="35.82"/>
    <n v="0.05"/>
    <n v="14.32"/>
    <x v="147"/>
    <n v="14.32"/>
    <n v="19.708999999999996"/>
    <n v="0.57918246201769075"/>
    <n v="2026"/>
    <s v="Q1"/>
    <x v="0"/>
    <x v="0"/>
  </r>
  <r>
    <n v="3889"/>
    <d v="2026-01-31T00:00:00"/>
    <x v="2"/>
    <x v="3"/>
    <x v="2"/>
    <s v="Returning"/>
    <x v="0"/>
    <x v="8"/>
    <n v="3"/>
    <n v="103.94"/>
    <n v="0.1"/>
    <n v="50.67"/>
    <x v="148"/>
    <n v="152.01"/>
    <n v="128.62799999999999"/>
    <n v="0.45834135077929572"/>
    <n v="2026"/>
    <s v="Q1"/>
    <x v="0"/>
    <x v="0"/>
  </r>
  <r>
    <n v="1432"/>
    <d v="2026-02-01T00:00:00"/>
    <x v="0"/>
    <x v="0"/>
    <x v="0"/>
    <s v="Returning"/>
    <x v="1"/>
    <x v="3"/>
    <n v="1"/>
    <n v="140.53"/>
    <n v="0"/>
    <n v="77.36"/>
    <x v="149"/>
    <n v="77.36"/>
    <n v="63.17"/>
    <n v="0.44951255959581587"/>
    <n v="2026"/>
    <s v="Q1"/>
    <x v="1"/>
    <x v="1"/>
  </r>
  <r>
    <n v="1778"/>
    <d v="2026-02-01T00:00:00"/>
    <x v="3"/>
    <x v="7"/>
    <x v="2"/>
    <s v="Returning"/>
    <x v="1"/>
    <x v="3"/>
    <n v="1"/>
    <n v="142.03"/>
    <n v="0.05"/>
    <n v="77.069999999999993"/>
    <x v="150"/>
    <n v="77.069999999999993"/>
    <n v="57.858499999999992"/>
    <n v="0.42880859121682963"/>
    <n v="2026"/>
    <s v="Q1"/>
    <x v="1"/>
    <x v="1"/>
  </r>
  <r>
    <n v="2047"/>
    <d v="2026-02-01T00:00:00"/>
    <x v="2"/>
    <x v="5"/>
    <x v="1"/>
    <s v="Business"/>
    <x v="3"/>
    <x v="19"/>
    <n v="12"/>
    <n v="124.84"/>
    <n v="0.1"/>
    <n v="59.47"/>
    <x v="151"/>
    <n v="713.64"/>
    <n v="634.63199999999995"/>
    <n v="0.47070027412866244"/>
    <n v="2026"/>
    <s v="Q1"/>
    <x v="1"/>
    <x v="1"/>
  </r>
  <r>
    <n v="2668"/>
    <d v="2026-02-01T00:00:00"/>
    <x v="1"/>
    <x v="12"/>
    <x v="0"/>
    <s v="Returning"/>
    <x v="4"/>
    <x v="14"/>
    <n v="3"/>
    <n v="35.36"/>
    <n v="0"/>
    <n v="13.7"/>
    <x v="152"/>
    <n v="41.099999999999994"/>
    <n v="64.98"/>
    <n v="0.61255656108597289"/>
    <n v="2026"/>
    <s v="Q1"/>
    <x v="1"/>
    <x v="1"/>
  </r>
  <r>
    <n v="2706"/>
    <d v="2026-02-01T00:00:00"/>
    <x v="3"/>
    <x v="13"/>
    <x v="3"/>
    <s v="Returning"/>
    <x v="4"/>
    <x v="12"/>
    <n v="2"/>
    <n v="122.43"/>
    <n v="0"/>
    <n v="69.08"/>
    <x v="153"/>
    <n v="138.16"/>
    <n v="106.70000000000002"/>
    <n v="0.43575920934411505"/>
    <n v="2026"/>
    <s v="Q1"/>
    <x v="1"/>
    <x v="1"/>
  </r>
  <r>
    <n v="2940"/>
    <d v="2026-02-01T00:00:00"/>
    <x v="0"/>
    <x v="15"/>
    <x v="3"/>
    <s v="New"/>
    <x v="1"/>
    <x v="3"/>
    <n v="2"/>
    <n v="140.47"/>
    <n v="0.05"/>
    <n v="78.39"/>
    <x v="154"/>
    <n v="156.78"/>
    <n v="110.11299999999997"/>
    <n v="0.41257357817552348"/>
    <n v="2026"/>
    <s v="Q1"/>
    <x v="1"/>
    <x v="1"/>
  </r>
  <r>
    <n v="1263"/>
    <d v="2026-02-02T00:00:00"/>
    <x v="1"/>
    <x v="14"/>
    <x v="0"/>
    <s v="Returning"/>
    <x v="2"/>
    <x v="9"/>
    <n v="1"/>
    <n v="45.43"/>
    <n v="0.05"/>
    <n v="18.670000000000002"/>
    <x v="155"/>
    <n v="18.670000000000002"/>
    <n v="24.488499999999995"/>
    <n v="0.56740850585632019"/>
    <n v="2026"/>
    <s v="Q1"/>
    <x v="1"/>
    <x v="1"/>
  </r>
  <r>
    <n v="1641"/>
    <d v="2026-02-02T00:00:00"/>
    <x v="3"/>
    <x v="13"/>
    <x v="1"/>
    <s v="Business"/>
    <x v="0"/>
    <x v="8"/>
    <n v="8"/>
    <n v="102.78"/>
    <n v="0.15"/>
    <n v="50.39"/>
    <x v="156"/>
    <n v="403.12"/>
    <n v="295.78399999999999"/>
    <n v="0.42321119924911005"/>
    <n v="2026"/>
    <s v="Q1"/>
    <x v="1"/>
    <x v="1"/>
  </r>
  <r>
    <n v="2014"/>
    <d v="2026-02-02T00:00:00"/>
    <x v="1"/>
    <x v="11"/>
    <x v="3"/>
    <s v="New"/>
    <x v="3"/>
    <x v="19"/>
    <n v="1"/>
    <n v="123.95"/>
    <n v="0"/>
    <n v="61.32"/>
    <x v="157"/>
    <n v="61.32"/>
    <n v="62.63"/>
    <n v="0.50528438886647842"/>
    <n v="2026"/>
    <s v="Q1"/>
    <x v="1"/>
    <x v="1"/>
  </r>
  <r>
    <n v="2642"/>
    <d v="2026-02-02T00:00:00"/>
    <x v="1"/>
    <x v="11"/>
    <x v="3"/>
    <s v="Returning"/>
    <x v="3"/>
    <x v="7"/>
    <n v="3"/>
    <n v="199.9"/>
    <n v="0"/>
    <n v="104.18"/>
    <x v="158"/>
    <n v="312.54000000000002"/>
    <n v="287.16000000000003"/>
    <n v="0.47883941970985494"/>
    <n v="2026"/>
    <s v="Q1"/>
    <x v="1"/>
    <x v="1"/>
  </r>
  <r>
    <n v="2929"/>
    <d v="2026-02-02T00:00:00"/>
    <x v="1"/>
    <x v="12"/>
    <x v="3"/>
    <s v="Returning"/>
    <x v="1"/>
    <x v="1"/>
    <n v="1"/>
    <n v="93.78"/>
    <n v="0"/>
    <n v="44.21"/>
    <x v="159"/>
    <n v="44.21"/>
    <n v="49.57"/>
    <n v="0.52857752185967155"/>
    <n v="2026"/>
    <s v="Q1"/>
    <x v="1"/>
    <x v="1"/>
  </r>
  <r>
    <n v="3855"/>
    <d v="2026-02-02T00:00:00"/>
    <x v="0"/>
    <x v="0"/>
    <x v="0"/>
    <s v="Business"/>
    <x v="4"/>
    <x v="10"/>
    <n v="1"/>
    <n v="39.39"/>
    <n v="0.1"/>
    <n v="15.09"/>
    <x v="160"/>
    <n v="15.09"/>
    <n v="20.361000000000001"/>
    <n v="0.57434204958957435"/>
    <n v="2026"/>
    <s v="Q1"/>
    <x v="1"/>
    <x v="1"/>
  </r>
  <r>
    <n v="4031"/>
    <d v="2026-02-02T00:00:00"/>
    <x v="0"/>
    <x v="0"/>
    <x v="0"/>
    <s v="New"/>
    <x v="0"/>
    <x v="8"/>
    <n v="6"/>
    <n v="101.64"/>
    <n v="0"/>
    <n v="51.06"/>
    <x v="161"/>
    <n v="306.36"/>
    <n v="303.48"/>
    <n v="0.49763872491145217"/>
    <n v="2026"/>
    <s v="Q1"/>
    <x v="1"/>
    <x v="1"/>
  </r>
  <r>
    <n v="2"/>
    <d v="2026-02-03T00:00:00"/>
    <x v="0"/>
    <x v="0"/>
    <x v="1"/>
    <s v="Business"/>
    <x v="4"/>
    <x v="14"/>
    <n v="12"/>
    <n v="36.74"/>
    <n v="0.2"/>
    <n v="13.53"/>
    <x v="162"/>
    <n v="162.35999999999999"/>
    <n v="190.34400000000002"/>
    <n v="0.53967065868263475"/>
    <n v="2026"/>
    <s v="Q1"/>
    <x v="1"/>
    <x v="1"/>
  </r>
  <r>
    <n v="4228"/>
    <d v="2026-02-03T00:00:00"/>
    <x v="3"/>
    <x v="8"/>
    <x v="2"/>
    <s v="New"/>
    <x v="1"/>
    <x v="11"/>
    <n v="2"/>
    <n v="154.62"/>
    <n v="0"/>
    <n v="78.209999999999994"/>
    <x v="163"/>
    <n v="156.41999999999999"/>
    <n v="152.82000000000002"/>
    <n v="0.49417927823050062"/>
    <n v="2026"/>
    <s v="Q1"/>
    <x v="1"/>
    <x v="1"/>
  </r>
  <r>
    <n v="928"/>
    <d v="2026-02-04T00:00:00"/>
    <x v="0"/>
    <x v="0"/>
    <x v="3"/>
    <s v="New"/>
    <x v="3"/>
    <x v="19"/>
    <n v="1"/>
    <n v="125.63"/>
    <n v="0.1"/>
    <n v="60.38"/>
    <x v="164"/>
    <n v="60.38"/>
    <n v="52.686999999999991"/>
    <n v="0.46598034793529497"/>
    <n v="2026"/>
    <s v="Q1"/>
    <x v="1"/>
    <x v="1"/>
  </r>
  <r>
    <n v="933"/>
    <d v="2026-02-04T00:00:00"/>
    <x v="1"/>
    <x v="11"/>
    <x v="0"/>
    <s v="New"/>
    <x v="3"/>
    <x v="13"/>
    <n v="2"/>
    <n v="81.59"/>
    <n v="0.1"/>
    <n v="38.64"/>
    <x v="165"/>
    <n v="77.28"/>
    <n v="69.582000000000022"/>
    <n v="0.47379172284185161"/>
    <n v="2026"/>
    <s v="Q1"/>
    <x v="1"/>
    <x v="1"/>
  </r>
  <r>
    <n v="1646"/>
    <d v="2026-02-04T00:00:00"/>
    <x v="2"/>
    <x v="5"/>
    <x v="0"/>
    <s v="New"/>
    <x v="2"/>
    <x v="9"/>
    <n v="2"/>
    <n v="45.81"/>
    <n v="0.1"/>
    <n v="18.420000000000002"/>
    <x v="166"/>
    <n v="36.840000000000003"/>
    <n v="45.618000000000009"/>
    <n v="0.55322709743141962"/>
    <n v="2026"/>
    <s v="Q1"/>
    <x v="1"/>
    <x v="1"/>
  </r>
  <r>
    <n v="380"/>
    <d v="2026-02-05T00:00:00"/>
    <x v="1"/>
    <x v="12"/>
    <x v="0"/>
    <s v="Returning"/>
    <x v="4"/>
    <x v="12"/>
    <n v="3"/>
    <n v="125.63"/>
    <n v="0"/>
    <n v="71.05"/>
    <x v="167"/>
    <n v="213.14999999999998"/>
    <n v="163.74"/>
    <n v="0.43445037013452203"/>
    <n v="2026"/>
    <s v="Q1"/>
    <x v="1"/>
    <x v="1"/>
  </r>
  <r>
    <n v="1723"/>
    <d v="2026-02-05T00:00:00"/>
    <x v="3"/>
    <x v="8"/>
    <x v="0"/>
    <s v="Returning"/>
    <x v="0"/>
    <x v="8"/>
    <n v="2"/>
    <n v="101.01"/>
    <n v="0"/>
    <n v="50.26"/>
    <x v="168"/>
    <n v="100.52"/>
    <n v="101.50000000000001"/>
    <n v="0.50242550242550243"/>
    <n v="2026"/>
    <s v="Q1"/>
    <x v="1"/>
    <x v="1"/>
  </r>
  <r>
    <n v="2529"/>
    <d v="2026-02-05T00:00:00"/>
    <x v="3"/>
    <x v="13"/>
    <x v="0"/>
    <s v="Returning"/>
    <x v="1"/>
    <x v="11"/>
    <n v="6"/>
    <n v="154.22"/>
    <n v="0"/>
    <n v="79.599999999999994"/>
    <x v="169"/>
    <n v="477.59999999999997"/>
    <n v="447.71999999999997"/>
    <n v="0.4838542342108676"/>
    <n v="2026"/>
    <s v="Q1"/>
    <x v="1"/>
    <x v="1"/>
  </r>
  <r>
    <n v="2685"/>
    <d v="2026-02-05T00:00:00"/>
    <x v="1"/>
    <x v="14"/>
    <x v="0"/>
    <s v="New"/>
    <x v="1"/>
    <x v="17"/>
    <n v="1"/>
    <n v="72.78"/>
    <n v="0.05"/>
    <n v="33.26"/>
    <x v="170"/>
    <n v="33.26"/>
    <n v="35.880999999999993"/>
    <n v="0.51895402149231273"/>
    <n v="2026"/>
    <s v="Q1"/>
    <x v="1"/>
    <x v="1"/>
  </r>
  <r>
    <n v="2793"/>
    <d v="2026-02-05T00:00:00"/>
    <x v="1"/>
    <x v="14"/>
    <x v="1"/>
    <s v="Business"/>
    <x v="3"/>
    <x v="19"/>
    <n v="3"/>
    <n v="122.69"/>
    <n v="0.05"/>
    <n v="62.08"/>
    <x v="171"/>
    <n v="186.24"/>
    <n v="163.42649999999998"/>
    <n v="0.46737820180085876"/>
    <n v="2026"/>
    <s v="Q1"/>
    <x v="1"/>
    <x v="1"/>
  </r>
  <r>
    <n v="346"/>
    <d v="2026-02-06T00:00:00"/>
    <x v="1"/>
    <x v="1"/>
    <x v="0"/>
    <s v="Business"/>
    <x v="0"/>
    <x v="8"/>
    <n v="3"/>
    <n v="103.22"/>
    <n v="0"/>
    <n v="50.74"/>
    <x v="172"/>
    <n v="152.22"/>
    <n v="157.43999999999997"/>
    <n v="0.50842859910869986"/>
    <n v="2026"/>
    <s v="Q1"/>
    <x v="1"/>
    <x v="1"/>
  </r>
  <r>
    <n v="539"/>
    <d v="2026-02-06T00:00:00"/>
    <x v="0"/>
    <x v="15"/>
    <x v="3"/>
    <s v="New"/>
    <x v="1"/>
    <x v="1"/>
    <n v="3"/>
    <n v="92.96"/>
    <n v="0.15"/>
    <n v="44.56"/>
    <x v="173"/>
    <n v="133.68"/>
    <n v="103.36799999999999"/>
    <n v="0.43606358205932971"/>
    <n v="2026"/>
    <s v="Q1"/>
    <x v="1"/>
    <x v="1"/>
  </r>
  <r>
    <n v="1368"/>
    <d v="2026-02-06T00:00:00"/>
    <x v="1"/>
    <x v="12"/>
    <x v="2"/>
    <s v="New"/>
    <x v="2"/>
    <x v="2"/>
    <n v="1"/>
    <n v="36.520000000000003"/>
    <n v="0"/>
    <n v="13.94"/>
    <x v="174"/>
    <n v="13.94"/>
    <n v="22.580000000000005"/>
    <n v="0.61829134720700996"/>
    <n v="2026"/>
    <s v="Q1"/>
    <x v="1"/>
    <x v="1"/>
  </r>
  <r>
    <n v="3506"/>
    <d v="2026-02-06T00:00:00"/>
    <x v="0"/>
    <x v="0"/>
    <x v="2"/>
    <s v="Returning"/>
    <x v="4"/>
    <x v="16"/>
    <n v="3"/>
    <n v="50.65"/>
    <n v="0"/>
    <n v="21.49"/>
    <x v="175"/>
    <n v="64.47"/>
    <n v="87.47999999999999"/>
    <n v="0.57571569595261596"/>
    <n v="2026"/>
    <s v="Q1"/>
    <x v="1"/>
    <x v="1"/>
  </r>
  <r>
    <n v="1314"/>
    <d v="2026-02-07T00:00:00"/>
    <x v="3"/>
    <x v="4"/>
    <x v="0"/>
    <s v="Returning"/>
    <x v="2"/>
    <x v="2"/>
    <n v="2"/>
    <n v="37.03"/>
    <n v="0.15"/>
    <n v="13.87"/>
    <x v="176"/>
    <n v="27.74"/>
    <n v="35.210999999999999"/>
    <n v="0.55933980397451988"/>
    <n v="2026"/>
    <s v="Q1"/>
    <x v="1"/>
    <x v="1"/>
  </r>
  <r>
    <n v="2092"/>
    <d v="2026-02-07T00:00:00"/>
    <x v="2"/>
    <x v="2"/>
    <x v="0"/>
    <s v="New"/>
    <x v="4"/>
    <x v="14"/>
    <n v="1"/>
    <n v="36.619999999999997"/>
    <n v="0"/>
    <n v="13.55"/>
    <x v="177"/>
    <n v="13.55"/>
    <n v="23.069999999999997"/>
    <n v="0.62998361551064985"/>
    <n v="2026"/>
    <s v="Q1"/>
    <x v="1"/>
    <x v="1"/>
  </r>
  <r>
    <n v="5083"/>
    <d v="2026-02-07T00:00:00"/>
    <x v="2"/>
    <x v="16"/>
    <x v="2"/>
    <s v="Returning"/>
    <x v="3"/>
    <x v="13"/>
    <n v="1"/>
    <n v="81.47"/>
    <n v="0"/>
    <n v="39.18"/>
    <x v="178"/>
    <n v="39.18"/>
    <n v="42.29"/>
    <n v="0.51908678040996681"/>
    <n v="2026"/>
    <s v="Q1"/>
    <x v="1"/>
    <x v="1"/>
  </r>
  <r>
    <n v="582"/>
    <d v="2026-02-08T00:00:00"/>
    <x v="1"/>
    <x v="1"/>
    <x v="1"/>
    <s v="Returning"/>
    <x v="3"/>
    <x v="19"/>
    <n v="12"/>
    <n v="122.75"/>
    <n v="0.15"/>
    <n v="62.51"/>
    <x v="179"/>
    <n v="750.12"/>
    <n v="501.92999999999995"/>
    <n v="0.40088654606445429"/>
    <n v="2026"/>
    <s v="Q1"/>
    <x v="1"/>
    <x v="1"/>
  </r>
  <r>
    <n v="902"/>
    <d v="2026-02-08T00:00:00"/>
    <x v="0"/>
    <x v="9"/>
    <x v="0"/>
    <s v="Business"/>
    <x v="4"/>
    <x v="16"/>
    <n v="1"/>
    <n v="50.38"/>
    <n v="0.05"/>
    <n v="21.95"/>
    <x v="180"/>
    <n v="21.95"/>
    <n v="25.910999999999998"/>
    <n v="0.54138024696516995"/>
    <n v="2026"/>
    <s v="Q1"/>
    <x v="1"/>
    <x v="1"/>
  </r>
  <r>
    <n v="2396"/>
    <d v="2026-02-08T00:00:00"/>
    <x v="3"/>
    <x v="7"/>
    <x v="0"/>
    <s v="Business"/>
    <x v="4"/>
    <x v="16"/>
    <n v="2"/>
    <n v="50.4"/>
    <n v="0"/>
    <n v="21.43"/>
    <x v="181"/>
    <n v="42.86"/>
    <n v="57.94"/>
    <n v="0.57480158730158726"/>
    <n v="2026"/>
    <s v="Q1"/>
    <x v="1"/>
    <x v="1"/>
  </r>
  <r>
    <n v="2494"/>
    <d v="2026-02-08T00:00:00"/>
    <x v="2"/>
    <x v="5"/>
    <x v="0"/>
    <s v="New"/>
    <x v="1"/>
    <x v="17"/>
    <n v="1"/>
    <n v="69.98"/>
    <n v="0"/>
    <n v="33.21"/>
    <x v="182"/>
    <n v="33.21"/>
    <n v="36.770000000000003"/>
    <n v="0.52543583881108891"/>
    <n v="2026"/>
    <s v="Q1"/>
    <x v="1"/>
    <x v="1"/>
  </r>
  <r>
    <n v="2925"/>
    <d v="2026-02-08T00:00:00"/>
    <x v="0"/>
    <x v="0"/>
    <x v="2"/>
    <s v="New"/>
    <x v="1"/>
    <x v="1"/>
    <n v="3"/>
    <n v="90.04"/>
    <n v="0.05"/>
    <n v="45.25"/>
    <x v="183"/>
    <n v="135.75"/>
    <n v="120.86399999999998"/>
    <n v="0.47099534709719654"/>
    <n v="2026"/>
    <s v="Q1"/>
    <x v="1"/>
    <x v="1"/>
  </r>
  <r>
    <n v="3614"/>
    <d v="2026-02-08T00:00:00"/>
    <x v="1"/>
    <x v="14"/>
    <x v="0"/>
    <s v="New"/>
    <x v="4"/>
    <x v="16"/>
    <n v="3"/>
    <n v="51.18"/>
    <n v="0"/>
    <n v="21.95"/>
    <x v="184"/>
    <n v="65.849999999999994"/>
    <n v="87.69"/>
    <n v="0.57112153184837833"/>
    <n v="2026"/>
    <s v="Q1"/>
    <x v="1"/>
    <x v="1"/>
  </r>
  <r>
    <n v="4360"/>
    <d v="2026-02-08T00:00:00"/>
    <x v="0"/>
    <x v="15"/>
    <x v="0"/>
    <s v="New"/>
    <x v="2"/>
    <x v="2"/>
    <n v="1"/>
    <n v="35.69"/>
    <n v="0"/>
    <n v="13.38"/>
    <x v="185"/>
    <n v="13.38"/>
    <n v="22.309999999999995"/>
    <n v="0.62510507144858496"/>
    <n v="2026"/>
    <s v="Q1"/>
    <x v="1"/>
    <x v="1"/>
  </r>
  <r>
    <n v="4582"/>
    <d v="2026-02-08T00:00:00"/>
    <x v="3"/>
    <x v="7"/>
    <x v="0"/>
    <s v="New"/>
    <x v="0"/>
    <x v="4"/>
    <n v="3"/>
    <n v="50.29"/>
    <n v="0.05"/>
    <n v="22.87"/>
    <x v="186"/>
    <n v="68.61"/>
    <n v="74.716500000000011"/>
    <n v="0.52130275978273388"/>
    <n v="2026"/>
    <s v="Q1"/>
    <x v="1"/>
    <x v="1"/>
  </r>
  <r>
    <n v="4381"/>
    <d v="2026-02-09T00:00:00"/>
    <x v="1"/>
    <x v="12"/>
    <x v="3"/>
    <s v="Returning"/>
    <x v="3"/>
    <x v="7"/>
    <n v="1"/>
    <n v="194.32"/>
    <n v="0.05"/>
    <n v="102.52"/>
    <x v="187"/>
    <n v="102.52"/>
    <n v="82.083999999999989"/>
    <n v="0.44464908669367942"/>
    <n v="2026"/>
    <s v="Q1"/>
    <x v="1"/>
    <x v="1"/>
  </r>
  <r>
    <n v="4964"/>
    <d v="2026-02-09T00:00:00"/>
    <x v="3"/>
    <x v="13"/>
    <x v="2"/>
    <s v="New"/>
    <x v="4"/>
    <x v="10"/>
    <n v="4"/>
    <n v="40.44"/>
    <n v="0"/>
    <n v="14.75"/>
    <x v="188"/>
    <n v="59"/>
    <n v="102.75999999999999"/>
    <n v="0.63526211671612265"/>
    <n v="2026"/>
    <s v="Q1"/>
    <x v="1"/>
    <x v="1"/>
  </r>
  <r>
    <n v="255"/>
    <d v="2026-02-10T00:00:00"/>
    <x v="3"/>
    <x v="7"/>
    <x v="0"/>
    <s v="New"/>
    <x v="2"/>
    <x v="15"/>
    <n v="3"/>
    <n v="134.53"/>
    <n v="0.1"/>
    <n v="69.12"/>
    <x v="189"/>
    <n v="207.36"/>
    <n v="155.87100000000004"/>
    <n v="0.42912361555043488"/>
    <n v="2026"/>
    <s v="Q1"/>
    <x v="1"/>
    <x v="1"/>
  </r>
  <r>
    <n v="2178"/>
    <d v="2026-02-10T00:00:00"/>
    <x v="2"/>
    <x v="2"/>
    <x v="3"/>
    <s v="New"/>
    <x v="1"/>
    <x v="11"/>
    <n v="6"/>
    <n v="154.05000000000001"/>
    <n v="0"/>
    <n v="79.25"/>
    <x v="190"/>
    <n v="475.5"/>
    <n v="448.80000000000007"/>
    <n v="0.4855566374553717"/>
    <n v="2026"/>
    <s v="Q1"/>
    <x v="1"/>
    <x v="1"/>
  </r>
  <r>
    <n v="3416"/>
    <d v="2026-02-10T00:00:00"/>
    <x v="2"/>
    <x v="2"/>
    <x v="0"/>
    <s v="New"/>
    <x v="2"/>
    <x v="15"/>
    <n v="1"/>
    <n v="135.4"/>
    <n v="0"/>
    <n v="67.56"/>
    <x v="191"/>
    <n v="67.56"/>
    <n v="67.84"/>
    <n v="0.50103397341211231"/>
    <n v="2026"/>
    <s v="Q1"/>
    <x v="1"/>
    <x v="1"/>
  </r>
  <r>
    <n v="3854"/>
    <d v="2026-02-10T00:00:00"/>
    <x v="0"/>
    <x v="0"/>
    <x v="0"/>
    <s v="New"/>
    <x v="0"/>
    <x v="6"/>
    <n v="2"/>
    <n v="41.03"/>
    <n v="0"/>
    <n v="16.260000000000002"/>
    <x v="192"/>
    <n v="32.520000000000003"/>
    <n v="49.54"/>
    <n v="0.60370460638557155"/>
    <n v="2026"/>
    <s v="Q1"/>
    <x v="1"/>
    <x v="1"/>
  </r>
  <r>
    <n v="3952"/>
    <d v="2026-02-10T00:00:00"/>
    <x v="3"/>
    <x v="8"/>
    <x v="3"/>
    <s v="New"/>
    <x v="0"/>
    <x v="0"/>
    <n v="1"/>
    <n v="81.44"/>
    <n v="0.05"/>
    <n v="43.9"/>
    <x v="193"/>
    <n v="43.9"/>
    <n v="33.467999999999996"/>
    <n v="0.43258194602419603"/>
    <n v="2026"/>
    <s v="Q1"/>
    <x v="1"/>
    <x v="1"/>
  </r>
  <r>
    <n v="4076"/>
    <d v="2026-02-10T00:00:00"/>
    <x v="0"/>
    <x v="0"/>
    <x v="1"/>
    <s v="Business"/>
    <x v="3"/>
    <x v="19"/>
    <n v="8"/>
    <n v="122.19"/>
    <n v="0.1"/>
    <n v="60"/>
    <x v="194"/>
    <n v="480"/>
    <n v="399.76800000000003"/>
    <n v="0.45440161497121973"/>
    <n v="2026"/>
    <s v="Q1"/>
    <x v="1"/>
    <x v="1"/>
  </r>
  <r>
    <n v="4156"/>
    <d v="2026-02-10T00:00:00"/>
    <x v="2"/>
    <x v="16"/>
    <x v="2"/>
    <s v="Returning"/>
    <x v="1"/>
    <x v="3"/>
    <n v="2"/>
    <n v="146.33000000000001"/>
    <n v="0.1"/>
    <n v="81.34"/>
    <x v="195"/>
    <n v="162.68"/>
    <n v="100.714"/>
    <n v="0.38237013751262366"/>
    <n v="2026"/>
    <s v="Q1"/>
    <x v="1"/>
    <x v="1"/>
  </r>
  <r>
    <n v="4260"/>
    <d v="2026-02-10T00:00:00"/>
    <x v="2"/>
    <x v="16"/>
    <x v="3"/>
    <s v="Returning"/>
    <x v="2"/>
    <x v="15"/>
    <n v="1"/>
    <n v="131.24"/>
    <n v="0.05"/>
    <n v="66.14"/>
    <x v="196"/>
    <n v="66.14"/>
    <n v="58.537999999999997"/>
    <n v="0.46951346669019395"/>
    <n v="2026"/>
    <s v="Q1"/>
    <x v="1"/>
    <x v="1"/>
  </r>
  <r>
    <n v="4294"/>
    <d v="2026-02-10T00:00:00"/>
    <x v="1"/>
    <x v="1"/>
    <x v="1"/>
    <s v="New"/>
    <x v="4"/>
    <x v="16"/>
    <n v="5"/>
    <n v="51.37"/>
    <n v="0.05"/>
    <n v="21.81"/>
    <x v="197"/>
    <n v="109.05"/>
    <n v="134.95749999999998"/>
    <n v="0.55308750755612024"/>
    <n v="2026"/>
    <s v="Q1"/>
    <x v="1"/>
    <x v="1"/>
  </r>
  <r>
    <n v="1019"/>
    <d v="2026-02-11T00:00:00"/>
    <x v="1"/>
    <x v="12"/>
    <x v="2"/>
    <s v="New"/>
    <x v="3"/>
    <x v="19"/>
    <n v="5"/>
    <n v="121.94"/>
    <n v="0"/>
    <n v="62.3"/>
    <x v="198"/>
    <n v="311.5"/>
    <n v="298.20000000000005"/>
    <n v="0.48909299655568317"/>
    <n v="2026"/>
    <s v="Q1"/>
    <x v="1"/>
    <x v="1"/>
  </r>
  <r>
    <n v="1471"/>
    <d v="2026-02-11T00:00:00"/>
    <x v="0"/>
    <x v="0"/>
    <x v="0"/>
    <s v="Returning"/>
    <x v="3"/>
    <x v="19"/>
    <n v="4"/>
    <n v="124.55"/>
    <n v="0"/>
    <n v="60.41"/>
    <x v="199"/>
    <n v="241.64"/>
    <n v="256.56"/>
    <n v="0.51497390606182258"/>
    <n v="2026"/>
    <s v="Q1"/>
    <x v="1"/>
    <x v="1"/>
  </r>
  <r>
    <n v="2520"/>
    <d v="2026-02-11T00:00:00"/>
    <x v="1"/>
    <x v="14"/>
    <x v="1"/>
    <s v="Business"/>
    <x v="3"/>
    <x v="5"/>
    <n v="10"/>
    <n v="343.77"/>
    <n v="0.15"/>
    <n v="195.29"/>
    <x v="200"/>
    <n v="1952.8999999999999"/>
    <n v="969.14499999999975"/>
    <n v="0.33166669233362245"/>
    <n v="2026"/>
    <s v="Q1"/>
    <x v="1"/>
    <x v="1"/>
  </r>
  <r>
    <n v="4649"/>
    <d v="2026-02-11T00:00:00"/>
    <x v="1"/>
    <x v="1"/>
    <x v="3"/>
    <s v="Returning"/>
    <x v="0"/>
    <x v="0"/>
    <n v="1"/>
    <n v="81.819999999999993"/>
    <n v="0.05"/>
    <n v="43.83"/>
    <x v="201"/>
    <n v="43.83"/>
    <n v="33.898999999999987"/>
    <n v="0.43611779387358635"/>
    <n v="2026"/>
    <s v="Q1"/>
    <x v="1"/>
    <x v="1"/>
  </r>
  <r>
    <n v="4545"/>
    <d v="2026-02-12T00:00:00"/>
    <x v="0"/>
    <x v="9"/>
    <x v="2"/>
    <s v="New"/>
    <x v="2"/>
    <x v="2"/>
    <n v="1"/>
    <n v="36.58"/>
    <n v="0.1"/>
    <n v="13.76"/>
    <x v="202"/>
    <n v="13.76"/>
    <n v="19.161999999999999"/>
    <n v="0.58204240325618128"/>
    <n v="2026"/>
    <s v="Q1"/>
    <x v="1"/>
    <x v="1"/>
  </r>
  <r>
    <n v="285"/>
    <d v="2026-02-13T00:00:00"/>
    <x v="3"/>
    <x v="8"/>
    <x v="2"/>
    <s v="New"/>
    <x v="1"/>
    <x v="1"/>
    <n v="4"/>
    <n v="92.87"/>
    <n v="0"/>
    <n v="44.95"/>
    <x v="203"/>
    <n v="179.8"/>
    <n v="191.68"/>
    <n v="0.51599009367933668"/>
    <n v="2026"/>
    <s v="Q1"/>
    <x v="1"/>
    <x v="1"/>
  </r>
  <r>
    <n v="1499"/>
    <d v="2026-02-13T00:00:00"/>
    <x v="3"/>
    <x v="8"/>
    <x v="0"/>
    <s v="New"/>
    <x v="0"/>
    <x v="6"/>
    <n v="2"/>
    <n v="41.21"/>
    <n v="0"/>
    <n v="16.64"/>
    <x v="204"/>
    <n v="33.28"/>
    <n v="49.14"/>
    <n v="0.59621451104100942"/>
    <n v="2026"/>
    <s v="Q1"/>
    <x v="1"/>
    <x v="1"/>
  </r>
  <r>
    <n v="2615"/>
    <d v="2026-02-13T00:00:00"/>
    <x v="0"/>
    <x v="15"/>
    <x v="0"/>
    <s v="Returning"/>
    <x v="1"/>
    <x v="11"/>
    <n v="6"/>
    <n v="155.79"/>
    <n v="0"/>
    <n v="77.48"/>
    <x v="205"/>
    <n v="464.88"/>
    <n v="469.86"/>
    <n v="0.50266384235188399"/>
    <n v="2026"/>
    <s v="Q1"/>
    <x v="1"/>
    <x v="1"/>
  </r>
  <r>
    <n v="479"/>
    <d v="2026-02-14T00:00:00"/>
    <x v="0"/>
    <x v="0"/>
    <x v="0"/>
    <s v="Returning"/>
    <x v="4"/>
    <x v="16"/>
    <n v="2"/>
    <n v="50.16"/>
    <n v="0.1"/>
    <n v="21.48"/>
    <x v="206"/>
    <n v="42.96"/>
    <n v="47.327999999999996"/>
    <n v="0.52418926103136632"/>
    <n v="2026"/>
    <s v="Q1"/>
    <x v="1"/>
    <x v="1"/>
  </r>
  <r>
    <n v="4069"/>
    <d v="2026-02-14T00:00:00"/>
    <x v="3"/>
    <x v="8"/>
    <x v="0"/>
    <s v="New"/>
    <x v="1"/>
    <x v="3"/>
    <n v="4"/>
    <n v="140.63999999999999"/>
    <n v="0"/>
    <n v="77.510000000000005"/>
    <x v="207"/>
    <n v="310.04000000000002"/>
    <n v="252.51999999999992"/>
    <n v="0.4488765642775881"/>
    <n v="2026"/>
    <s v="Q1"/>
    <x v="1"/>
    <x v="1"/>
  </r>
  <r>
    <n v="4588"/>
    <d v="2026-02-14T00:00:00"/>
    <x v="0"/>
    <x v="0"/>
    <x v="3"/>
    <s v="New"/>
    <x v="3"/>
    <x v="13"/>
    <n v="1"/>
    <n v="80.680000000000007"/>
    <n v="0"/>
    <n v="39.630000000000003"/>
    <x v="208"/>
    <n v="39.630000000000003"/>
    <n v="41.050000000000004"/>
    <n v="0.50880019831432821"/>
    <n v="2026"/>
    <s v="Q1"/>
    <x v="1"/>
    <x v="1"/>
  </r>
  <r>
    <n v="14"/>
    <d v="2026-02-15T00:00:00"/>
    <x v="0"/>
    <x v="0"/>
    <x v="1"/>
    <s v="Business"/>
    <x v="2"/>
    <x v="18"/>
    <n v="3"/>
    <n v="162.44999999999999"/>
    <n v="0.05"/>
    <n v="86.43"/>
    <x v="209"/>
    <n v="259.29000000000002"/>
    <n v="203.69249999999994"/>
    <n v="0.43995723380473334"/>
    <n v="2026"/>
    <s v="Q1"/>
    <x v="1"/>
    <x v="1"/>
  </r>
  <r>
    <n v="303"/>
    <d v="2026-02-15T00:00:00"/>
    <x v="1"/>
    <x v="6"/>
    <x v="3"/>
    <s v="Returning"/>
    <x v="0"/>
    <x v="8"/>
    <n v="2"/>
    <n v="102.12"/>
    <n v="0.15"/>
    <n v="51.03"/>
    <x v="210"/>
    <n v="102.06"/>
    <n v="71.544000000000011"/>
    <n v="0.41211032003870884"/>
    <n v="2026"/>
    <s v="Q1"/>
    <x v="1"/>
    <x v="1"/>
  </r>
  <r>
    <n v="1197"/>
    <d v="2026-02-16T00:00:00"/>
    <x v="2"/>
    <x v="3"/>
    <x v="0"/>
    <s v="New"/>
    <x v="0"/>
    <x v="8"/>
    <n v="2"/>
    <n v="101.77"/>
    <n v="0"/>
    <n v="51.34"/>
    <x v="211"/>
    <n v="102.68"/>
    <n v="100.85999999999999"/>
    <n v="0.49552913432249185"/>
    <n v="2026"/>
    <s v="Q1"/>
    <x v="1"/>
    <x v="1"/>
  </r>
  <r>
    <n v="2714"/>
    <d v="2026-02-16T00:00:00"/>
    <x v="0"/>
    <x v="15"/>
    <x v="0"/>
    <s v="Business"/>
    <x v="1"/>
    <x v="11"/>
    <n v="3"/>
    <n v="153.24"/>
    <n v="0.15"/>
    <n v="77.61"/>
    <x v="212"/>
    <n v="232.82999999999998"/>
    <n v="157.93200000000002"/>
    <n v="0.40416417154175693"/>
    <n v="2026"/>
    <s v="Q1"/>
    <x v="1"/>
    <x v="1"/>
  </r>
  <r>
    <n v="2753"/>
    <d v="2026-02-16T00:00:00"/>
    <x v="3"/>
    <x v="4"/>
    <x v="3"/>
    <s v="Returning"/>
    <x v="1"/>
    <x v="3"/>
    <n v="1"/>
    <n v="140.47"/>
    <n v="0"/>
    <n v="79.66"/>
    <x v="213"/>
    <n v="79.66"/>
    <n v="60.81"/>
    <n v="0.43290382288033036"/>
    <n v="2026"/>
    <s v="Q1"/>
    <x v="1"/>
    <x v="1"/>
  </r>
  <r>
    <n v="3901"/>
    <d v="2026-02-16T00:00:00"/>
    <x v="3"/>
    <x v="7"/>
    <x v="2"/>
    <s v="New"/>
    <x v="1"/>
    <x v="17"/>
    <n v="4"/>
    <n v="70.67"/>
    <n v="0.05"/>
    <n v="32.96"/>
    <x v="214"/>
    <n v="131.84"/>
    <n v="136.70599999999999"/>
    <n v="0.50905990035226734"/>
    <n v="2026"/>
    <s v="Q1"/>
    <x v="1"/>
    <x v="1"/>
  </r>
  <r>
    <n v="594"/>
    <d v="2026-02-17T00:00:00"/>
    <x v="0"/>
    <x v="15"/>
    <x v="2"/>
    <s v="Business"/>
    <x v="2"/>
    <x v="15"/>
    <n v="3"/>
    <n v="134.91"/>
    <n v="0"/>
    <n v="67.69"/>
    <x v="215"/>
    <n v="203.07"/>
    <n v="201.66000000000003"/>
    <n v="0.49825809799125348"/>
    <n v="2026"/>
    <s v="Q1"/>
    <x v="1"/>
    <x v="1"/>
  </r>
  <r>
    <n v="624"/>
    <d v="2026-02-17T00:00:00"/>
    <x v="2"/>
    <x v="2"/>
    <x v="0"/>
    <s v="Business"/>
    <x v="1"/>
    <x v="17"/>
    <n v="1"/>
    <n v="70.86"/>
    <n v="0.1"/>
    <n v="33.299999999999997"/>
    <x v="216"/>
    <n v="33.299999999999997"/>
    <n v="30.474000000000004"/>
    <n v="0.47784363533728486"/>
    <n v="2026"/>
    <s v="Q1"/>
    <x v="1"/>
    <x v="1"/>
  </r>
  <r>
    <n v="1013"/>
    <d v="2026-02-17T00:00:00"/>
    <x v="1"/>
    <x v="12"/>
    <x v="2"/>
    <s v="New"/>
    <x v="0"/>
    <x v="8"/>
    <n v="1"/>
    <n v="104.35"/>
    <n v="0"/>
    <n v="51.49"/>
    <x v="217"/>
    <n v="51.49"/>
    <n v="52.859999999999992"/>
    <n v="0.50656444657402966"/>
    <n v="2026"/>
    <s v="Q1"/>
    <x v="1"/>
    <x v="1"/>
  </r>
  <r>
    <n v="1100"/>
    <d v="2026-02-17T00:00:00"/>
    <x v="3"/>
    <x v="8"/>
    <x v="0"/>
    <s v="Returning"/>
    <x v="4"/>
    <x v="12"/>
    <n v="2"/>
    <n v="120.48"/>
    <n v="0"/>
    <n v="70.680000000000007"/>
    <x v="218"/>
    <n v="141.36000000000001"/>
    <n v="99.6"/>
    <n v="0.4133466135458167"/>
    <n v="2026"/>
    <s v="Q1"/>
    <x v="1"/>
    <x v="1"/>
  </r>
  <r>
    <n v="2353"/>
    <d v="2026-02-17T00:00:00"/>
    <x v="1"/>
    <x v="12"/>
    <x v="0"/>
    <s v="Returning"/>
    <x v="3"/>
    <x v="5"/>
    <n v="1"/>
    <n v="339.52"/>
    <n v="0.1"/>
    <n v="191.19"/>
    <x v="219"/>
    <n v="191.19"/>
    <n v="114.37799999999999"/>
    <n v="0.3743127552623311"/>
    <n v="2026"/>
    <s v="Q1"/>
    <x v="1"/>
    <x v="1"/>
  </r>
  <r>
    <n v="3020"/>
    <d v="2026-02-17T00:00:00"/>
    <x v="1"/>
    <x v="14"/>
    <x v="1"/>
    <s v="Business"/>
    <x v="1"/>
    <x v="11"/>
    <n v="5"/>
    <n v="154.72999999999999"/>
    <n v="0.1"/>
    <n v="77.42"/>
    <x v="220"/>
    <n v="387.1"/>
    <n v="309.18499999999995"/>
    <n v="0.44404949122844806"/>
    <n v="2026"/>
    <s v="Q1"/>
    <x v="1"/>
    <x v="1"/>
  </r>
  <r>
    <n v="3227"/>
    <d v="2026-02-17T00:00:00"/>
    <x v="2"/>
    <x v="5"/>
    <x v="2"/>
    <s v="Business"/>
    <x v="1"/>
    <x v="1"/>
    <n v="4"/>
    <n v="93.98"/>
    <n v="0.05"/>
    <n v="44.6"/>
    <x v="221"/>
    <n v="178.4"/>
    <n v="178.72400000000002"/>
    <n v="0.50045362395134463"/>
    <n v="2026"/>
    <s v="Q1"/>
    <x v="1"/>
    <x v="1"/>
  </r>
  <r>
    <n v="3530"/>
    <d v="2026-02-17T00:00:00"/>
    <x v="0"/>
    <x v="0"/>
    <x v="0"/>
    <s v="New"/>
    <x v="3"/>
    <x v="5"/>
    <n v="2"/>
    <n v="336.83"/>
    <n v="0"/>
    <n v="194.42"/>
    <x v="222"/>
    <n v="388.84"/>
    <n v="284.82"/>
    <n v="0.42279488169106078"/>
    <n v="2026"/>
    <s v="Q1"/>
    <x v="1"/>
    <x v="1"/>
  </r>
  <r>
    <n v="6"/>
    <d v="2026-02-18T00:00:00"/>
    <x v="3"/>
    <x v="8"/>
    <x v="2"/>
    <s v="Returning"/>
    <x v="3"/>
    <x v="5"/>
    <n v="1"/>
    <n v="338.93"/>
    <n v="0"/>
    <n v="197.92"/>
    <x v="223"/>
    <n v="197.92"/>
    <n v="141.01000000000002"/>
    <n v="0.41604461098161866"/>
    <n v="2026"/>
    <s v="Q1"/>
    <x v="1"/>
    <x v="1"/>
  </r>
  <r>
    <n v="2038"/>
    <d v="2026-02-18T00:00:00"/>
    <x v="0"/>
    <x v="9"/>
    <x v="0"/>
    <s v="New"/>
    <x v="3"/>
    <x v="19"/>
    <n v="5"/>
    <n v="122.72"/>
    <n v="0"/>
    <n v="62.41"/>
    <x v="224"/>
    <n v="312.04999999999995"/>
    <n v="301.55000000000007"/>
    <n v="0.49144393741851378"/>
    <n v="2026"/>
    <s v="Q1"/>
    <x v="1"/>
    <x v="1"/>
  </r>
  <r>
    <n v="4104"/>
    <d v="2026-02-18T00:00:00"/>
    <x v="3"/>
    <x v="4"/>
    <x v="0"/>
    <s v="New"/>
    <x v="2"/>
    <x v="15"/>
    <n v="4"/>
    <n v="135.63"/>
    <n v="0.05"/>
    <n v="65.900000000000006"/>
    <x v="225"/>
    <n v="263.60000000000002"/>
    <n v="251.79399999999998"/>
    <n v="0.4885466264644136"/>
    <n v="2026"/>
    <s v="Q1"/>
    <x v="1"/>
    <x v="1"/>
  </r>
  <r>
    <n v="1072"/>
    <d v="2026-02-19T00:00:00"/>
    <x v="2"/>
    <x v="16"/>
    <x v="0"/>
    <s v="Returning"/>
    <x v="3"/>
    <x v="13"/>
    <n v="2"/>
    <n v="81.34"/>
    <n v="0.05"/>
    <n v="40.64"/>
    <x v="226"/>
    <n v="81.28"/>
    <n v="73.265999999999991"/>
    <n v="0.47407244445019603"/>
    <n v="2026"/>
    <s v="Q1"/>
    <x v="1"/>
    <x v="1"/>
  </r>
  <r>
    <n v="2435"/>
    <d v="2026-02-19T00:00:00"/>
    <x v="2"/>
    <x v="3"/>
    <x v="0"/>
    <s v="New"/>
    <x v="0"/>
    <x v="6"/>
    <n v="1"/>
    <n v="41.01"/>
    <n v="0.05"/>
    <n v="16.489999999999998"/>
    <x v="227"/>
    <n v="16.489999999999998"/>
    <n v="22.4695"/>
    <n v="0.57673994789460847"/>
    <n v="2026"/>
    <s v="Q1"/>
    <x v="1"/>
    <x v="1"/>
  </r>
  <r>
    <n v="4476"/>
    <d v="2026-02-19T00:00:00"/>
    <x v="1"/>
    <x v="11"/>
    <x v="3"/>
    <s v="Business"/>
    <x v="1"/>
    <x v="11"/>
    <n v="2"/>
    <n v="153.03"/>
    <n v="0"/>
    <n v="81.02"/>
    <x v="228"/>
    <n v="162.04"/>
    <n v="144.02000000000001"/>
    <n v="0.47056132784421356"/>
    <n v="2026"/>
    <s v="Q1"/>
    <x v="1"/>
    <x v="1"/>
  </r>
  <r>
    <n v="174"/>
    <d v="2026-02-20T00:00:00"/>
    <x v="1"/>
    <x v="11"/>
    <x v="0"/>
    <s v="New"/>
    <x v="4"/>
    <x v="12"/>
    <n v="2"/>
    <n v="124.92"/>
    <n v="0"/>
    <n v="69.98"/>
    <x v="229"/>
    <n v="139.96"/>
    <n v="109.88"/>
    <n v="0.43980147294268329"/>
    <n v="2026"/>
    <s v="Q1"/>
    <x v="1"/>
    <x v="1"/>
  </r>
  <r>
    <n v="304"/>
    <d v="2026-02-20T00:00:00"/>
    <x v="1"/>
    <x v="12"/>
    <x v="0"/>
    <s v="Business"/>
    <x v="2"/>
    <x v="15"/>
    <n v="2"/>
    <n v="136.55000000000001"/>
    <n v="0"/>
    <n v="68.84"/>
    <x v="230"/>
    <n v="137.68"/>
    <n v="135.42000000000002"/>
    <n v="0.49586232149395826"/>
    <n v="2026"/>
    <s v="Q1"/>
    <x v="1"/>
    <x v="1"/>
  </r>
  <r>
    <n v="404"/>
    <d v="2026-02-20T00:00:00"/>
    <x v="2"/>
    <x v="5"/>
    <x v="1"/>
    <s v="Business"/>
    <x v="3"/>
    <x v="19"/>
    <n v="15"/>
    <n v="121.98"/>
    <n v="0.1"/>
    <n v="59.86"/>
    <x v="231"/>
    <n v="897.9"/>
    <n v="748.83"/>
    <n v="0.45473757082217486"/>
    <n v="2026"/>
    <s v="Q1"/>
    <x v="1"/>
    <x v="1"/>
  </r>
  <r>
    <n v="675"/>
    <d v="2026-02-20T00:00:00"/>
    <x v="1"/>
    <x v="12"/>
    <x v="0"/>
    <s v="New"/>
    <x v="2"/>
    <x v="9"/>
    <n v="1"/>
    <n v="45.54"/>
    <n v="0"/>
    <n v="18.29"/>
    <x v="232"/>
    <n v="18.29"/>
    <n v="27.25"/>
    <n v="0.59837505489679399"/>
    <n v="2026"/>
    <s v="Q1"/>
    <x v="1"/>
    <x v="1"/>
  </r>
  <r>
    <n v="940"/>
    <d v="2026-02-20T00:00:00"/>
    <x v="2"/>
    <x v="3"/>
    <x v="3"/>
    <s v="Returning"/>
    <x v="4"/>
    <x v="16"/>
    <n v="1"/>
    <n v="51.73"/>
    <n v="0"/>
    <n v="21.83"/>
    <x v="233"/>
    <n v="21.83"/>
    <n v="29.9"/>
    <n v="0.57800115986854828"/>
    <n v="2026"/>
    <s v="Q1"/>
    <x v="1"/>
    <x v="1"/>
  </r>
  <r>
    <n v="2375"/>
    <d v="2026-02-20T00:00:00"/>
    <x v="1"/>
    <x v="12"/>
    <x v="3"/>
    <s v="Returning"/>
    <x v="3"/>
    <x v="13"/>
    <n v="2"/>
    <n v="80.510000000000005"/>
    <n v="0.05"/>
    <n v="38.630000000000003"/>
    <x v="234"/>
    <n v="77.260000000000005"/>
    <n v="75.708999999999989"/>
    <n v="0.4949303453640933"/>
    <n v="2026"/>
    <s v="Q1"/>
    <x v="1"/>
    <x v="1"/>
  </r>
  <r>
    <n v="4184"/>
    <d v="2026-02-20T00:00:00"/>
    <x v="3"/>
    <x v="7"/>
    <x v="0"/>
    <s v="New"/>
    <x v="4"/>
    <x v="14"/>
    <n v="1"/>
    <n v="36.31"/>
    <n v="0"/>
    <n v="14"/>
    <x v="235"/>
    <n v="14"/>
    <n v="22.310000000000002"/>
    <n v="0.61443128614706699"/>
    <n v="2026"/>
    <s v="Q1"/>
    <x v="1"/>
    <x v="1"/>
  </r>
  <r>
    <n v="4390"/>
    <d v="2026-02-20T00:00:00"/>
    <x v="2"/>
    <x v="16"/>
    <x v="0"/>
    <s v="Returning"/>
    <x v="0"/>
    <x v="0"/>
    <n v="1"/>
    <n v="82.86"/>
    <n v="0.05"/>
    <n v="42.3"/>
    <x v="236"/>
    <n v="42.3"/>
    <n v="36.417000000000002"/>
    <n v="0.46263196005945351"/>
    <n v="2026"/>
    <s v="Q1"/>
    <x v="1"/>
    <x v="1"/>
  </r>
  <r>
    <n v="1475"/>
    <d v="2026-02-21T00:00:00"/>
    <x v="0"/>
    <x v="0"/>
    <x v="2"/>
    <s v="New"/>
    <x v="0"/>
    <x v="8"/>
    <n v="2"/>
    <n v="103.03"/>
    <n v="0.05"/>
    <n v="50.73"/>
    <x v="237"/>
    <n v="101.46"/>
    <n v="94.297000000000011"/>
    <n v="0.48170435795399402"/>
    <n v="2026"/>
    <s v="Q1"/>
    <x v="1"/>
    <x v="1"/>
  </r>
  <r>
    <n v="3504"/>
    <d v="2026-02-21T00:00:00"/>
    <x v="1"/>
    <x v="14"/>
    <x v="0"/>
    <s v="Business"/>
    <x v="2"/>
    <x v="2"/>
    <n v="1"/>
    <n v="36.39"/>
    <n v="0"/>
    <n v="13.49"/>
    <x v="238"/>
    <n v="13.49"/>
    <n v="22.9"/>
    <n v="0.62929376202253362"/>
    <n v="2026"/>
    <s v="Q1"/>
    <x v="1"/>
    <x v="1"/>
  </r>
  <r>
    <n v="1649"/>
    <d v="2026-02-22T00:00:00"/>
    <x v="2"/>
    <x v="5"/>
    <x v="0"/>
    <s v="Returning"/>
    <x v="3"/>
    <x v="19"/>
    <n v="1"/>
    <n v="124.93"/>
    <n v="0.1"/>
    <n v="59.74"/>
    <x v="239"/>
    <n v="59.74"/>
    <n v="52.69700000000001"/>
    <n v="0.46868023871145625"/>
    <n v="2026"/>
    <s v="Q1"/>
    <x v="1"/>
    <x v="1"/>
  </r>
  <r>
    <n v="2170"/>
    <d v="2026-02-22T00:00:00"/>
    <x v="1"/>
    <x v="11"/>
    <x v="3"/>
    <s v="Returning"/>
    <x v="0"/>
    <x v="8"/>
    <n v="1"/>
    <n v="101.19"/>
    <n v="0.05"/>
    <n v="49.14"/>
    <x v="240"/>
    <n v="49.14"/>
    <n v="46.990499999999997"/>
    <n v="0.48881988546819166"/>
    <n v="2026"/>
    <s v="Q1"/>
    <x v="1"/>
    <x v="1"/>
  </r>
  <r>
    <n v="3402"/>
    <d v="2026-02-22T00:00:00"/>
    <x v="3"/>
    <x v="8"/>
    <x v="0"/>
    <s v="Returning"/>
    <x v="4"/>
    <x v="16"/>
    <n v="2"/>
    <n v="51.2"/>
    <n v="0"/>
    <n v="21.38"/>
    <x v="241"/>
    <n v="42.76"/>
    <n v="59.640000000000008"/>
    <n v="0.58242187500000009"/>
    <n v="2026"/>
    <s v="Q1"/>
    <x v="1"/>
    <x v="1"/>
  </r>
  <r>
    <n v="3773"/>
    <d v="2026-02-22T00:00:00"/>
    <x v="3"/>
    <x v="4"/>
    <x v="0"/>
    <s v="Returning"/>
    <x v="3"/>
    <x v="13"/>
    <n v="1"/>
    <n v="81.81"/>
    <n v="0"/>
    <n v="40.32"/>
    <x v="242"/>
    <n v="40.32"/>
    <n v="41.49"/>
    <n v="0.50715071507150711"/>
    <n v="2026"/>
    <s v="Q1"/>
    <x v="1"/>
    <x v="1"/>
  </r>
  <r>
    <n v="4670"/>
    <d v="2026-02-22T00:00:00"/>
    <x v="0"/>
    <x v="15"/>
    <x v="2"/>
    <s v="Business"/>
    <x v="1"/>
    <x v="11"/>
    <n v="1"/>
    <n v="152.96"/>
    <n v="0"/>
    <n v="79.510000000000005"/>
    <x v="243"/>
    <n v="79.510000000000005"/>
    <n v="73.45"/>
    <n v="0.48019089958158995"/>
    <n v="2026"/>
    <s v="Q1"/>
    <x v="1"/>
    <x v="1"/>
  </r>
  <r>
    <n v="587"/>
    <d v="2026-02-23T00:00:00"/>
    <x v="3"/>
    <x v="7"/>
    <x v="3"/>
    <s v="Business"/>
    <x v="2"/>
    <x v="18"/>
    <n v="1"/>
    <n v="166.13"/>
    <n v="0.05"/>
    <n v="85.7"/>
    <x v="244"/>
    <n v="85.7"/>
    <n v="72.123499999999993"/>
    <n v="0.45698834457479398"/>
    <n v="2026"/>
    <s v="Q1"/>
    <x v="1"/>
    <x v="1"/>
  </r>
  <r>
    <n v="1085"/>
    <d v="2026-02-23T00:00:00"/>
    <x v="0"/>
    <x v="15"/>
    <x v="0"/>
    <s v="New"/>
    <x v="3"/>
    <x v="7"/>
    <n v="3"/>
    <n v="193.18"/>
    <n v="0.05"/>
    <n v="106.19"/>
    <x v="245"/>
    <n v="318.57"/>
    <n v="231.99299999999999"/>
    <n v="0.42137412067283853"/>
    <n v="2026"/>
    <s v="Q1"/>
    <x v="1"/>
    <x v="1"/>
  </r>
  <r>
    <n v="1635"/>
    <d v="2026-02-23T00:00:00"/>
    <x v="2"/>
    <x v="10"/>
    <x v="0"/>
    <s v="Returning"/>
    <x v="0"/>
    <x v="0"/>
    <n v="1"/>
    <n v="80.42"/>
    <n v="0"/>
    <n v="41.72"/>
    <x v="246"/>
    <n v="41.72"/>
    <n v="38.700000000000003"/>
    <n v="0.4812235762248197"/>
    <n v="2026"/>
    <s v="Q1"/>
    <x v="1"/>
    <x v="1"/>
  </r>
  <r>
    <n v="4067"/>
    <d v="2026-02-23T00:00:00"/>
    <x v="3"/>
    <x v="13"/>
    <x v="0"/>
    <s v="Returning"/>
    <x v="3"/>
    <x v="19"/>
    <n v="2"/>
    <n v="122.17"/>
    <n v="0"/>
    <n v="60.62"/>
    <x v="247"/>
    <n v="121.24"/>
    <n v="123.10000000000001"/>
    <n v="0.50380617172792019"/>
    <n v="2026"/>
    <s v="Q1"/>
    <x v="1"/>
    <x v="1"/>
  </r>
  <r>
    <n v="287"/>
    <d v="2026-02-24T00:00:00"/>
    <x v="1"/>
    <x v="6"/>
    <x v="3"/>
    <s v="New"/>
    <x v="2"/>
    <x v="18"/>
    <n v="1"/>
    <n v="164.6"/>
    <n v="0"/>
    <n v="85.07"/>
    <x v="248"/>
    <n v="85.07"/>
    <n v="79.53"/>
    <n v="0.48317132442284327"/>
    <n v="2026"/>
    <s v="Q1"/>
    <x v="1"/>
    <x v="1"/>
  </r>
  <r>
    <n v="794"/>
    <d v="2026-02-24T00:00:00"/>
    <x v="1"/>
    <x v="14"/>
    <x v="0"/>
    <s v="New"/>
    <x v="2"/>
    <x v="15"/>
    <n v="1"/>
    <n v="132.19999999999999"/>
    <n v="0"/>
    <n v="67.180000000000007"/>
    <x v="249"/>
    <n v="67.180000000000007"/>
    <n v="65.019999999999982"/>
    <n v="0.49183055975794243"/>
    <n v="2026"/>
    <s v="Q1"/>
    <x v="1"/>
    <x v="1"/>
  </r>
  <r>
    <n v="1609"/>
    <d v="2026-02-24T00:00:00"/>
    <x v="3"/>
    <x v="4"/>
    <x v="0"/>
    <s v="Returning"/>
    <x v="0"/>
    <x v="6"/>
    <n v="2"/>
    <n v="40.700000000000003"/>
    <n v="0"/>
    <n v="16.63"/>
    <x v="250"/>
    <n v="33.26"/>
    <n v="48.140000000000008"/>
    <n v="0.59140049140049145"/>
    <n v="2026"/>
    <s v="Q1"/>
    <x v="1"/>
    <x v="1"/>
  </r>
  <r>
    <n v="4921"/>
    <d v="2026-02-24T00:00:00"/>
    <x v="1"/>
    <x v="12"/>
    <x v="0"/>
    <s v="Returning"/>
    <x v="2"/>
    <x v="2"/>
    <n v="1"/>
    <n v="35.39"/>
    <n v="0"/>
    <n v="13.93"/>
    <x v="251"/>
    <n v="13.93"/>
    <n v="21.46"/>
    <n v="0.60638598474145244"/>
    <n v="2026"/>
    <s v="Q1"/>
    <x v="1"/>
    <x v="1"/>
  </r>
  <r>
    <n v="2209"/>
    <d v="2026-02-25T00:00:00"/>
    <x v="0"/>
    <x v="0"/>
    <x v="0"/>
    <s v="Business"/>
    <x v="0"/>
    <x v="4"/>
    <n v="5"/>
    <n v="50.58"/>
    <n v="0.1"/>
    <n v="22.42"/>
    <x v="252"/>
    <n v="112.10000000000001"/>
    <n v="115.50999999999998"/>
    <n v="0.50749088352884308"/>
    <n v="2026"/>
    <s v="Q1"/>
    <x v="1"/>
    <x v="1"/>
  </r>
  <r>
    <n v="4757"/>
    <d v="2026-02-25T00:00:00"/>
    <x v="1"/>
    <x v="11"/>
    <x v="3"/>
    <s v="Business"/>
    <x v="4"/>
    <x v="16"/>
    <n v="2"/>
    <n v="49.48"/>
    <n v="0"/>
    <n v="21.37"/>
    <x v="253"/>
    <n v="42.74"/>
    <n v="56.219999999999992"/>
    <n v="0.5681083265966046"/>
    <n v="2026"/>
    <s v="Q1"/>
    <x v="1"/>
    <x v="1"/>
  </r>
  <r>
    <n v="5155"/>
    <d v="2026-02-25T00:00:00"/>
    <x v="3"/>
    <x v="13"/>
    <x v="2"/>
    <s v="New"/>
    <x v="4"/>
    <x v="16"/>
    <n v="1"/>
    <n v="50.51"/>
    <n v="0"/>
    <n v="21.4"/>
    <x v="254"/>
    <n v="21.4"/>
    <n v="29.11"/>
    <n v="0.57632152049099195"/>
    <n v="2026"/>
    <s v="Q1"/>
    <x v="1"/>
    <x v="1"/>
  </r>
  <r>
    <n v="1737"/>
    <d v="2026-02-26T00:00:00"/>
    <x v="0"/>
    <x v="15"/>
    <x v="0"/>
    <s v="New"/>
    <x v="3"/>
    <x v="19"/>
    <n v="2"/>
    <n v="122.16"/>
    <n v="0"/>
    <n v="61.31"/>
    <x v="255"/>
    <n v="122.62"/>
    <n v="121.69999999999999"/>
    <n v="0.49811722331368691"/>
    <n v="2026"/>
    <s v="Q1"/>
    <x v="1"/>
    <x v="1"/>
  </r>
  <r>
    <n v="1905"/>
    <d v="2026-02-26T00:00:00"/>
    <x v="3"/>
    <x v="7"/>
    <x v="2"/>
    <s v="Returning"/>
    <x v="0"/>
    <x v="4"/>
    <n v="3"/>
    <n v="51.32"/>
    <n v="0.1"/>
    <n v="22.62"/>
    <x v="256"/>
    <n v="67.86"/>
    <n v="70.704000000000022"/>
    <n v="0.51026240581969351"/>
    <n v="2026"/>
    <s v="Q1"/>
    <x v="1"/>
    <x v="1"/>
  </r>
  <r>
    <n v="2359"/>
    <d v="2026-02-26T00:00:00"/>
    <x v="2"/>
    <x v="10"/>
    <x v="0"/>
    <s v="Returning"/>
    <x v="3"/>
    <x v="7"/>
    <n v="2"/>
    <n v="195.92"/>
    <n v="0.05"/>
    <n v="104.13"/>
    <x v="257"/>
    <n v="208.26"/>
    <n v="163.98799999999994"/>
    <n v="0.4405342674775955"/>
    <n v="2026"/>
    <s v="Q1"/>
    <x v="1"/>
    <x v="1"/>
  </r>
  <r>
    <n v="3666"/>
    <d v="2026-02-26T00:00:00"/>
    <x v="0"/>
    <x v="15"/>
    <x v="0"/>
    <s v="Returning"/>
    <x v="2"/>
    <x v="2"/>
    <n v="1"/>
    <n v="36.19"/>
    <n v="0.1"/>
    <n v="13.62"/>
    <x v="258"/>
    <n v="13.62"/>
    <n v="18.951000000000001"/>
    <n v="0.58183660311319896"/>
    <n v="2026"/>
    <s v="Q1"/>
    <x v="1"/>
    <x v="1"/>
  </r>
  <r>
    <n v="518"/>
    <d v="2026-02-27T00:00:00"/>
    <x v="2"/>
    <x v="2"/>
    <x v="0"/>
    <s v="New"/>
    <x v="1"/>
    <x v="17"/>
    <n v="1"/>
    <n v="72.97"/>
    <n v="0"/>
    <n v="32.43"/>
    <x v="259"/>
    <n v="32.43"/>
    <n v="40.54"/>
    <n v="0.55557078251336167"/>
    <n v="2026"/>
    <s v="Q1"/>
    <x v="1"/>
    <x v="1"/>
  </r>
  <r>
    <n v="892"/>
    <d v="2026-02-27T00:00:00"/>
    <x v="3"/>
    <x v="7"/>
    <x v="1"/>
    <s v="Business"/>
    <x v="2"/>
    <x v="9"/>
    <n v="12"/>
    <n v="47.15"/>
    <n v="0.1"/>
    <n v="17.829999999999998"/>
    <x v="260"/>
    <n v="213.95999999999998"/>
    <n v="295.26"/>
    <n v="0.57982797219276538"/>
    <n v="2026"/>
    <s v="Q1"/>
    <x v="1"/>
    <x v="1"/>
  </r>
  <r>
    <n v="1115"/>
    <d v="2026-02-27T00:00:00"/>
    <x v="0"/>
    <x v="0"/>
    <x v="2"/>
    <s v="Business"/>
    <x v="2"/>
    <x v="18"/>
    <n v="3"/>
    <n v="161.19999999999999"/>
    <n v="0.1"/>
    <n v="87.37"/>
    <x v="261"/>
    <n v="262.11"/>
    <n v="173.12999999999994"/>
    <n v="0.39778053487730897"/>
    <n v="2026"/>
    <s v="Q1"/>
    <x v="1"/>
    <x v="1"/>
  </r>
  <r>
    <n v="1186"/>
    <d v="2026-02-27T00:00:00"/>
    <x v="0"/>
    <x v="9"/>
    <x v="2"/>
    <s v="Business"/>
    <x v="0"/>
    <x v="4"/>
    <n v="1"/>
    <n v="49.73"/>
    <n v="0"/>
    <n v="22"/>
    <x v="262"/>
    <n v="22"/>
    <n v="27.729999999999997"/>
    <n v="0.55761109993967417"/>
    <n v="2026"/>
    <s v="Q1"/>
    <x v="1"/>
    <x v="1"/>
  </r>
  <r>
    <n v="2093"/>
    <d v="2026-02-27T00:00:00"/>
    <x v="2"/>
    <x v="16"/>
    <x v="0"/>
    <s v="Returning"/>
    <x v="3"/>
    <x v="19"/>
    <n v="2"/>
    <n v="126.19"/>
    <n v="0"/>
    <n v="58.99"/>
    <x v="263"/>
    <n v="117.98"/>
    <n v="134.39999999999998"/>
    <n v="0.5325303114351374"/>
    <n v="2026"/>
    <s v="Q1"/>
    <x v="1"/>
    <x v="1"/>
  </r>
  <r>
    <n v="2136"/>
    <d v="2026-02-27T00:00:00"/>
    <x v="1"/>
    <x v="12"/>
    <x v="0"/>
    <s v="Returning"/>
    <x v="2"/>
    <x v="15"/>
    <n v="2"/>
    <n v="135.38999999999999"/>
    <n v="0.05"/>
    <n v="65.69"/>
    <x v="264"/>
    <n v="131.38"/>
    <n v="125.86099999999999"/>
    <n v="0.48927270536189799"/>
    <n v="2026"/>
    <s v="Q1"/>
    <x v="1"/>
    <x v="1"/>
  </r>
  <r>
    <n v="3538"/>
    <d v="2026-02-27T00:00:00"/>
    <x v="1"/>
    <x v="14"/>
    <x v="1"/>
    <s v="Business"/>
    <x v="4"/>
    <x v="10"/>
    <n v="12"/>
    <n v="41.27"/>
    <n v="0.1"/>
    <n v="14.71"/>
    <x v="265"/>
    <n v="176.52"/>
    <n v="269.19600000000003"/>
    <n v="0.60396306168053204"/>
    <n v="2026"/>
    <s v="Q1"/>
    <x v="1"/>
    <x v="1"/>
  </r>
  <r>
    <n v="3891"/>
    <d v="2026-02-27T00:00:00"/>
    <x v="0"/>
    <x v="0"/>
    <x v="2"/>
    <s v="Returning"/>
    <x v="0"/>
    <x v="0"/>
    <n v="1"/>
    <n v="82.04"/>
    <n v="0.1"/>
    <n v="41.46"/>
    <x v="266"/>
    <n v="41.46"/>
    <n v="32.376000000000012"/>
    <n v="0.43848529172761264"/>
    <n v="2026"/>
    <s v="Q1"/>
    <x v="1"/>
    <x v="1"/>
  </r>
  <r>
    <n v="3917"/>
    <d v="2026-02-27T00:00:00"/>
    <x v="3"/>
    <x v="4"/>
    <x v="0"/>
    <s v="Returning"/>
    <x v="2"/>
    <x v="2"/>
    <n v="3"/>
    <n v="36.630000000000003"/>
    <n v="0"/>
    <n v="13.26"/>
    <x v="267"/>
    <n v="39.78"/>
    <n v="70.110000000000014"/>
    <n v="0.63800163800163801"/>
    <n v="2026"/>
    <s v="Q1"/>
    <x v="1"/>
    <x v="1"/>
  </r>
  <r>
    <n v="4594"/>
    <d v="2026-02-27T00:00:00"/>
    <x v="3"/>
    <x v="7"/>
    <x v="2"/>
    <s v="Returning"/>
    <x v="1"/>
    <x v="1"/>
    <n v="5"/>
    <n v="92.94"/>
    <n v="0.05"/>
    <n v="46.47"/>
    <x v="268"/>
    <n v="232.35"/>
    <n v="209.11499999999998"/>
    <n v="0.47368421052631576"/>
    <n v="2026"/>
    <s v="Q1"/>
    <x v="1"/>
    <x v="1"/>
  </r>
  <r>
    <n v="4750"/>
    <d v="2026-02-27T00:00:00"/>
    <x v="1"/>
    <x v="12"/>
    <x v="2"/>
    <s v="Returning"/>
    <x v="4"/>
    <x v="12"/>
    <n v="2"/>
    <n v="120.44"/>
    <n v="0.05"/>
    <n v="68.98"/>
    <x v="269"/>
    <n v="137.96"/>
    <n v="90.875999999999976"/>
    <n v="0.3971228303239"/>
    <n v="2026"/>
    <s v="Q1"/>
    <x v="1"/>
    <x v="1"/>
  </r>
  <r>
    <n v="4960"/>
    <d v="2026-02-27T00:00:00"/>
    <x v="1"/>
    <x v="6"/>
    <x v="3"/>
    <s v="New"/>
    <x v="2"/>
    <x v="2"/>
    <n v="2"/>
    <n v="36.130000000000003"/>
    <n v="0"/>
    <n v="13.72"/>
    <x v="270"/>
    <n v="27.44"/>
    <n v="44.820000000000007"/>
    <n v="0.62026017160254643"/>
    <n v="2026"/>
    <s v="Q1"/>
    <x v="1"/>
    <x v="1"/>
  </r>
  <r>
    <n v="4245"/>
    <d v="2026-02-28T00:00:00"/>
    <x v="1"/>
    <x v="1"/>
    <x v="2"/>
    <s v="Returning"/>
    <x v="4"/>
    <x v="12"/>
    <n v="1"/>
    <n v="124.97"/>
    <n v="0.1"/>
    <n v="69.790000000000006"/>
    <x v="271"/>
    <n v="69.790000000000006"/>
    <n v="42.682999999999993"/>
    <n v="0.37949552337005321"/>
    <n v="2026"/>
    <s v="Q1"/>
    <x v="1"/>
    <x v="1"/>
  </r>
  <r>
    <n v="4664"/>
    <d v="2026-02-28T00:00:00"/>
    <x v="3"/>
    <x v="13"/>
    <x v="0"/>
    <s v="Returning"/>
    <x v="2"/>
    <x v="18"/>
    <n v="1"/>
    <n v="163.31"/>
    <n v="0.05"/>
    <n v="87.22"/>
    <x v="272"/>
    <n v="87.22"/>
    <n v="67.924499999999995"/>
    <n v="0.43781442461705056"/>
    <n v="2026"/>
    <s v="Q1"/>
    <x v="1"/>
    <x v="1"/>
  </r>
  <r>
    <n v="383"/>
    <d v="2026-03-01T00:00:00"/>
    <x v="2"/>
    <x v="2"/>
    <x v="2"/>
    <s v="Returning"/>
    <x v="1"/>
    <x v="1"/>
    <n v="3"/>
    <n v="92.76"/>
    <n v="0"/>
    <n v="45.84"/>
    <x v="273"/>
    <n v="137.52000000000001"/>
    <n v="140.76000000000002"/>
    <n v="0.50582147477360928"/>
    <n v="2026"/>
    <s v="Q1"/>
    <x v="2"/>
    <x v="2"/>
  </r>
  <r>
    <n v="730"/>
    <d v="2026-03-01T00:00:00"/>
    <x v="0"/>
    <x v="15"/>
    <x v="1"/>
    <s v="Business"/>
    <x v="4"/>
    <x v="10"/>
    <n v="5"/>
    <n v="41.31"/>
    <n v="0.1"/>
    <n v="15.14"/>
    <x v="274"/>
    <n v="75.7"/>
    <n v="110.19500000000001"/>
    <n v="0.59278087092175691"/>
    <n v="2026"/>
    <s v="Q1"/>
    <x v="2"/>
    <x v="2"/>
  </r>
  <r>
    <n v="985"/>
    <d v="2026-03-01T00:00:00"/>
    <x v="1"/>
    <x v="14"/>
    <x v="3"/>
    <s v="New"/>
    <x v="4"/>
    <x v="10"/>
    <n v="2"/>
    <n v="41.23"/>
    <n v="0"/>
    <n v="14.28"/>
    <x v="275"/>
    <n v="28.56"/>
    <n v="53.899999999999991"/>
    <n v="0.65365025466893034"/>
    <n v="2026"/>
    <s v="Q1"/>
    <x v="2"/>
    <x v="2"/>
  </r>
  <r>
    <n v="1457"/>
    <d v="2026-03-01T00:00:00"/>
    <x v="1"/>
    <x v="1"/>
    <x v="0"/>
    <s v="New"/>
    <x v="2"/>
    <x v="2"/>
    <n v="1"/>
    <n v="36.47"/>
    <n v="0.05"/>
    <n v="13.21"/>
    <x v="276"/>
    <n v="13.21"/>
    <n v="21.436499999999995"/>
    <n v="0.61872050567878423"/>
    <n v="2026"/>
    <s v="Q1"/>
    <x v="2"/>
    <x v="2"/>
  </r>
  <r>
    <n v="2558"/>
    <d v="2026-03-01T00:00:00"/>
    <x v="0"/>
    <x v="15"/>
    <x v="3"/>
    <s v="New"/>
    <x v="4"/>
    <x v="14"/>
    <n v="1"/>
    <n v="36.67"/>
    <n v="0"/>
    <n v="13.97"/>
    <x v="277"/>
    <n v="13.97"/>
    <n v="22.700000000000003"/>
    <n v="0.61903463321516228"/>
    <n v="2026"/>
    <s v="Q1"/>
    <x v="2"/>
    <x v="2"/>
  </r>
  <r>
    <n v="3024"/>
    <d v="2026-03-01T00:00:00"/>
    <x v="1"/>
    <x v="11"/>
    <x v="0"/>
    <s v="Business"/>
    <x v="0"/>
    <x v="4"/>
    <n v="2"/>
    <n v="51.87"/>
    <n v="0.1"/>
    <n v="22.95"/>
    <x v="278"/>
    <n v="45.9"/>
    <n v="47.466000000000001"/>
    <n v="0.50838635049161363"/>
    <n v="2026"/>
    <s v="Q1"/>
    <x v="2"/>
    <x v="2"/>
  </r>
  <r>
    <n v="3225"/>
    <d v="2026-03-01T00:00:00"/>
    <x v="2"/>
    <x v="2"/>
    <x v="2"/>
    <s v="Business"/>
    <x v="3"/>
    <x v="7"/>
    <n v="1"/>
    <n v="195.06"/>
    <n v="0.1"/>
    <n v="106.68"/>
    <x v="279"/>
    <n v="106.68"/>
    <n v="68.873999999999995"/>
    <n v="0.39232372945076727"/>
    <n v="2026"/>
    <s v="Q1"/>
    <x v="2"/>
    <x v="2"/>
  </r>
  <r>
    <n v="3551"/>
    <d v="2026-03-01T00:00:00"/>
    <x v="1"/>
    <x v="11"/>
    <x v="3"/>
    <s v="Returning"/>
    <x v="0"/>
    <x v="8"/>
    <n v="2"/>
    <n v="100.79"/>
    <n v="0.05"/>
    <n v="49"/>
    <x v="280"/>
    <n v="98"/>
    <n v="93.501000000000005"/>
    <n v="0.48825332504791097"/>
    <n v="2026"/>
    <s v="Q1"/>
    <x v="2"/>
    <x v="2"/>
  </r>
  <r>
    <n v="4157"/>
    <d v="2026-03-01T00:00:00"/>
    <x v="3"/>
    <x v="8"/>
    <x v="0"/>
    <s v="New"/>
    <x v="0"/>
    <x v="4"/>
    <n v="5"/>
    <n v="51.92"/>
    <n v="0.15"/>
    <n v="22.24"/>
    <x v="281"/>
    <n v="111.19999999999999"/>
    <n v="109.46000000000004"/>
    <n v="0.49605728269736254"/>
    <n v="2026"/>
    <s v="Q1"/>
    <x v="2"/>
    <x v="2"/>
  </r>
  <r>
    <n v="4398"/>
    <d v="2026-03-01T00:00:00"/>
    <x v="3"/>
    <x v="7"/>
    <x v="0"/>
    <s v="New"/>
    <x v="3"/>
    <x v="19"/>
    <n v="1"/>
    <n v="123.99"/>
    <n v="0.05"/>
    <n v="61.67"/>
    <x v="282"/>
    <n v="61.67"/>
    <n v="56.120499999999993"/>
    <n v="0.47644334644984099"/>
    <n v="2026"/>
    <s v="Q1"/>
    <x v="2"/>
    <x v="2"/>
  </r>
  <r>
    <n v="4951"/>
    <d v="2026-03-01T00:00:00"/>
    <x v="1"/>
    <x v="14"/>
    <x v="0"/>
    <s v="New"/>
    <x v="3"/>
    <x v="5"/>
    <n v="1"/>
    <n v="344.8"/>
    <n v="0.05"/>
    <n v="196.14"/>
    <x v="283"/>
    <n v="196.14"/>
    <n v="131.42000000000002"/>
    <n v="0.40120893882036884"/>
    <n v="2026"/>
    <s v="Q1"/>
    <x v="2"/>
    <x v="2"/>
  </r>
  <r>
    <n v="1354"/>
    <d v="2026-03-02T00:00:00"/>
    <x v="3"/>
    <x v="8"/>
    <x v="3"/>
    <s v="Returning"/>
    <x v="2"/>
    <x v="15"/>
    <n v="3"/>
    <n v="131.91999999999999"/>
    <n v="0.05"/>
    <n v="67.47"/>
    <x v="284"/>
    <n v="202.41"/>
    <n v="173.56199999999998"/>
    <n v="0.46163544093709102"/>
    <n v="2026"/>
    <s v="Q1"/>
    <x v="2"/>
    <x v="2"/>
  </r>
  <r>
    <n v="2042"/>
    <d v="2026-03-02T00:00:00"/>
    <x v="2"/>
    <x v="16"/>
    <x v="0"/>
    <s v="Business"/>
    <x v="1"/>
    <x v="3"/>
    <n v="3"/>
    <n v="146.99"/>
    <n v="0"/>
    <n v="80.069999999999993"/>
    <x v="285"/>
    <n v="240.20999999999998"/>
    <n v="200.76000000000005"/>
    <n v="0.45526906592285199"/>
    <n v="2026"/>
    <s v="Q1"/>
    <x v="2"/>
    <x v="2"/>
  </r>
  <r>
    <n v="3895"/>
    <d v="2026-03-02T00:00:00"/>
    <x v="3"/>
    <x v="7"/>
    <x v="0"/>
    <s v="Business"/>
    <x v="2"/>
    <x v="18"/>
    <n v="2"/>
    <n v="164.74"/>
    <n v="0.05"/>
    <n v="89.9"/>
    <x v="286"/>
    <n v="179.8"/>
    <n v="133.20600000000002"/>
    <n v="0.42557011686676932"/>
    <n v="2026"/>
    <s v="Q1"/>
    <x v="2"/>
    <x v="2"/>
  </r>
  <r>
    <n v="5074"/>
    <d v="2026-03-02T00:00:00"/>
    <x v="3"/>
    <x v="7"/>
    <x v="0"/>
    <s v="Returning"/>
    <x v="1"/>
    <x v="1"/>
    <n v="2"/>
    <n v="89.81"/>
    <n v="0"/>
    <n v="46.44"/>
    <x v="287"/>
    <n v="92.88"/>
    <n v="86.740000000000009"/>
    <n v="0.482908362097762"/>
    <n v="2026"/>
    <s v="Q1"/>
    <x v="2"/>
    <x v="2"/>
  </r>
  <r>
    <n v="179"/>
    <d v="2026-03-03T00:00:00"/>
    <x v="2"/>
    <x v="16"/>
    <x v="2"/>
    <s v="Returning"/>
    <x v="4"/>
    <x v="14"/>
    <n v="1"/>
    <n v="35.369999999999997"/>
    <n v="0"/>
    <n v="13.88"/>
    <x v="288"/>
    <n v="13.88"/>
    <n v="21.489999999999995"/>
    <n v="0.60757704269154644"/>
    <n v="2026"/>
    <s v="Q1"/>
    <x v="2"/>
    <x v="2"/>
  </r>
  <r>
    <n v="459"/>
    <d v="2026-03-03T00:00:00"/>
    <x v="1"/>
    <x v="12"/>
    <x v="3"/>
    <s v="New"/>
    <x v="0"/>
    <x v="4"/>
    <n v="4"/>
    <n v="50.64"/>
    <n v="0"/>
    <n v="23.09"/>
    <x v="289"/>
    <n v="92.36"/>
    <n v="110.2"/>
    <n v="0.54403633491311221"/>
    <n v="2026"/>
    <s v="Q1"/>
    <x v="2"/>
    <x v="2"/>
  </r>
  <r>
    <n v="525"/>
    <d v="2026-03-03T00:00:00"/>
    <x v="3"/>
    <x v="7"/>
    <x v="2"/>
    <s v="Returning"/>
    <x v="1"/>
    <x v="3"/>
    <n v="1"/>
    <n v="146.37"/>
    <n v="0"/>
    <n v="78.3"/>
    <x v="290"/>
    <n v="78.3"/>
    <n v="68.070000000000007"/>
    <n v="0.46505431440869033"/>
    <n v="2026"/>
    <s v="Q1"/>
    <x v="2"/>
    <x v="2"/>
  </r>
  <r>
    <n v="3374"/>
    <d v="2026-03-03T00:00:00"/>
    <x v="2"/>
    <x v="2"/>
    <x v="0"/>
    <s v="Returning"/>
    <x v="1"/>
    <x v="3"/>
    <n v="3"/>
    <n v="143.74"/>
    <n v="0"/>
    <n v="81.58"/>
    <x v="291"/>
    <n v="244.74"/>
    <n v="186.48000000000002"/>
    <n v="0.43244747460692917"/>
    <n v="2026"/>
    <s v="Q1"/>
    <x v="2"/>
    <x v="2"/>
  </r>
  <r>
    <n v="3850"/>
    <d v="2026-03-03T00:00:00"/>
    <x v="3"/>
    <x v="7"/>
    <x v="3"/>
    <s v="New"/>
    <x v="3"/>
    <x v="13"/>
    <n v="2"/>
    <n v="81.94"/>
    <n v="0.1"/>
    <n v="39.9"/>
    <x v="292"/>
    <n v="79.8"/>
    <n v="67.691999999999993"/>
    <n v="0.45895370596371327"/>
    <n v="2026"/>
    <s v="Q1"/>
    <x v="2"/>
    <x v="2"/>
  </r>
  <r>
    <n v="4004"/>
    <d v="2026-03-03T00:00:00"/>
    <x v="2"/>
    <x v="5"/>
    <x v="0"/>
    <s v="New"/>
    <x v="2"/>
    <x v="9"/>
    <n v="1"/>
    <n v="46.46"/>
    <n v="0.1"/>
    <n v="17.989999999999998"/>
    <x v="293"/>
    <n v="17.989999999999998"/>
    <n v="23.824000000000002"/>
    <n v="0.56976132395848289"/>
    <n v="2026"/>
    <s v="Q1"/>
    <x v="2"/>
    <x v="2"/>
  </r>
  <r>
    <n v="788"/>
    <d v="2026-03-04T00:00:00"/>
    <x v="1"/>
    <x v="11"/>
    <x v="0"/>
    <s v="New"/>
    <x v="0"/>
    <x v="6"/>
    <n v="3"/>
    <n v="39.49"/>
    <n v="0"/>
    <n v="16.420000000000002"/>
    <x v="294"/>
    <n v="49.260000000000005"/>
    <n v="69.209999999999994"/>
    <n v="0.58419853127374011"/>
    <n v="2026"/>
    <s v="Q1"/>
    <x v="2"/>
    <x v="2"/>
  </r>
  <r>
    <n v="1717"/>
    <d v="2026-03-04T00:00:00"/>
    <x v="3"/>
    <x v="13"/>
    <x v="0"/>
    <s v="Returning"/>
    <x v="4"/>
    <x v="10"/>
    <n v="1"/>
    <n v="40.909999999999997"/>
    <n v="0"/>
    <n v="14.89"/>
    <x v="295"/>
    <n v="14.89"/>
    <n v="26.019999999999996"/>
    <n v="0.63603031043754577"/>
    <n v="2026"/>
    <s v="Q1"/>
    <x v="2"/>
    <x v="2"/>
  </r>
  <r>
    <n v="1819"/>
    <d v="2026-03-04T00:00:00"/>
    <x v="3"/>
    <x v="8"/>
    <x v="3"/>
    <s v="New"/>
    <x v="0"/>
    <x v="4"/>
    <n v="1"/>
    <n v="49.94"/>
    <n v="0.1"/>
    <n v="21.84"/>
    <x v="296"/>
    <n v="21.84"/>
    <n v="23.105999999999998"/>
    <n v="0.51408356694700308"/>
    <n v="2026"/>
    <s v="Q1"/>
    <x v="2"/>
    <x v="2"/>
  </r>
  <r>
    <n v="1992"/>
    <d v="2026-03-04T00:00:00"/>
    <x v="2"/>
    <x v="5"/>
    <x v="0"/>
    <s v="Business"/>
    <x v="2"/>
    <x v="2"/>
    <n v="1"/>
    <n v="35.520000000000003"/>
    <n v="0"/>
    <n v="13.21"/>
    <x v="297"/>
    <n v="13.21"/>
    <n v="22.310000000000002"/>
    <n v="0.62809684684684686"/>
    <n v="2026"/>
    <s v="Q1"/>
    <x v="2"/>
    <x v="2"/>
  </r>
  <r>
    <n v="2499"/>
    <d v="2026-03-04T00:00:00"/>
    <x v="3"/>
    <x v="7"/>
    <x v="2"/>
    <s v="New"/>
    <x v="3"/>
    <x v="5"/>
    <n v="2"/>
    <n v="341.1"/>
    <n v="0"/>
    <n v="200.19"/>
    <x v="298"/>
    <n v="400.38"/>
    <n v="281.82000000000005"/>
    <n v="0.41310466138962187"/>
    <n v="2026"/>
    <s v="Q1"/>
    <x v="2"/>
    <x v="2"/>
  </r>
  <r>
    <n v="2698"/>
    <d v="2026-03-04T00:00:00"/>
    <x v="2"/>
    <x v="16"/>
    <x v="3"/>
    <s v="New"/>
    <x v="4"/>
    <x v="14"/>
    <n v="4"/>
    <n v="36.08"/>
    <n v="0"/>
    <n v="13.89"/>
    <x v="299"/>
    <n v="55.56"/>
    <n v="88.759999999999991"/>
    <n v="0.61502217294900219"/>
    <n v="2026"/>
    <s v="Q1"/>
    <x v="2"/>
    <x v="2"/>
  </r>
  <r>
    <n v="4416"/>
    <d v="2026-03-04T00:00:00"/>
    <x v="3"/>
    <x v="4"/>
    <x v="0"/>
    <s v="Business"/>
    <x v="1"/>
    <x v="11"/>
    <n v="2"/>
    <n v="151.69999999999999"/>
    <n v="0"/>
    <n v="80.44"/>
    <x v="300"/>
    <n v="160.88"/>
    <n v="142.51999999999998"/>
    <n v="0.46974291364535264"/>
    <n v="2026"/>
    <s v="Q1"/>
    <x v="2"/>
    <x v="2"/>
  </r>
  <r>
    <n v="4434"/>
    <d v="2026-03-04T00:00:00"/>
    <x v="1"/>
    <x v="6"/>
    <x v="3"/>
    <s v="New"/>
    <x v="1"/>
    <x v="11"/>
    <n v="2"/>
    <n v="151.55000000000001"/>
    <n v="0.1"/>
    <n v="80.680000000000007"/>
    <x v="301"/>
    <n v="161.36000000000001"/>
    <n v="111.43"/>
    <n v="0.40848271564206901"/>
    <n v="2026"/>
    <s v="Q1"/>
    <x v="2"/>
    <x v="2"/>
  </r>
  <r>
    <n v="4992"/>
    <d v="2026-03-04T00:00:00"/>
    <x v="2"/>
    <x v="2"/>
    <x v="1"/>
    <s v="Business"/>
    <x v="0"/>
    <x v="0"/>
    <n v="5"/>
    <n v="82.44"/>
    <n v="0.1"/>
    <n v="41.57"/>
    <x v="302"/>
    <n v="207.85"/>
    <n v="163.13000000000002"/>
    <n v="0.43972720901396306"/>
    <n v="2026"/>
    <s v="Q1"/>
    <x v="2"/>
    <x v="2"/>
  </r>
  <r>
    <n v="388"/>
    <d v="2026-03-05T00:00:00"/>
    <x v="3"/>
    <x v="8"/>
    <x v="0"/>
    <s v="Returning"/>
    <x v="4"/>
    <x v="14"/>
    <n v="1"/>
    <n v="35.61"/>
    <n v="0.05"/>
    <n v="13.8"/>
    <x v="303"/>
    <n v="13.8"/>
    <n v="20.029499999999995"/>
    <n v="0.59207200815855976"/>
    <n v="2026"/>
    <s v="Q1"/>
    <x v="2"/>
    <x v="2"/>
  </r>
  <r>
    <n v="977"/>
    <d v="2026-03-05T00:00:00"/>
    <x v="0"/>
    <x v="0"/>
    <x v="3"/>
    <s v="New"/>
    <x v="1"/>
    <x v="11"/>
    <n v="5"/>
    <n v="156.13"/>
    <n v="0"/>
    <n v="77.03"/>
    <x v="304"/>
    <n v="385.15"/>
    <n v="395.5"/>
    <n v="0.50662909114199706"/>
    <n v="2026"/>
    <s v="Q1"/>
    <x v="2"/>
    <x v="2"/>
  </r>
  <r>
    <n v="996"/>
    <d v="2026-03-05T00:00:00"/>
    <x v="0"/>
    <x v="15"/>
    <x v="0"/>
    <s v="Returning"/>
    <x v="3"/>
    <x v="19"/>
    <n v="1"/>
    <n v="124.31"/>
    <n v="0"/>
    <n v="61.16"/>
    <x v="305"/>
    <n v="61.16"/>
    <n v="63.150000000000006"/>
    <n v="0.50800418309066053"/>
    <n v="2026"/>
    <s v="Q1"/>
    <x v="2"/>
    <x v="2"/>
  </r>
  <r>
    <n v="1923"/>
    <d v="2026-03-05T00:00:00"/>
    <x v="1"/>
    <x v="14"/>
    <x v="2"/>
    <s v="Business"/>
    <x v="3"/>
    <x v="13"/>
    <n v="3"/>
    <n v="82.9"/>
    <n v="0.1"/>
    <n v="38.31"/>
    <x v="306"/>
    <n v="114.93"/>
    <n v="108.9"/>
    <n v="0.48652995577000402"/>
    <n v="2026"/>
    <s v="Q1"/>
    <x v="2"/>
    <x v="2"/>
  </r>
  <r>
    <n v="4904"/>
    <d v="2026-03-05T00:00:00"/>
    <x v="1"/>
    <x v="11"/>
    <x v="2"/>
    <s v="Business"/>
    <x v="0"/>
    <x v="6"/>
    <n v="1"/>
    <n v="41.1"/>
    <n v="0"/>
    <n v="16.34"/>
    <x v="307"/>
    <n v="16.34"/>
    <n v="24.76"/>
    <n v="0.60243309002433088"/>
    <n v="2026"/>
    <s v="Q1"/>
    <x v="2"/>
    <x v="2"/>
  </r>
  <r>
    <n v="1036"/>
    <d v="2026-03-06T00:00:00"/>
    <x v="0"/>
    <x v="0"/>
    <x v="0"/>
    <s v="Business"/>
    <x v="0"/>
    <x v="6"/>
    <n v="1"/>
    <n v="40.380000000000003"/>
    <n v="0"/>
    <n v="16.41"/>
    <x v="308"/>
    <n v="16.41"/>
    <n v="23.970000000000002"/>
    <n v="0.59361069836552749"/>
    <n v="2026"/>
    <s v="Q1"/>
    <x v="2"/>
    <x v="2"/>
  </r>
  <r>
    <n v="1470"/>
    <d v="2026-03-06T00:00:00"/>
    <x v="2"/>
    <x v="2"/>
    <x v="0"/>
    <s v="Returning"/>
    <x v="0"/>
    <x v="0"/>
    <n v="1"/>
    <n v="80.349999999999994"/>
    <n v="0.1"/>
    <n v="42.43"/>
    <x v="309"/>
    <n v="42.43"/>
    <n v="29.884999999999998"/>
    <n v="0.41326142570697638"/>
    <n v="2026"/>
    <s v="Q1"/>
    <x v="2"/>
    <x v="2"/>
  </r>
  <r>
    <n v="2907"/>
    <d v="2026-03-06T00:00:00"/>
    <x v="3"/>
    <x v="13"/>
    <x v="0"/>
    <s v="Returning"/>
    <x v="0"/>
    <x v="6"/>
    <n v="1"/>
    <n v="40.44"/>
    <n v="0.05"/>
    <n v="16.829999999999998"/>
    <x v="310"/>
    <n v="16.829999999999998"/>
    <n v="21.588000000000001"/>
    <n v="0.56192409807902555"/>
    <n v="2026"/>
    <s v="Q1"/>
    <x v="2"/>
    <x v="2"/>
  </r>
  <r>
    <n v="2997"/>
    <d v="2026-03-06T00:00:00"/>
    <x v="2"/>
    <x v="16"/>
    <x v="0"/>
    <s v="Returning"/>
    <x v="2"/>
    <x v="2"/>
    <n v="3"/>
    <n v="35.89"/>
    <n v="0"/>
    <n v="13.25"/>
    <x v="311"/>
    <n v="39.75"/>
    <n v="67.92"/>
    <n v="0.63081638339370294"/>
    <n v="2026"/>
    <s v="Q1"/>
    <x v="2"/>
    <x v="2"/>
  </r>
  <r>
    <n v="3056"/>
    <d v="2026-03-06T00:00:00"/>
    <x v="1"/>
    <x v="12"/>
    <x v="3"/>
    <s v="Returning"/>
    <x v="2"/>
    <x v="18"/>
    <n v="3"/>
    <n v="163.44999999999999"/>
    <n v="0"/>
    <n v="86.88"/>
    <x v="312"/>
    <n v="260.64"/>
    <n v="229.70999999999998"/>
    <n v="0.46846130315081064"/>
    <n v="2026"/>
    <s v="Q1"/>
    <x v="2"/>
    <x v="2"/>
  </r>
  <r>
    <n v="471"/>
    <d v="2026-03-07T00:00:00"/>
    <x v="1"/>
    <x v="1"/>
    <x v="2"/>
    <s v="Returning"/>
    <x v="4"/>
    <x v="10"/>
    <n v="2"/>
    <n v="40.020000000000003"/>
    <n v="0"/>
    <n v="14.38"/>
    <x v="313"/>
    <n v="28.76"/>
    <n v="51.28"/>
    <n v="0.64067966016991496"/>
    <n v="2026"/>
    <s v="Q1"/>
    <x v="2"/>
    <x v="2"/>
  </r>
  <r>
    <n v="842"/>
    <d v="2026-03-07T00:00:00"/>
    <x v="0"/>
    <x v="15"/>
    <x v="0"/>
    <s v="New"/>
    <x v="4"/>
    <x v="10"/>
    <n v="1"/>
    <n v="40.01"/>
    <n v="0.05"/>
    <n v="14.35"/>
    <x v="314"/>
    <n v="14.35"/>
    <n v="23.659499999999994"/>
    <n v="0.62246280535129372"/>
    <n v="2026"/>
    <s v="Q1"/>
    <x v="2"/>
    <x v="2"/>
  </r>
  <r>
    <n v="3386"/>
    <d v="2026-03-07T00:00:00"/>
    <x v="1"/>
    <x v="12"/>
    <x v="0"/>
    <s v="Returning"/>
    <x v="1"/>
    <x v="11"/>
    <n v="3"/>
    <n v="155.16"/>
    <n v="0"/>
    <n v="76.849999999999994"/>
    <x v="315"/>
    <n v="230.54999999999998"/>
    <n v="234.93000000000004"/>
    <n v="0.50470482083011092"/>
    <n v="2026"/>
    <s v="Q1"/>
    <x v="2"/>
    <x v="2"/>
  </r>
  <r>
    <n v="4505"/>
    <d v="2026-03-07T00:00:00"/>
    <x v="1"/>
    <x v="14"/>
    <x v="3"/>
    <s v="New"/>
    <x v="4"/>
    <x v="10"/>
    <n v="1"/>
    <n v="39.96"/>
    <n v="0"/>
    <n v="14.5"/>
    <x v="316"/>
    <n v="14.5"/>
    <n v="25.46"/>
    <n v="0.63713713713713716"/>
    <n v="2026"/>
    <s v="Q1"/>
    <x v="2"/>
    <x v="2"/>
  </r>
  <r>
    <n v="1286"/>
    <d v="2026-03-08T00:00:00"/>
    <x v="1"/>
    <x v="1"/>
    <x v="0"/>
    <s v="New"/>
    <x v="1"/>
    <x v="3"/>
    <n v="1"/>
    <n v="146.6"/>
    <n v="0"/>
    <n v="78.92"/>
    <x v="317"/>
    <n v="78.92"/>
    <n v="67.679999999999993"/>
    <n v="0.46166439290586625"/>
    <n v="2026"/>
    <s v="Q1"/>
    <x v="2"/>
    <x v="2"/>
  </r>
  <r>
    <n v="2653"/>
    <d v="2026-03-08T00:00:00"/>
    <x v="1"/>
    <x v="14"/>
    <x v="2"/>
    <s v="Returning"/>
    <x v="1"/>
    <x v="1"/>
    <n v="1"/>
    <n v="94.38"/>
    <n v="0"/>
    <n v="44.78"/>
    <x v="318"/>
    <n v="44.78"/>
    <n v="49.599999999999994"/>
    <n v="0.52553507098961638"/>
    <n v="2026"/>
    <s v="Q1"/>
    <x v="2"/>
    <x v="2"/>
  </r>
  <r>
    <n v="4465"/>
    <d v="2026-03-08T00:00:00"/>
    <x v="1"/>
    <x v="12"/>
    <x v="2"/>
    <s v="Returning"/>
    <x v="4"/>
    <x v="12"/>
    <n v="1"/>
    <n v="121.77"/>
    <n v="0"/>
    <n v="67.52"/>
    <x v="319"/>
    <n v="67.52"/>
    <n v="54.25"/>
    <n v="0.44551203087788455"/>
    <n v="2026"/>
    <s v="Q1"/>
    <x v="2"/>
    <x v="2"/>
  </r>
  <r>
    <n v="4576"/>
    <d v="2026-03-08T00:00:00"/>
    <x v="3"/>
    <x v="8"/>
    <x v="3"/>
    <s v="Returning"/>
    <x v="3"/>
    <x v="19"/>
    <n v="5"/>
    <n v="123.29"/>
    <n v="0"/>
    <n v="61.34"/>
    <x v="320"/>
    <n v="306.70000000000005"/>
    <n v="309.75"/>
    <n v="0.50247384216075919"/>
    <n v="2026"/>
    <s v="Q1"/>
    <x v="2"/>
    <x v="2"/>
  </r>
  <r>
    <n v="718"/>
    <d v="2026-03-09T00:00:00"/>
    <x v="1"/>
    <x v="12"/>
    <x v="0"/>
    <s v="New"/>
    <x v="4"/>
    <x v="10"/>
    <n v="1"/>
    <n v="41.15"/>
    <n v="0.05"/>
    <n v="14.4"/>
    <x v="321"/>
    <n v="14.4"/>
    <n v="24.692499999999995"/>
    <n v="0.63164289825414077"/>
    <n v="2026"/>
    <s v="Q1"/>
    <x v="2"/>
    <x v="2"/>
  </r>
  <r>
    <n v="1527"/>
    <d v="2026-03-09T00:00:00"/>
    <x v="3"/>
    <x v="4"/>
    <x v="3"/>
    <s v="New"/>
    <x v="2"/>
    <x v="2"/>
    <n v="4"/>
    <n v="35.42"/>
    <n v="0"/>
    <n v="13.31"/>
    <x v="322"/>
    <n v="53.24"/>
    <n v="88.44"/>
    <n v="0.62422360248447195"/>
    <n v="2026"/>
    <s v="Q1"/>
    <x v="2"/>
    <x v="2"/>
  </r>
  <r>
    <n v="1797"/>
    <d v="2026-03-09T00:00:00"/>
    <x v="1"/>
    <x v="12"/>
    <x v="0"/>
    <s v="Business"/>
    <x v="0"/>
    <x v="8"/>
    <n v="1"/>
    <n v="103.74"/>
    <n v="0.1"/>
    <n v="51.32"/>
    <x v="278"/>
    <n v="51.32"/>
    <n v="42.045999999999999"/>
    <n v="0.45033523980892404"/>
    <n v="2026"/>
    <s v="Q1"/>
    <x v="2"/>
    <x v="2"/>
  </r>
  <r>
    <n v="2917"/>
    <d v="2026-03-09T00:00:00"/>
    <x v="2"/>
    <x v="16"/>
    <x v="3"/>
    <s v="Business"/>
    <x v="2"/>
    <x v="18"/>
    <n v="2"/>
    <n v="165.49"/>
    <n v="0.05"/>
    <n v="89.82"/>
    <x v="323"/>
    <n v="179.64"/>
    <n v="134.791"/>
    <n v="0.4286822864157796"/>
    <n v="2026"/>
    <s v="Q1"/>
    <x v="2"/>
    <x v="2"/>
  </r>
  <r>
    <n v="4095"/>
    <d v="2026-03-09T00:00:00"/>
    <x v="1"/>
    <x v="6"/>
    <x v="3"/>
    <s v="New"/>
    <x v="1"/>
    <x v="17"/>
    <n v="1"/>
    <n v="72.87"/>
    <n v="0.05"/>
    <n v="32"/>
    <x v="324"/>
    <n v="32"/>
    <n v="37.226500000000001"/>
    <n v="0.53774927231623726"/>
    <n v="2026"/>
    <s v="Q1"/>
    <x v="2"/>
    <x v="2"/>
  </r>
  <r>
    <n v="5050"/>
    <d v="2026-03-09T00:00:00"/>
    <x v="3"/>
    <x v="13"/>
    <x v="2"/>
    <s v="Returning"/>
    <x v="2"/>
    <x v="18"/>
    <n v="1"/>
    <n v="161.04"/>
    <n v="0"/>
    <n v="85.83"/>
    <x v="325"/>
    <n v="85.83"/>
    <n v="75.209999999999994"/>
    <n v="0.46702682563338299"/>
    <n v="2026"/>
    <s v="Q1"/>
    <x v="2"/>
    <x v="2"/>
  </r>
  <r>
    <n v="709"/>
    <d v="2026-03-10T00:00:00"/>
    <x v="0"/>
    <x v="0"/>
    <x v="0"/>
    <s v="New"/>
    <x v="2"/>
    <x v="15"/>
    <n v="3"/>
    <n v="130.6"/>
    <n v="0.05"/>
    <n v="65.62"/>
    <x v="326"/>
    <n v="196.86"/>
    <n v="175.34999999999991"/>
    <n v="0.47110502135891014"/>
    <n v="2026"/>
    <s v="Q1"/>
    <x v="2"/>
    <x v="2"/>
  </r>
  <r>
    <n v="1073"/>
    <d v="2026-03-10T00:00:00"/>
    <x v="2"/>
    <x v="10"/>
    <x v="3"/>
    <s v="Returning"/>
    <x v="0"/>
    <x v="0"/>
    <n v="2"/>
    <n v="81.290000000000006"/>
    <n v="0"/>
    <n v="43.9"/>
    <x v="327"/>
    <n v="87.8"/>
    <n v="74.780000000000015"/>
    <n v="0.45995817443720022"/>
    <n v="2026"/>
    <s v="Q1"/>
    <x v="2"/>
    <x v="2"/>
  </r>
  <r>
    <n v="2623"/>
    <d v="2026-03-10T00:00:00"/>
    <x v="1"/>
    <x v="12"/>
    <x v="3"/>
    <s v="New"/>
    <x v="0"/>
    <x v="8"/>
    <n v="2"/>
    <n v="103.33"/>
    <n v="0.05"/>
    <n v="51.58"/>
    <x v="328"/>
    <n v="103.16"/>
    <n v="93.167000000000002"/>
    <n v="0.47455011282197557"/>
    <n v="2026"/>
    <s v="Q1"/>
    <x v="2"/>
    <x v="2"/>
  </r>
  <r>
    <n v="2625"/>
    <d v="2026-03-10T00:00:00"/>
    <x v="3"/>
    <x v="7"/>
    <x v="2"/>
    <s v="Business"/>
    <x v="4"/>
    <x v="16"/>
    <n v="2"/>
    <n v="51.14"/>
    <n v="0"/>
    <n v="21.58"/>
    <x v="329"/>
    <n v="43.16"/>
    <n v="59.120000000000005"/>
    <n v="0.57802111849824012"/>
    <n v="2026"/>
    <s v="Q1"/>
    <x v="2"/>
    <x v="2"/>
  </r>
  <r>
    <n v="3304"/>
    <d v="2026-03-10T00:00:00"/>
    <x v="1"/>
    <x v="12"/>
    <x v="3"/>
    <s v="Returning"/>
    <x v="0"/>
    <x v="4"/>
    <n v="2"/>
    <n v="49.7"/>
    <n v="0"/>
    <n v="23.14"/>
    <x v="330"/>
    <n v="46.28"/>
    <n v="53.120000000000005"/>
    <n v="0.53440643863179071"/>
    <n v="2026"/>
    <s v="Q1"/>
    <x v="2"/>
    <x v="2"/>
  </r>
  <r>
    <n v="4876"/>
    <d v="2026-03-10T00:00:00"/>
    <x v="3"/>
    <x v="4"/>
    <x v="0"/>
    <s v="Returning"/>
    <x v="0"/>
    <x v="6"/>
    <n v="1"/>
    <n v="39.659999999999997"/>
    <n v="0.05"/>
    <n v="16.93"/>
    <x v="331"/>
    <n v="16.93"/>
    <n v="20.746999999999993"/>
    <n v="0.5506542452955383"/>
    <n v="2026"/>
    <s v="Q1"/>
    <x v="2"/>
    <x v="2"/>
  </r>
  <r>
    <n v="83"/>
    <d v="2026-03-11T00:00:00"/>
    <x v="1"/>
    <x v="12"/>
    <x v="1"/>
    <s v="Business"/>
    <x v="4"/>
    <x v="16"/>
    <n v="4"/>
    <n v="50.65"/>
    <n v="0.15"/>
    <n v="22"/>
    <x v="332"/>
    <n v="88"/>
    <n v="84.20999999999998"/>
    <n v="0.48899599326403803"/>
    <n v="2026"/>
    <s v="Q1"/>
    <x v="2"/>
    <x v="2"/>
  </r>
  <r>
    <n v="863"/>
    <d v="2026-03-11T00:00:00"/>
    <x v="2"/>
    <x v="2"/>
    <x v="3"/>
    <s v="Returning"/>
    <x v="4"/>
    <x v="16"/>
    <n v="2"/>
    <n v="50.72"/>
    <n v="0"/>
    <n v="21.88"/>
    <x v="333"/>
    <n v="43.76"/>
    <n v="57.68"/>
    <n v="0.56861198738170349"/>
    <n v="2026"/>
    <s v="Q1"/>
    <x v="2"/>
    <x v="2"/>
  </r>
  <r>
    <n v="2323"/>
    <d v="2026-03-11T00:00:00"/>
    <x v="1"/>
    <x v="12"/>
    <x v="2"/>
    <s v="New"/>
    <x v="2"/>
    <x v="2"/>
    <n v="2"/>
    <n v="36.08"/>
    <n v="0.05"/>
    <n v="13.19"/>
    <x v="334"/>
    <n v="26.38"/>
    <n v="42.171999999999997"/>
    <n v="0.61518263507993931"/>
    <n v="2026"/>
    <s v="Q1"/>
    <x v="2"/>
    <x v="2"/>
  </r>
  <r>
    <n v="3064"/>
    <d v="2026-03-11T00:00:00"/>
    <x v="3"/>
    <x v="8"/>
    <x v="0"/>
    <s v="Returning"/>
    <x v="3"/>
    <x v="19"/>
    <n v="6"/>
    <n v="124.04"/>
    <n v="0.05"/>
    <n v="61.17"/>
    <x v="335"/>
    <n v="367.02"/>
    <n v="340.00800000000004"/>
    <n v="0.48089750335205966"/>
    <n v="2026"/>
    <s v="Q1"/>
    <x v="2"/>
    <x v="2"/>
  </r>
  <r>
    <n v="4995"/>
    <d v="2026-03-11T00:00:00"/>
    <x v="1"/>
    <x v="12"/>
    <x v="3"/>
    <s v="New"/>
    <x v="1"/>
    <x v="1"/>
    <n v="3"/>
    <n v="90.31"/>
    <n v="0"/>
    <n v="44.58"/>
    <x v="336"/>
    <n v="133.74"/>
    <n v="137.19"/>
    <n v="0.50636695825489975"/>
    <n v="2026"/>
    <s v="Q1"/>
    <x v="2"/>
    <x v="2"/>
  </r>
  <r>
    <n v="46"/>
    <d v="2026-03-12T00:00:00"/>
    <x v="3"/>
    <x v="7"/>
    <x v="0"/>
    <s v="Returning"/>
    <x v="1"/>
    <x v="17"/>
    <n v="4"/>
    <n v="72.63"/>
    <n v="0.1"/>
    <n v="31.45"/>
    <x v="337"/>
    <n v="125.8"/>
    <n v="135.66800000000001"/>
    <n v="0.51887037801948999"/>
    <n v="2026"/>
    <s v="Q1"/>
    <x v="2"/>
    <x v="2"/>
  </r>
  <r>
    <n v="443"/>
    <d v="2026-03-12T00:00:00"/>
    <x v="1"/>
    <x v="14"/>
    <x v="0"/>
    <s v="Returning"/>
    <x v="4"/>
    <x v="10"/>
    <n v="3"/>
    <n v="39.9"/>
    <n v="0"/>
    <n v="14.49"/>
    <x v="338"/>
    <n v="43.47"/>
    <n v="76.22999999999999"/>
    <n v="0.63684210526315788"/>
    <n v="2026"/>
    <s v="Q1"/>
    <x v="2"/>
    <x v="2"/>
  </r>
  <r>
    <n v="759"/>
    <d v="2026-03-12T00:00:00"/>
    <x v="1"/>
    <x v="12"/>
    <x v="0"/>
    <s v="New"/>
    <x v="4"/>
    <x v="16"/>
    <n v="1"/>
    <n v="49.79"/>
    <n v="0.1"/>
    <n v="22.29"/>
    <x v="339"/>
    <n v="22.29"/>
    <n v="22.521000000000001"/>
    <n v="0.5025774921336279"/>
    <n v="2026"/>
    <s v="Q1"/>
    <x v="2"/>
    <x v="2"/>
  </r>
  <r>
    <n v="1097"/>
    <d v="2026-03-12T00:00:00"/>
    <x v="2"/>
    <x v="2"/>
    <x v="3"/>
    <s v="New"/>
    <x v="0"/>
    <x v="6"/>
    <n v="1"/>
    <n v="41.24"/>
    <n v="0.05"/>
    <n v="16.64"/>
    <x v="340"/>
    <n v="16.64"/>
    <n v="22.537999999999997"/>
    <n v="0.57527183623462141"/>
    <n v="2026"/>
    <s v="Q1"/>
    <x v="2"/>
    <x v="2"/>
  </r>
  <r>
    <n v="2152"/>
    <d v="2026-03-12T00:00:00"/>
    <x v="0"/>
    <x v="9"/>
    <x v="0"/>
    <s v="New"/>
    <x v="1"/>
    <x v="3"/>
    <n v="1"/>
    <n v="142.88999999999999"/>
    <n v="0"/>
    <n v="81.099999999999994"/>
    <x v="341"/>
    <n v="81.099999999999994"/>
    <n v="61.789999999999992"/>
    <n v="0.43243054097557559"/>
    <n v="2026"/>
    <s v="Q1"/>
    <x v="2"/>
    <x v="2"/>
  </r>
  <r>
    <n v="2512"/>
    <d v="2026-03-12T00:00:00"/>
    <x v="1"/>
    <x v="1"/>
    <x v="0"/>
    <s v="New"/>
    <x v="3"/>
    <x v="7"/>
    <n v="2"/>
    <n v="192.76"/>
    <n v="0"/>
    <n v="103.08"/>
    <x v="342"/>
    <n v="206.16"/>
    <n v="179.35999999999999"/>
    <n v="0.46524175140070551"/>
    <n v="2026"/>
    <s v="Q1"/>
    <x v="2"/>
    <x v="2"/>
  </r>
  <r>
    <n v="2578"/>
    <d v="2026-03-12T00:00:00"/>
    <x v="2"/>
    <x v="5"/>
    <x v="0"/>
    <s v="New"/>
    <x v="2"/>
    <x v="18"/>
    <n v="1"/>
    <n v="165.72"/>
    <n v="0"/>
    <n v="89.31"/>
    <x v="343"/>
    <n v="89.31"/>
    <n v="76.41"/>
    <n v="0.46107892831281677"/>
    <n v="2026"/>
    <s v="Q1"/>
    <x v="2"/>
    <x v="2"/>
  </r>
  <r>
    <n v="3302"/>
    <d v="2026-03-12T00:00:00"/>
    <x v="3"/>
    <x v="7"/>
    <x v="2"/>
    <s v="Business"/>
    <x v="2"/>
    <x v="18"/>
    <n v="2"/>
    <n v="164.33"/>
    <n v="0"/>
    <n v="86.07"/>
    <x v="344"/>
    <n v="172.14"/>
    <n v="156.52000000000004"/>
    <n v="0.47623684050386428"/>
    <n v="2026"/>
    <s v="Q1"/>
    <x v="2"/>
    <x v="2"/>
  </r>
  <r>
    <n v="3752"/>
    <d v="2026-03-12T00:00:00"/>
    <x v="3"/>
    <x v="8"/>
    <x v="1"/>
    <s v="Business"/>
    <x v="2"/>
    <x v="9"/>
    <n v="3"/>
    <n v="45.8"/>
    <n v="0.15"/>
    <n v="18.47"/>
    <x v="345"/>
    <n v="55.41"/>
    <n v="61.379999999999981"/>
    <n v="0.52555869509375797"/>
    <n v="2026"/>
    <s v="Q1"/>
    <x v="2"/>
    <x v="2"/>
  </r>
  <r>
    <n v="4839"/>
    <d v="2026-03-12T00:00:00"/>
    <x v="1"/>
    <x v="1"/>
    <x v="0"/>
    <s v="New"/>
    <x v="0"/>
    <x v="8"/>
    <n v="2"/>
    <n v="103.08"/>
    <n v="0.05"/>
    <n v="49.27"/>
    <x v="346"/>
    <n v="98.54"/>
    <n v="97.311999999999969"/>
    <n v="0.49686497967853266"/>
    <n v="2026"/>
    <s v="Q1"/>
    <x v="2"/>
    <x v="2"/>
  </r>
  <r>
    <n v="264"/>
    <d v="2026-03-13T00:00:00"/>
    <x v="0"/>
    <x v="0"/>
    <x v="0"/>
    <s v="Business"/>
    <x v="2"/>
    <x v="9"/>
    <n v="4"/>
    <n v="47.33"/>
    <n v="0"/>
    <n v="18.739999999999998"/>
    <x v="347"/>
    <n v="74.959999999999994"/>
    <n v="114.36"/>
    <n v="0.60405662370589475"/>
    <n v="2026"/>
    <s v="Q1"/>
    <x v="2"/>
    <x v="2"/>
  </r>
  <r>
    <n v="2498"/>
    <d v="2026-03-13T00:00:00"/>
    <x v="2"/>
    <x v="3"/>
    <x v="2"/>
    <s v="New"/>
    <x v="0"/>
    <x v="4"/>
    <n v="1"/>
    <n v="50.04"/>
    <n v="0"/>
    <n v="22.64"/>
    <x v="348"/>
    <n v="22.64"/>
    <n v="27.4"/>
    <n v="0.54756195043964828"/>
    <n v="2026"/>
    <s v="Q1"/>
    <x v="2"/>
    <x v="2"/>
  </r>
  <r>
    <n v="3929"/>
    <d v="2026-03-13T00:00:00"/>
    <x v="3"/>
    <x v="13"/>
    <x v="0"/>
    <s v="New"/>
    <x v="4"/>
    <x v="12"/>
    <n v="1"/>
    <n v="125.69"/>
    <n v="0"/>
    <n v="67.150000000000006"/>
    <x v="349"/>
    <n v="67.150000000000006"/>
    <n v="58.539999999999992"/>
    <n v="0.465749065160315"/>
    <n v="2026"/>
    <s v="Q1"/>
    <x v="2"/>
    <x v="2"/>
  </r>
  <r>
    <n v="4195"/>
    <d v="2026-03-13T00:00:00"/>
    <x v="3"/>
    <x v="13"/>
    <x v="3"/>
    <s v="New"/>
    <x v="1"/>
    <x v="3"/>
    <n v="2"/>
    <n v="142.72999999999999"/>
    <n v="0.1"/>
    <n v="77.28"/>
    <x v="350"/>
    <n v="154.56"/>
    <n v="102.35399999999998"/>
    <n v="0.39839790747098247"/>
    <n v="2026"/>
    <s v="Q1"/>
    <x v="2"/>
    <x v="2"/>
  </r>
  <r>
    <n v="4684"/>
    <d v="2026-03-13T00:00:00"/>
    <x v="1"/>
    <x v="12"/>
    <x v="0"/>
    <s v="Returning"/>
    <x v="4"/>
    <x v="12"/>
    <n v="4"/>
    <n v="124.36"/>
    <n v="0"/>
    <n v="68.790000000000006"/>
    <x v="351"/>
    <n v="275.16000000000003"/>
    <n v="222.27999999999997"/>
    <n v="0.44684786104856861"/>
    <n v="2026"/>
    <s v="Q1"/>
    <x v="2"/>
    <x v="2"/>
  </r>
  <r>
    <n v="313"/>
    <d v="2026-03-14T00:00:00"/>
    <x v="3"/>
    <x v="8"/>
    <x v="0"/>
    <s v="New"/>
    <x v="0"/>
    <x v="6"/>
    <n v="4"/>
    <n v="40.42"/>
    <n v="0.1"/>
    <n v="16.25"/>
    <x v="352"/>
    <n v="65"/>
    <n v="80.512"/>
    <n v="0.5533014459288581"/>
    <n v="2026"/>
    <s v="Q1"/>
    <x v="2"/>
    <x v="2"/>
  </r>
  <r>
    <n v="1056"/>
    <d v="2026-03-14T00:00:00"/>
    <x v="0"/>
    <x v="15"/>
    <x v="0"/>
    <s v="Returning"/>
    <x v="3"/>
    <x v="7"/>
    <n v="1"/>
    <n v="192.86"/>
    <n v="0"/>
    <n v="101.13"/>
    <x v="353"/>
    <n v="101.13"/>
    <n v="91.730000000000018"/>
    <n v="0.475629990666805"/>
    <n v="2026"/>
    <s v="Q1"/>
    <x v="2"/>
    <x v="2"/>
  </r>
  <r>
    <n v="2189"/>
    <d v="2026-03-14T00:00:00"/>
    <x v="3"/>
    <x v="4"/>
    <x v="3"/>
    <s v="New"/>
    <x v="1"/>
    <x v="17"/>
    <n v="2"/>
    <n v="72.34"/>
    <n v="0"/>
    <n v="33.29"/>
    <x v="354"/>
    <n v="66.58"/>
    <n v="78.100000000000009"/>
    <n v="0.53981199889411113"/>
    <n v="2026"/>
    <s v="Q1"/>
    <x v="2"/>
    <x v="2"/>
  </r>
  <r>
    <n v="2617"/>
    <d v="2026-03-14T00:00:00"/>
    <x v="3"/>
    <x v="13"/>
    <x v="0"/>
    <s v="New"/>
    <x v="2"/>
    <x v="2"/>
    <n v="2"/>
    <n v="35.409999999999997"/>
    <n v="0"/>
    <n v="13.89"/>
    <x v="355"/>
    <n v="27.78"/>
    <n v="43.039999999999992"/>
    <n v="0.60773792713922614"/>
    <n v="2026"/>
    <s v="Q1"/>
    <x v="2"/>
    <x v="2"/>
  </r>
  <r>
    <n v="2901"/>
    <d v="2026-03-14T00:00:00"/>
    <x v="3"/>
    <x v="8"/>
    <x v="1"/>
    <s v="Business"/>
    <x v="0"/>
    <x v="8"/>
    <n v="12"/>
    <n v="102.25"/>
    <n v="0.1"/>
    <n v="51.07"/>
    <x v="356"/>
    <n v="612.84"/>
    <n v="491.45999999999992"/>
    <n v="0.44504210812279266"/>
    <n v="2026"/>
    <s v="Q1"/>
    <x v="2"/>
    <x v="2"/>
  </r>
  <r>
    <n v="2952"/>
    <d v="2026-03-14T00:00:00"/>
    <x v="1"/>
    <x v="1"/>
    <x v="0"/>
    <s v="New"/>
    <x v="0"/>
    <x v="4"/>
    <n v="1"/>
    <n v="51.86"/>
    <n v="0.1"/>
    <n v="22.34"/>
    <x v="357"/>
    <n v="22.34"/>
    <n v="24.334"/>
    <n v="0.52136092899687192"/>
    <n v="2026"/>
    <s v="Q1"/>
    <x v="2"/>
    <x v="2"/>
  </r>
  <r>
    <n v="3421"/>
    <d v="2026-03-14T00:00:00"/>
    <x v="3"/>
    <x v="8"/>
    <x v="0"/>
    <s v="Returning"/>
    <x v="2"/>
    <x v="2"/>
    <n v="1"/>
    <n v="36.520000000000003"/>
    <n v="0.05"/>
    <n v="13.23"/>
    <x v="358"/>
    <n v="13.23"/>
    <n v="21.464000000000002"/>
    <n v="0.61866605176687617"/>
    <n v="2026"/>
    <s v="Q1"/>
    <x v="2"/>
    <x v="2"/>
  </r>
  <r>
    <n v="3536"/>
    <d v="2026-03-14T00:00:00"/>
    <x v="2"/>
    <x v="10"/>
    <x v="0"/>
    <s v="New"/>
    <x v="1"/>
    <x v="11"/>
    <n v="2"/>
    <n v="153.66"/>
    <n v="0.1"/>
    <n v="78.430000000000007"/>
    <x v="359"/>
    <n v="156.86000000000001"/>
    <n v="119.72800000000001"/>
    <n v="0.43287488972768162"/>
    <n v="2026"/>
    <s v="Q1"/>
    <x v="2"/>
    <x v="2"/>
  </r>
  <r>
    <n v="3878"/>
    <d v="2026-03-14T00:00:00"/>
    <x v="1"/>
    <x v="14"/>
    <x v="3"/>
    <s v="Returning"/>
    <x v="4"/>
    <x v="10"/>
    <n v="1"/>
    <n v="41.05"/>
    <n v="0.1"/>
    <n v="14.94"/>
    <x v="360"/>
    <n v="14.94"/>
    <n v="22.005000000000003"/>
    <n v="0.59561510353227776"/>
    <n v="2026"/>
    <s v="Q1"/>
    <x v="2"/>
    <x v="2"/>
  </r>
  <r>
    <n v="2027"/>
    <d v="2026-03-15T00:00:00"/>
    <x v="2"/>
    <x v="2"/>
    <x v="0"/>
    <s v="Returning"/>
    <x v="2"/>
    <x v="15"/>
    <n v="4"/>
    <n v="136.21"/>
    <n v="0.05"/>
    <n v="68.55"/>
    <x v="361"/>
    <n v="274.2"/>
    <n v="243.39799999999997"/>
    <n v="0.4702452482428448"/>
    <n v="2026"/>
    <s v="Q1"/>
    <x v="2"/>
    <x v="2"/>
  </r>
  <r>
    <n v="3280"/>
    <d v="2026-03-15T00:00:00"/>
    <x v="3"/>
    <x v="4"/>
    <x v="0"/>
    <s v="Returning"/>
    <x v="2"/>
    <x v="9"/>
    <n v="3"/>
    <n v="46.68"/>
    <n v="0"/>
    <n v="18.760000000000002"/>
    <x v="362"/>
    <n v="56.28"/>
    <n v="83.759999999999991"/>
    <n v="0.59811482433590402"/>
    <n v="2026"/>
    <s v="Q1"/>
    <x v="2"/>
    <x v="2"/>
  </r>
  <r>
    <n v="5149"/>
    <d v="2026-03-15T00:00:00"/>
    <x v="1"/>
    <x v="12"/>
    <x v="2"/>
    <s v="New"/>
    <x v="2"/>
    <x v="2"/>
    <n v="1"/>
    <n v="35.340000000000003"/>
    <n v="0.05"/>
    <n v="13.37"/>
    <x v="363"/>
    <n v="13.37"/>
    <n v="20.203000000000003"/>
    <n v="0.60176332171685587"/>
    <n v="2026"/>
    <s v="Q1"/>
    <x v="2"/>
    <x v="2"/>
  </r>
  <r>
    <n v="412"/>
    <d v="2026-03-16T00:00:00"/>
    <x v="3"/>
    <x v="7"/>
    <x v="2"/>
    <s v="Returning"/>
    <x v="4"/>
    <x v="10"/>
    <n v="2"/>
    <n v="40.19"/>
    <n v="0"/>
    <n v="14.92"/>
    <x v="364"/>
    <n v="29.84"/>
    <n v="50.539999999999992"/>
    <n v="0.62876337397362525"/>
    <n v="2026"/>
    <s v="Q1"/>
    <x v="2"/>
    <x v="2"/>
  </r>
  <r>
    <n v="1161"/>
    <d v="2026-03-16T00:00:00"/>
    <x v="1"/>
    <x v="12"/>
    <x v="0"/>
    <s v="New"/>
    <x v="0"/>
    <x v="8"/>
    <n v="2"/>
    <n v="101.73"/>
    <n v="0.05"/>
    <n v="51.56"/>
    <x v="365"/>
    <n v="103.12"/>
    <n v="90.167000000000002"/>
    <n v="0.46649283190281809"/>
    <n v="2026"/>
    <s v="Q1"/>
    <x v="2"/>
    <x v="2"/>
  </r>
  <r>
    <n v="1320"/>
    <d v="2026-03-16T00:00:00"/>
    <x v="2"/>
    <x v="3"/>
    <x v="2"/>
    <s v="Business"/>
    <x v="3"/>
    <x v="7"/>
    <n v="1"/>
    <n v="200.05"/>
    <n v="0"/>
    <n v="102.69"/>
    <x v="366"/>
    <n v="102.69"/>
    <n v="97.360000000000014"/>
    <n v="0.48667833041739567"/>
    <n v="2026"/>
    <s v="Q1"/>
    <x v="2"/>
    <x v="2"/>
  </r>
  <r>
    <n v="2528"/>
    <d v="2026-03-16T00:00:00"/>
    <x v="3"/>
    <x v="7"/>
    <x v="0"/>
    <s v="New"/>
    <x v="1"/>
    <x v="1"/>
    <n v="1"/>
    <n v="90.06"/>
    <n v="0"/>
    <n v="44.49"/>
    <x v="367"/>
    <n v="44.49"/>
    <n v="45.57"/>
    <n v="0.50599600266489009"/>
    <n v="2026"/>
    <s v="Q1"/>
    <x v="2"/>
    <x v="2"/>
  </r>
  <r>
    <n v="2956"/>
    <d v="2026-03-16T00:00:00"/>
    <x v="1"/>
    <x v="11"/>
    <x v="0"/>
    <s v="New"/>
    <x v="2"/>
    <x v="2"/>
    <n v="1"/>
    <n v="37.119999999999997"/>
    <n v="0.1"/>
    <n v="13.39"/>
    <x v="368"/>
    <n v="13.39"/>
    <n v="20.018000000000001"/>
    <n v="0.59919779693486586"/>
    <n v="2026"/>
    <s v="Q1"/>
    <x v="2"/>
    <x v="2"/>
  </r>
  <r>
    <n v="2973"/>
    <d v="2026-03-16T00:00:00"/>
    <x v="0"/>
    <x v="0"/>
    <x v="2"/>
    <s v="Returning"/>
    <x v="1"/>
    <x v="11"/>
    <n v="2"/>
    <n v="156.09"/>
    <n v="0.1"/>
    <n v="79.72"/>
    <x v="369"/>
    <n v="159.44"/>
    <n v="121.52199999999999"/>
    <n v="0.43252112385304775"/>
    <n v="2026"/>
    <s v="Q1"/>
    <x v="2"/>
    <x v="2"/>
  </r>
  <r>
    <n v="3358"/>
    <d v="2026-03-16T00:00:00"/>
    <x v="0"/>
    <x v="0"/>
    <x v="1"/>
    <s v="Business"/>
    <x v="4"/>
    <x v="14"/>
    <n v="12"/>
    <n v="36.44"/>
    <n v="0.05"/>
    <n v="13.65"/>
    <x v="370"/>
    <n v="163.80000000000001"/>
    <n v="251.61599999999993"/>
    <n v="0.60569645848980291"/>
    <n v="2026"/>
    <s v="Q1"/>
    <x v="2"/>
    <x v="2"/>
  </r>
  <r>
    <n v="164"/>
    <d v="2026-03-17T00:00:00"/>
    <x v="0"/>
    <x v="15"/>
    <x v="3"/>
    <s v="Business"/>
    <x v="3"/>
    <x v="19"/>
    <n v="5"/>
    <n v="123.95"/>
    <n v="0.05"/>
    <n v="59.23"/>
    <x v="371"/>
    <n v="296.14999999999998"/>
    <n v="292.61249999999995"/>
    <n v="0.49699581749856692"/>
    <n v="2026"/>
    <s v="Q1"/>
    <x v="2"/>
    <x v="2"/>
  </r>
  <r>
    <n v="995"/>
    <d v="2026-03-17T00:00:00"/>
    <x v="2"/>
    <x v="16"/>
    <x v="3"/>
    <s v="Business"/>
    <x v="3"/>
    <x v="7"/>
    <n v="1"/>
    <n v="192.84"/>
    <n v="0.15"/>
    <n v="101.42"/>
    <x v="372"/>
    <n v="101.42"/>
    <n v="62.493999999999986"/>
    <n v="0.38126090510877647"/>
    <n v="2026"/>
    <s v="Q1"/>
    <x v="2"/>
    <x v="2"/>
  </r>
  <r>
    <n v="4912"/>
    <d v="2026-03-17T00:00:00"/>
    <x v="1"/>
    <x v="11"/>
    <x v="0"/>
    <s v="New"/>
    <x v="1"/>
    <x v="11"/>
    <n v="1"/>
    <n v="152.57"/>
    <n v="0.1"/>
    <n v="80.319999999999993"/>
    <x v="373"/>
    <n v="80.319999999999993"/>
    <n v="56.992999999999995"/>
    <n v="0.41505902572953762"/>
    <n v="2026"/>
    <s v="Q1"/>
    <x v="2"/>
    <x v="2"/>
  </r>
  <r>
    <n v="29"/>
    <d v="2026-03-18T00:00:00"/>
    <x v="3"/>
    <x v="4"/>
    <x v="0"/>
    <s v="Business"/>
    <x v="2"/>
    <x v="15"/>
    <n v="2"/>
    <n v="130.4"/>
    <n v="0"/>
    <n v="67.599999999999994"/>
    <x v="374"/>
    <n v="135.19999999999999"/>
    <n v="125.60000000000002"/>
    <n v="0.48159509202453993"/>
    <n v="2026"/>
    <s v="Q1"/>
    <x v="2"/>
    <x v="2"/>
  </r>
  <r>
    <n v="891"/>
    <d v="2026-03-18T00:00:00"/>
    <x v="2"/>
    <x v="3"/>
    <x v="0"/>
    <s v="New"/>
    <x v="1"/>
    <x v="1"/>
    <n v="2"/>
    <n v="94.25"/>
    <n v="0.1"/>
    <n v="44.99"/>
    <x v="375"/>
    <n v="89.98"/>
    <n v="79.67"/>
    <n v="0.46961391099322131"/>
    <n v="2026"/>
    <s v="Q1"/>
    <x v="2"/>
    <x v="2"/>
  </r>
  <r>
    <n v="1143"/>
    <d v="2026-03-18T00:00:00"/>
    <x v="1"/>
    <x v="12"/>
    <x v="0"/>
    <s v="Business"/>
    <x v="3"/>
    <x v="19"/>
    <n v="5"/>
    <n v="125.91"/>
    <n v="0"/>
    <n v="59.36"/>
    <x v="376"/>
    <n v="296.8"/>
    <n v="332.74999999999994"/>
    <n v="0.52855214041775866"/>
    <n v="2026"/>
    <s v="Q1"/>
    <x v="2"/>
    <x v="2"/>
  </r>
  <r>
    <n v="2478"/>
    <d v="2026-03-18T00:00:00"/>
    <x v="3"/>
    <x v="7"/>
    <x v="2"/>
    <s v="Returning"/>
    <x v="4"/>
    <x v="10"/>
    <n v="2"/>
    <n v="39.619999999999997"/>
    <n v="0"/>
    <n v="14.78"/>
    <x v="377"/>
    <n v="29.56"/>
    <n v="49.679999999999993"/>
    <n v="0.62695608278647141"/>
    <n v="2026"/>
    <s v="Q1"/>
    <x v="2"/>
    <x v="2"/>
  </r>
  <r>
    <n v="3961"/>
    <d v="2026-03-18T00:00:00"/>
    <x v="0"/>
    <x v="9"/>
    <x v="0"/>
    <s v="Business"/>
    <x v="4"/>
    <x v="14"/>
    <n v="3"/>
    <n v="36.32"/>
    <n v="0"/>
    <n v="14.18"/>
    <x v="378"/>
    <n v="42.54"/>
    <n v="66.420000000000016"/>
    <n v="0.60958149779735693"/>
    <n v="2026"/>
    <s v="Q1"/>
    <x v="2"/>
    <x v="2"/>
  </r>
  <r>
    <n v="4724"/>
    <d v="2026-03-18T00:00:00"/>
    <x v="0"/>
    <x v="15"/>
    <x v="2"/>
    <s v="New"/>
    <x v="4"/>
    <x v="16"/>
    <n v="1"/>
    <n v="51.16"/>
    <n v="0"/>
    <n v="22.39"/>
    <x v="379"/>
    <n v="22.39"/>
    <n v="28.769999999999996"/>
    <n v="0.56235340109460508"/>
    <n v="2026"/>
    <s v="Q1"/>
    <x v="2"/>
    <x v="2"/>
  </r>
  <r>
    <n v="2171"/>
    <d v="2026-03-19T00:00:00"/>
    <x v="3"/>
    <x v="13"/>
    <x v="1"/>
    <s v="Business"/>
    <x v="4"/>
    <x v="14"/>
    <n v="5"/>
    <n v="35.65"/>
    <n v="0.1"/>
    <n v="13.64"/>
    <x v="380"/>
    <n v="68.2"/>
    <n v="92.225000000000009"/>
    <n v="0.5748792270531401"/>
    <n v="2026"/>
    <s v="Q1"/>
    <x v="2"/>
    <x v="2"/>
  </r>
  <r>
    <n v="2311"/>
    <d v="2026-03-19T00:00:00"/>
    <x v="3"/>
    <x v="8"/>
    <x v="0"/>
    <s v="New"/>
    <x v="1"/>
    <x v="3"/>
    <n v="1"/>
    <n v="145.19"/>
    <n v="0"/>
    <n v="80.67"/>
    <x v="381"/>
    <n v="80.67"/>
    <n v="64.52"/>
    <n v="0.44438322198498514"/>
    <n v="2026"/>
    <s v="Q1"/>
    <x v="2"/>
    <x v="2"/>
  </r>
  <r>
    <n v="3563"/>
    <d v="2026-03-19T00:00:00"/>
    <x v="3"/>
    <x v="8"/>
    <x v="0"/>
    <s v="Returning"/>
    <x v="0"/>
    <x v="6"/>
    <n v="2"/>
    <n v="40.090000000000003"/>
    <n v="0"/>
    <n v="17.2"/>
    <x v="382"/>
    <n v="34.4"/>
    <n v="45.780000000000008"/>
    <n v="0.57096532801197308"/>
    <n v="2026"/>
    <s v="Q1"/>
    <x v="2"/>
    <x v="2"/>
  </r>
  <r>
    <n v="3587"/>
    <d v="2026-03-19T00:00:00"/>
    <x v="3"/>
    <x v="7"/>
    <x v="0"/>
    <s v="Returning"/>
    <x v="4"/>
    <x v="10"/>
    <n v="1"/>
    <n v="39.47"/>
    <n v="0"/>
    <n v="15.02"/>
    <x v="383"/>
    <n v="15.02"/>
    <n v="24.45"/>
    <n v="0.61945781606283257"/>
    <n v="2026"/>
    <s v="Q1"/>
    <x v="2"/>
    <x v="2"/>
  </r>
  <r>
    <n v="3706"/>
    <d v="2026-03-19T00:00:00"/>
    <x v="0"/>
    <x v="0"/>
    <x v="0"/>
    <s v="Returning"/>
    <x v="0"/>
    <x v="8"/>
    <n v="2"/>
    <n v="103.42"/>
    <n v="0"/>
    <n v="49.51"/>
    <x v="384"/>
    <n v="99.02"/>
    <n v="107.82000000000001"/>
    <n v="0.52127248114484626"/>
    <n v="2026"/>
    <s v="Q1"/>
    <x v="2"/>
    <x v="2"/>
  </r>
  <r>
    <n v="4121"/>
    <d v="2026-03-19T00:00:00"/>
    <x v="0"/>
    <x v="0"/>
    <x v="0"/>
    <s v="Returning"/>
    <x v="2"/>
    <x v="18"/>
    <n v="4"/>
    <n v="161.93"/>
    <n v="0.15"/>
    <n v="88"/>
    <x v="385"/>
    <n v="352"/>
    <n v="198.56200000000001"/>
    <n v="0.36065329608654428"/>
    <n v="2026"/>
    <s v="Q1"/>
    <x v="2"/>
    <x v="2"/>
  </r>
  <r>
    <n v="1047"/>
    <d v="2026-03-20T00:00:00"/>
    <x v="0"/>
    <x v="0"/>
    <x v="0"/>
    <s v="Returning"/>
    <x v="2"/>
    <x v="9"/>
    <n v="2"/>
    <n v="46.21"/>
    <n v="0.05"/>
    <n v="18.37"/>
    <x v="386"/>
    <n v="36.74"/>
    <n v="51.05899999999999"/>
    <n v="0.58154420893176451"/>
    <n v="2026"/>
    <s v="Q1"/>
    <x v="2"/>
    <x v="2"/>
  </r>
  <r>
    <n v="1142"/>
    <d v="2026-03-20T00:00:00"/>
    <x v="1"/>
    <x v="11"/>
    <x v="0"/>
    <s v="New"/>
    <x v="3"/>
    <x v="19"/>
    <n v="3"/>
    <n v="125.85"/>
    <n v="0"/>
    <n v="59.19"/>
    <x v="387"/>
    <n v="177.57"/>
    <n v="199.97999999999996"/>
    <n v="0.52967818831942781"/>
    <n v="2026"/>
    <s v="Q1"/>
    <x v="2"/>
    <x v="2"/>
  </r>
  <r>
    <n v="2232"/>
    <d v="2026-03-20T00:00:00"/>
    <x v="3"/>
    <x v="13"/>
    <x v="2"/>
    <s v="New"/>
    <x v="2"/>
    <x v="2"/>
    <n v="2"/>
    <n v="36.340000000000003"/>
    <n v="0"/>
    <n v="13.8"/>
    <x v="388"/>
    <n v="27.6"/>
    <n v="45.080000000000005"/>
    <n v="0.620253164556962"/>
    <n v="2026"/>
    <s v="Q1"/>
    <x v="2"/>
    <x v="2"/>
  </r>
  <r>
    <n v="2339"/>
    <d v="2026-03-20T00:00:00"/>
    <x v="1"/>
    <x v="12"/>
    <x v="3"/>
    <s v="New"/>
    <x v="0"/>
    <x v="4"/>
    <n v="2"/>
    <n v="51.29"/>
    <n v="0"/>
    <n v="23.15"/>
    <x v="389"/>
    <n v="46.3"/>
    <n v="56.28"/>
    <n v="0.54864496003119523"/>
    <n v="2026"/>
    <s v="Q1"/>
    <x v="2"/>
    <x v="2"/>
  </r>
  <r>
    <n v="3611"/>
    <d v="2026-03-20T00:00:00"/>
    <x v="1"/>
    <x v="1"/>
    <x v="1"/>
    <s v="Business"/>
    <x v="0"/>
    <x v="6"/>
    <n v="6"/>
    <n v="40.89"/>
    <n v="0.1"/>
    <n v="16.84"/>
    <x v="390"/>
    <n v="101.03999999999999"/>
    <n v="119.76600000000002"/>
    <n v="0.54240373902883077"/>
    <n v="2026"/>
    <s v="Q1"/>
    <x v="2"/>
    <x v="2"/>
  </r>
  <r>
    <n v="3953"/>
    <d v="2026-03-20T00:00:00"/>
    <x v="1"/>
    <x v="14"/>
    <x v="0"/>
    <s v="New"/>
    <x v="4"/>
    <x v="12"/>
    <n v="1"/>
    <n v="120.63"/>
    <n v="0"/>
    <n v="70.28"/>
    <x v="391"/>
    <n v="70.28"/>
    <n v="50.349999999999994"/>
    <n v="0.41739202520102792"/>
    <n v="2026"/>
    <s v="Q1"/>
    <x v="2"/>
    <x v="2"/>
  </r>
  <r>
    <n v="4253"/>
    <d v="2026-03-20T00:00:00"/>
    <x v="3"/>
    <x v="13"/>
    <x v="1"/>
    <s v="New"/>
    <x v="0"/>
    <x v="0"/>
    <n v="5"/>
    <n v="82.64"/>
    <n v="0.1"/>
    <n v="43.52"/>
    <x v="392"/>
    <n v="217.60000000000002"/>
    <n v="154.27999999999997"/>
    <n v="0.41486501021834993"/>
    <n v="2026"/>
    <s v="Q1"/>
    <x v="2"/>
    <x v="2"/>
  </r>
  <r>
    <n v="4952"/>
    <d v="2026-03-20T00:00:00"/>
    <x v="1"/>
    <x v="6"/>
    <x v="0"/>
    <s v="Business"/>
    <x v="1"/>
    <x v="17"/>
    <n v="2"/>
    <n v="72.459999999999994"/>
    <n v="0"/>
    <n v="33.31"/>
    <x v="393"/>
    <n v="66.62"/>
    <n v="78.299999999999983"/>
    <n v="0.54029809550096597"/>
    <n v="2026"/>
    <s v="Q1"/>
    <x v="2"/>
    <x v="2"/>
  </r>
  <r>
    <n v="5016"/>
    <d v="2026-03-20T00:00:00"/>
    <x v="1"/>
    <x v="12"/>
    <x v="3"/>
    <s v="New"/>
    <x v="4"/>
    <x v="10"/>
    <n v="2"/>
    <n v="40.659999999999997"/>
    <n v="0.1"/>
    <n v="14.63"/>
    <x v="394"/>
    <n v="29.26"/>
    <n v="43.927999999999997"/>
    <n v="0.60020768431983385"/>
    <n v="2026"/>
    <s v="Q1"/>
    <x v="2"/>
    <x v="2"/>
  </r>
  <r>
    <n v="839"/>
    <d v="2026-03-21T00:00:00"/>
    <x v="1"/>
    <x v="12"/>
    <x v="3"/>
    <s v="New"/>
    <x v="0"/>
    <x v="6"/>
    <n v="1"/>
    <n v="40.5"/>
    <n v="0.05"/>
    <n v="17.16"/>
    <x v="395"/>
    <n v="17.16"/>
    <n v="21.315000000000001"/>
    <n v="0.55399610136452238"/>
    <n v="2026"/>
    <s v="Q1"/>
    <x v="2"/>
    <x v="2"/>
  </r>
  <r>
    <n v="1382"/>
    <d v="2026-03-21T00:00:00"/>
    <x v="2"/>
    <x v="2"/>
    <x v="0"/>
    <s v="Business"/>
    <x v="1"/>
    <x v="17"/>
    <n v="1"/>
    <n v="72.16"/>
    <n v="0"/>
    <n v="33.11"/>
    <x v="396"/>
    <n v="33.11"/>
    <n v="39.049999999999997"/>
    <n v="0.54115853658536583"/>
    <n v="2026"/>
    <s v="Q1"/>
    <x v="2"/>
    <x v="2"/>
  </r>
  <r>
    <n v="1452"/>
    <d v="2026-03-21T00:00:00"/>
    <x v="2"/>
    <x v="5"/>
    <x v="3"/>
    <s v="Business"/>
    <x v="2"/>
    <x v="18"/>
    <n v="1"/>
    <n v="161.93"/>
    <n v="0.15"/>
    <n v="87.5"/>
    <x v="397"/>
    <n v="87.5"/>
    <n v="50.140500000000003"/>
    <n v="0.36428594781332529"/>
    <n v="2026"/>
    <s v="Q1"/>
    <x v="2"/>
    <x v="2"/>
  </r>
  <r>
    <n v="1845"/>
    <d v="2026-03-21T00:00:00"/>
    <x v="0"/>
    <x v="9"/>
    <x v="0"/>
    <s v="Returning"/>
    <x v="3"/>
    <x v="5"/>
    <n v="3"/>
    <n v="348.54"/>
    <n v="0.1"/>
    <n v="200.3"/>
    <x v="398"/>
    <n v="600.90000000000009"/>
    <n v="340.15800000000002"/>
    <n v="0.36146337420222768"/>
    <n v="2026"/>
    <s v="Q1"/>
    <x v="2"/>
    <x v="2"/>
  </r>
  <r>
    <n v="3560"/>
    <d v="2026-03-21T00:00:00"/>
    <x v="2"/>
    <x v="16"/>
    <x v="0"/>
    <s v="Returning"/>
    <x v="4"/>
    <x v="16"/>
    <n v="3"/>
    <n v="50.46"/>
    <n v="0.1"/>
    <n v="21.9"/>
    <x v="399"/>
    <n v="65.699999999999989"/>
    <n v="70.542000000000002"/>
    <n v="0.51776985070683057"/>
    <n v="2026"/>
    <s v="Q1"/>
    <x v="2"/>
    <x v="2"/>
  </r>
  <r>
    <n v="4059"/>
    <d v="2026-03-21T00:00:00"/>
    <x v="3"/>
    <x v="13"/>
    <x v="3"/>
    <s v="New"/>
    <x v="3"/>
    <x v="13"/>
    <n v="1"/>
    <n v="83.62"/>
    <n v="0"/>
    <n v="39.15"/>
    <x v="400"/>
    <n v="39.15"/>
    <n v="44.470000000000006"/>
    <n v="0.53181057163358048"/>
    <n v="2026"/>
    <s v="Q1"/>
    <x v="2"/>
    <x v="2"/>
  </r>
  <r>
    <n v="4731"/>
    <d v="2026-03-21T00:00:00"/>
    <x v="1"/>
    <x v="12"/>
    <x v="1"/>
    <s v="Business"/>
    <x v="0"/>
    <x v="4"/>
    <n v="6"/>
    <n v="51.07"/>
    <n v="0.1"/>
    <n v="22.68"/>
    <x v="401"/>
    <n v="136.07999999999998"/>
    <n v="139.69800000000004"/>
    <n v="0.50655962404542798"/>
    <n v="2026"/>
    <s v="Q1"/>
    <x v="2"/>
    <x v="2"/>
  </r>
  <r>
    <n v="693"/>
    <d v="2026-03-22T00:00:00"/>
    <x v="1"/>
    <x v="11"/>
    <x v="0"/>
    <s v="New"/>
    <x v="2"/>
    <x v="9"/>
    <n v="3"/>
    <n v="47.02"/>
    <n v="0.1"/>
    <n v="17.989999999999998"/>
    <x v="402"/>
    <n v="53.97"/>
    <n v="72.984000000000009"/>
    <n v="0.57488539155914742"/>
    <n v="2026"/>
    <s v="Q1"/>
    <x v="2"/>
    <x v="2"/>
  </r>
  <r>
    <n v="1672"/>
    <d v="2026-03-22T00:00:00"/>
    <x v="2"/>
    <x v="5"/>
    <x v="3"/>
    <s v="Returning"/>
    <x v="2"/>
    <x v="9"/>
    <n v="1"/>
    <n v="47.1"/>
    <n v="0.05"/>
    <n v="18.48"/>
    <x v="403"/>
    <n v="18.48"/>
    <n v="26.264999999999997"/>
    <n v="0.58699296010727453"/>
    <n v="2026"/>
    <s v="Q1"/>
    <x v="2"/>
    <x v="2"/>
  </r>
  <r>
    <n v="2347"/>
    <d v="2026-03-22T00:00:00"/>
    <x v="3"/>
    <x v="13"/>
    <x v="0"/>
    <s v="Returning"/>
    <x v="2"/>
    <x v="15"/>
    <n v="2"/>
    <n v="131.38999999999999"/>
    <n v="0"/>
    <n v="66.91"/>
    <x v="404"/>
    <n v="133.82"/>
    <n v="128.95999999999998"/>
    <n v="0.49075272090722277"/>
    <n v="2026"/>
    <s v="Q1"/>
    <x v="2"/>
    <x v="2"/>
  </r>
  <r>
    <n v="2582"/>
    <d v="2026-03-22T00:00:00"/>
    <x v="1"/>
    <x v="1"/>
    <x v="3"/>
    <s v="New"/>
    <x v="4"/>
    <x v="12"/>
    <n v="1"/>
    <n v="120.16"/>
    <n v="0.15"/>
    <n v="68.33"/>
    <x v="405"/>
    <n v="68.33"/>
    <n v="33.805999999999997"/>
    <n v="0.33099005247904756"/>
    <n v="2026"/>
    <s v="Q1"/>
    <x v="2"/>
    <x v="2"/>
  </r>
  <r>
    <n v="2762"/>
    <d v="2026-03-22T00:00:00"/>
    <x v="3"/>
    <x v="8"/>
    <x v="2"/>
    <s v="Returning"/>
    <x v="3"/>
    <x v="7"/>
    <n v="1"/>
    <n v="196.48"/>
    <n v="0"/>
    <n v="101.29"/>
    <x v="406"/>
    <n v="101.29"/>
    <n v="95.189999999999984"/>
    <n v="0.48447679153094458"/>
    <n v="2026"/>
    <s v="Q1"/>
    <x v="2"/>
    <x v="2"/>
  </r>
  <r>
    <n v="4090"/>
    <d v="2026-03-22T00:00:00"/>
    <x v="1"/>
    <x v="11"/>
    <x v="3"/>
    <s v="Business"/>
    <x v="2"/>
    <x v="2"/>
    <n v="1"/>
    <n v="36.520000000000003"/>
    <n v="0"/>
    <n v="13.96"/>
    <x v="174"/>
    <n v="13.96"/>
    <n v="22.560000000000002"/>
    <n v="0.61774370208105145"/>
    <n v="2026"/>
    <s v="Q1"/>
    <x v="2"/>
    <x v="2"/>
  </r>
  <r>
    <n v="4491"/>
    <d v="2026-03-22T00:00:00"/>
    <x v="1"/>
    <x v="12"/>
    <x v="2"/>
    <s v="Business"/>
    <x v="4"/>
    <x v="16"/>
    <n v="4"/>
    <n v="49.71"/>
    <n v="0.1"/>
    <n v="22.46"/>
    <x v="407"/>
    <n v="89.84"/>
    <n v="89.116000000000014"/>
    <n v="0.49797715639598561"/>
    <n v="2026"/>
    <s v="Q1"/>
    <x v="2"/>
    <x v="2"/>
  </r>
  <r>
    <n v="4678"/>
    <d v="2026-03-22T00:00:00"/>
    <x v="0"/>
    <x v="0"/>
    <x v="0"/>
    <s v="Returning"/>
    <x v="3"/>
    <x v="13"/>
    <n v="1"/>
    <n v="81.209999999999994"/>
    <n v="0.05"/>
    <n v="40.44"/>
    <x v="408"/>
    <n v="40.44"/>
    <n v="36.709499999999991"/>
    <n v="0.47582291524896464"/>
    <n v="2026"/>
    <s v="Q1"/>
    <x v="2"/>
    <x v="2"/>
  </r>
  <r>
    <n v="1189"/>
    <d v="2026-03-23T00:00:00"/>
    <x v="3"/>
    <x v="13"/>
    <x v="0"/>
    <s v="New"/>
    <x v="0"/>
    <x v="8"/>
    <n v="2"/>
    <n v="103.22"/>
    <n v="0"/>
    <n v="51.33"/>
    <x v="409"/>
    <n v="102.66"/>
    <n v="103.78"/>
    <n v="0.50271265258670805"/>
    <n v="2026"/>
    <s v="Q1"/>
    <x v="2"/>
    <x v="2"/>
  </r>
  <r>
    <n v="1590"/>
    <d v="2026-03-23T00:00:00"/>
    <x v="0"/>
    <x v="15"/>
    <x v="3"/>
    <s v="New"/>
    <x v="1"/>
    <x v="11"/>
    <n v="1"/>
    <n v="153.47"/>
    <n v="0"/>
    <n v="78.19"/>
    <x v="410"/>
    <n v="78.19"/>
    <n v="75.28"/>
    <n v="0.49051931973675639"/>
    <n v="2026"/>
    <s v="Q1"/>
    <x v="2"/>
    <x v="2"/>
  </r>
  <r>
    <n v="2309"/>
    <d v="2026-03-23T00:00:00"/>
    <x v="3"/>
    <x v="7"/>
    <x v="0"/>
    <s v="Returning"/>
    <x v="3"/>
    <x v="7"/>
    <n v="6"/>
    <n v="199.75"/>
    <n v="0"/>
    <n v="105.84"/>
    <x v="411"/>
    <n v="635.04"/>
    <n v="563.46"/>
    <n v="0.47013767209011265"/>
    <n v="2026"/>
    <s v="Q1"/>
    <x v="2"/>
    <x v="2"/>
  </r>
  <r>
    <n v="3628"/>
    <d v="2026-03-23T00:00:00"/>
    <x v="1"/>
    <x v="12"/>
    <x v="3"/>
    <s v="New"/>
    <x v="2"/>
    <x v="9"/>
    <n v="1"/>
    <n v="45.84"/>
    <n v="0"/>
    <n v="18.079999999999998"/>
    <x v="412"/>
    <n v="18.079999999999998"/>
    <n v="27.760000000000005"/>
    <n v="0.605584642233857"/>
    <n v="2026"/>
    <s v="Q1"/>
    <x v="2"/>
    <x v="2"/>
  </r>
  <r>
    <n v="3718"/>
    <d v="2026-03-23T00:00:00"/>
    <x v="1"/>
    <x v="12"/>
    <x v="3"/>
    <s v="New"/>
    <x v="3"/>
    <x v="19"/>
    <n v="2"/>
    <n v="122.07"/>
    <n v="0.05"/>
    <n v="59.16"/>
    <x v="413"/>
    <n v="118.32"/>
    <n v="113.61299999999997"/>
    <n v="0.48985267297021118"/>
    <n v="2026"/>
    <s v="Q1"/>
    <x v="2"/>
    <x v="2"/>
  </r>
  <r>
    <n v="4198"/>
    <d v="2026-03-23T00:00:00"/>
    <x v="1"/>
    <x v="14"/>
    <x v="3"/>
    <s v="New"/>
    <x v="4"/>
    <x v="12"/>
    <n v="3"/>
    <n v="122.4"/>
    <n v="0.15"/>
    <n v="71.150000000000006"/>
    <x v="414"/>
    <n v="213.45000000000002"/>
    <n v="98.669999999999987"/>
    <n v="0.31612841214917337"/>
    <n v="2026"/>
    <s v="Q1"/>
    <x v="2"/>
    <x v="2"/>
  </r>
  <r>
    <n v="4784"/>
    <d v="2026-03-23T00:00:00"/>
    <x v="0"/>
    <x v="15"/>
    <x v="0"/>
    <s v="New"/>
    <x v="0"/>
    <x v="8"/>
    <n v="1"/>
    <n v="101.43"/>
    <n v="0"/>
    <n v="51.78"/>
    <x v="415"/>
    <n v="51.78"/>
    <n v="49.650000000000006"/>
    <n v="0.4895001478852411"/>
    <n v="2026"/>
    <s v="Q1"/>
    <x v="2"/>
    <x v="2"/>
  </r>
  <r>
    <n v="86"/>
    <d v="2026-03-24T00:00:00"/>
    <x v="1"/>
    <x v="12"/>
    <x v="1"/>
    <s v="Business"/>
    <x v="0"/>
    <x v="8"/>
    <n v="8"/>
    <n v="104.7"/>
    <n v="0.05"/>
    <n v="49.91"/>
    <x v="416"/>
    <n v="399.28"/>
    <n v="396.44000000000005"/>
    <n v="0.49821545267179412"/>
    <n v="2026"/>
    <s v="Q1"/>
    <x v="2"/>
    <x v="2"/>
  </r>
  <r>
    <n v="1813"/>
    <d v="2026-03-24T00:00:00"/>
    <x v="0"/>
    <x v="0"/>
    <x v="2"/>
    <s v="Returning"/>
    <x v="1"/>
    <x v="3"/>
    <n v="4"/>
    <n v="146.34"/>
    <n v="0"/>
    <n v="79.37"/>
    <x v="417"/>
    <n v="317.48"/>
    <n v="267.88"/>
    <n v="0.45763290966242992"/>
    <n v="2026"/>
    <s v="Q1"/>
    <x v="2"/>
    <x v="2"/>
  </r>
  <r>
    <n v="2212"/>
    <d v="2026-03-24T00:00:00"/>
    <x v="1"/>
    <x v="6"/>
    <x v="0"/>
    <s v="Returning"/>
    <x v="4"/>
    <x v="12"/>
    <n v="2"/>
    <n v="122.92"/>
    <n v="0.05"/>
    <n v="70.31"/>
    <x v="418"/>
    <n v="140.62"/>
    <n v="92.927999999999997"/>
    <n v="0.39789679209413054"/>
    <n v="2026"/>
    <s v="Q1"/>
    <x v="2"/>
    <x v="2"/>
  </r>
  <r>
    <n v="4466"/>
    <d v="2026-03-24T00:00:00"/>
    <x v="2"/>
    <x v="2"/>
    <x v="0"/>
    <s v="New"/>
    <x v="1"/>
    <x v="1"/>
    <n v="1"/>
    <n v="91.35"/>
    <n v="0.05"/>
    <n v="45.24"/>
    <x v="419"/>
    <n v="45.24"/>
    <n v="41.542499999999983"/>
    <n v="0.47869674185463645"/>
    <n v="2026"/>
    <s v="Q1"/>
    <x v="2"/>
    <x v="2"/>
  </r>
  <r>
    <n v="4483"/>
    <d v="2026-03-24T00:00:00"/>
    <x v="1"/>
    <x v="12"/>
    <x v="0"/>
    <s v="New"/>
    <x v="0"/>
    <x v="4"/>
    <n v="3"/>
    <n v="51.01"/>
    <n v="0.15"/>
    <n v="22.84"/>
    <x v="420"/>
    <n v="68.52"/>
    <n v="61.555500000000009"/>
    <n v="0.47322900930613382"/>
    <n v="2026"/>
    <s v="Q1"/>
    <x v="2"/>
    <x v="2"/>
  </r>
  <r>
    <n v="273"/>
    <d v="2026-03-25T00:00:00"/>
    <x v="3"/>
    <x v="8"/>
    <x v="0"/>
    <s v="New"/>
    <x v="4"/>
    <x v="12"/>
    <n v="2"/>
    <n v="125.04"/>
    <n v="0.05"/>
    <n v="67.680000000000007"/>
    <x v="421"/>
    <n v="135.36000000000001"/>
    <n v="102.21599999999998"/>
    <n v="0.43024547934134755"/>
    <n v="2026"/>
    <s v="Q1"/>
    <x v="2"/>
    <x v="2"/>
  </r>
  <r>
    <n v="578"/>
    <d v="2026-03-25T00:00:00"/>
    <x v="2"/>
    <x v="5"/>
    <x v="3"/>
    <s v="Returning"/>
    <x v="0"/>
    <x v="4"/>
    <n v="2"/>
    <n v="50.22"/>
    <n v="0.05"/>
    <n v="23.16"/>
    <x v="422"/>
    <n v="46.32"/>
    <n v="49.097999999999992"/>
    <n v="0.51455700182355524"/>
    <n v="2026"/>
    <s v="Q1"/>
    <x v="2"/>
    <x v="2"/>
  </r>
  <r>
    <n v="1290"/>
    <d v="2026-03-25T00:00:00"/>
    <x v="1"/>
    <x v="1"/>
    <x v="0"/>
    <s v="Business"/>
    <x v="4"/>
    <x v="14"/>
    <n v="5"/>
    <n v="36.369999999999997"/>
    <n v="0.05"/>
    <n v="13.81"/>
    <x v="423"/>
    <n v="69.05"/>
    <n v="103.7075"/>
    <n v="0.60030678841729013"/>
    <n v="2026"/>
    <s v="Q1"/>
    <x v="2"/>
    <x v="2"/>
  </r>
  <r>
    <n v="1501"/>
    <d v="2026-03-25T00:00:00"/>
    <x v="3"/>
    <x v="7"/>
    <x v="1"/>
    <s v="New"/>
    <x v="2"/>
    <x v="2"/>
    <n v="3"/>
    <n v="36.43"/>
    <n v="0.1"/>
    <n v="13.23"/>
    <x v="424"/>
    <n v="39.69"/>
    <n v="58.670999999999992"/>
    <n v="0.59648641229755694"/>
    <n v="2026"/>
    <s v="Q1"/>
    <x v="2"/>
    <x v="2"/>
  </r>
  <r>
    <n v="1540"/>
    <d v="2026-03-25T00:00:00"/>
    <x v="1"/>
    <x v="12"/>
    <x v="1"/>
    <s v="Business"/>
    <x v="0"/>
    <x v="4"/>
    <n v="10"/>
    <n v="49.7"/>
    <n v="0.1"/>
    <n v="21.96"/>
    <x v="425"/>
    <n v="219.60000000000002"/>
    <n v="227.7"/>
    <n v="0.50905432595573441"/>
    <n v="2026"/>
    <s v="Q1"/>
    <x v="2"/>
    <x v="2"/>
  </r>
  <r>
    <n v="2541"/>
    <d v="2026-03-25T00:00:00"/>
    <x v="1"/>
    <x v="12"/>
    <x v="0"/>
    <s v="Returning"/>
    <x v="2"/>
    <x v="9"/>
    <n v="2"/>
    <n v="46.61"/>
    <n v="0"/>
    <n v="17.97"/>
    <x v="426"/>
    <n v="35.94"/>
    <n v="57.28"/>
    <n v="0.61446041621969538"/>
    <n v="2026"/>
    <s v="Q1"/>
    <x v="2"/>
    <x v="2"/>
  </r>
  <r>
    <n v="4264"/>
    <d v="2026-03-25T00:00:00"/>
    <x v="2"/>
    <x v="5"/>
    <x v="0"/>
    <s v="New"/>
    <x v="2"/>
    <x v="9"/>
    <n v="1"/>
    <n v="47.61"/>
    <n v="0"/>
    <n v="18.89"/>
    <x v="427"/>
    <n v="18.89"/>
    <n v="28.72"/>
    <n v="0.60323461457676952"/>
    <n v="2026"/>
    <s v="Q1"/>
    <x v="2"/>
    <x v="2"/>
  </r>
  <r>
    <n v="4311"/>
    <d v="2026-03-25T00:00:00"/>
    <x v="2"/>
    <x v="2"/>
    <x v="0"/>
    <s v="New"/>
    <x v="0"/>
    <x v="6"/>
    <n v="2"/>
    <n v="40.880000000000003"/>
    <n v="0.05"/>
    <n v="16.39"/>
    <x v="428"/>
    <n v="32.78"/>
    <n v="44.891999999999996"/>
    <n v="0.57796889483983926"/>
    <n v="2026"/>
    <s v="Q1"/>
    <x v="2"/>
    <x v="2"/>
  </r>
  <r>
    <n v="4796"/>
    <d v="2026-03-25T00:00:00"/>
    <x v="1"/>
    <x v="12"/>
    <x v="0"/>
    <s v="New"/>
    <x v="4"/>
    <x v="10"/>
    <n v="2"/>
    <n v="39.409999999999997"/>
    <n v="0.15"/>
    <n v="14.91"/>
    <x v="429"/>
    <n v="29.82"/>
    <n v="37.176999999999985"/>
    <n v="0.55490544352732207"/>
    <n v="2026"/>
    <s v="Q1"/>
    <x v="2"/>
    <x v="2"/>
  </r>
  <r>
    <n v="89"/>
    <d v="2026-03-26T00:00:00"/>
    <x v="2"/>
    <x v="10"/>
    <x v="0"/>
    <s v="Returning"/>
    <x v="0"/>
    <x v="6"/>
    <n v="1"/>
    <n v="40.82"/>
    <n v="0.05"/>
    <n v="16.940000000000001"/>
    <x v="430"/>
    <n v="16.940000000000001"/>
    <n v="21.838999999999995"/>
    <n v="0.56316563088269411"/>
    <n v="2026"/>
    <s v="Q1"/>
    <x v="2"/>
    <x v="2"/>
  </r>
  <r>
    <n v="487"/>
    <d v="2026-03-26T00:00:00"/>
    <x v="3"/>
    <x v="8"/>
    <x v="2"/>
    <s v="Business"/>
    <x v="2"/>
    <x v="2"/>
    <n v="3"/>
    <n v="36.979999999999997"/>
    <n v="0.1"/>
    <n v="13.65"/>
    <x v="431"/>
    <n v="40.950000000000003"/>
    <n v="58.896000000000001"/>
    <n v="0.58986839733189111"/>
    <n v="2026"/>
    <s v="Q1"/>
    <x v="2"/>
    <x v="2"/>
  </r>
  <r>
    <n v="1476"/>
    <d v="2026-03-26T00:00:00"/>
    <x v="1"/>
    <x v="12"/>
    <x v="3"/>
    <s v="New"/>
    <x v="2"/>
    <x v="2"/>
    <n v="1"/>
    <n v="35.700000000000003"/>
    <n v="0.05"/>
    <n v="13.91"/>
    <x v="432"/>
    <n v="13.91"/>
    <n v="20.004999999999999"/>
    <n v="0.58985699542975079"/>
    <n v="2026"/>
    <s v="Q1"/>
    <x v="2"/>
    <x v="2"/>
  </r>
  <r>
    <n v="2145"/>
    <d v="2026-03-26T00:00:00"/>
    <x v="3"/>
    <x v="8"/>
    <x v="2"/>
    <s v="Returning"/>
    <x v="0"/>
    <x v="6"/>
    <n v="1"/>
    <n v="39.53"/>
    <n v="0.05"/>
    <n v="17.170000000000002"/>
    <x v="433"/>
    <n v="17.170000000000002"/>
    <n v="20.383499999999998"/>
    <n v="0.54278562584046752"/>
    <n v="2026"/>
    <s v="Q1"/>
    <x v="2"/>
    <x v="2"/>
  </r>
  <r>
    <n v="2999"/>
    <d v="2026-03-26T00:00:00"/>
    <x v="2"/>
    <x v="3"/>
    <x v="2"/>
    <s v="Returning"/>
    <x v="2"/>
    <x v="2"/>
    <n v="2"/>
    <n v="35.75"/>
    <n v="0"/>
    <n v="13.28"/>
    <x v="100"/>
    <n v="26.56"/>
    <n v="44.94"/>
    <n v="0.62853146853146846"/>
    <n v="2026"/>
    <s v="Q1"/>
    <x v="2"/>
    <x v="2"/>
  </r>
  <r>
    <n v="4464"/>
    <d v="2026-03-26T00:00:00"/>
    <x v="2"/>
    <x v="2"/>
    <x v="0"/>
    <s v="Business"/>
    <x v="4"/>
    <x v="16"/>
    <n v="2"/>
    <n v="50.17"/>
    <n v="0"/>
    <n v="22.37"/>
    <x v="434"/>
    <n v="44.74"/>
    <n v="55.6"/>
    <n v="0.55411600558102447"/>
    <n v="2026"/>
    <s v="Q1"/>
    <x v="2"/>
    <x v="2"/>
  </r>
  <r>
    <n v="4978"/>
    <d v="2026-03-26T00:00:00"/>
    <x v="0"/>
    <x v="9"/>
    <x v="0"/>
    <s v="New"/>
    <x v="4"/>
    <x v="10"/>
    <n v="5"/>
    <n v="41.32"/>
    <n v="0"/>
    <n v="15.09"/>
    <x v="435"/>
    <n v="75.45"/>
    <n v="131.14999999999998"/>
    <n v="0.63480154888673757"/>
    <n v="2026"/>
    <s v="Q1"/>
    <x v="2"/>
    <x v="2"/>
  </r>
  <r>
    <n v="130"/>
    <d v="2026-03-27T00:00:00"/>
    <x v="3"/>
    <x v="7"/>
    <x v="3"/>
    <s v="New"/>
    <x v="1"/>
    <x v="11"/>
    <n v="3"/>
    <n v="152.4"/>
    <n v="0.05"/>
    <n v="79.97"/>
    <x v="436"/>
    <n v="239.91"/>
    <n v="194.43000000000004"/>
    <n v="0.44764470230694853"/>
    <n v="2026"/>
    <s v="Q1"/>
    <x v="2"/>
    <x v="2"/>
  </r>
  <r>
    <n v="848"/>
    <d v="2026-03-27T00:00:00"/>
    <x v="0"/>
    <x v="0"/>
    <x v="0"/>
    <s v="New"/>
    <x v="4"/>
    <x v="14"/>
    <n v="1"/>
    <n v="36.299999999999997"/>
    <n v="0"/>
    <n v="14.1"/>
    <x v="437"/>
    <n v="14.1"/>
    <n v="22.199999999999996"/>
    <n v="0.61157024793388426"/>
    <n v="2026"/>
    <s v="Q1"/>
    <x v="2"/>
    <x v="2"/>
  </r>
  <r>
    <n v="1359"/>
    <d v="2026-03-27T00:00:00"/>
    <x v="2"/>
    <x v="5"/>
    <x v="0"/>
    <s v="Returning"/>
    <x v="2"/>
    <x v="9"/>
    <n v="3"/>
    <n v="46.24"/>
    <n v="0.1"/>
    <n v="18.2"/>
    <x v="438"/>
    <n v="54.599999999999994"/>
    <n v="70.248000000000005"/>
    <n v="0.56266820453671673"/>
    <n v="2026"/>
    <s v="Q1"/>
    <x v="2"/>
    <x v="2"/>
  </r>
  <r>
    <n v="2379"/>
    <d v="2026-03-27T00:00:00"/>
    <x v="0"/>
    <x v="0"/>
    <x v="2"/>
    <s v="Returning"/>
    <x v="2"/>
    <x v="18"/>
    <n v="2"/>
    <n v="165.58"/>
    <n v="0"/>
    <n v="86.16"/>
    <x v="439"/>
    <n v="172.32"/>
    <n v="158.84000000000003"/>
    <n v="0.47964730039859893"/>
    <n v="2026"/>
    <s v="Q1"/>
    <x v="2"/>
    <x v="2"/>
  </r>
  <r>
    <n v="2987"/>
    <d v="2026-03-27T00:00:00"/>
    <x v="0"/>
    <x v="9"/>
    <x v="0"/>
    <s v="Returning"/>
    <x v="3"/>
    <x v="19"/>
    <n v="4"/>
    <n v="121.49"/>
    <n v="0"/>
    <n v="62.01"/>
    <x v="440"/>
    <n v="248.04"/>
    <n v="237.92"/>
    <n v="0.4895876203802782"/>
    <n v="2026"/>
    <s v="Q1"/>
    <x v="2"/>
    <x v="2"/>
  </r>
  <r>
    <n v="3121"/>
    <d v="2026-03-27T00:00:00"/>
    <x v="1"/>
    <x v="12"/>
    <x v="2"/>
    <s v="New"/>
    <x v="0"/>
    <x v="0"/>
    <n v="5"/>
    <n v="81.84"/>
    <n v="0.1"/>
    <n v="42.7"/>
    <x v="441"/>
    <n v="213.5"/>
    <n v="154.78000000000003"/>
    <n v="0.42027804931030743"/>
    <n v="2026"/>
    <s v="Q1"/>
    <x v="2"/>
    <x v="2"/>
  </r>
  <r>
    <n v="4445"/>
    <d v="2026-03-27T00:00:00"/>
    <x v="1"/>
    <x v="11"/>
    <x v="0"/>
    <s v="New"/>
    <x v="1"/>
    <x v="11"/>
    <n v="1"/>
    <n v="151.47999999999999"/>
    <n v="0"/>
    <n v="79.41"/>
    <x v="442"/>
    <n v="79.41"/>
    <n v="72.069999999999993"/>
    <n v="0.47577237919197252"/>
    <n v="2026"/>
    <s v="Q1"/>
    <x v="2"/>
    <x v="2"/>
  </r>
  <r>
    <n v="441"/>
    <d v="2026-03-28T00:00:00"/>
    <x v="0"/>
    <x v="15"/>
    <x v="2"/>
    <s v="New"/>
    <x v="4"/>
    <x v="16"/>
    <n v="1"/>
    <n v="51.02"/>
    <n v="0.05"/>
    <n v="21.94"/>
    <x v="443"/>
    <n v="21.94"/>
    <n v="26.529"/>
    <n v="0.54733953661102974"/>
    <n v="2026"/>
    <s v="Q1"/>
    <x v="2"/>
    <x v="2"/>
  </r>
  <r>
    <n v="4608"/>
    <d v="2026-03-28T00:00:00"/>
    <x v="2"/>
    <x v="2"/>
    <x v="1"/>
    <s v="Business"/>
    <x v="0"/>
    <x v="6"/>
    <n v="8"/>
    <n v="40.86"/>
    <n v="0.1"/>
    <n v="16.34"/>
    <x v="444"/>
    <n v="130.72"/>
    <n v="163.47200000000001"/>
    <n v="0.55566432805786703"/>
    <n v="2026"/>
    <s v="Q1"/>
    <x v="2"/>
    <x v="2"/>
  </r>
  <r>
    <n v="4914"/>
    <d v="2026-03-28T00:00:00"/>
    <x v="0"/>
    <x v="9"/>
    <x v="0"/>
    <s v="New"/>
    <x v="2"/>
    <x v="18"/>
    <n v="5"/>
    <n v="163.33000000000001"/>
    <n v="0"/>
    <n v="87.05"/>
    <x v="445"/>
    <n v="435.25"/>
    <n v="381.40000000000009"/>
    <n v="0.46702993938651816"/>
    <n v="2026"/>
    <s v="Q1"/>
    <x v="2"/>
    <x v="2"/>
  </r>
  <r>
    <n v="860"/>
    <d v="2026-03-29T00:00:00"/>
    <x v="1"/>
    <x v="14"/>
    <x v="3"/>
    <s v="New"/>
    <x v="1"/>
    <x v="1"/>
    <n v="1"/>
    <n v="90.27"/>
    <n v="0"/>
    <n v="46.38"/>
    <x v="446"/>
    <n v="46.38"/>
    <n v="43.889999999999993"/>
    <n v="0.48620804253904948"/>
    <n v="2026"/>
    <s v="Q1"/>
    <x v="2"/>
    <x v="2"/>
  </r>
  <r>
    <n v="920"/>
    <d v="2026-03-29T00:00:00"/>
    <x v="0"/>
    <x v="9"/>
    <x v="1"/>
    <s v="Business"/>
    <x v="2"/>
    <x v="15"/>
    <n v="12"/>
    <n v="131.31"/>
    <n v="0.05"/>
    <n v="68.459999999999994"/>
    <x v="447"/>
    <n v="821.52"/>
    <n v="675.41399999999999"/>
    <n v="0.45119824922140855"/>
    <n v="2026"/>
    <s v="Q1"/>
    <x v="2"/>
    <x v="2"/>
  </r>
  <r>
    <n v="1700"/>
    <d v="2026-03-29T00:00:00"/>
    <x v="1"/>
    <x v="12"/>
    <x v="3"/>
    <s v="New"/>
    <x v="2"/>
    <x v="18"/>
    <n v="1"/>
    <n v="167.27"/>
    <n v="0.05"/>
    <n v="88.19"/>
    <x v="448"/>
    <n v="88.19"/>
    <n v="70.716499999999996"/>
    <n v="0.44501955552478972"/>
    <n v="2026"/>
    <s v="Q1"/>
    <x v="2"/>
    <x v="2"/>
  </r>
  <r>
    <n v="1768"/>
    <d v="2026-03-29T00:00:00"/>
    <x v="1"/>
    <x v="12"/>
    <x v="3"/>
    <s v="Returning"/>
    <x v="1"/>
    <x v="17"/>
    <n v="4"/>
    <n v="70.510000000000005"/>
    <n v="0"/>
    <n v="31.93"/>
    <x v="449"/>
    <n v="127.72"/>
    <n v="154.32000000000002"/>
    <n v="0.54715643171181394"/>
    <n v="2026"/>
    <s v="Q1"/>
    <x v="2"/>
    <x v="2"/>
  </r>
  <r>
    <n v="1876"/>
    <d v="2026-03-29T00:00:00"/>
    <x v="1"/>
    <x v="6"/>
    <x v="1"/>
    <s v="New"/>
    <x v="0"/>
    <x v="8"/>
    <n v="12"/>
    <n v="101.06"/>
    <n v="0.1"/>
    <n v="50.59"/>
    <x v="450"/>
    <n v="607.08000000000004"/>
    <n v="484.36800000000005"/>
    <n v="0.4437847703234602"/>
    <n v="2026"/>
    <s v="Q1"/>
    <x v="2"/>
    <x v="2"/>
  </r>
  <r>
    <n v="2453"/>
    <d v="2026-03-29T00:00:00"/>
    <x v="3"/>
    <x v="8"/>
    <x v="0"/>
    <s v="Business"/>
    <x v="0"/>
    <x v="0"/>
    <n v="2"/>
    <n v="79.849999999999994"/>
    <n v="0.05"/>
    <n v="43.78"/>
    <x v="451"/>
    <n v="87.56"/>
    <n v="64.154999999999973"/>
    <n v="0.42286524074745402"/>
    <n v="2026"/>
    <s v="Q1"/>
    <x v="2"/>
    <x v="2"/>
  </r>
  <r>
    <n v="2676"/>
    <d v="2026-03-29T00:00:00"/>
    <x v="2"/>
    <x v="5"/>
    <x v="2"/>
    <s v="New"/>
    <x v="3"/>
    <x v="7"/>
    <n v="4"/>
    <n v="191.99"/>
    <n v="0"/>
    <n v="104.44"/>
    <x v="452"/>
    <n v="417.76"/>
    <n v="350.20000000000005"/>
    <n v="0.45601333402781397"/>
    <n v="2026"/>
    <s v="Q1"/>
    <x v="2"/>
    <x v="2"/>
  </r>
  <r>
    <n v="2800"/>
    <d v="2026-03-29T00:00:00"/>
    <x v="1"/>
    <x v="11"/>
    <x v="0"/>
    <s v="New"/>
    <x v="0"/>
    <x v="4"/>
    <n v="1"/>
    <n v="49.81"/>
    <n v="0.05"/>
    <n v="23.12"/>
    <x v="453"/>
    <n v="23.12"/>
    <n v="24.199499999999997"/>
    <n v="0.51140650260463438"/>
    <n v="2026"/>
    <s v="Q1"/>
    <x v="2"/>
    <x v="2"/>
  </r>
  <r>
    <n v="2857"/>
    <d v="2026-03-29T00:00:00"/>
    <x v="0"/>
    <x v="15"/>
    <x v="2"/>
    <s v="New"/>
    <x v="4"/>
    <x v="10"/>
    <n v="1"/>
    <n v="40.39"/>
    <n v="0.1"/>
    <n v="14.97"/>
    <x v="454"/>
    <n v="14.97"/>
    <n v="21.381"/>
    <n v="0.58818189320788972"/>
    <n v="2026"/>
    <s v="Q1"/>
    <x v="2"/>
    <x v="2"/>
  </r>
  <r>
    <n v="3584"/>
    <d v="2026-03-29T00:00:00"/>
    <x v="0"/>
    <x v="0"/>
    <x v="0"/>
    <s v="Returning"/>
    <x v="2"/>
    <x v="2"/>
    <n v="1"/>
    <n v="35.700000000000003"/>
    <n v="0.05"/>
    <n v="13.85"/>
    <x v="432"/>
    <n v="13.85"/>
    <n v="20.064999999999998"/>
    <n v="0.59162612413386406"/>
    <n v="2026"/>
    <s v="Q1"/>
    <x v="2"/>
    <x v="2"/>
  </r>
  <r>
    <n v="3669"/>
    <d v="2026-03-29T00:00:00"/>
    <x v="2"/>
    <x v="10"/>
    <x v="3"/>
    <s v="Returning"/>
    <x v="3"/>
    <x v="13"/>
    <n v="1"/>
    <n v="80.09"/>
    <n v="0"/>
    <n v="40.61"/>
    <x v="455"/>
    <n v="40.61"/>
    <n v="39.480000000000004"/>
    <n v="0.49294543638406796"/>
    <n v="2026"/>
    <s v="Q1"/>
    <x v="2"/>
    <x v="2"/>
  </r>
  <r>
    <n v="4787"/>
    <d v="2026-03-29T00:00:00"/>
    <x v="3"/>
    <x v="13"/>
    <x v="3"/>
    <s v="New"/>
    <x v="1"/>
    <x v="3"/>
    <n v="1"/>
    <n v="142.87"/>
    <n v="0.1"/>
    <n v="77.33"/>
    <x v="456"/>
    <n v="77.33"/>
    <n v="51.253"/>
    <n v="0.39859857057309289"/>
    <n v="2026"/>
    <s v="Q1"/>
    <x v="2"/>
    <x v="2"/>
  </r>
  <r>
    <n v="769"/>
    <d v="2026-03-30T00:00:00"/>
    <x v="3"/>
    <x v="8"/>
    <x v="0"/>
    <s v="Returning"/>
    <x v="4"/>
    <x v="10"/>
    <n v="1"/>
    <n v="40.53"/>
    <n v="0"/>
    <n v="14.32"/>
    <x v="457"/>
    <n v="14.32"/>
    <n v="26.21"/>
    <n v="0.64668147051566738"/>
    <n v="2026"/>
    <s v="Q1"/>
    <x v="2"/>
    <x v="2"/>
  </r>
  <r>
    <n v="1184"/>
    <d v="2026-03-30T00:00:00"/>
    <x v="3"/>
    <x v="8"/>
    <x v="0"/>
    <s v="Returning"/>
    <x v="0"/>
    <x v="4"/>
    <n v="1"/>
    <n v="49.46"/>
    <n v="0"/>
    <n v="23.04"/>
    <x v="458"/>
    <n v="23.04"/>
    <n v="26.42"/>
    <n v="0.53416902547513145"/>
    <n v="2026"/>
    <s v="Q1"/>
    <x v="2"/>
    <x v="2"/>
  </r>
  <r>
    <n v="1498"/>
    <d v="2026-03-30T00:00:00"/>
    <x v="1"/>
    <x v="14"/>
    <x v="3"/>
    <s v="Business"/>
    <x v="1"/>
    <x v="3"/>
    <n v="3"/>
    <n v="142.46"/>
    <n v="0"/>
    <n v="79.650000000000006"/>
    <x v="459"/>
    <n v="238.95000000000002"/>
    <n v="188.42999999999998"/>
    <n v="0.44089569001825069"/>
    <n v="2026"/>
    <s v="Q1"/>
    <x v="2"/>
    <x v="2"/>
  </r>
  <r>
    <n v="2054"/>
    <d v="2026-03-30T00:00:00"/>
    <x v="3"/>
    <x v="13"/>
    <x v="1"/>
    <s v="Business"/>
    <x v="1"/>
    <x v="3"/>
    <n v="6"/>
    <n v="142.18"/>
    <n v="0.05"/>
    <n v="80.94"/>
    <x v="460"/>
    <n v="485.64"/>
    <n v="324.78600000000006"/>
    <n v="0.40075960050640036"/>
    <n v="2026"/>
    <s v="Q1"/>
    <x v="2"/>
    <x v="2"/>
  </r>
  <r>
    <n v="2294"/>
    <d v="2026-03-30T00:00:00"/>
    <x v="1"/>
    <x v="14"/>
    <x v="0"/>
    <s v="New"/>
    <x v="4"/>
    <x v="10"/>
    <n v="2"/>
    <n v="41.04"/>
    <n v="0"/>
    <n v="15.03"/>
    <x v="461"/>
    <n v="30.06"/>
    <n v="52.019999999999996"/>
    <n v="0.63377192982456132"/>
    <n v="2026"/>
    <s v="Q1"/>
    <x v="2"/>
    <x v="2"/>
  </r>
  <r>
    <n v="2892"/>
    <d v="2026-03-30T00:00:00"/>
    <x v="1"/>
    <x v="12"/>
    <x v="0"/>
    <s v="Returning"/>
    <x v="1"/>
    <x v="3"/>
    <n v="2"/>
    <n v="145.06"/>
    <n v="0.15"/>
    <n v="77.08"/>
    <x v="462"/>
    <n v="154.16"/>
    <n v="92.442000000000007"/>
    <n v="0.37486313979610875"/>
    <n v="2026"/>
    <s v="Q1"/>
    <x v="2"/>
    <x v="2"/>
  </r>
  <r>
    <n v="3145"/>
    <d v="2026-03-30T00:00:00"/>
    <x v="1"/>
    <x v="11"/>
    <x v="0"/>
    <s v="Returning"/>
    <x v="2"/>
    <x v="15"/>
    <n v="1"/>
    <n v="130.72999999999999"/>
    <n v="0"/>
    <n v="66.17"/>
    <x v="463"/>
    <n v="66.17"/>
    <n v="64.559999999999988"/>
    <n v="0.4938422703281572"/>
    <n v="2026"/>
    <s v="Q1"/>
    <x v="2"/>
    <x v="2"/>
  </r>
  <r>
    <n v="3925"/>
    <d v="2026-03-30T00:00:00"/>
    <x v="3"/>
    <x v="13"/>
    <x v="0"/>
    <s v="Business"/>
    <x v="4"/>
    <x v="14"/>
    <n v="2"/>
    <n v="36.630000000000003"/>
    <n v="0"/>
    <n v="14.31"/>
    <x v="464"/>
    <n v="28.62"/>
    <n v="44.64"/>
    <n v="0.60933660933660927"/>
    <n v="2026"/>
    <s v="Q1"/>
    <x v="2"/>
    <x v="2"/>
  </r>
  <r>
    <n v="2722"/>
    <d v="2026-03-31T00:00:00"/>
    <x v="3"/>
    <x v="13"/>
    <x v="3"/>
    <s v="New"/>
    <x v="0"/>
    <x v="4"/>
    <n v="1"/>
    <n v="50.99"/>
    <n v="0.1"/>
    <n v="21.86"/>
    <x v="465"/>
    <n v="21.86"/>
    <n v="24.031000000000006"/>
    <n v="0.52365387548756848"/>
    <n v="2026"/>
    <s v="Q1"/>
    <x v="2"/>
    <x v="2"/>
  </r>
  <r>
    <n v="2767"/>
    <d v="2026-03-31T00:00:00"/>
    <x v="1"/>
    <x v="6"/>
    <x v="0"/>
    <s v="Returning"/>
    <x v="2"/>
    <x v="15"/>
    <n v="4"/>
    <n v="134.18"/>
    <n v="0"/>
    <n v="66.430000000000007"/>
    <x v="466"/>
    <n v="265.72000000000003"/>
    <n v="271"/>
    <n v="0.5049187658369354"/>
    <n v="2026"/>
    <s v="Q1"/>
    <x v="2"/>
    <x v="2"/>
  </r>
  <r>
    <n v="3794"/>
    <d v="2026-03-31T00:00:00"/>
    <x v="1"/>
    <x v="12"/>
    <x v="2"/>
    <s v="Business"/>
    <x v="4"/>
    <x v="16"/>
    <n v="2"/>
    <n v="50.86"/>
    <n v="0.1"/>
    <n v="21.76"/>
    <x v="467"/>
    <n v="43.52"/>
    <n v="48.027999999999999"/>
    <n v="0.52462096386595003"/>
    <n v="2026"/>
    <s v="Q1"/>
    <x v="2"/>
    <x v="2"/>
  </r>
  <r>
    <n v="3880"/>
    <d v="2026-03-31T00:00:00"/>
    <x v="1"/>
    <x v="12"/>
    <x v="1"/>
    <s v="Business"/>
    <x v="3"/>
    <x v="19"/>
    <n v="12"/>
    <n v="124.86"/>
    <n v="0.1"/>
    <n v="60.82"/>
    <x v="468"/>
    <n v="729.84"/>
    <n v="618.64800000000002"/>
    <n v="0.45877160197198641"/>
    <n v="2026"/>
    <s v="Q1"/>
    <x v="2"/>
    <x v="2"/>
  </r>
  <r>
    <n v="422"/>
    <d v="2026-04-01T00:00:00"/>
    <x v="3"/>
    <x v="4"/>
    <x v="0"/>
    <s v="Business"/>
    <x v="0"/>
    <x v="0"/>
    <n v="1"/>
    <n v="81.760000000000005"/>
    <n v="0.1"/>
    <n v="42.78"/>
    <x v="469"/>
    <n v="42.78"/>
    <n v="30.804000000000002"/>
    <n v="0.4186236138290933"/>
    <n v="2026"/>
    <s v="Q2"/>
    <x v="3"/>
    <x v="3"/>
  </r>
  <r>
    <n v="495"/>
    <d v="2026-04-01T00:00:00"/>
    <x v="1"/>
    <x v="14"/>
    <x v="2"/>
    <s v="Business"/>
    <x v="2"/>
    <x v="15"/>
    <n v="1"/>
    <n v="134.65"/>
    <n v="0"/>
    <n v="68.19"/>
    <x v="470"/>
    <n v="68.19"/>
    <n v="66.460000000000008"/>
    <n v="0.49357593761604163"/>
    <n v="2026"/>
    <s v="Q2"/>
    <x v="3"/>
    <x v="3"/>
  </r>
  <r>
    <n v="1517"/>
    <d v="2026-04-01T00:00:00"/>
    <x v="2"/>
    <x v="16"/>
    <x v="0"/>
    <s v="Business"/>
    <x v="0"/>
    <x v="6"/>
    <n v="1"/>
    <n v="41.21"/>
    <n v="0"/>
    <n v="16.34"/>
    <x v="471"/>
    <n v="16.34"/>
    <n v="24.87"/>
    <n v="0.60349429750060668"/>
    <n v="2026"/>
    <s v="Q2"/>
    <x v="3"/>
    <x v="3"/>
  </r>
  <r>
    <n v="2391"/>
    <d v="2026-04-01T00:00:00"/>
    <x v="1"/>
    <x v="12"/>
    <x v="0"/>
    <s v="Returning"/>
    <x v="4"/>
    <x v="10"/>
    <n v="2"/>
    <n v="40.590000000000003"/>
    <n v="0"/>
    <n v="15.01"/>
    <x v="472"/>
    <n v="30.02"/>
    <n v="51.160000000000011"/>
    <n v="0.63020448386302053"/>
    <n v="2026"/>
    <s v="Q2"/>
    <x v="3"/>
    <x v="3"/>
  </r>
  <r>
    <n v="3809"/>
    <d v="2026-04-01T00:00:00"/>
    <x v="0"/>
    <x v="15"/>
    <x v="0"/>
    <s v="New"/>
    <x v="3"/>
    <x v="19"/>
    <n v="3"/>
    <n v="124.08"/>
    <n v="0.05"/>
    <n v="62.41"/>
    <x v="473"/>
    <n v="187.23"/>
    <n v="166.398"/>
    <n v="0.47054531880959655"/>
    <n v="2026"/>
    <s v="Q2"/>
    <x v="3"/>
    <x v="3"/>
  </r>
  <r>
    <n v="3958"/>
    <d v="2026-04-01T00:00:00"/>
    <x v="1"/>
    <x v="1"/>
    <x v="0"/>
    <s v="Returning"/>
    <x v="3"/>
    <x v="19"/>
    <n v="2"/>
    <n v="125.35"/>
    <n v="0.15"/>
    <n v="60.73"/>
    <x v="474"/>
    <n v="121.46"/>
    <n v="91.635000000000005"/>
    <n v="0.43001947488209485"/>
    <n v="2026"/>
    <s v="Q2"/>
    <x v="3"/>
    <x v="3"/>
  </r>
  <r>
    <n v="4418"/>
    <d v="2026-04-01T00:00:00"/>
    <x v="1"/>
    <x v="14"/>
    <x v="3"/>
    <s v="New"/>
    <x v="4"/>
    <x v="14"/>
    <n v="3"/>
    <n v="36.090000000000003"/>
    <n v="0"/>
    <n v="14.03"/>
    <x v="475"/>
    <n v="42.089999999999996"/>
    <n v="66.180000000000007"/>
    <n v="0.61124965364366857"/>
    <n v="2026"/>
    <s v="Q2"/>
    <x v="3"/>
    <x v="3"/>
  </r>
  <r>
    <n v="4693"/>
    <d v="2026-04-01T00:00:00"/>
    <x v="1"/>
    <x v="12"/>
    <x v="1"/>
    <s v="Business"/>
    <x v="1"/>
    <x v="1"/>
    <n v="15"/>
    <n v="94.33"/>
    <n v="0.1"/>
    <n v="44.38"/>
    <x v="476"/>
    <n v="665.7"/>
    <n v="607.75500000000011"/>
    <n v="0.47724890161018652"/>
    <n v="2026"/>
    <s v="Q2"/>
    <x v="3"/>
    <x v="3"/>
  </r>
  <r>
    <n v="193"/>
    <d v="2026-04-02T00:00:00"/>
    <x v="3"/>
    <x v="4"/>
    <x v="2"/>
    <s v="Returning"/>
    <x v="2"/>
    <x v="2"/>
    <n v="1"/>
    <n v="35.6"/>
    <n v="0.1"/>
    <n v="13.39"/>
    <x v="477"/>
    <n v="13.39"/>
    <n v="18.649999999999999"/>
    <n v="0.58208489388264661"/>
    <n v="2026"/>
    <s v="Q2"/>
    <x v="3"/>
    <x v="3"/>
  </r>
  <r>
    <n v="2246"/>
    <d v="2026-04-02T00:00:00"/>
    <x v="1"/>
    <x v="12"/>
    <x v="3"/>
    <s v="Returning"/>
    <x v="0"/>
    <x v="4"/>
    <n v="1"/>
    <n v="50.17"/>
    <n v="0"/>
    <n v="21.95"/>
    <x v="478"/>
    <n v="21.95"/>
    <n v="28.220000000000002"/>
    <n v="0.56248754235598963"/>
    <n v="2026"/>
    <s v="Q2"/>
    <x v="3"/>
    <x v="3"/>
  </r>
  <r>
    <n v="2556"/>
    <d v="2026-04-02T00:00:00"/>
    <x v="3"/>
    <x v="8"/>
    <x v="0"/>
    <s v="Returning"/>
    <x v="1"/>
    <x v="17"/>
    <n v="2"/>
    <n v="72.900000000000006"/>
    <n v="0"/>
    <n v="31.52"/>
    <x v="479"/>
    <n v="63.04"/>
    <n v="82.760000000000019"/>
    <n v="0.5676268861454048"/>
    <n v="2026"/>
    <s v="Q2"/>
    <x v="3"/>
    <x v="3"/>
  </r>
  <r>
    <n v="169"/>
    <d v="2026-04-03T00:00:00"/>
    <x v="2"/>
    <x v="16"/>
    <x v="0"/>
    <s v="New"/>
    <x v="1"/>
    <x v="1"/>
    <n v="2"/>
    <n v="93.48"/>
    <n v="0"/>
    <n v="45.15"/>
    <x v="480"/>
    <n v="90.3"/>
    <n v="96.660000000000011"/>
    <n v="0.51700898587933253"/>
    <n v="2026"/>
    <s v="Q2"/>
    <x v="3"/>
    <x v="3"/>
  </r>
  <r>
    <n v="877"/>
    <d v="2026-04-03T00:00:00"/>
    <x v="1"/>
    <x v="12"/>
    <x v="0"/>
    <s v="New"/>
    <x v="3"/>
    <x v="19"/>
    <n v="1"/>
    <n v="123.63"/>
    <n v="0"/>
    <n v="58.88"/>
    <x v="481"/>
    <n v="58.88"/>
    <n v="64.75"/>
    <n v="0.52374019250990866"/>
    <n v="2026"/>
    <s v="Q2"/>
    <x v="3"/>
    <x v="3"/>
  </r>
  <r>
    <n v="2023"/>
    <d v="2026-04-03T00:00:00"/>
    <x v="1"/>
    <x v="12"/>
    <x v="0"/>
    <s v="New"/>
    <x v="2"/>
    <x v="18"/>
    <n v="3"/>
    <n v="168.37"/>
    <n v="0"/>
    <n v="87.15"/>
    <x v="482"/>
    <n v="261.45000000000005"/>
    <n v="243.65999999999997"/>
    <n v="0.4823899744610084"/>
    <n v="2026"/>
    <s v="Q2"/>
    <x v="3"/>
    <x v="3"/>
  </r>
  <r>
    <n v="2548"/>
    <d v="2026-04-03T00:00:00"/>
    <x v="0"/>
    <x v="9"/>
    <x v="3"/>
    <s v="New"/>
    <x v="0"/>
    <x v="4"/>
    <n v="4"/>
    <n v="51.68"/>
    <n v="0.05"/>
    <n v="23.09"/>
    <x v="483"/>
    <n v="92.36"/>
    <n v="104.02399999999999"/>
    <n v="0.52969692031937421"/>
    <n v="2026"/>
    <s v="Q2"/>
    <x v="3"/>
    <x v="3"/>
  </r>
  <r>
    <n v="2602"/>
    <d v="2026-04-03T00:00:00"/>
    <x v="1"/>
    <x v="12"/>
    <x v="3"/>
    <s v="New"/>
    <x v="0"/>
    <x v="6"/>
    <n v="1"/>
    <n v="40.159999999999997"/>
    <n v="0"/>
    <n v="16.77"/>
    <x v="484"/>
    <n v="16.77"/>
    <n v="23.389999999999997"/>
    <n v="0.58242031872509958"/>
    <n v="2026"/>
    <s v="Q2"/>
    <x v="3"/>
    <x v="3"/>
  </r>
  <r>
    <n v="3229"/>
    <d v="2026-04-03T00:00:00"/>
    <x v="3"/>
    <x v="13"/>
    <x v="2"/>
    <s v="Returning"/>
    <x v="2"/>
    <x v="2"/>
    <n v="3"/>
    <n v="36.17"/>
    <n v="0.1"/>
    <n v="13.65"/>
    <x v="485"/>
    <n v="40.950000000000003"/>
    <n v="56.709000000000003"/>
    <n v="0.58068380794396834"/>
    <n v="2026"/>
    <s v="Q2"/>
    <x v="3"/>
    <x v="3"/>
  </r>
  <r>
    <n v="3261"/>
    <d v="2026-04-03T00:00:00"/>
    <x v="2"/>
    <x v="10"/>
    <x v="0"/>
    <s v="New"/>
    <x v="2"/>
    <x v="15"/>
    <n v="4"/>
    <n v="130.55000000000001"/>
    <n v="0"/>
    <n v="67.66"/>
    <x v="486"/>
    <n v="270.64"/>
    <n v="251.56000000000006"/>
    <n v="0.48173113749521262"/>
    <n v="2026"/>
    <s v="Q2"/>
    <x v="3"/>
    <x v="3"/>
  </r>
  <r>
    <n v="3621"/>
    <d v="2026-04-03T00:00:00"/>
    <x v="3"/>
    <x v="8"/>
    <x v="0"/>
    <s v="New"/>
    <x v="0"/>
    <x v="8"/>
    <n v="2"/>
    <n v="102.63"/>
    <n v="0"/>
    <n v="50.19"/>
    <x v="487"/>
    <n v="100.38"/>
    <n v="104.88"/>
    <n v="0.51096170710318622"/>
    <n v="2026"/>
    <s v="Q2"/>
    <x v="3"/>
    <x v="3"/>
  </r>
  <r>
    <n v="4681"/>
    <d v="2026-04-03T00:00:00"/>
    <x v="3"/>
    <x v="13"/>
    <x v="3"/>
    <s v="Returning"/>
    <x v="0"/>
    <x v="0"/>
    <n v="6"/>
    <n v="81.239999999999995"/>
    <n v="0"/>
    <n v="43.28"/>
    <x v="488"/>
    <n v="259.68"/>
    <n v="227.75999999999993"/>
    <n v="0.46725750861644505"/>
    <n v="2026"/>
    <s v="Q2"/>
    <x v="3"/>
    <x v="3"/>
  </r>
  <r>
    <n v="4954"/>
    <d v="2026-04-03T00:00:00"/>
    <x v="3"/>
    <x v="8"/>
    <x v="0"/>
    <s v="New"/>
    <x v="1"/>
    <x v="17"/>
    <n v="3"/>
    <n v="72.11"/>
    <n v="0.05"/>
    <n v="31.63"/>
    <x v="489"/>
    <n v="94.89"/>
    <n v="110.62349999999996"/>
    <n v="0.5382785072513484"/>
    <n v="2026"/>
    <s v="Q2"/>
    <x v="3"/>
    <x v="3"/>
  </r>
  <r>
    <n v="1153"/>
    <d v="2026-04-04T00:00:00"/>
    <x v="2"/>
    <x v="16"/>
    <x v="2"/>
    <s v="New"/>
    <x v="1"/>
    <x v="1"/>
    <n v="4"/>
    <n v="90.15"/>
    <n v="0"/>
    <n v="44.9"/>
    <x v="490"/>
    <n v="179.6"/>
    <n v="181.00000000000003"/>
    <n v="0.50194120909595119"/>
    <n v="2026"/>
    <s v="Q2"/>
    <x v="3"/>
    <x v="3"/>
  </r>
  <r>
    <n v="1383"/>
    <d v="2026-04-04T00:00:00"/>
    <x v="3"/>
    <x v="4"/>
    <x v="2"/>
    <s v="Returning"/>
    <x v="0"/>
    <x v="4"/>
    <n v="1"/>
    <n v="50.7"/>
    <n v="0.05"/>
    <n v="21.85"/>
    <x v="491"/>
    <n v="21.85"/>
    <n v="26.314999999999998"/>
    <n v="0.54635108481262329"/>
    <n v="2026"/>
    <s v="Q2"/>
    <x v="3"/>
    <x v="3"/>
  </r>
  <r>
    <n v="2583"/>
    <d v="2026-04-04T00:00:00"/>
    <x v="0"/>
    <x v="0"/>
    <x v="0"/>
    <s v="Returning"/>
    <x v="4"/>
    <x v="10"/>
    <n v="1"/>
    <n v="41.13"/>
    <n v="0"/>
    <n v="15.04"/>
    <x v="492"/>
    <n v="15.04"/>
    <n v="26.090000000000003"/>
    <n v="0.63433017262338931"/>
    <n v="2026"/>
    <s v="Q2"/>
    <x v="3"/>
    <x v="3"/>
  </r>
  <r>
    <n v="4074"/>
    <d v="2026-04-04T00:00:00"/>
    <x v="1"/>
    <x v="1"/>
    <x v="2"/>
    <s v="Returning"/>
    <x v="3"/>
    <x v="19"/>
    <n v="1"/>
    <n v="121.66"/>
    <n v="0"/>
    <n v="61.37"/>
    <x v="493"/>
    <n v="61.37"/>
    <n v="60.29"/>
    <n v="0.49556140062469178"/>
    <n v="2026"/>
    <s v="Q2"/>
    <x v="3"/>
    <x v="3"/>
  </r>
  <r>
    <n v="4301"/>
    <d v="2026-04-04T00:00:00"/>
    <x v="2"/>
    <x v="16"/>
    <x v="2"/>
    <s v="New"/>
    <x v="4"/>
    <x v="12"/>
    <n v="1"/>
    <n v="122.77"/>
    <n v="0.1"/>
    <n v="70.59"/>
    <x v="494"/>
    <n v="70.59"/>
    <n v="39.902999999999992"/>
    <n v="0.36113599956558329"/>
    <n v="2026"/>
    <s v="Q2"/>
    <x v="3"/>
    <x v="3"/>
  </r>
  <r>
    <n v="4692"/>
    <d v="2026-04-04T00:00:00"/>
    <x v="3"/>
    <x v="13"/>
    <x v="0"/>
    <s v="Returning"/>
    <x v="0"/>
    <x v="4"/>
    <n v="1"/>
    <n v="49.96"/>
    <n v="0"/>
    <n v="22.13"/>
    <x v="495"/>
    <n v="22.13"/>
    <n v="27.830000000000002"/>
    <n v="0.55704563650920735"/>
    <n v="2026"/>
    <s v="Q2"/>
    <x v="3"/>
    <x v="3"/>
  </r>
  <r>
    <n v="1951"/>
    <d v="2026-04-05T00:00:00"/>
    <x v="3"/>
    <x v="8"/>
    <x v="3"/>
    <s v="Returning"/>
    <x v="1"/>
    <x v="11"/>
    <n v="2"/>
    <n v="155.13"/>
    <n v="0.15"/>
    <n v="80.959999999999994"/>
    <x v="496"/>
    <n v="161.91999999999999"/>
    <n v="101.80100000000002"/>
    <n v="0.38601779911345707"/>
    <n v="2026"/>
    <s v="Q2"/>
    <x v="3"/>
    <x v="3"/>
  </r>
  <r>
    <n v="2111"/>
    <d v="2026-04-05T00:00:00"/>
    <x v="3"/>
    <x v="13"/>
    <x v="0"/>
    <s v="New"/>
    <x v="1"/>
    <x v="17"/>
    <n v="3"/>
    <n v="69.83"/>
    <n v="0.05"/>
    <n v="31.53"/>
    <x v="497"/>
    <n v="94.59"/>
    <n v="104.4255"/>
    <n v="0.52471038687941396"/>
    <n v="2026"/>
    <s v="Q2"/>
    <x v="3"/>
    <x v="3"/>
  </r>
  <r>
    <n v="2933"/>
    <d v="2026-04-05T00:00:00"/>
    <x v="1"/>
    <x v="6"/>
    <x v="2"/>
    <s v="Returning"/>
    <x v="2"/>
    <x v="2"/>
    <n v="1"/>
    <n v="35.4"/>
    <n v="0"/>
    <n v="13.37"/>
    <x v="498"/>
    <n v="13.37"/>
    <n v="22.03"/>
    <n v="0.62231638418079105"/>
    <n v="2026"/>
    <s v="Q2"/>
    <x v="3"/>
    <x v="3"/>
  </r>
  <r>
    <n v="3263"/>
    <d v="2026-04-05T00:00:00"/>
    <x v="3"/>
    <x v="7"/>
    <x v="0"/>
    <s v="New"/>
    <x v="4"/>
    <x v="16"/>
    <n v="1"/>
    <n v="51.75"/>
    <n v="0.1"/>
    <n v="22.1"/>
    <x v="499"/>
    <n v="22.1"/>
    <n v="24.475000000000001"/>
    <n v="0.52549651100375738"/>
    <n v="2026"/>
    <s v="Q2"/>
    <x v="3"/>
    <x v="3"/>
  </r>
  <r>
    <n v="4764"/>
    <d v="2026-04-05T00:00:00"/>
    <x v="3"/>
    <x v="13"/>
    <x v="3"/>
    <s v="New"/>
    <x v="0"/>
    <x v="6"/>
    <n v="6"/>
    <n v="39.6"/>
    <n v="0.15"/>
    <n v="17.010000000000002"/>
    <x v="500"/>
    <n v="102.06"/>
    <n v="99.9"/>
    <n v="0.49465240641711233"/>
    <n v="2026"/>
    <s v="Q2"/>
    <x v="3"/>
    <x v="3"/>
  </r>
  <r>
    <n v="28"/>
    <d v="2026-04-06T00:00:00"/>
    <x v="1"/>
    <x v="6"/>
    <x v="2"/>
    <s v="New"/>
    <x v="4"/>
    <x v="12"/>
    <n v="2"/>
    <n v="125.94"/>
    <n v="0.05"/>
    <n v="70.94"/>
    <x v="501"/>
    <n v="141.88"/>
    <n v="97.405999999999977"/>
    <n v="0.40706936469329585"/>
    <n v="2026"/>
    <s v="Q2"/>
    <x v="3"/>
    <x v="3"/>
  </r>
  <r>
    <n v="581"/>
    <d v="2026-04-06T00:00:00"/>
    <x v="1"/>
    <x v="1"/>
    <x v="0"/>
    <s v="Returning"/>
    <x v="3"/>
    <x v="19"/>
    <n v="3"/>
    <n v="124.67"/>
    <n v="0"/>
    <n v="61.46"/>
    <x v="502"/>
    <n v="184.38"/>
    <n v="189.63"/>
    <n v="0.50701852891633914"/>
    <n v="2026"/>
    <s v="Q2"/>
    <x v="3"/>
    <x v="3"/>
  </r>
  <r>
    <n v="643"/>
    <d v="2026-04-06T00:00:00"/>
    <x v="3"/>
    <x v="8"/>
    <x v="0"/>
    <s v="Returning"/>
    <x v="1"/>
    <x v="17"/>
    <n v="2"/>
    <n v="72.260000000000005"/>
    <n v="0"/>
    <n v="33.21"/>
    <x v="503"/>
    <n v="66.42"/>
    <n v="78.100000000000009"/>
    <n v="0.54040963188486024"/>
    <n v="2026"/>
    <s v="Q2"/>
    <x v="3"/>
    <x v="3"/>
  </r>
  <r>
    <n v="1907"/>
    <d v="2026-04-06T00:00:00"/>
    <x v="1"/>
    <x v="12"/>
    <x v="1"/>
    <s v="Business"/>
    <x v="0"/>
    <x v="4"/>
    <n v="10"/>
    <n v="50.64"/>
    <n v="0.2"/>
    <n v="22.99"/>
    <x v="504"/>
    <n v="229.89999999999998"/>
    <n v="175.22000000000003"/>
    <n v="0.43251382306477099"/>
    <n v="2026"/>
    <s v="Q2"/>
    <x v="3"/>
    <x v="3"/>
  </r>
  <r>
    <n v="1950"/>
    <d v="2026-04-06T00:00:00"/>
    <x v="0"/>
    <x v="9"/>
    <x v="0"/>
    <s v="New"/>
    <x v="1"/>
    <x v="17"/>
    <n v="1"/>
    <n v="73"/>
    <n v="0"/>
    <n v="32.4"/>
    <x v="505"/>
    <n v="32.4"/>
    <n v="40.6"/>
    <n v="0.55616438356164388"/>
    <n v="2026"/>
    <s v="Q2"/>
    <x v="3"/>
    <x v="3"/>
  </r>
  <r>
    <n v="2443"/>
    <d v="2026-04-06T00:00:00"/>
    <x v="0"/>
    <x v="15"/>
    <x v="0"/>
    <s v="Returning"/>
    <x v="2"/>
    <x v="2"/>
    <n v="1"/>
    <n v="35.700000000000003"/>
    <n v="0"/>
    <n v="13.8"/>
    <x v="506"/>
    <n v="13.8"/>
    <n v="21.900000000000002"/>
    <n v="0.61344537815126055"/>
    <n v="2026"/>
    <s v="Q2"/>
    <x v="3"/>
    <x v="3"/>
  </r>
  <r>
    <n v="2480"/>
    <d v="2026-04-06T00:00:00"/>
    <x v="2"/>
    <x v="16"/>
    <x v="1"/>
    <s v="New"/>
    <x v="1"/>
    <x v="11"/>
    <n v="8"/>
    <n v="152.41999999999999"/>
    <n v="0.05"/>
    <n v="80.11"/>
    <x v="507"/>
    <n v="640.88"/>
    <n v="517.51199999999983"/>
    <n v="0.44675032286134564"/>
    <n v="2026"/>
    <s v="Q2"/>
    <x v="3"/>
    <x v="3"/>
  </r>
  <r>
    <n v="2515"/>
    <d v="2026-04-06T00:00:00"/>
    <x v="3"/>
    <x v="8"/>
    <x v="0"/>
    <s v="Returning"/>
    <x v="0"/>
    <x v="0"/>
    <n v="1"/>
    <n v="81.78"/>
    <n v="0"/>
    <n v="42.82"/>
    <x v="508"/>
    <n v="42.82"/>
    <n v="38.96"/>
    <n v="0.47640009782342874"/>
    <n v="2026"/>
    <s v="Q2"/>
    <x v="3"/>
    <x v="3"/>
  </r>
  <r>
    <n v="2829"/>
    <d v="2026-04-06T00:00:00"/>
    <x v="1"/>
    <x v="6"/>
    <x v="0"/>
    <s v="Business"/>
    <x v="0"/>
    <x v="8"/>
    <n v="6"/>
    <n v="102.59"/>
    <n v="0.1"/>
    <n v="49.6"/>
    <x v="509"/>
    <n v="297.60000000000002"/>
    <n v="256.38599999999997"/>
    <n v="0.46280230908362302"/>
    <n v="2026"/>
    <s v="Q2"/>
    <x v="3"/>
    <x v="3"/>
  </r>
  <r>
    <n v="4086"/>
    <d v="2026-04-06T00:00:00"/>
    <x v="3"/>
    <x v="8"/>
    <x v="2"/>
    <s v="Returning"/>
    <x v="1"/>
    <x v="11"/>
    <n v="2"/>
    <n v="152.44"/>
    <n v="0.15"/>
    <n v="76.680000000000007"/>
    <x v="510"/>
    <n v="153.36000000000001"/>
    <n v="105.78799999999995"/>
    <n v="0.4082146109559015"/>
    <n v="2026"/>
    <s v="Q2"/>
    <x v="3"/>
    <x v="3"/>
  </r>
  <r>
    <n v="4512"/>
    <d v="2026-04-06T00:00:00"/>
    <x v="1"/>
    <x v="1"/>
    <x v="0"/>
    <s v="New"/>
    <x v="2"/>
    <x v="15"/>
    <n v="6"/>
    <n v="136.29"/>
    <n v="0"/>
    <n v="68.209999999999994"/>
    <x v="511"/>
    <n v="409.26"/>
    <n v="408.48"/>
    <n v="0.49952307579426225"/>
    <n v="2026"/>
    <s v="Q2"/>
    <x v="3"/>
    <x v="3"/>
  </r>
  <r>
    <n v="4837"/>
    <d v="2026-04-06T00:00:00"/>
    <x v="0"/>
    <x v="9"/>
    <x v="1"/>
    <s v="Business"/>
    <x v="1"/>
    <x v="11"/>
    <n v="4"/>
    <n v="157.51"/>
    <n v="0.2"/>
    <n v="79.209999999999994"/>
    <x v="512"/>
    <n v="316.83999999999997"/>
    <n v="187.19200000000001"/>
    <n v="0.37138911815122855"/>
    <n v="2026"/>
    <s v="Q2"/>
    <x v="3"/>
    <x v="3"/>
  </r>
  <r>
    <n v="1580"/>
    <d v="2026-04-07T00:00:00"/>
    <x v="2"/>
    <x v="3"/>
    <x v="0"/>
    <s v="New"/>
    <x v="3"/>
    <x v="19"/>
    <n v="2"/>
    <n v="120.5"/>
    <n v="0"/>
    <n v="61.42"/>
    <x v="513"/>
    <n v="122.84"/>
    <n v="118.16"/>
    <n v="0.49029045643153524"/>
    <n v="2026"/>
    <s v="Q2"/>
    <x v="3"/>
    <x v="3"/>
  </r>
  <r>
    <n v="1962"/>
    <d v="2026-04-07T00:00:00"/>
    <x v="0"/>
    <x v="0"/>
    <x v="0"/>
    <s v="Returning"/>
    <x v="1"/>
    <x v="11"/>
    <n v="3"/>
    <n v="152.62"/>
    <n v="0.05"/>
    <n v="77.75"/>
    <x v="514"/>
    <n v="233.25"/>
    <n v="201.71699999999998"/>
    <n v="0.46375242259757637"/>
    <n v="2026"/>
    <s v="Q2"/>
    <x v="3"/>
    <x v="3"/>
  </r>
  <r>
    <n v="2381"/>
    <d v="2026-04-07T00:00:00"/>
    <x v="1"/>
    <x v="11"/>
    <x v="0"/>
    <s v="Returning"/>
    <x v="2"/>
    <x v="15"/>
    <n v="2"/>
    <n v="134.16"/>
    <n v="0.05"/>
    <n v="67.08"/>
    <x v="515"/>
    <n v="134.16"/>
    <n v="120.74399999999997"/>
    <n v="0.47368421052631576"/>
    <n v="2026"/>
    <s v="Q2"/>
    <x v="3"/>
    <x v="3"/>
  </r>
  <r>
    <n v="2655"/>
    <d v="2026-04-07T00:00:00"/>
    <x v="3"/>
    <x v="13"/>
    <x v="2"/>
    <s v="Business"/>
    <x v="0"/>
    <x v="8"/>
    <n v="1"/>
    <n v="101.13"/>
    <n v="0"/>
    <n v="50.8"/>
    <x v="516"/>
    <n v="50.8"/>
    <n v="50.33"/>
    <n v="0.49767625828141998"/>
    <n v="2026"/>
    <s v="Q2"/>
    <x v="3"/>
    <x v="3"/>
  </r>
  <r>
    <n v="2944"/>
    <d v="2026-04-07T00:00:00"/>
    <x v="1"/>
    <x v="14"/>
    <x v="2"/>
    <s v="New"/>
    <x v="4"/>
    <x v="16"/>
    <n v="1"/>
    <n v="51.36"/>
    <n v="0"/>
    <n v="22.21"/>
    <x v="517"/>
    <n v="22.21"/>
    <n v="29.15"/>
    <n v="0.56756230529595009"/>
    <n v="2026"/>
    <s v="Q2"/>
    <x v="3"/>
    <x v="3"/>
  </r>
  <r>
    <n v="4756"/>
    <d v="2026-04-07T00:00:00"/>
    <x v="2"/>
    <x v="16"/>
    <x v="0"/>
    <s v="Business"/>
    <x v="1"/>
    <x v="11"/>
    <n v="5"/>
    <n v="151.88"/>
    <n v="0"/>
    <n v="80.56"/>
    <x v="518"/>
    <n v="402.8"/>
    <n v="356.59999999999997"/>
    <n v="0.46958124835396364"/>
    <n v="2026"/>
    <s v="Q2"/>
    <x v="3"/>
    <x v="3"/>
  </r>
  <r>
    <n v="52"/>
    <d v="2026-04-08T00:00:00"/>
    <x v="1"/>
    <x v="12"/>
    <x v="0"/>
    <s v="New"/>
    <x v="2"/>
    <x v="15"/>
    <n v="2"/>
    <n v="133.59"/>
    <n v="0"/>
    <n v="66.83"/>
    <x v="519"/>
    <n v="133.66"/>
    <n v="133.52000000000001"/>
    <n v="0.49973800434164234"/>
    <n v="2026"/>
    <s v="Q2"/>
    <x v="3"/>
    <x v="3"/>
  </r>
  <r>
    <n v="556"/>
    <d v="2026-04-08T00:00:00"/>
    <x v="3"/>
    <x v="8"/>
    <x v="0"/>
    <s v="New"/>
    <x v="3"/>
    <x v="19"/>
    <n v="2"/>
    <n v="124.39"/>
    <n v="0"/>
    <n v="61.27"/>
    <x v="520"/>
    <n v="122.54"/>
    <n v="126.24"/>
    <n v="0.50743628909076288"/>
    <n v="2026"/>
    <s v="Q2"/>
    <x v="3"/>
    <x v="3"/>
  </r>
  <r>
    <n v="1233"/>
    <d v="2026-04-08T00:00:00"/>
    <x v="0"/>
    <x v="15"/>
    <x v="0"/>
    <s v="New"/>
    <x v="0"/>
    <x v="4"/>
    <n v="5"/>
    <n v="50.22"/>
    <n v="0.1"/>
    <n v="22.31"/>
    <x v="521"/>
    <n v="111.55"/>
    <n v="114.44000000000001"/>
    <n v="0.50639408823399268"/>
    <n v="2026"/>
    <s v="Q2"/>
    <x v="3"/>
    <x v="3"/>
  </r>
  <r>
    <n v="1492"/>
    <d v="2026-04-08T00:00:00"/>
    <x v="1"/>
    <x v="14"/>
    <x v="0"/>
    <s v="Returning"/>
    <x v="0"/>
    <x v="6"/>
    <n v="2"/>
    <n v="41.08"/>
    <n v="0"/>
    <n v="16.79"/>
    <x v="522"/>
    <n v="33.58"/>
    <n v="48.58"/>
    <n v="0.59128529698149956"/>
    <n v="2026"/>
    <s v="Q2"/>
    <x v="3"/>
    <x v="3"/>
  </r>
  <r>
    <n v="1619"/>
    <d v="2026-04-08T00:00:00"/>
    <x v="3"/>
    <x v="8"/>
    <x v="2"/>
    <s v="New"/>
    <x v="2"/>
    <x v="9"/>
    <n v="5"/>
    <n v="46.11"/>
    <n v="0"/>
    <n v="18.88"/>
    <x v="523"/>
    <n v="94.399999999999991"/>
    <n v="136.15000000000003"/>
    <n v="0.5905443504662764"/>
    <n v="2026"/>
    <s v="Q2"/>
    <x v="3"/>
    <x v="3"/>
  </r>
  <r>
    <n v="1631"/>
    <d v="2026-04-08T00:00:00"/>
    <x v="3"/>
    <x v="8"/>
    <x v="0"/>
    <s v="Returning"/>
    <x v="2"/>
    <x v="9"/>
    <n v="1"/>
    <n v="45.54"/>
    <n v="0"/>
    <n v="18.36"/>
    <x v="232"/>
    <n v="18.36"/>
    <n v="27.18"/>
    <n v="0.59683794466403162"/>
    <n v="2026"/>
    <s v="Q2"/>
    <x v="3"/>
    <x v="3"/>
  </r>
  <r>
    <n v="1844"/>
    <d v="2026-04-08T00:00:00"/>
    <x v="1"/>
    <x v="14"/>
    <x v="2"/>
    <s v="New"/>
    <x v="4"/>
    <x v="14"/>
    <n v="2"/>
    <n v="37.1"/>
    <n v="0.1"/>
    <n v="14.17"/>
    <x v="524"/>
    <n v="28.34"/>
    <n v="38.44"/>
    <n v="0.57562144354597178"/>
    <n v="2026"/>
    <s v="Q2"/>
    <x v="3"/>
    <x v="3"/>
  </r>
  <r>
    <n v="4246"/>
    <d v="2026-04-08T00:00:00"/>
    <x v="3"/>
    <x v="8"/>
    <x v="1"/>
    <s v="Business"/>
    <x v="1"/>
    <x v="11"/>
    <n v="5"/>
    <n v="156.57"/>
    <n v="0.15"/>
    <n v="80.849999999999994"/>
    <x v="525"/>
    <n v="404.25"/>
    <n v="261.1724999999999"/>
    <n v="0.39249123677062309"/>
    <n v="2026"/>
    <s v="Q2"/>
    <x v="3"/>
    <x v="3"/>
  </r>
  <r>
    <n v="5139"/>
    <d v="2026-04-08T00:00:00"/>
    <x v="0"/>
    <x v="15"/>
    <x v="0"/>
    <s v="Returning"/>
    <x v="4"/>
    <x v="16"/>
    <n v="2"/>
    <n v="51.4"/>
    <n v="0"/>
    <n v="21.99"/>
    <x v="526"/>
    <n v="43.98"/>
    <n v="58.82"/>
    <n v="0.57217898832684821"/>
    <n v="2026"/>
    <s v="Q2"/>
    <x v="3"/>
    <x v="3"/>
  </r>
  <r>
    <n v="186"/>
    <d v="2026-04-09T00:00:00"/>
    <x v="0"/>
    <x v="0"/>
    <x v="0"/>
    <s v="New"/>
    <x v="2"/>
    <x v="9"/>
    <n v="2"/>
    <n v="46.42"/>
    <n v="0.1"/>
    <n v="18.73"/>
    <x v="527"/>
    <n v="37.46"/>
    <n v="46.096000000000011"/>
    <n v="0.55167791660682663"/>
    <n v="2026"/>
    <s v="Q2"/>
    <x v="3"/>
    <x v="3"/>
  </r>
  <r>
    <n v="1742"/>
    <d v="2026-04-09T00:00:00"/>
    <x v="3"/>
    <x v="4"/>
    <x v="3"/>
    <s v="Returning"/>
    <x v="3"/>
    <x v="19"/>
    <n v="2"/>
    <n v="120.75"/>
    <n v="0.05"/>
    <n v="60.31"/>
    <x v="528"/>
    <n v="120.62"/>
    <n v="108.80499999999998"/>
    <n v="0.47425084450256066"/>
    <n v="2026"/>
    <s v="Q2"/>
    <x v="3"/>
    <x v="3"/>
  </r>
  <r>
    <n v="3189"/>
    <d v="2026-04-09T00:00:00"/>
    <x v="1"/>
    <x v="11"/>
    <x v="1"/>
    <s v="Business"/>
    <x v="1"/>
    <x v="11"/>
    <n v="6"/>
    <n v="157.38999999999999"/>
    <n v="0.05"/>
    <n v="79.239999999999995"/>
    <x v="529"/>
    <n v="475.43999999999994"/>
    <n v="421.68299999999999"/>
    <n v="0.47003922539049831"/>
    <n v="2026"/>
    <s v="Q2"/>
    <x v="3"/>
    <x v="3"/>
  </r>
  <r>
    <n v="3747"/>
    <d v="2026-04-09T00:00:00"/>
    <x v="3"/>
    <x v="7"/>
    <x v="2"/>
    <s v="Returning"/>
    <x v="3"/>
    <x v="19"/>
    <n v="2"/>
    <n v="122.36"/>
    <n v="0.05"/>
    <n v="59.06"/>
    <x v="530"/>
    <n v="118.12"/>
    <n v="114.36399999999998"/>
    <n v="0.49192202474148755"/>
    <n v="2026"/>
    <s v="Q2"/>
    <x v="3"/>
    <x v="3"/>
  </r>
  <r>
    <n v="3782"/>
    <d v="2026-04-09T00:00:00"/>
    <x v="0"/>
    <x v="0"/>
    <x v="2"/>
    <s v="Returning"/>
    <x v="4"/>
    <x v="10"/>
    <n v="2"/>
    <n v="39.68"/>
    <n v="0.05"/>
    <n v="14.98"/>
    <x v="531"/>
    <n v="29.96"/>
    <n v="45.431999999999995"/>
    <n v="0.60261035653650252"/>
    <n v="2026"/>
    <s v="Q2"/>
    <x v="3"/>
    <x v="3"/>
  </r>
  <r>
    <n v="4344"/>
    <d v="2026-04-09T00:00:00"/>
    <x v="2"/>
    <x v="5"/>
    <x v="2"/>
    <s v="Business"/>
    <x v="3"/>
    <x v="19"/>
    <n v="3"/>
    <n v="121.56"/>
    <n v="0.15"/>
    <n v="61.31"/>
    <x v="532"/>
    <n v="183.93"/>
    <n v="126.048"/>
    <n v="0.40663530960261696"/>
    <n v="2026"/>
    <s v="Q2"/>
    <x v="3"/>
    <x v="3"/>
  </r>
  <r>
    <n v="4901"/>
    <d v="2026-04-09T00:00:00"/>
    <x v="0"/>
    <x v="0"/>
    <x v="3"/>
    <s v="New"/>
    <x v="0"/>
    <x v="0"/>
    <n v="1"/>
    <n v="80.19"/>
    <n v="0.1"/>
    <n v="42.15"/>
    <x v="533"/>
    <n v="42.15"/>
    <n v="30.021000000000008"/>
    <n v="0.4159704036247247"/>
    <n v="2026"/>
    <s v="Q2"/>
    <x v="3"/>
    <x v="3"/>
  </r>
  <r>
    <n v="4969"/>
    <d v="2026-04-09T00:00:00"/>
    <x v="3"/>
    <x v="7"/>
    <x v="3"/>
    <s v="Business"/>
    <x v="0"/>
    <x v="0"/>
    <n v="2"/>
    <n v="81.14"/>
    <n v="0"/>
    <n v="43.43"/>
    <x v="534"/>
    <n v="86.86"/>
    <n v="75.42"/>
    <n v="0.46475228000985952"/>
    <n v="2026"/>
    <s v="Q2"/>
    <x v="3"/>
    <x v="3"/>
  </r>
  <r>
    <n v="673"/>
    <d v="2026-04-10T00:00:00"/>
    <x v="3"/>
    <x v="8"/>
    <x v="2"/>
    <s v="New"/>
    <x v="3"/>
    <x v="7"/>
    <n v="2"/>
    <n v="191.11"/>
    <n v="0"/>
    <n v="103.58"/>
    <x v="535"/>
    <n v="207.16"/>
    <n v="175.06000000000003"/>
    <n v="0.45800847679346979"/>
    <n v="2026"/>
    <s v="Q2"/>
    <x v="3"/>
    <x v="3"/>
  </r>
  <r>
    <n v="888"/>
    <d v="2026-04-10T00:00:00"/>
    <x v="3"/>
    <x v="7"/>
    <x v="2"/>
    <s v="New"/>
    <x v="0"/>
    <x v="6"/>
    <n v="2"/>
    <n v="40.58"/>
    <n v="0.05"/>
    <n v="17.149999999999999"/>
    <x v="536"/>
    <n v="34.299999999999997"/>
    <n v="42.801999999999992"/>
    <n v="0.55513475655625011"/>
    <n v="2026"/>
    <s v="Q2"/>
    <x v="3"/>
    <x v="3"/>
  </r>
  <r>
    <n v="1541"/>
    <d v="2026-04-10T00:00:00"/>
    <x v="0"/>
    <x v="15"/>
    <x v="3"/>
    <s v="Returning"/>
    <x v="3"/>
    <x v="13"/>
    <n v="1"/>
    <n v="83.44"/>
    <n v="0"/>
    <n v="40.299999999999997"/>
    <x v="537"/>
    <n v="40.299999999999997"/>
    <n v="43.14"/>
    <n v="0.51701821668264625"/>
    <n v="2026"/>
    <s v="Q2"/>
    <x v="3"/>
    <x v="3"/>
  </r>
  <r>
    <n v="1881"/>
    <d v="2026-04-10T00:00:00"/>
    <x v="3"/>
    <x v="7"/>
    <x v="3"/>
    <s v="New"/>
    <x v="4"/>
    <x v="16"/>
    <n v="1"/>
    <n v="49.61"/>
    <n v="0"/>
    <n v="21.92"/>
    <x v="538"/>
    <n v="21.92"/>
    <n v="27.689999999999998"/>
    <n v="0.55815359806490628"/>
    <n v="2026"/>
    <s v="Q2"/>
    <x v="3"/>
    <x v="3"/>
  </r>
  <r>
    <n v="2007"/>
    <d v="2026-04-10T00:00:00"/>
    <x v="3"/>
    <x v="8"/>
    <x v="0"/>
    <s v="Returning"/>
    <x v="4"/>
    <x v="12"/>
    <n v="2"/>
    <n v="123.31"/>
    <n v="0"/>
    <n v="69.239999999999995"/>
    <x v="539"/>
    <n v="138.47999999999999"/>
    <n v="108.14000000000001"/>
    <n v="0.43848836266320662"/>
    <n v="2026"/>
    <s v="Q2"/>
    <x v="3"/>
    <x v="3"/>
  </r>
  <r>
    <n v="2312"/>
    <d v="2026-04-10T00:00:00"/>
    <x v="0"/>
    <x v="15"/>
    <x v="2"/>
    <s v="New"/>
    <x v="1"/>
    <x v="1"/>
    <n v="1"/>
    <n v="93.35"/>
    <n v="0.1"/>
    <n v="45.54"/>
    <x v="540"/>
    <n v="45.54"/>
    <n v="38.475000000000001"/>
    <n v="0.45795393679700053"/>
    <n v="2026"/>
    <s v="Q2"/>
    <x v="3"/>
    <x v="3"/>
  </r>
  <r>
    <n v="4493"/>
    <d v="2026-04-10T00:00:00"/>
    <x v="0"/>
    <x v="0"/>
    <x v="1"/>
    <s v="Business"/>
    <x v="1"/>
    <x v="1"/>
    <n v="5"/>
    <n v="92.63"/>
    <n v="0.15"/>
    <n v="46.33"/>
    <x v="541"/>
    <n v="231.64999999999998"/>
    <n v="162.02749999999997"/>
    <n v="0.41157419461361139"/>
    <n v="2026"/>
    <s v="Q2"/>
    <x v="3"/>
    <x v="3"/>
  </r>
  <r>
    <n v="2072"/>
    <d v="2026-04-11T00:00:00"/>
    <x v="0"/>
    <x v="9"/>
    <x v="0"/>
    <s v="New"/>
    <x v="3"/>
    <x v="19"/>
    <n v="4"/>
    <n v="124.87"/>
    <n v="0.1"/>
    <n v="62.03"/>
    <x v="542"/>
    <n v="248.12"/>
    <n v="201.41200000000003"/>
    <n v="0.44804819234225823"/>
    <n v="2026"/>
    <s v="Q2"/>
    <x v="3"/>
    <x v="3"/>
  </r>
  <r>
    <n v="2142"/>
    <d v="2026-04-11T00:00:00"/>
    <x v="3"/>
    <x v="4"/>
    <x v="3"/>
    <s v="New"/>
    <x v="3"/>
    <x v="5"/>
    <n v="1"/>
    <n v="339.64"/>
    <n v="0.1"/>
    <n v="195.81"/>
    <x v="543"/>
    <n v="195.81"/>
    <n v="109.86599999999999"/>
    <n v="0.35941977780394924"/>
    <n v="2026"/>
    <s v="Q2"/>
    <x v="3"/>
    <x v="3"/>
  </r>
  <r>
    <n v="2911"/>
    <d v="2026-04-11T00:00:00"/>
    <x v="2"/>
    <x v="2"/>
    <x v="2"/>
    <s v="New"/>
    <x v="0"/>
    <x v="4"/>
    <n v="1"/>
    <n v="50.86"/>
    <n v="0.05"/>
    <n v="22.1"/>
    <x v="544"/>
    <n v="22.1"/>
    <n v="26.216999999999999"/>
    <n v="0.54260405240391574"/>
    <n v="2026"/>
    <s v="Q2"/>
    <x v="3"/>
    <x v="3"/>
  </r>
  <r>
    <n v="4276"/>
    <d v="2026-04-11T00:00:00"/>
    <x v="3"/>
    <x v="8"/>
    <x v="0"/>
    <s v="New"/>
    <x v="2"/>
    <x v="18"/>
    <n v="2"/>
    <n v="167.01"/>
    <n v="0"/>
    <n v="89.8"/>
    <x v="545"/>
    <n v="179.6"/>
    <n v="154.41999999999999"/>
    <n v="0.46230764624872761"/>
    <n v="2026"/>
    <s v="Q2"/>
    <x v="3"/>
    <x v="3"/>
  </r>
  <r>
    <n v="5077"/>
    <d v="2026-04-11T00:00:00"/>
    <x v="3"/>
    <x v="8"/>
    <x v="3"/>
    <s v="Returning"/>
    <x v="1"/>
    <x v="1"/>
    <n v="2"/>
    <n v="92.63"/>
    <n v="0.15"/>
    <n v="44.96"/>
    <x v="546"/>
    <n v="89.92"/>
    <n v="67.550999999999974"/>
    <n v="0.42897422382533917"/>
    <n v="2026"/>
    <s v="Q2"/>
    <x v="3"/>
    <x v="3"/>
  </r>
  <r>
    <n v="1259"/>
    <d v="2026-04-12T00:00:00"/>
    <x v="1"/>
    <x v="12"/>
    <x v="3"/>
    <s v="New"/>
    <x v="1"/>
    <x v="11"/>
    <n v="2"/>
    <n v="151.01"/>
    <n v="0"/>
    <n v="80.209999999999994"/>
    <x v="547"/>
    <n v="160.41999999999999"/>
    <n v="141.6"/>
    <n v="0.4688431229719886"/>
    <n v="2026"/>
    <s v="Q2"/>
    <x v="3"/>
    <x v="3"/>
  </r>
  <r>
    <n v="1720"/>
    <d v="2026-04-12T00:00:00"/>
    <x v="0"/>
    <x v="15"/>
    <x v="0"/>
    <s v="New"/>
    <x v="1"/>
    <x v="1"/>
    <n v="2"/>
    <n v="92.07"/>
    <n v="0"/>
    <n v="44.1"/>
    <x v="548"/>
    <n v="88.2"/>
    <n v="95.939999999999984"/>
    <n v="0.52101661779081132"/>
    <n v="2026"/>
    <s v="Q2"/>
    <x v="3"/>
    <x v="3"/>
  </r>
  <r>
    <n v="1975"/>
    <d v="2026-04-12T00:00:00"/>
    <x v="0"/>
    <x v="15"/>
    <x v="0"/>
    <s v="Returning"/>
    <x v="4"/>
    <x v="14"/>
    <n v="1"/>
    <n v="36.840000000000003"/>
    <n v="0.1"/>
    <n v="13.86"/>
    <x v="549"/>
    <n v="13.86"/>
    <n v="19.296000000000006"/>
    <n v="0.58197611292073836"/>
    <n v="2026"/>
    <s v="Q2"/>
    <x v="3"/>
    <x v="3"/>
  </r>
  <r>
    <n v="2848"/>
    <d v="2026-04-12T00:00:00"/>
    <x v="1"/>
    <x v="6"/>
    <x v="0"/>
    <s v="New"/>
    <x v="1"/>
    <x v="17"/>
    <n v="1"/>
    <n v="71.64"/>
    <n v="0.05"/>
    <n v="32.729999999999997"/>
    <x v="550"/>
    <n v="32.729999999999997"/>
    <n v="35.327999999999996"/>
    <n v="0.51908666137706072"/>
    <n v="2026"/>
    <s v="Q2"/>
    <x v="3"/>
    <x v="3"/>
  </r>
  <r>
    <n v="2979"/>
    <d v="2026-04-12T00:00:00"/>
    <x v="1"/>
    <x v="14"/>
    <x v="0"/>
    <s v="New"/>
    <x v="4"/>
    <x v="12"/>
    <n v="1"/>
    <n v="124.18"/>
    <n v="0"/>
    <n v="67.42"/>
    <x v="551"/>
    <n v="67.42"/>
    <n v="56.760000000000005"/>
    <n v="0.45707843453052022"/>
    <n v="2026"/>
    <s v="Q2"/>
    <x v="3"/>
    <x v="3"/>
  </r>
  <r>
    <n v="2996"/>
    <d v="2026-04-12T00:00:00"/>
    <x v="1"/>
    <x v="12"/>
    <x v="2"/>
    <s v="New"/>
    <x v="2"/>
    <x v="15"/>
    <n v="1"/>
    <n v="134.94999999999999"/>
    <n v="0"/>
    <n v="67.849999999999994"/>
    <x v="552"/>
    <n v="67.849999999999994"/>
    <n v="67.099999999999994"/>
    <n v="0.49722119303445722"/>
    <n v="2026"/>
    <s v="Q2"/>
    <x v="3"/>
    <x v="3"/>
  </r>
  <r>
    <n v="749"/>
    <d v="2026-04-13T00:00:00"/>
    <x v="0"/>
    <x v="15"/>
    <x v="0"/>
    <s v="New"/>
    <x v="3"/>
    <x v="19"/>
    <n v="2"/>
    <n v="124"/>
    <n v="0"/>
    <n v="60.14"/>
    <x v="553"/>
    <n v="120.28"/>
    <n v="127.72"/>
    <n v="0.51500000000000001"/>
    <n v="2026"/>
    <s v="Q2"/>
    <x v="3"/>
    <x v="3"/>
  </r>
  <r>
    <n v="1928"/>
    <d v="2026-04-13T00:00:00"/>
    <x v="3"/>
    <x v="13"/>
    <x v="3"/>
    <s v="Returning"/>
    <x v="4"/>
    <x v="16"/>
    <n v="2"/>
    <n v="50.2"/>
    <n v="0.1"/>
    <n v="21.48"/>
    <x v="554"/>
    <n v="42.96"/>
    <n v="47.400000000000013"/>
    <n v="0.5245683930942896"/>
    <n v="2026"/>
    <s v="Q2"/>
    <x v="3"/>
    <x v="3"/>
  </r>
  <r>
    <n v="2486"/>
    <d v="2026-04-13T00:00:00"/>
    <x v="1"/>
    <x v="11"/>
    <x v="0"/>
    <s v="Business"/>
    <x v="1"/>
    <x v="1"/>
    <n v="1"/>
    <n v="93.65"/>
    <n v="0"/>
    <n v="44.15"/>
    <x v="555"/>
    <n v="44.15"/>
    <n v="49.500000000000007"/>
    <n v="0.5285638013881474"/>
    <n v="2026"/>
    <s v="Q2"/>
    <x v="3"/>
    <x v="3"/>
  </r>
  <r>
    <n v="2688"/>
    <d v="2026-04-13T00:00:00"/>
    <x v="2"/>
    <x v="16"/>
    <x v="3"/>
    <s v="New"/>
    <x v="2"/>
    <x v="9"/>
    <n v="5"/>
    <n v="47.25"/>
    <n v="0.1"/>
    <n v="17.93"/>
    <x v="556"/>
    <n v="89.65"/>
    <n v="122.97499999999999"/>
    <n v="0.57836566725455607"/>
    <n v="2026"/>
    <s v="Q2"/>
    <x v="3"/>
    <x v="3"/>
  </r>
  <r>
    <n v="2712"/>
    <d v="2026-04-13T00:00:00"/>
    <x v="2"/>
    <x v="5"/>
    <x v="0"/>
    <s v="Returning"/>
    <x v="4"/>
    <x v="14"/>
    <n v="1"/>
    <n v="35.69"/>
    <n v="0.05"/>
    <n v="13.53"/>
    <x v="557"/>
    <n v="13.53"/>
    <n v="20.375499999999995"/>
    <n v="0.60094969842650892"/>
    <n v="2026"/>
    <s v="Q2"/>
    <x v="3"/>
    <x v="3"/>
  </r>
  <r>
    <n v="3853"/>
    <d v="2026-04-13T00:00:00"/>
    <x v="3"/>
    <x v="13"/>
    <x v="0"/>
    <s v="Returning"/>
    <x v="2"/>
    <x v="15"/>
    <n v="3"/>
    <n v="136.12"/>
    <n v="0"/>
    <n v="66.58"/>
    <x v="558"/>
    <n v="199.74"/>
    <n v="208.62"/>
    <n v="0.51087275933000298"/>
    <n v="2026"/>
    <s v="Q2"/>
    <x v="3"/>
    <x v="3"/>
  </r>
  <r>
    <n v="4043"/>
    <d v="2026-04-13T00:00:00"/>
    <x v="3"/>
    <x v="7"/>
    <x v="3"/>
    <s v="New"/>
    <x v="1"/>
    <x v="11"/>
    <n v="1"/>
    <n v="155.88999999999999"/>
    <n v="0"/>
    <n v="77.260000000000005"/>
    <x v="559"/>
    <n v="77.260000000000005"/>
    <n v="78.629999999999981"/>
    <n v="0.50439412406183837"/>
    <n v="2026"/>
    <s v="Q2"/>
    <x v="3"/>
    <x v="3"/>
  </r>
  <r>
    <n v="290"/>
    <d v="2026-04-14T00:00:00"/>
    <x v="0"/>
    <x v="15"/>
    <x v="0"/>
    <s v="Business"/>
    <x v="2"/>
    <x v="15"/>
    <n v="1"/>
    <n v="130.81"/>
    <n v="0"/>
    <n v="67.86"/>
    <x v="560"/>
    <n v="67.86"/>
    <n v="62.95"/>
    <n v="0.48123232168794439"/>
    <n v="2026"/>
    <s v="Q2"/>
    <x v="3"/>
    <x v="3"/>
  </r>
  <r>
    <n v="2953"/>
    <d v="2026-04-14T00:00:00"/>
    <x v="0"/>
    <x v="0"/>
    <x v="0"/>
    <s v="Returning"/>
    <x v="2"/>
    <x v="9"/>
    <n v="2"/>
    <n v="47.56"/>
    <n v="0.05"/>
    <n v="18.649999999999999"/>
    <x v="561"/>
    <n v="37.299999999999997"/>
    <n v="53.064000000000007"/>
    <n v="0.58722500110663545"/>
    <n v="2026"/>
    <s v="Q2"/>
    <x v="3"/>
    <x v="3"/>
  </r>
  <r>
    <n v="3179"/>
    <d v="2026-04-14T00:00:00"/>
    <x v="1"/>
    <x v="14"/>
    <x v="0"/>
    <s v="New"/>
    <x v="1"/>
    <x v="3"/>
    <n v="2"/>
    <n v="140.65"/>
    <n v="0.05"/>
    <n v="78.900000000000006"/>
    <x v="562"/>
    <n v="157.80000000000001"/>
    <n v="109.435"/>
    <n v="0.40950848504125581"/>
    <n v="2026"/>
    <s v="Q2"/>
    <x v="3"/>
    <x v="3"/>
  </r>
  <r>
    <n v="3301"/>
    <d v="2026-04-14T00:00:00"/>
    <x v="3"/>
    <x v="4"/>
    <x v="2"/>
    <s v="New"/>
    <x v="0"/>
    <x v="0"/>
    <n v="1"/>
    <n v="82.75"/>
    <n v="0"/>
    <n v="43.18"/>
    <x v="563"/>
    <n v="43.18"/>
    <n v="39.57"/>
    <n v="0.47818731117824775"/>
    <n v="2026"/>
    <s v="Q2"/>
    <x v="3"/>
    <x v="3"/>
  </r>
  <r>
    <n v="3349"/>
    <d v="2026-04-14T00:00:00"/>
    <x v="3"/>
    <x v="8"/>
    <x v="0"/>
    <s v="Returning"/>
    <x v="4"/>
    <x v="10"/>
    <n v="2"/>
    <n v="40.909999999999997"/>
    <n v="0.1"/>
    <n v="14.95"/>
    <x v="564"/>
    <n v="29.9"/>
    <n v="43.737999999999992"/>
    <n v="0.59395964040305271"/>
    <n v="2026"/>
    <s v="Q2"/>
    <x v="3"/>
    <x v="3"/>
  </r>
  <r>
    <n v="4874"/>
    <d v="2026-04-14T00:00:00"/>
    <x v="0"/>
    <x v="0"/>
    <x v="2"/>
    <s v="Returning"/>
    <x v="2"/>
    <x v="9"/>
    <n v="1"/>
    <n v="46.62"/>
    <n v="0"/>
    <n v="18.86"/>
    <x v="565"/>
    <n v="18.86"/>
    <n v="27.759999999999998"/>
    <n v="0.59545259545259543"/>
    <n v="2026"/>
    <s v="Q2"/>
    <x v="3"/>
    <x v="3"/>
  </r>
  <r>
    <n v="1045"/>
    <d v="2026-04-15T00:00:00"/>
    <x v="0"/>
    <x v="15"/>
    <x v="0"/>
    <s v="Returning"/>
    <x v="3"/>
    <x v="7"/>
    <n v="2"/>
    <n v="196.57"/>
    <n v="0.05"/>
    <n v="106.2"/>
    <x v="566"/>
    <n v="212.4"/>
    <n v="161.08299999999994"/>
    <n v="0.43129941657317727"/>
    <n v="2026"/>
    <s v="Q2"/>
    <x v="3"/>
    <x v="3"/>
  </r>
  <r>
    <n v="1703"/>
    <d v="2026-04-15T00:00:00"/>
    <x v="1"/>
    <x v="1"/>
    <x v="0"/>
    <s v="Returning"/>
    <x v="1"/>
    <x v="1"/>
    <n v="1"/>
    <n v="90.52"/>
    <n v="0"/>
    <n v="46.5"/>
    <x v="567"/>
    <n v="46.5"/>
    <n v="44.019999999999996"/>
    <n v="0.4863013698630137"/>
    <n v="2026"/>
    <s v="Q2"/>
    <x v="3"/>
    <x v="3"/>
  </r>
  <r>
    <n v="2107"/>
    <d v="2026-04-15T00:00:00"/>
    <x v="0"/>
    <x v="15"/>
    <x v="0"/>
    <s v="Returning"/>
    <x v="2"/>
    <x v="18"/>
    <n v="5"/>
    <n v="165.35"/>
    <n v="0.05"/>
    <n v="89.38"/>
    <x v="568"/>
    <n v="446.9"/>
    <n v="338.51249999999993"/>
    <n v="0.43099963395031271"/>
    <n v="2026"/>
    <s v="Q2"/>
    <x v="3"/>
    <x v="3"/>
  </r>
  <r>
    <n v="2265"/>
    <d v="2026-04-15T00:00:00"/>
    <x v="1"/>
    <x v="11"/>
    <x v="2"/>
    <s v="Returning"/>
    <x v="2"/>
    <x v="2"/>
    <n v="2"/>
    <n v="36.35"/>
    <n v="0"/>
    <n v="13.55"/>
    <x v="569"/>
    <n v="27.1"/>
    <n v="45.6"/>
    <n v="0.6272352132049519"/>
    <n v="2026"/>
    <s v="Q2"/>
    <x v="3"/>
    <x v="3"/>
  </r>
  <r>
    <n v="2839"/>
    <d v="2026-04-15T00:00:00"/>
    <x v="1"/>
    <x v="14"/>
    <x v="2"/>
    <s v="New"/>
    <x v="2"/>
    <x v="9"/>
    <n v="1"/>
    <n v="47"/>
    <n v="0"/>
    <n v="18.64"/>
    <x v="570"/>
    <n v="18.64"/>
    <n v="28.36"/>
    <n v="0.60340425531914887"/>
    <n v="2026"/>
    <s v="Q2"/>
    <x v="3"/>
    <x v="3"/>
  </r>
  <r>
    <n v="4742"/>
    <d v="2026-04-15T00:00:00"/>
    <x v="3"/>
    <x v="13"/>
    <x v="3"/>
    <s v="Returning"/>
    <x v="2"/>
    <x v="9"/>
    <n v="1"/>
    <n v="46.86"/>
    <n v="0"/>
    <n v="18.190000000000001"/>
    <x v="571"/>
    <n v="18.190000000000001"/>
    <n v="28.669999999999998"/>
    <n v="0.61182244985061884"/>
    <n v="2026"/>
    <s v="Q2"/>
    <x v="3"/>
    <x v="3"/>
  </r>
  <r>
    <n v="4899"/>
    <d v="2026-04-15T00:00:00"/>
    <x v="0"/>
    <x v="9"/>
    <x v="0"/>
    <s v="New"/>
    <x v="3"/>
    <x v="13"/>
    <n v="2"/>
    <n v="82.13"/>
    <n v="0.05"/>
    <n v="39.909999999999997"/>
    <x v="572"/>
    <n v="79.819999999999993"/>
    <n v="76.227000000000004"/>
    <n v="0.48848744288579726"/>
    <n v="2026"/>
    <s v="Q2"/>
    <x v="3"/>
    <x v="3"/>
  </r>
  <r>
    <n v="5042"/>
    <d v="2026-04-15T00:00:00"/>
    <x v="1"/>
    <x v="6"/>
    <x v="2"/>
    <s v="Business"/>
    <x v="2"/>
    <x v="18"/>
    <n v="1"/>
    <n v="163.16"/>
    <n v="0"/>
    <n v="88.78"/>
    <x v="573"/>
    <n v="88.78"/>
    <n v="74.38"/>
    <n v="0.45587153714145623"/>
    <n v="2026"/>
    <s v="Q2"/>
    <x v="3"/>
    <x v="3"/>
  </r>
  <r>
    <n v="2248"/>
    <d v="2026-04-16T00:00:00"/>
    <x v="0"/>
    <x v="15"/>
    <x v="2"/>
    <s v="New"/>
    <x v="2"/>
    <x v="2"/>
    <n v="2"/>
    <n v="36.68"/>
    <n v="0.1"/>
    <n v="13.92"/>
    <x v="574"/>
    <n v="27.84"/>
    <n v="38.183999999999997"/>
    <n v="0.57833515085423481"/>
    <n v="2026"/>
    <s v="Q2"/>
    <x v="3"/>
    <x v="3"/>
  </r>
  <r>
    <n v="2427"/>
    <d v="2026-04-16T00:00:00"/>
    <x v="3"/>
    <x v="13"/>
    <x v="0"/>
    <s v="New"/>
    <x v="2"/>
    <x v="9"/>
    <n v="1"/>
    <n v="45.82"/>
    <n v="0.1"/>
    <n v="18.48"/>
    <x v="575"/>
    <n v="18.48"/>
    <n v="22.757999999999999"/>
    <n v="0.55186963480285167"/>
    <n v="2026"/>
    <s v="Q2"/>
    <x v="3"/>
    <x v="3"/>
  </r>
  <r>
    <n v="2445"/>
    <d v="2026-04-16T00:00:00"/>
    <x v="0"/>
    <x v="15"/>
    <x v="0"/>
    <s v="Returning"/>
    <x v="1"/>
    <x v="17"/>
    <n v="1"/>
    <n v="70.95"/>
    <n v="0"/>
    <n v="31.43"/>
    <x v="576"/>
    <n v="31.43"/>
    <n v="39.520000000000003"/>
    <n v="0.55701198026779419"/>
    <n v="2026"/>
    <s v="Q2"/>
    <x v="3"/>
    <x v="3"/>
  </r>
  <r>
    <n v="3311"/>
    <d v="2026-04-16T00:00:00"/>
    <x v="1"/>
    <x v="11"/>
    <x v="0"/>
    <s v="New"/>
    <x v="2"/>
    <x v="9"/>
    <n v="1"/>
    <n v="46.68"/>
    <n v="0.05"/>
    <n v="18.350000000000001"/>
    <x v="577"/>
    <n v="18.350000000000001"/>
    <n v="25.995999999999995"/>
    <n v="0.58620845172056102"/>
    <n v="2026"/>
    <s v="Q2"/>
    <x v="3"/>
    <x v="3"/>
  </r>
  <r>
    <n v="3320"/>
    <d v="2026-04-16T00:00:00"/>
    <x v="2"/>
    <x v="16"/>
    <x v="0"/>
    <s v="Business"/>
    <x v="2"/>
    <x v="18"/>
    <n v="5"/>
    <n v="164.31"/>
    <n v="0.05"/>
    <n v="85.41"/>
    <x v="578"/>
    <n v="427.04999999999995"/>
    <n v="353.42250000000001"/>
    <n v="0.45283145786686912"/>
    <n v="2026"/>
    <s v="Q2"/>
    <x v="3"/>
    <x v="3"/>
  </r>
  <r>
    <n v="3321"/>
    <d v="2026-04-16T00:00:00"/>
    <x v="1"/>
    <x v="6"/>
    <x v="0"/>
    <s v="Business"/>
    <x v="2"/>
    <x v="2"/>
    <n v="3"/>
    <n v="35.57"/>
    <n v="0"/>
    <n v="13.67"/>
    <x v="579"/>
    <n v="41.01"/>
    <n v="65.700000000000017"/>
    <n v="0.61568737700309262"/>
    <n v="2026"/>
    <s v="Q2"/>
    <x v="3"/>
    <x v="3"/>
  </r>
  <r>
    <n v="5181"/>
    <d v="2026-04-16T00:00:00"/>
    <x v="0"/>
    <x v="0"/>
    <x v="3"/>
    <s v="New"/>
    <x v="2"/>
    <x v="9"/>
    <n v="2"/>
    <n v="45.51"/>
    <n v="0.1"/>
    <n v="18.809999999999999"/>
    <x v="580"/>
    <n v="37.619999999999997"/>
    <n v="44.297999999999995"/>
    <n v="0.54076027246758951"/>
    <n v="2026"/>
    <s v="Q2"/>
    <x v="3"/>
    <x v="3"/>
  </r>
  <r>
    <n v="5187"/>
    <d v="2026-04-16T00:00:00"/>
    <x v="3"/>
    <x v="8"/>
    <x v="0"/>
    <s v="Returning"/>
    <x v="3"/>
    <x v="7"/>
    <n v="2"/>
    <n v="198.32"/>
    <n v="0"/>
    <n v="106.8"/>
    <x v="581"/>
    <n v="213.6"/>
    <n v="183.04"/>
    <n v="0.46147640177490923"/>
    <n v="2026"/>
    <s v="Q2"/>
    <x v="3"/>
    <x v="3"/>
  </r>
  <r>
    <n v="605"/>
    <d v="2026-04-17T00:00:00"/>
    <x v="3"/>
    <x v="8"/>
    <x v="3"/>
    <s v="Business"/>
    <x v="2"/>
    <x v="15"/>
    <n v="2"/>
    <n v="130.94"/>
    <n v="0"/>
    <n v="67.459999999999994"/>
    <x v="582"/>
    <n v="134.91999999999999"/>
    <n v="126.96000000000001"/>
    <n v="0.48480219948067821"/>
    <n v="2026"/>
    <s v="Q2"/>
    <x v="3"/>
    <x v="3"/>
  </r>
  <r>
    <n v="3244"/>
    <d v="2026-04-17T00:00:00"/>
    <x v="1"/>
    <x v="11"/>
    <x v="3"/>
    <s v="Returning"/>
    <x v="2"/>
    <x v="15"/>
    <n v="1"/>
    <n v="131.62"/>
    <n v="0"/>
    <n v="66.95"/>
    <x v="583"/>
    <n v="66.95"/>
    <n v="64.67"/>
    <n v="0.49133870232487464"/>
    <n v="2026"/>
    <s v="Q2"/>
    <x v="3"/>
    <x v="3"/>
  </r>
  <r>
    <n v="4047"/>
    <d v="2026-04-17T00:00:00"/>
    <x v="0"/>
    <x v="0"/>
    <x v="1"/>
    <s v="Business"/>
    <x v="2"/>
    <x v="18"/>
    <n v="8"/>
    <n v="168.34"/>
    <n v="0.15"/>
    <n v="88.7"/>
    <x v="584"/>
    <n v="709.6"/>
    <n v="435.11199999999997"/>
    <n v="0.38010608781946897"/>
    <n v="2026"/>
    <s v="Q2"/>
    <x v="3"/>
    <x v="3"/>
  </r>
  <r>
    <n v="4101"/>
    <d v="2026-04-17T00:00:00"/>
    <x v="1"/>
    <x v="6"/>
    <x v="0"/>
    <s v="Returning"/>
    <x v="3"/>
    <x v="13"/>
    <n v="1"/>
    <n v="81.040000000000006"/>
    <n v="0"/>
    <n v="39.97"/>
    <x v="585"/>
    <n v="39.97"/>
    <n v="41.070000000000007"/>
    <n v="0.50678677196446209"/>
    <n v="2026"/>
    <s v="Q2"/>
    <x v="3"/>
    <x v="3"/>
  </r>
  <r>
    <n v="4537"/>
    <d v="2026-04-17T00:00:00"/>
    <x v="3"/>
    <x v="8"/>
    <x v="0"/>
    <s v="Business"/>
    <x v="3"/>
    <x v="13"/>
    <n v="3"/>
    <n v="81.53"/>
    <n v="0.05"/>
    <n v="38.630000000000003"/>
    <x v="586"/>
    <n v="115.89000000000001"/>
    <n v="116.47049999999999"/>
    <n v="0.50124913657872139"/>
    <n v="2026"/>
    <s v="Q2"/>
    <x v="3"/>
    <x v="3"/>
  </r>
  <r>
    <n v="754"/>
    <d v="2026-04-18T00:00:00"/>
    <x v="2"/>
    <x v="10"/>
    <x v="3"/>
    <s v="Returning"/>
    <x v="0"/>
    <x v="8"/>
    <n v="3"/>
    <n v="104.8"/>
    <n v="0.1"/>
    <n v="50.59"/>
    <x v="587"/>
    <n v="151.77000000000001"/>
    <n v="131.18999999999997"/>
    <n v="0.46363443596268017"/>
    <n v="2026"/>
    <s v="Q2"/>
    <x v="3"/>
    <x v="3"/>
  </r>
  <r>
    <n v="1340"/>
    <d v="2026-04-18T00:00:00"/>
    <x v="3"/>
    <x v="8"/>
    <x v="0"/>
    <s v="New"/>
    <x v="4"/>
    <x v="16"/>
    <n v="2"/>
    <n v="51.24"/>
    <n v="0"/>
    <n v="22.52"/>
    <x v="588"/>
    <n v="45.04"/>
    <n v="57.440000000000005"/>
    <n v="0.56049960967993762"/>
    <n v="2026"/>
    <s v="Q2"/>
    <x v="3"/>
    <x v="3"/>
  </r>
  <r>
    <n v="1444"/>
    <d v="2026-04-18T00:00:00"/>
    <x v="2"/>
    <x v="10"/>
    <x v="2"/>
    <s v="Returning"/>
    <x v="3"/>
    <x v="19"/>
    <n v="1"/>
    <n v="120.52"/>
    <n v="0.1"/>
    <n v="59.01"/>
    <x v="589"/>
    <n v="59.01"/>
    <n v="49.458000000000006"/>
    <n v="0.45596858059519862"/>
    <n v="2026"/>
    <s v="Q2"/>
    <x v="3"/>
    <x v="3"/>
  </r>
  <r>
    <n v="2390"/>
    <d v="2026-04-18T00:00:00"/>
    <x v="3"/>
    <x v="8"/>
    <x v="2"/>
    <s v="Returning"/>
    <x v="3"/>
    <x v="13"/>
    <n v="1"/>
    <n v="80.98"/>
    <n v="0"/>
    <n v="40.19"/>
    <x v="590"/>
    <n v="40.19"/>
    <n v="40.790000000000006"/>
    <n v="0.50370461842430236"/>
    <n v="2026"/>
    <s v="Q2"/>
    <x v="3"/>
    <x v="3"/>
  </r>
  <r>
    <n v="3076"/>
    <d v="2026-04-18T00:00:00"/>
    <x v="2"/>
    <x v="2"/>
    <x v="0"/>
    <s v="Business"/>
    <x v="3"/>
    <x v="13"/>
    <n v="2"/>
    <n v="82.58"/>
    <n v="0.1"/>
    <n v="39.93"/>
    <x v="591"/>
    <n v="79.86"/>
    <n v="68.784000000000006"/>
    <n v="0.46274319851457174"/>
    <n v="2026"/>
    <s v="Q2"/>
    <x v="3"/>
    <x v="3"/>
  </r>
  <r>
    <n v="3157"/>
    <d v="2026-04-18T00:00:00"/>
    <x v="3"/>
    <x v="8"/>
    <x v="0"/>
    <s v="New"/>
    <x v="3"/>
    <x v="7"/>
    <n v="2"/>
    <n v="200.36"/>
    <n v="0"/>
    <n v="105.12"/>
    <x v="592"/>
    <n v="210.24"/>
    <n v="190.48000000000002"/>
    <n v="0.47534438011579161"/>
    <n v="2026"/>
    <s v="Q2"/>
    <x v="3"/>
    <x v="3"/>
  </r>
  <r>
    <n v="4516"/>
    <d v="2026-04-18T00:00:00"/>
    <x v="2"/>
    <x v="5"/>
    <x v="0"/>
    <s v="Returning"/>
    <x v="3"/>
    <x v="7"/>
    <n v="1"/>
    <n v="196.24"/>
    <n v="0"/>
    <n v="106.34"/>
    <x v="593"/>
    <n v="106.34"/>
    <n v="89.9"/>
    <n v="0.45811251528740321"/>
    <n v="2026"/>
    <s v="Q2"/>
    <x v="3"/>
    <x v="3"/>
  </r>
  <r>
    <n v="5119"/>
    <d v="2026-04-18T00:00:00"/>
    <x v="0"/>
    <x v="15"/>
    <x v="0"/>
    <s v="Business"/>
    <x v="1"/>
    <x v="1"/>
    <n v="1"/>
    <n v="93.32"/>
    <n v="0"/>
    <n v="44.82"/>
    <x v="594"/>
    <n v="44.82"/>
    <n v="48.499999999999993"/>
    <n v="0.51971710244320612"/>
    <n v="2026"/>
    <s v="Q2"/>
    <x v="3"/>
    <x v="3"/>
  </r>
  <r>
    <n v="125"/>
    <d v="2026-04-19T00:00:00"/>
    <x v="3"/>
    <x v="7"/>
    <x v="0"/>
    <s v="Returning"/>
    <x v="0"/>
    <x v="8"/>
    <n v="2"/>
    <n v="101.61"/>
    <n v="0"/>
    <n v="49.9"/>
    <x v="595"/>
    <n v="99.8"/>
    <n v="103.42"/>
    <n v="0.50890660368074014"/>
    <n v="2026"/>
    <s v="Q2"/>
    <x v="3"/>
    <x v="3"/>
  </r>
  <r>
    <n v="728"/>
    <d v="2026-04-19T00:00:00"/>
    <x v="1"/>
    <x v="14"/>
    <x v="0"/>
    <s v="Returning"/>
    <x v="0"/>
    <x v="8"/>
    <n v="1"/>
    <n v="104.91"/>
    <n v="0"/>
    <n v="51.68"/>
    <x v="596"/>
    <n v="51.68"/>
    <n v="53.23"/>
    <n v="0.50738728433895719"/>
    <n v="2026"/>
    <s v="Q2"/>
    <x v="3"/>
    <x v="3"/>
  </r>
  <r>
    <n v="1271"/>
    <d v="2026-04-19T00:00:00"/>
    <x v="2"/>
    <x v="2"/>
    <x v="1"/>
    <s v="Business"/>
    <x v="4"/>
    <x v="10"/>
    <n v="8"/>
    <n v="39.99"/>
    <n v="0.15"/>
    <n v="14.92"/>
    <x v="597"/>
    <n v="119.36"/>
    <n v="152.572"/>
    <n v="0.56106673727255341"/>
    <n v="2026"/>
    <s v="Q2"/>
    <x v="3"/>
    <x v="3"/>
  </r>
  <r>
    <n v="1284"/>
    <d v="2026-04-19T00:00:00"/>
    <x v="1"/>
    <x v="12"/>
    <x v="2"/>
    <s v="New"/>
    <x v="2"/>
    <x v="15"/>
    <n v="1"/>
    <n v="136.01"/>
    <n v="0"/>
    <n v="66.59"/>
    <x v="598"/>
    <n v="66.59"/>
    <n v="69.419999999999987"/>
    <n v="0.51040364679067707"/>
    <n v="2026"/>
    <s v="Q2"/>
    <x v="3"/>
    <x v="3"/>
  </r>
  <r>
    <n v="1657"/>
    <d v="2026-04-19T00:00:00"/>
    <x v="0"/>
    <x v="0"/>
    <x v="1"/>
    <s v="Business"/>
    <x v="3"/>
    <x v="19"/>
    <n v="15"/>
    <n v="122.1"/>
    <n v="0.15"/>
    <n v="62.33"/>
    <x v="599"/>
    <n v="934.94999999999993"/>
    <n v="621.82499999999993"/>
    <n v="0.39943151707857588"/>
    <n v="2026"/>
    <s v="Q2"/>
    <x v="3"/>
    <x v="3"/>
  </r>
  <r>
    <n v="2240"/>
    <d v="2026-04-19T00:00:00"/>
    <x v="0"/>
    <x v="15"/>
    <x v="3"/>
    <s v="Returning"/>
    <x v="3"/>
    <x v="5"/>
    <n v="4"/>
    <n v="341.75"/>
    <n v="0.1"/>
    <n v="191.91"/>
    <x v="600"/>
    <n v="767.64"/>
    <n v="462.65999999999997"/>
    <n v="0.37605462082418922"/>
    <n v="2026"/>
    <s v="Q2"/>
    <x v="3"/>
    <x v="3"/>
  </r>
  <r>
    <n v="3050"/>
    <d v="2026-04-19T00:00:00"/>
    <x v="3"/>
    <x v="13"/>
    <x v="2"/>
    <s v="Returning"/>
    <x v="1"/>
    <x v="11"/>
    <n v="3"/>
    <n v="156.16"/>
    <n v="0.05"/>
    <n v="77.81"/>
    <x v="601"/>
    <n v="233.43"/>
    <n v="211.62599999999998"/>
    <n v="0.47550420621225192"/>
    <n v="2026"/>
    <s v="Q2"/>
    <x v="3"/>
    <x v="3"/>
  </r>
  <r>
    <n v="3213"/>
    <d v="2026-04-19T00:00:00"/>
    <x v="0"/>
    <x v="15"/>
    <x v="0"/>
    <s v="Returning"/>
    <x v="2"/>
    <x v="15"/>
    <n v="2"/>
    <n v="132.53"/>
    <n v="0.05"/>
    <n v="66.39"/>
    <x v="602"/>
    <n v="132.78"/>
    <n v="119.02699999999999"/>
    <n v="0.47269138665724142"/>
    <n v="2026"/>
    <s v="Q2"/>
    <x v="3"/>
    <x v="3"/>
  </r>
  <r>
    <n v="3367"/>
    <d v="2026-04-19T00:00:00"/>
    <x v="2"/>
    <x v="3"/>
    <x v="0"/>
    <s v="Returning"/>
    <x v="2"/>
    <x v="9"/>
    <n v="3"/>
    <n v="45.79"/>
    <n v="0"/>
    <n v="17.98"/>
    <x v="603"/>
    <n v="53.94"/>
    <n v="83.43"/>
    <n v="0.60733784669141733"/>
    <n v="2026"/>
    <s v="Q2"/>
    <x v="3"/>
    <x v="3"/>
  </r>
  <r>
    <n v="3885"/>
    <d v="2026-04-19T00:00:00"/>
    <x v="0"/>
    <x v="15"/>
    <x v="0"/>
    <s v="New"/>
    <x v="2"/>
    <x v="15"/>
    <n v="2"/>
    <n v="133.97"/>
    <n v="0.15"/>
    <n v="67.36"/>
    <x v="604"/>
    <n v="134.72"/>
    <n v="93.028999999999996"/>
    <n v="0.40847160690057915"/>
    <n v="2026"/>
    <s v="Q2"/>
    <x v="3"/>
    <x v="3"/>
  </r>
  <r>
    <n v="4372"/>
    <d v="2026-04-19T00:00:00"/>
    <x v="0"/>
    <x v="15"/>
    <x v="0"/>
    <s v="New"/>
    <x v="4"/>
    <x v="14"/>
    <n v="1"/>
    <n v="37.11"/>
    <n v="0.1"/>
    <n v="14.27"/>
    <x v="605"/>
    <n v="14.27"/>
    <n v="19.129000000000001"/>
    <n v="0.5727416988532591"/>
    <n v="2026"/>
    <s v="Q2"/>
    <x v="3"/>
    <x v="3"/>
  </r>
  <r>
    <n v="4417"/>
    <d v="2026-04-19T00:00:00"/>
    <x v="3"/>
    <x v="8"/>
    <x v="2"/>
    <s v="New"/>
    <x v="3"/>
    <x v="5"/>
    <n v="3"/>
    <n v="334.01"/>
    <n v="0.15"/>
    <n v="192.17"/>
    <x v="606"/>
    <n v="576.51"/>
    <n v="275.21550000000002"/>
    <n v="0.32312699337990941"/>
    <n v="2026"/>
    <s v="Q2"/>
    <x v="3"/>
    <x v="3"/>
  </r>
  <r>
    <n v="1147"/>
    <d v="2026-04-20T00:00:00"/>
    <x v="3"/>
    <x v="7"/>
    <x v="0"/>
    <s v="New"/>
    <x v="2"/>
    <x v="15"/>
    <n v="1"/>
    <n v="131.46"/>
    <n v="0"/>
    <n v="67.77"/>
    <x v="607"/>
    <n v="67.77"/>
    <n v="63.690000000000012"/>
    <n v="0.48448197170241902"/>
    <n v="2026"/>
    <s v="Q2"/>
    <x v="3"/>
    <x v="3"/>
  </r>
  <r>
    <n v="1514"/>
    <d v="2026-04-20T00:00:00"/>
    <x v="2"/>
    <x v="3"/>
    <x v="2"/>
    <s v="Returning"/>
    <x v="1"/>
    <x v="17"/>
    <n v="3"/>
    <n v="72.48"/>
    <n v="0"/>
    <n v="32.36"/>
    <x v="608"/>
    <n v="97.08"/>
    <n v="120.36"/>
    <n v="0.55353200883002207"/>
    <n v="2026"/>
    <s v="Q2"/>
    <x v="3"/>
    <x v="3"/>
  </r>
  <r>
    <n v="1538"/>
    <d v="2026-04-20T00:00:00"/>
    <x v="2"/>
    <x v="2"/>
    <x v="3"/>
    <s v="New"/>
    <x v="0"/>
    <x v="0"/>
    <n v="1"/>
    <n v="81.98"/>
    <n v="0"/>
    <n v="43.15"/>
    <x v="609"/>
    <n v="43.15"/>
    <n v="38.830000000000005"/>
    <n v="0.47365211027079779"/>
    <n v="2026"/>
    <s v="Q2"/>
    <x v="3"/>
    <x v="3"/>
  </r>
  <r>
    <n v="1679"/>
    <d v="2026-04-20T00:00:00"/>
    <x v="3"/>
    <x v="13"/>
    <x v="3"/>
    <s v="Returning"/>
    <x v="2"/>
    <x v="9"/>
    <n v="1"/>
    <n v="46.71"/>
    <n v="0"/>
    <n v="18.18"/>
    <x v="610"/>
    <n v="18.18"/>
    <n v="28.53"/>
    <n v="0.61078998073217727"/>
    <n v="2026"/>
    <s v="Q2"/>
    <x v="3"/>
    <x v="3"/>
  </r>
  <r>
    <n v="1708"/>
    <d v="2026-04-20T00:00:00"/>
    <x v="2"/>
    <x v="5"/>
    <x v="3"/>
    <s v="New"/>
    <x v="4"/>
    <x v="10"/>
    <n v="1"/>
    <n v="41.01"/>
    <n v="0"/>
    <n v="14.5"/>
    <x v="611"/>
    <n v="14.5"/>
    <n v="26.509999999999998"/>
    <n v="0.64642770056083876"/>
    <n v="2026"/>
    <s v="Q2"/>
    <x v="3"/>
    <x v="3"/>
  </r>
  <r>
    <n v="2686"/>
    <d v="2026-04-20T00:00:00"/>
    <x v="1"/>
    <x v="12"/>
    <x v="0"/>
    <s v="Returning"/>
    <x v="1"/>
    <x v="17"/>
    <n v="1"/>
    <n v="70.45"/>
    <n v="0.05"/>
    <n v="31.98"/>
    <x v="612"/>
    <n v="31.98"/>
    <n v="34.947499999999991"/>
    <n v="0.52216951178514059"/>
    <n v="2026"/>
    <s v="Q2"/>
    <x v="3"/>
    <x v="3"/>
  </r>
  <r>
    <n v="3307"/>
    <d v="2026-04-20T00:00:00"/>
    <x v="3"/>
    <x v="13"/>
    <x v="2"/>
    <s v="Business"/>
    <x v="0"/>
    <x v="4"/>
    <n v="2"/>
    <n v="51.39"/>
    <n v="0.05"/>
    <n v="22.28"/>
    <x v="613"/>
    <n v="44.56"/>
    <n v="53.080999999999989"/>
    <n v="0.54363433393758764"/>
    <n v="2026"/>
    <s v="Q2"/>
    <x v="3"/>
    <x v="3"/>
  </r>
  <r>
    <n v="3772"/>
    <d v="2026-04-20T00:00:00"/>
    <x v="0"/>
    <x v="15"/>
    <x v="2"/>
    <s v="Returning"/>
    <x v="3"/>
    <x v="19"/>
    <n v="2"/>
    <n v="122.03"/>
    <n v="0"/>
    <n v="59.43"/>
    <x v="614"/>
    <n v="118.86"/>
    <n v="125.2"/>
    <n v="0.51298860935835455"/>
    <n v="2026"/>
    <s v="Q2"/>
    <x v="3"/>
    <x v="3"/>
  </r>
  <r>
    <n v="3877"/>
    <d v="2026-04-20T00:00:00"/>
    <x v="3"/>
    <x v="4"/>
    <x v="0"/>
    <s v="New"/>
    <x v="2"/>
    <x v="15"/>
    <n v="3"/>
    <n v="132.07"/>
    <n v="0.05"/>
    <n v="66.41"/>
    <x v="615"/>
    <n v="199.23"/>
    <n v="177.1695"/>
    <n v="0.47069536489819991"/>
    <n v="2026"/>
    <s v="Q2"/>
    <x v="3"/>
    <x v="3"/>
  </r>
  <r>
    <n v="4117"/>
    <d v="2026-04-20T00:00:00"/>
    <x v="3"/>
    <x v="7"/>
    <x v="3"/>
    <s v="Returning"/>
    <x v="0"/>
    <x v="6"/>
    <n v="1"/>
    <n v="41.04"/>
    <n v="0.1"/>
    <n v="17.02"/>
    <x v="616"/>
    <n v="17.02"/>
    <n v="19.916"/>
    <n v="0.53920294563569415"/>
    <n v="2026"/>
    <s v="Q2"/>
    <x v="3"/>
    <x v="3"/>
  </r>
  <r>
    <n v="4562"/>
    <d v="2026-04-20T00:00:00"/>
    <x v="1"/>
    <x v="1"/>
    <x v="2"/>
    <s v="New"/>
    <x v="4"/>
    <x v="10"/>
    <n v="2"/>
    <n v="40.56"/>
    <n v="0"/>
    <n v="15.09"/>
    <x v="617"/>
    <n v="30.18"/>
    <n v="50.940000000000005"/>
    <n v="0.62795857988165682"/>
    <n v="2026"/>
    <s v="Q2"/>
    <x v="3"/>
    <x v="3"/>
  </r>
  <r>
    <n v="4683"/>
    <d v="2026-04-20T00:00:00"/>
    <x v="2"/>
    <x v="16"/>
    <x v="0"/>
    <s v="Business"/>
    <x v="4"/>
    <x v="16"/>
    <n v="3"/>
    <n v="51.36"/>
    <n v="0"/>
    <n v="22.05"/>
    <x v="618"/>
    <n v="66.150000000000006"/>
    <n v="87.929999999999978"/>
    <n v="0.57067757009345788"/>
    <n v="2026"/>
    <s v="Q2"/>
    <x v="3"/>
    <x v="3"/>
  </r>
  <r>
    <n v="308"/>
    <d v="2026-04-21T00:00:00"/>
    <x v="3"/>
    <x v="7"/>
    <x v="0"/>
    <s v="Returning"/>
    <x v="1"/>
    <x v="1"/>
    <n v="6"/>
    <n v="93.58"/>
    <n v="0"/>
    <n v="46.68"/>
    <x v="619"/>
    <n v="280.08"/>
    <n v="281.40000000000003"/>
    <n v="0.5011754648429152"/>
    <n v="2026"/>
    <s v="Q2"/>
    <x v="3"/>
    <x v="3"/>
  </r>
  <r>
    <n v="773"/>
    <d v="2026-04-21T00:00:00"/>
    <x v="3"/>
    <x v="7"/>
    <x v="0"/>
    <s v="Business"/>
    <x v="0"/>
    <x v="0"/>
    <n v="5"/>
    <n v="80.16"/>
    <n v="0.1"/>
    <n v="42.5"/>
    <x v="620"/>
    <n v="212.5"/>
    <n v="148.21999999999997"/>
    <n v="0.41090042137946325"/>
    <n v="2026"/>
    <s v="Q2"/>
    <x v="3"/>
    <x v="3"/>
  </r>
  <r>
    <n v="1303"/>
    <d v="2026-04-21T00:00:00"/>
    <x v="1"/>
    <x v="12"/>
    <x v="0"/>
    <s v="New"/>
    <x v="1"/>
    <x v="3"/>
    <n v="1"/>
    <n v="142.22999999999999"/>
    <n v="0.05"/>
    <n v="77.66"/>
    <x v="621"/>
    <n v="77.66"/>
    <n v="57.458499999999987"/>
    <n v="0.42524524768999061"/>
    <n v="2026"/>
    <s v="Q2"/>
    <x v="3"/>
    <x v="3"/>
  </r>
  <r>
    <n v="1348"/>
    <d v="2026-04-21T00:00:00"/>
    <x v="1"/>
    <x v="14"/>
    <x v="0"/>
    <s v="Returning"/>
    <x v="1"/>
    <x v="17"/>
    <n v="2"/>
    <n v="71.77"/>
    <n v="0"/>
    <n v="32.450000000000003"/>
    <x v="622"/>
    <n v="64.900000000000006"/>
    <n v="78.639999999999986"/>
    <n v="0.54786122335237553"/>
    <n v="2026"/>
    <s v="Q2"/>
    <x v="3"/>
    <x v="3"/>
  </r>
  <r>
    <n v="1496"/>
    <d v="2026-04-21T00:00:00"/>
    <x v="0"/>
    <x v="0"/>
    <x v="3"/>
    <s v="Returning"/>
    <x v="1"/>
    <x v="17"/>
    <n v="1"/>
    <n v="71.23"/>
    <n v="0.05"/>
    <n v="33.28"/>
    <x v="623"/>
    <n v="33.28"/>
    <n v="34.388499999999993"/>
    <n v="0.50819066478494423"/>
    <n v="2026"/>
    <s v="Q2"/>
    <x v="3"/>
    <x v="3"/>
  </r>
  <r>
    <n v="1695"/>
    <d v="2026-04-21T00:00:00"/>
    <x v="0"/>
    <x v="0"/>
    <x v="2"/>
    <s v="Returning"/>
    <x v="1"/>
    <x v="17"/>
    <n v="1"/>
    <n v="71.239999999999995"/>
    <n v="0.1"/>
    <n v="33.07"/>
    <x v="624"/>
    <n v="33.07"/>
    <n v="31.045999999999999"/>
    <n v="0.48421610830369954"/>
    <n v="2026"/>
    <s v="Q2"/>
    <x v="3"/>
    <x v="3"/>
  </r>
  <r>
    <n v="2812"/>
    <d v="2026-04-21T00:00:00"/>
    <x v="1"/>
    <x v="6"/>
    <x v="0"/>
    <s v="New"/>
    <x v="0"/>
    <x v="4"/>
    <n v="1"/>
    <n v="51.39"/>
    <n v="0"/>
    <n v="22.08"/>
    <x v="625"/>
    <n v="22.08"/>
    <n v="29.310000000000002"/>
    <n v="0.57034442498540572"/>
    <n v="2026"/>
    <s v="Q2"/>
    <x v="3"/>
    <x v="3"/>
  </r>
  <r>
    <n v="3017"/>
    <d v="2026-04-21T00:00:00"/>
    <x v="1"/>
    <x v="12"/>
    <x v="0"/>
    <s v="Returning"/>
    <x v="0"/>
    <x v="8"/>
    <n v="1"/>
    <n v="102.64"/>
    <n v="0"/>
    <n v="51.86"/>
    <x v="626"/>
    <n v="51.86"/>
    <n v="50.78"/>
    <n v="0.49473889321901793"/>
    <n v="2026"/>
    <s v="Q2"/>
    <x v="3"/>
    <x v="3"/>
  </r>
  <r>
    <n v="3719"/>
    <d v="2026-04-21T00:00:00"/>
    <x v="2"/>
    <x v="2"/>
    <x v="0"/>
    <s v="New"/>
    <x v="4"/>
    <x v="14"/>
    <n v="2"/>
    <n v="35.56"/>
    <n v="0.1"/>
    <n v="13.85"/>
    <x v="627"/>
    <n v="27.7"/>
    <n v="36.308000000000007"/>
    <n v="0.56724159480064995"/>
    <n v="2026"/>
    <s v="Q2"/>
    <x v="3"/>
    <x v="3"/>
  </r>
  <r>
    <n v="3920"/>
    <d v="2026-04-21T00:00:00"/>
    <x v="1"/>
    <x v="11"/>
    <x v="0"/>
    <s v="Returning"/>
    <x v="0"/>
    <x v="8"/>
    <n v="2"/>
    <n v="100.39"/>
    <n v="0"/>
    <n v="49.05"/>
    <x v="628"/>
    <n v="98.1"/>
    <n v="102.68"/>
    <n v="0.51140551847793603"/>
    <n v="2026"/>
    <s v="Q2"/>
    <x v="3"/>
    <x v="3"/>
  </r>
  <r>
    <n v="4654"/>
    <d v="2026-04-21T00:00:00"/>
    <x v="0"/>
    <x v="15"/>
    <x v="2"/>
    <s v="Returning"/>
    <x v="3"/>
    <x v="7"/>
    <n v="2"/>
    <n v="191.51"/>
    <n v="0.1"/>
    <n v="101.25"/>
    <x v="629"/>
    <n v="202.5"/>
    <n v="142.21800000000002"/>
    <n v="0.41256331262075091"/>
    <n v="2026"/>
    <s v="Q2"/>
    <x v="3"/>
    <x v="3"/>
  </r>
  <r>
    <n v="4920"/>
    <d v="2026-04-21T00:00:00"/>
    <x v="1"/>
    <x v="12"/>
    <x v="2"/>
    <s v="New"/>
    <x v="1"/>
    <x v="3"/>
    <n v="2"/>
    <n v="147.30000000000001"/>
    <n v="0"/>
    <n v="81.2"/>
    <x v="630"/>
    <n v="162.4"/>
    <n v="132.20000000000002"/>
    <n v="0.44874405974202308"/>
    <n v="2026"/>
    <s v="Q2"/>
    <x v="3"/>
    <x v="3"/>
  </r>
  <r>
    <n v="5191"/>
    <d v="2026-04-21T00:00:00"/>
    <x v="1"/>
    <x v="11"/>
    <x v="2"/>
    <s v="Returning"/>
    <x v="0"/>
    <x v="0"/>
    <n v="1"/>
    <n v="79.92"/>
    <n v="0.1"/>
    <n v="43.13"/>
    <x v="631"/>
    <n v="43.13"/>
    <n v="28.797999999999995"/>
    <n v="0.40037259481703918"/>
    <n v="2026"/>
    <s v="Q2"/>
    <x v="3"/>
    <x v="3"/>
  </r>
  <r>
    <n v="413"/>
    <d v="2026-04-22T00:00:00"/>
    <x v="1"/>
    <x v="1"/>
    <x v="0"/>
    <s v="Returning"/>
    <x v="3"/>
    <x v="5"/>
    <n v="2"/>
    <n v="344.29"/>
    <n v="0.1"/>
    <n v="192.66"/>
    <x v="632"/>
    <n v="385.32"/>
    <n v="234.4020000000001"/>
    <n v="0.37823733867766524"/>
    <n v="2026"/>
    <s v="Q2"/>
    <x v="3"/>
    <x v="3"/>
  </r>
  <r>
    <n v="1658"/>
    <d v="2026-04-22T00:00:00"/>
    <x v="2"/>
    <x v="5"/>
    <x v="0"/>
    <s v="Returning"/>
    <x v="1"/>
    <x v="11"/>
    <n v="1"/>
    <n v="151.15"/>
    <n v="0"/>
    <n v="77.680000000000007"/>
    <x v="633"/>
    <n v="77.680000000000007"/>
    <n v="73.47"/>
    <n v="0.48607343698312933"/>
    <n v="2026"/>
    <s v="Q2"/>
    <x v="3"/>
    <x v="3"/>
  </r>
  <r>
    <n v="2024"/>
    <d v="2026-04-22T00:00:00"/>
    <x v="1"/>
    <x v="6"/>
    <x v="2"/>
    <s v="New"/>
    <x v="3"/>
    <x v="13"/>
    <n v="1"/>
    <n v="81.73"/>
    <n v="0.05"/>
    <n v="39.979999999999997"/>
    <x v="634"/>
    <n v="39.979999999999997"/>
    <n v="37.663500000000006"/>
    <n v="0.48508246021882068"/>
    <n v="2026"/>
    <s v="Q2"/>
    <x v="3"/>
    <x v="3"/>
  </r>
  <r>
    <n v="3980"/>
    <d v="2026-04-22T00:00:00"/>
    <x v="3"/>
    <x v="4"/>
    <x v="2"/>
    <s v="New"/>
    <x v="1"/>
    <x v="3"/>
    <n v="1"/>
    <n v="142.53"/>
    <n v="0.05"/>
    <n v="77.77"/>
    <x v="635"/>
    <n v="77.77"/>
    <n v="57.633500000000012"/>
    <n v="0.4256426163282338"/>
    <n v="2026"/>
    <s v="Q2"/>
    <x v="3"/>
    <x v="3"/>
  </r>
  <r>
    <n v="4239"/>
    <d v="2026-04-22T00:00:00"/>
    <x v="1"/>
    <x v="1"/>
    <x v="0"/>
    <s v="New"/>
    <x v="3"/>
    <x v="13"/>
    <n v="2"/>
    <n v="83.24"/>
    <n v="0"/>
    <n v="40.03"/>
    <x v="636"/>
    <n v="80.06"/>
    <n v="86.419999999999987"/>
    <n v="0.51910139356078799"/>
    <n v="2026"/>
    <s v="Q2"/>
    <x v="3"/>
    <x v="3"/>
  </r>
  <r>
    <n v="4761"/>
    <d v="2026-04-22T00:00:00"/>
    <x v="0"/>
    <x v="0"/>
    <x v="3"/>
    <s v="New"/>
    <x v="1"/>
    <x v="3"/>
    <n v="1"/>
    <n v="141.99"/>
    <n v="0.05"/>
    <n v="79.7"/>
    <x v="637"/>
    <n v="79.7"/>
    <n v="55.1905"/>
    <n v="0.40915038494186023"/>
    <n v="2026"/>
    <s v="Q2"/>
    <x v="3"/>
    <x v="3"/>
  </r>
  <r>
    <n v="5160"/>
    <d v="2026-04-22T00:00:00"/>
    <x v="1"/>
    <x v="12"/>
    <x v="0"/>
    <s v="New"/>
    <x v="4"/>
    <x v="14"/>
    <n v="2"/>
    <n v="35.94"/>
    <n v="0.05"/>
    <n v="14.17"/>
    <x v="638"/>
    <n v="28.34"/>
    <n v="39.945999999999984"/>
    <n v="0.5849808159798493"/>
    <n v="2026"/>
    <s v="Q2"/>
    <x v="3"/>
    <x v="3"/>
  </r>
  <r>
    <n v="2224"/>
    <d v="2026-04-23T00:00:00"/>
    <x v="1"/>
    <x v="1"/>
    <x v="0"/>
    <s v="New"/>
    <x v="4"/>
    <x v="16"/>
    <n v="3"/>
    <n v="49.55"/>
    <n v="0"/>
    <n v="22.55"/>
    <x v="639"/>
    <n v="67.650000000000006"/>
    <n v="80.999999999999972"/>
    <n v="0.54490413723511588"/>
    <n v="2026"/>
    <s v="Q2"/>
    <x v="3"/>
    <x v="3"/>
  </r>
  <r>
    <n v="2832"/>
    <d v="2026-04-23T00:00:00"/>
    <x v="3"/>
    <x v="8"/>
    <x v="3"/>
    <s v="Returning"/>
    <x v="4"/>
    <x v="10"/>
    <n v="1"/>
    <n v="39.89"/>
    <n v="0.05"/>
    <n v="15.06"/>
    <x v="640"/>
    <n v="15.06"/>
    <n v="22.835499999999996"/>
    <n v="0.60259133670224685"/>
    <n v="2026"/>
    <s v="Q2"/>
    <x v="3"/>
    <x v="3"/>
  </r>
  <r>
    <n v="3000"/>
    <d v="2026-04-23T00:00:00"/>
    <x v="3"/>
    <x v="7"/>
    <x v="3"/>
    <s v="New"/>
    <x v="4"/>
    <x v="10"/>
    <n v="1"/>
    <n v="40.630000000000003"/>
    <n v="0.1"/>
    <n v="14.67"/>
    <x v="641"/>
    <n v="14.67"/>
    <n v="21.896999999999998"/>
    <n v="0.59881860694068423"/>
    <n v="2026"/>
    <s v="Q2"/>
    <x v="3"/>
    <x v="3"/>
  </r>
  <r>
    <n v="3206"/>
    <d v="2026-04-23T00:00:00"/>
    <x v="3"/>
    <x v="8"/>
    <x v="3"/>
    <s v="Returning"/>
    <x v="0"/>
    <x v="6"/>
    <n v="4"/>
    <n v="39.78"/>
    <n v="0.05"/>
    <n v="16.7"/>
    <x v="642"/>
    <n v="66.8"/>
    <n v="84.36399999999999"/>
    <n v="0.55809584292556425"/>
    <n v="2026"/>
    <s v="Q2"/>
    <x v="3"/>
    <x v="3"/>
  </r>
  <r>
    <n v="3777"/>
    <d v="2026-04-23T00:00:00"/>
    <x v="3"/>
    <x v="4"/>
    <x v="3"/>
    <s v="Business"/>
    <x v="1"/>
    <x v="1"/>
    <n v="1"/>
    <n v="92.74"/>
    <n v="0"/>
    <n v="46.1"/>
    <x v="643"/>
    <n v="46.1"/>
    <n v="46.639999999999993"/>
    <n v="0.50291136510675005"/>
    <n v="2026"/>
    <s v="Q2"/>
    <x v="3"/>
    <x v="3"/>
  </r>
  <r>
    <n v="4980"/>
    <d v="2026-04-23T00:00:00"/>
    <x v="1"/>
    <x v="6"/>
    <x v="2"/>
    <s v="Returning"/>
    <x v="3"/>
    <x v="19"/>
    <n v="2"/>
    <n v="120.49"/>
    <n v="0.1"/>
    <n v="62.23"/>
    <x v="644"/>
    <n v="124.46"/>
    <n v="92.422000000000011"/>
    <n v="0.42613955976060719"/>
    <n v="2026"/>
    <s v="Q2"/>
    <x v="3"/>
    <x v="3"/>
  </r>
  <r>
    <n v="1102"/>
    <d v="2026-04-24T00:00:00"/>
    <x v="1"/>
    <x v="6"/>
    <x v="0"/>
    <s v="Business"/>
    <x v="1"/>
    <x v="17"/>
    <n v="2"/>
    <n v="70.53"/>
    <n v="0"/>
    <n v="32.229999999999997"/>
    <x v="645"/>
    <n v="64.459999999999994"/>
    <n v="76.600000000000009"/>
    <n v="0.54303133418403526"/>
    <n v="2026"/>
    <s v="Q2"/>
    <x v="3"/>
    <x v="3"/>
  </r>
  <r>
    <n v="1333"/>
    <d v="2026-04-24T00:00:00"/>
    <x v="1"/>
    <x v="14"/>
    <x v="0"/>
    <s v="New"/>
    <x v="1"/>
    <x v="1"/>
    <n v="1"/>
    <n v="90.87"/>
    <n v="0.1"/>
    <n v="44.4"/>
    <x v="646"/>
    <n v="44.4"/>
    <n v="37.383000000000003"/>
    <n v="0.45709988628443565"/>
    <n v="2026"/>
    <s v="Q2"/>
    <x v="3"/>
    <x v="3"/>
  </r>
  <r>
    <n v="1369"/>
    <d v="2026-04-24T00:00:00"/>
    <x v="1"/>
    <x v="14"/>
    <x v="1"/>
    <s v="Returning"/>
    <x v="4"/>
    <x v="12"/>
    <n v="3"/>
    <n v="124.31"/>
    <n v="0.2"/>
    <n v="67.97"/>
    <x v="647"/>
    <n v="203.91"/>
    <n v="94.433999999999997"/>
    <n v="0.31652723031131846"/>
    <n v="2026"/>
    <s v="Q2"/>
    <x v="3"/>
    <x v="3"/>
  </r>
  <r>
    <n v="1712"/>
    <d v="2026-04-24T00:00:00"/>
    <x v="1"/>
    <x v="1"/>
    <x v="1"/>
    <s v="Returning"/>
    <x v="0"/>
    <x v="6"/>
    <n v="15"/>
    <n v="41.21"/>
    <n v="0.15"/>
    <n v="16.760000000000002"/>
    <x v="648"/>
    <n v="251.40000000000003"/>
    <n v="274.02749999999997"/>
    <n v="0.52153246642020068"/>
    <n v="2026"/>
    <s v="Q2"/>
    <x v="3"/>
    <x v="3"/>
  </r>
  <r>
    <n v="2229"/>
    <d v="2026-04-24T00:00:00"/>
    <x v="0"/>
    <x v="0"/>
    <x v="0"/>
    <s v="New"/>
    <x v="1"/>
    <x v="3"/>
    <n v="2"/>
    <n v="145.75"/>
    <n v="0.1"/>
    <n v="78.900000000000006"/>
    <x v="649"/>
    <n v="157.80000000000001"/>
    <n v="104.55000000000001"/>
    <n v="0.39851343624928531"/>
    <n v="2026"/>
    <s v="Q2"/>
    <x v="3"/>
    <x v="3"/>
  </r>
  <r>
    <n v="3458"/>
    <d v="2026-04-24T00:00:00"/>
    <x v="2"/>
    <x v="3"/>
    <x v="0"/>
    <s v="New"/>
    <x v="2"/>
    <x v="15"/>
    <n v="1"/>
    <n v="134.86000000000001"/>
    <n v="0"/>
    <n v="66.040000000000006"/>
    <x v="650"/>
    <n v="66.040000000000006"/>
    <n v="68.820000000000007"/>
    <n v="0.51030698502150373"/>
    <n v="2026"/>
    <s v="Q2"/>
    <x v="3"/>
    <x v="3"/>
  </r>
  <r>
    <n v="4637"/>
    <d v="2026-04-24T00:00:00"/>
    <x v="3"/>
    <x v="13"/>
    <x v="2"/>
    <s v="New"/>
    <x v="2"/>
    <x v="15"/>
    <n v="1"/>
    <n v="136.07"/>
    <n v="0"/>
    <n v="65.17"/>
    <x v="651"/>
    <n v="65.17"/>
    <n v="70.899999999999991"/>
    <n v="0.52105533916366575"/>
    <n v="2026"/>
    <s v="Q2"/>
    <x v="3"/>
    <x v="3"/>
  </r>
  <r>
    <n v="4726"/>
    <d v="2026-04-24T00:00:00"/>
    <x v="0"/>
    <x v="15"/>
    <x v="2"/>
    <s v="Business"/>
    <x v="2"/>
    <x v="9"/>
    <n v="1"/>
    <n v="47.25"/>
    <n v="0.1"/>
    <n v="18.25"/>
    <x v="652"/>
    <n v="18.25"/>
    <n v="24.274999999999999"/>
    <n v="0.57084068195179305"/>
    <n v="2026"/>
    <s v="Q2"/>
    <x v="3"/>
    <x v="3"/>
  </r>
  <r>
    <n v="4838"/>
    <d v="2026-04-24T00:00:00"/>
    <x v="0"/>
    <x v="0"/>
    <x v="0"/>
    <s v="Business"/>
    <x v="0"/>
    <x v="6"/>
    <n v="2"/>
    <n v="41.32"/>
    <n v="0.1"/>
    <n v="16.66"/>
    <x v="653"/>
    <n v="33.32"/>
    <n v="41.056000000000004"/>
    <n v="0.5520060234484242"/>
    <n v="2026"/>
    <s v="Q2"/>
    <x v="3"/>
    <x v="3"/>
  </r>
  <r>
    <n v="5075"/>
    <d v="2026-04-24T00:00:00"/>
    <x v="0"/>
    <x v="15"/>
    <x v="3"/>
    <s v="New"/>
    <x v="0"/>
    <x v="0"/>
    <n v="2"/>
    <n v="81.75"/>
    <n v="0"/>
    <n v="41.92"/>
    <x v="654"/>
    <n v="83.84"/>
    <n v="79.66"/>
    <n v="0.48721712538226297"/>
    <n v="2026"/>
    <s v="Q2"/>
    <x v="3"/>
    <x v="3"/>
  </r>
  <r>
    <n v="149"/>
    <d v="2026-04-25T00:00:00"/>
    <x v="1"/>
    <x v="12"/>
    <x v="0"/>
    <s v="Returning"/>
    <x v="2"/>
    <x v="2"/>
    <n v="1"/>
    <n v="36.020000000000003"/>
    <n v="0.05"/>
    <n v="13.72"/>
    <x v="655"/>
    <n v="13.72"/>
    <n v="20.499000000000002"/>
    <n v="0.59905315760250155"/>
    <n v="2026"/>
    <s v="Q2"/>
    <x v="3"/>
    <x v="3"/>
  </r>
  <r>
    <n v="449"/>
    <d v="2026-04-25T00:00:00"/>
    <x v="2"/>
    <x v="5"/>
    <x v="0"/>
    <s v="Business"/>
    <x v="2"/>
    <x v="2"/>
    <n v="1"/>
    <n v="36.68"/>
    <n v="0"/>
    <n v="13.27"/>
    <x v="656"/>
    <n v="13.27"/>
    <n v="23.41"/>
    <n v="0.63822246455834242"/>
    <n v="2026"/>
    <s v="Q2"/>
    <x v="3"/>
    <x v="3"/>
  </r>
  <r>
    <n v="1422"/>
    <d v="2026-04-25T00:00:00"/>
    <x v="3"/>
    <x v="8"/>
    <x v="1"/>
    <s v="Business"/>
    <x v="3"/>
    <x v="5"/>
    <n v="6"/>
    <n v="348.16"/>
    <n v="0.1"/>
    <n v="198.24"/>
    <x v="657"/>
    <n v="1189.44"/>
    <n v="690.62400000000002"/>
    <n v="0.36734068627450978"/>
    <n v="2026"/>
    <s v="Q2"/>
    <x v="3"/>
    <x v="3"/>
  </r>
  <r>
    <n v="3248"/>
    <d v="2026-04-25T00:00:00"/>
    <x v="2"/>
    <x v="16"/>
    <x v="0"/>
    <s v="Returning"/>
    <x v="0"/>
    <x v="6"/>
    <n v="2"/>
    <n v="39.799999999999997"/>
    <n v="0.05"/>
    <n v="16.23"/>
    <x v="658"/>
    <n v="32.46"/>
    <n v="43.159999999999989"/>
    <n v="0.57074847923829664"/>
    <n v="2026"/>
    <s v="Q2"/>
    <x v="3"/>
    <x v="3"/>
  </r>
  <r>
    <n v="3445"/>
    <d v="2026-04-25T00:00:00"/>
    <x v="0"/>
    <x v="15"/>
    <x v="0"/>
    <s v="Returning"/>
    <x v="0"/>
    <x v="6"/>
    <n v="5"/>
    <n v="39.369999999999997"/>
    <n v="0.05"/>
    <n v="16.760000000000002"/>
    <x v="659"/>
    <n v="83.800000000000011"/>
    <n v="103.20749999999998"/>
    <n v="0.55188963009504954"/>
    <n v="2026"/>
    <s v="Q2"/>
    <x v="3"/>
    <x v="3"/>
  </r>
  <r>
    <n v="3930"/>
    <d v="2026-04-25T00:00:00"/>
    <x v="1"/>
    <x v="12"/>
    <x v="3"/>
    <s v="Returning"/>
    <x v="4"/>
    <x v="10"/>
    <n v="2"/>
    <n v="40.85"/>
    <n v="0"/>
    <n v="14.99"/>
    <x v="660"/>
    <n v="29.98"/>
    <n v="51.72"/>
    <n v="0.633047735618115"/>
    <n v="2026"/>
    <s v="Q2"/>
    <x v="3"/>
    <x v="3"/>
  </r>
  <r>
    <n v="3969"/>
    <d v="2026-04-25T00:00:00"/>
    <x v="3"/>
    <x v="8"/>
    <x v="3"/>
    <s v="Returning"/>
    <x v="1"/>
    <x v="1"/>
    <n v="1"/>
    <n v="92.91"/>
    <n v="0.05"/>
    <n v="46"/>
    <x v="661"/>
    <n v="46"/>
    <n v="42.264499999999998"/>
    <n v="0.4788391709010984"/>
    <n v="2026"/>
    <s v="Q2"/>
    <x v="3"/>
    <x v="3"/>
  </r>
  <r>
    <n v="4190"/>
    <d v="2026-04-25T00:00:00"/>
    <x v="3"/>
    <x v="13"/>
    <x v="0"/>
    <s v="New"/>
    <x v="1"/>
    <x v="11"/>
    <n v="1"/>
    <n v="152.01"/>
    <n v="0"/>
    <n v="80.33"/>
    <x v="662"/>
    <n v="80.33"/>
    <n v="71.679999999999993"/>
    <n v="0.47154792447865268"/>
    <n v="2026"/>
    <s v="Q2"/>
    <x v="3"/>
    <x v="3"/>
  </r>
  <r>
    <n v="4442"/>
    <d v="2026-04-25T00:00:00"/>
    <x v="1"/>
    <x v="6"/>
    <x v="3"/>
    <s v="New"/>
    <x v="2"/>
    <x v="2"/>
    <n v="1"/>
    <n v="36.65"/>
    <n v="0"/>
    <n v="13.28"/>
    <x v="663"/>
    <n v="13.28"/>
    <n v="23.369999999999997"/>
    <n v="0.63765347885402446"/>
    <n v="2026"/>
    <s v="Q2"/>
    <x v="3"/>
    <x v="3"/>
  </r>
  <r>
    <n v="228"/>
    <d v="2026-04-26T00:00:00"/>
    <x v="3"/>
    <x v="8"/>
    <x v="0"/>
    <s v="Returning"/>
    <x v="3"/>
    <x v="13"/>
    <n v="5"/>
    <n v="80.819999999999993"/>
    <n v="0"/>
    <n v="40.47"/>
    <x v="664"/>
    <n v="202.35"/>
    <n v="201.74999999999997"/>
    <n v="0.49925760950259834"/>
    <n v="2026"/>
    <s v="Q2"/>
    <x v="3"/>
    <x v="3"/>
  </r>
  <r>
    <n v="2101"/>
    <d v="2026-04-26T00:00:00"/>
    <x v="3"/>
    <x v="4"/>
    <x v="0"/>
    <s v="New"/>
    <x v="1"/>
    <x v="3"/>
    <n v="4"/>
    <n v="144.69999999999999"/>
    <n v="0"/>
    <n v="79.41"/>
    <x v="665"/>
    <n v="317.64"/>
    <n v="261.15999999999997"/>
    <n v="0.45120939875604699"/>
    <n v="2026"/>
    <s v="Q2"/>
    <x v="3"/>
    <x v="3"/>
  </r>
  <r>
    <n v="2590"/>
    <d v="2026-04-26T00:00:00"/>
    <x v="1"/>
    <x v="6"/>
    <x v="2"/>
    <s v="New"/>
    <x v="4"/>
    <x v="14"/>
    <n v="2"/>
    <n v="36.51"/>
    <n v="0.1"/>
    <n v="14.18"/>
    <x v="666"/>
    <n v="28.36"/>
    <n v="37.358000000000004"/>
    <n v="0.56845917404668433"/>
    <n v="2026"/>
    <s v="Q2"/>
    <x v="3"/>
    <x v="3"/>
  </r>
  <r>
    <n v="2957"/>
    <d v="2026-04-26T00:00:00"/>
    <x v="3"/>
    <x v="7"/>
    <x v="3"/>
    <s v="New"/>
    <x v="2"/>
    <x v="2"/>
    <n v="3"/>
    <n v="36.58"/>
    <n v="0.05"/>
    <n v="13.71"/>
    <x v="667"/>
    <n v="41.13"/>
    <n v="63.122999999999983"/>
    <n v="0.60547897902218628"/>
    <n v="2026"/>
    <s v="Q2"/>
    <x v="3"/>
    <x v="3"/>
  </r>
  <r>
    <n v="4270"/>
    <d v="2026-04-26T00:00:00"/>
    <x v="3"/>
    <x v="7"/>
    <x v="2"/>
    <s v="Business"/>
    <x v="3"/>
    <x v="7"/>
    <n v="2"/>
    <n v="191.59"/>
    <n v="0"/>
    <n v="102.52"/>
    <x v="668"/>
    <n v="205.04"/>
    <n v="178.14000000000001"/>
    <n v="0.46489900307949272"/>
    <n v="2026"/>
    <s v="Q2"/>
    <x v="3"/>
    <x v="3"/>
  </r>
  <r>
    <n v="4324"/>
    <d v="2026-04-26T00:00:00"/>
    <x v="3"/>
    <x v="8"/>
    <x v="1"/>
    <s v="Business"/>
    <x v="3"/>
    <x v="5"/>
    <n v="6"/>
    <n v="337.24"/>
    <n v="0.05"/>
    <n v="198.63"/>
    <x v="669"/>
    <n v="1191.78"/>
    <n v="730.48800000000006"/>
    <n v="0.38001360892445801"/>
    <n v="2026"/>
    <s v="Q2"/>
    <x v="3"/>
    <x v="3"/>
  </r>
  <r>
    <n v="5010"/>
    <d v="2026-04-26T00:00:00"/>
    <x v="3"/>
    <x v="7"/>
    <x v="1"/>
    <s v="Business"/>
    <x v="2"/>
    <x v="9"/>
    <n v="3"/>
    <n v="46.2"/>
    <n v="0.1"/>
    <n v="18.149999999999999"/>
    <x v="670"/>
    <n v="54.449999999999996"/>
    <n v="70.29000000000002"/>
    <n v="0.5634920634920636"/>
    <n v="2026"/>
    <s v="Q2"/>
    <x v="3"/>
    <x v="3"/>
  </r>
  <r>
    <n v="5092"/>
    <d v="2026-04-26T00:00:00"/>
    <x v="1"/>
    <x v="1"/>
    <x v="3"/>
    <s v="Business"/>
    <x v="4"/>
    <x v="16"/>
    <n v="4"/>
    <n v="50.84"/>
    <n v="0.05"/>
    <n v="22.63"/>
    <x v="671"/>
    <n v="90.52"/>
    <n v="102.67200000000001"/>
    <n v="0.53145057766367143"/>
    <n v="2026"/>
    <s v="Q2"/>
    <x v="3"/>
    <x v="3"/>
  </r>
  <r>
    <n v="1061"/>
    <d v="2026-04-27T00:00:00"/>
    <x v="3"/>
    <x v="13"/>
    <x v="0"/>
    <s v="Returning"/>
    <x v="2"/>
    <x v="18"/>
    <n v="1"/>
    <n v="166.5"/>
    <n v="0"/>
    <n v="85.55"/>
    <x v="672"/>
    <n v="85.55"/>
    <n v="80.95"/>
    <n v="0.4861861861861862"/>
    <n v="2026"/>
    <s v="Q2"/>
    <x v="3"/>
    <x v="3"/>
  </r>
  <r>
    <n v="1099"/>
    <d v="2026-04-27T00:00:00"/>
    <x v="3"/>
    <x v="4"/>
    <x v="3"/>
    <s v="New"/>
    <x v="1"/>
    <x v="17"/>
    <n v="1"/>
    <n v="70.2"/>
    <n v="0"/>
    <n v="32.06"/>
    <x v="673"/>
    <n v="32.06"/>
    <n v="38.14"/>
    <n v="0.5433048433048433"/>
    <n v="2026"/>
    <s v="Q2"/>
    <x v="3"/>
    <x v="3"/>
  </r>
  <r>
    <n v="3500"/>
    <d v="2026-04-27T00:00:00"/>
    <x v="1"/>
    <x v="12"/>
    <x v="0"/>
    <s v="New"/>
    <x v="4"/>
    <x v="16"/>
    <n v="4"/>
    <n v="50.67"/>
    <n v="0"/>
    <n v="22.62"/>
    <x v="674"/>
    <n v="90.48"/>
    <n v="112.2"/>
    <n v="0.55358200118413259"/>
    <n v="2026"/>
    <s v="Q2"/>
    <x v="3"/>
    <x v="3"/>
  </r>
  <r>
    <n v="3856"/>
    <d v="2026-04-27T00:00:00"/>
    <x v="1"/>
    <x v="11"/>
    <x v="2"/>
    <s v="New"/>
    <x v="2"/>
    <x v="18"/>
    <n v="3"/>
    <n v="161.05000000000001"/>
    <n v="0.05"/>
    <n v="87.43"/>
    <x v="675"/>
    <n v="262.29000000000002"/>
    <n v="196.70249999999999"/>
    <n v="0.4285527541299694"/>
    <n v="2026"/>
    <s v="Q2"/>
    <x v="3"/>
    <x v="3"/>
  </r>
  <r>
    <n v="4044"/>
    <d v="2026-04-27T00:00:00"/>
    <x v="1"/>
    <x v="6"/>
    <x v="1"/>
    <s v="New"/>
    <x v="4"/>
    <x v="12"/>
    <n v="10"/>
    <n v="124.59"/>
    <n v="0.15"/>
    <n v="67.14"/>
    <x v="676"/>
    <n v="671.4"/>
    <n v="387.61500000000012"/>
    <n v="0.36601464568490538"/>
    <n v="2026"/>
    <s v="Q2"/>
    <x v="3"/>
    <x v="3"/>
  </r>
  <r>
    <n v="4235"/>
    <d v="2026-04-27T00:00:00"/>
    <x v="2"/>
    <x v="16"/>
    <x v="0"/>
    <s v="Business"/>
    <x v="4"/>
    <x v="16"/>
    <n v="1"/>
    <n v="50.18"/>
    <n v="0"/>
    <n v="22.05"/>
    <x v="677"/>
    <n v="22.05"/>
    <n v="28.13"/>
    <n v="0.56058190514149064"/>
    <n v="2026"/>
    <s v="Q2"/>
    <x v="3"/>
    <x v="3"/>
  </r>
  <r>
    <n v="122"/>
    <d v="2026-04-28T00:00:00"/>
    <x v="1"/>
    <x v="11"/>
    <x v="0"/>
    <s v="New"/>
    <x v="3"/>
    <x v="13"/>
    <n v="1"/>
    <n v="83.38"/>
    <n v="0"/>
    <n v="38.979999999999997"/>
    <x v="678"/>
    <n v="38.979999999999997"/>
    <n v="44.4"/>
    <n v="0.53250179899256422"/>
    <n v="2026"/>
    <s v="Q2"/>
    <x v="3"/>
    <x v="3"/>
  </r>
  <r>
    <n v="239"/>
    <d v="2026-04-28T00:00:00"/>
    <x v="3"/>
    <x v="7"/>
    <x v="0"/>
    <s v="Returning"/>
    <x v="2"/>
    <x v="2"/>
    <n v="1"/>
    <n v="35.549999999999997"/>
    <n v="0.05"/>
    <n v="13.25"/>
    <x v="679"/>
    <n v="13.25"/>
    <n v="20.522499999999994"/>
    <n v="0.60766896143311855"/>
    <n v="2026"/>
    <s v="Q2"/>
    <x v="3"/>
    <x v="3"/>
  </r>
  <r>
    <n v="356"/>
    <d v="2026-04-28T00:00:00"/>
    <x v="3"/>
    <x v="8"/>
    <x v="2"/>
    <s v="New"/>
    <x v="1"/>
    <x v="11"/>
    <n v="1"/>
    <n v="154.36000000000001"/>
    <n v="0"/>
    <n v="77.760000000000005"/>
    <x v="680"/>
    <n v="77.760000000000005"/>
    <n v="76.600000000000009"/>
    <n v="0.49624254988338951"/>
    <n v="2026"/>
    <s v="Q2"/>
    <x v="3"/>
    <x v="3"/>
  </r>
  <r>
    <n v="785"/>
    <d v="2026-04-28T00:00:00"/>
    <x v="0"/>
    <x v="9"/>
    <x v="3"/>
    <s v="New"/>
    <x v="1"/>
    <x v="11"/>
    <n v="1"/>
    <n v="155.68"/>
    <n v="0"/>
    <n v="77.97"/>
    <x v="681"/>
    <n v="77.97"/>
    <n v="77.710000000000008"/>
    <n v="0.49916495375128472"/>
    <n v="2026"/>
    <s v="Q2"/>
    <x v="3"/>
    <x v="3"/>
  </r>
  <r>
    <n v="2325"/>
    <d v="2026-04-28T00:00:00"/>
    <x v="0"/>
    <x v="0"/>
    <x v="0"/>
    <s v="Returning"/>
    <x v="4"/>
    <x v="10"/>
    <n v="1"/>
    <n v="40.950000000000003"/>
    <n v="0.15"/>
    <n v="14.89"/>
    <x v="682"/>
    <n v="14.89"/>
    <n v="19.917500000000004"/>
    <n v="0.57221863104216053"/>
    <n v="2026"/>
    <s v="Q2"/>
    <x v="3"/>
    <x v="3"/>
  </r>
  <r>
    <n v="2566"/>
    <d v="2026-04-28T00:00:00"/>
    <x v="3"/>
    <x v="13"/>
    <x v="3"/>
    <s v="Returning"/>
    <x v="2"/>
    <x v="9"/>
    <n v="3"/>
    <n v="47.28"/>
    <n v="0.05"/>
    <n v="18.52"/>
    <x v="683"/>
    <n v="55.56"/>
    <n v="79.187999999999988"/>
    <n v="0.58767477068305274"/>
    <n v="2026"/>
    <s v="Q2"/>
    <x v="3"/>
    <x v="3"/>
  </r>
  <r>
    <n v="3105"/>
    <d v="2026-04-28T00:00:00"/>
    <x v="3"/>
    <x v="7"/>
    <x v="0"/>
    <s v="Returning"/>
    <x v="4"/>
    <x v="16"/>
    <n v="4"/>
    <n v="51.57"/>
    <n v="0.1"/>
    <n v="22.58"/>
    <x v="684"/>
    <n v="90.32"/>
    <n v="95.332000000000022"/>
    <n v="0.51349837330058401"/>
    <n v="2026"/>
    <s v="Q2"/>
    <x v="3"/>
    <x v="3"/>
  </r>
  <r>
    <n v="3167"/>
    <d v="2026-04-28T00:00:00"/>
    <x v="3"/>
    <x v="8"/>
    <x v="0"/>
    <s v="Business"/>
    <x v="0"/>
    <x v="4"/>
    <n v="1"/>
    <n v="51.61"/>
    <n v="0"/>
    <n v="23"/>
    <x v="685"/>
    <n v="23"/>
    <n v="28.61"/>
    <n v="0.55434993218368533"/>
    <n v="2026"/>
    <s v="Q2"/>
    <x v="3"/>
    <x v="3"/>
  </r>
  <r>
    <n v="4396"/>
    <d v="2026-04-28T00:00:00"/>
    <x v="0"/>
    <x v="15"/>
    <x v="2"/>
    <s v="Returning"/>
    <x v="4"/>
    <x v="16"/>
    <n v="1"/>
    <n v="50.56"/>
    <n v="0.05"/>
    <n v="22.06"/>
    <x v="686"/>
    <n v="22.06"/>
    <n v="25.971999999999998"/>
    <n v="0.54072285143237842"/>
    <n v="2026"/>
    <s v="Q2"/>
    <x v="3"/>
    <x v="3"/>
  </r>
  <r>
    <n v="4475"/>
    <d v="2026-04-28T00:00:00"/>
    <x v="2"/>
    <x v="5"/>
    <x v="3"/>
    <s v="Business"/>
    <x v="2"/>
    <x v="18"/>
    <n v="2"/>
    <n v="165.74"/>
    <n v="0"/>
    <n v="87.73"/>
    <x v="687"/>
    <n v="175.46"/>
    <n v="156.02000000000001"/>
    <n v="0.47067696391939184"/>
    <n v="2026"/>
    <s v="Q2"/>
    <x v="3"/>
    <x v="3"/>
  </r>
  <r>
    <n v="4482"/>
    <d v="2026-04-28T00:00:00"/>
    <x v="2"/>
    <x v="2"/>
    <x v="0"/>
    <s v="Business"/>
    <x v="4"/>
    <x v="14"/>
    <n v="3"/>
    <n v="36.770000000000003"/>
    <n v="0"/>
    <n v="13.63"/>
    <x v="688"/>
    <n v="40.89"/>
    <n v="69.42"/>
    <n v="0.62931737829752521"/>
    <n v="2026"/>
    <s v="Q2"/>
    <x v="3"/>
    <x v="3"/>
  </r>
  <r>
    <n v="5022"/>
    <d v="2026-04-28T00:00:00"/>
    <x v="3"/>
    <x v="7"/>
    <x v="0"/>
    <s v="Business"/>
    <x v="3"/>
    <x v="7"/>
    <n v="2"/>
    <n v="196.37"/>
    <n v="0"/>
    <n v="101.73"/>
    <x v="689"/>
    <n v="203.46"/>
    <n v="189.28"/>
    <n v="0.48194734429902736"/>
    <n v="2026"/>
    <s v="Q2"/>
    <x v="3"/>
    <x v="3"/>
  </r>
  <r>
    <n v="1304"/>
    <d v="2026-04-29T00:00:00"/>
    <x v="0"/>
    <x v="0"/>
    <x v="3"/>
    <s v="Returning"/>
    <x v="2"/>
    <x v="2"/>
    <n v="2"/>
    <n v="35.33"/>
    <n v="0"/>
    <n v="13.69"/>
    <x v="690"/>
    <n v="27.38"/>
    <n v="43.28"/>
    <n v="0.61251061420888764"/>
    <n v="2026"/>
    <s v="Q2"/>
    <x v="3"/>
    <x v="3"/>
  </r>
  <r>
    <n v="3008"/>
    <d v="2026-04-29T00:00:00"/>
    <x v="2"/>
    <x v="2"/>
    <x v="1"/>
    <s v="Business"/>
    <x v="2"/>
    <x v="9"/>
    <n v="4"/>
    <n v="46.43"/>
    <n v="0.1"/>
    <n v="18.04"/>
    <x v="691"/>
    <n v="72.16"/>
    <n v="94.988"/>
    <n v="0.56828678775695796"/>
    <n v="2026"/>
    <s v="Q2"/>
    <x v="3"/>
    <x v="3"/>
  </r>
  <r>
    <n v="4140"/>
    <d v="2026-04-29T00:00:00"/>
    <x v="3"/>
    <x v="7"/>
    <x v="3"/>
    <s v="New"/>
    <x v="4"/>
    <x v="12"/>
    <n v="1"/>
    <n v="125.25"/>
    <n v="0"/>
    <n v="70.88"/>
    <x v="692"/>
    <n v="70.88"/>
    <n v="54.370000000000005"/>
    <n v="0.43409181636726552"/>
    <n v="2026"/>
    <s v="Q2"/>
    <x v="3"/>
    <x v="3"/>
  </r>
  <r>
    <n v="4151"/>
    <d v="2026-04-29T00:00:00"/>
    <x v="1"/>
    <x v="14"/>
    <x v="0"/>
    <s v="Returning"/>
    <x v="3"/>
    <x v="5"/>
    <n v="1"/>
    <n v="341.98"/>
    <n v="0"/>
    <n v="192.43"/>
    <x v="693"/>
    <n v="192.43"/>
    <n v="149.55000000000001"/>
    <n v="0.43730627522077314"/>
    <n v="2026"/>
    <s v="Q2"/>
    <x v="3"/>
    <x v="3"/>
  </r>
  <r>
    <n v="4650"/>
    <d v="2026-04-29T00:00:00"/>
    <x v="1"/>
    <x v="6"/>
    <x v="3"/>
    <s v="Business"/>
    <x v="4"/>
    <x v="10"/>
    <n v="1"/>
    <n v="40.04"/>
    <n v="0"/>
    <n v="14.72"/>
    <x v="694"/>
    <n v="14.72"/>
    <n v="25.32"/>
    <n v="0.63236763236763238"/>
    <n v="2026"/>
    <s v="Q2"/>
    <x v="3"/>
    <x v="3"/>
  </r>
  <r>
    <n v="4897"/>
    <d v="2026-04-29T00:00:00"/>
    <x v="3"/>
    <x v="13"/>
    <x v="0"/>
    <s v="Returning"/>
    <x v="0"/>
    <x v="6"/>
    <n v="3"/>
    <n v="40.47"/>
    <n v="0.05"/>
    <n v="17.14"/>
    <x v="695"/>
    <n v="51.42"/>
    <n v="63.919499999999985"/>
    <n v="0.5541856866034619"/>
    <n v="2026"/>
    <s v="Q2"/>
    <x v="3"/>
    <x v="3"/>
  </r>
  <r>
    <n v="792"/>
    <d v="2026-04-30T00:00:00"/>
    <x v="3"/>
    <x v="8"/>
    <x v="1"/>
    <s v="Returning"/>
    <x v="3"/>
    <x v="13"/>
    <n v="6"/>
    <n v="83.7"/>
    <n v="0.2"/>
    <n v="38.58"/>
    <x v="696"/>
    <n v="231.48"/>
    <n v="170.28000000000006"/>
    <n v="0.42383512544802876"/>
    <n v="2026"/>
    <s v="Q2"/>
    <x v="3"/>
    <x v="3"/>
  </r>
  <r>
    <n v="1796"/>
    <d v="2026-04-30T00:00:00"/>
    <x v="0"/>
    <x v="15"/>
    <x v="0"/>
    <s v="Returning"/>
    <x v="3"/>
    <x v="13"/>
    <n v="4"/>
    <n v="83.27"/>
    <n v="0"/>
    <n v="39.979999999999997"/>
    <x v="697"/>
    <n v="159.91999999999999"/>
    <n v="173.16"/>
    <n v="0.51987510507986068"/>
    <n v="2026"/>
    <s v="Q2"/>
    <x v="3"/>
    <x v="3"/>
  </r>
  <r>
    <n v="3222"/>
    <d v="2026-04-30T00:00:00"/>
    <x v="2"/>
    <x v="16"/>
    <x v="1"/>
    <s v="Business"/>
    <x v="3"/>
    <x v="19"/>
    <n v="3"/>
    <n v="126.03"/>
    <n v="0.1"/>
    <n v="61.75"/>
    <x v="698"/>
    <n v="185.25"/>
    <n v="155.03100000000006"/>
    <n v="0.45559699189787273"/>
    <n v="2026"/>
    <s v="Q2"/>
    <x v="3"/>
    <x v="3"/>
  </r>
  <r>
    <n v="3237"/>
    <d v="2026-04-30T00:00:00"/>
    <x v="1"/>
    <x v="14"/>
    <x v="0"/>
    <s v="New"/>
    <x v="3"/>
    <x v="19"/>
    <n v="1"/>
    <n v="122.86"/>
    <n v="0.05"/>
    <n v="59.22"/>
    <x v="87"/>
    <n v="59.22"/>
    <n v="57.497"/>
    <n v="0.49261889870370212"/>
    <n v="2026"/>
    <s v="Q2"/>
    <x v="3"/>
    <x v="3"/>
  </r>
  <r>
    <n v="3695"/>
    <d v="2026-04-30T00:00:00"/>
    <x v="2"/>
    <x v="2"/>
    <x v="0"/>
    <s v="New"/>
    <x v="0"/>
    <x v="6"/>
    <n v="1"/>
    <n v="39.44"/>
    <n v="0.1"/>
    <n v="16.63"/>
    <x v="699"/>
    <n v="16.63"/>
    <n v="18.866000000000003"/>
    <n v="0.53149650664863657"/>
    <n v="2026"/>
    <s v="Q2"/>
    <x v="3"/>
    <x v="3"/>
  </r>
  <r>
    <n v="5148"/>
    <d v="2026-04-30T00:00:00"/>
    <x v="2"/>
    <x v="10"/>
    <x v="0"/>
    <s v="Returning"/>
    <x v="2"/>
    <x v="15"/>
    <n v="1"/>
    <n v="130.34"/>
    <n v="0.1"/>
    <n v="66.680000000000007"/>
    <x v="700"/>
    <n v="66.680000000000007"/>
    <n v="50.626000000000005"/>
    <n v="0.43157212759790631"/>
    <n v="2026"/>
    <s v="Q2"/>
    <x v="3"/>
    <x v="3"/>
  </r>
  <r>
    <n v="534"/>
    <d v="2026-05-01T00:00:00"/>
    <x v="1"/>
    <x v="12"/>
    <x v="0"/>
    <s v="Business"/>
    <x v="1"/>
    <x v="11"/>
    <n v="1"/>
    <n v="154.86000000000001"/>
    <n v="0"/>
    <n v="78.37"/>
    <x v="701"/>
    <n v="78.37"/>
    <n v="76.490000000000009"/>
    <n v="0.49393000129148912"/>
    <n v="2026"/>
    <s v="Q2"/>
    <x v="4"/>
    <x v="4"/>
  </r>
  <r>
    <n v="551"/>
    <d v="2026-05-01T00:00:00"/>
    <x v="3"/>
    <x v="8"/>
    <x v="2"/>
    <s v="Returning"/>
    <x v="0"/>
    <x v="8"/>
    <n v="4"/>
    <n v="103.64"/>
    <n v="0"/>
    <n v="50.59"/>
    <x v="702"/>
    <n v="202.36"/>
    <n v="212.2"/>
    <n v="0.51186800463141646"/>
    <n v="2026"/>
    <s v="Q2"/>
    <x v="4"/>
    <x v="4"/>
  </r>
  <r>
    <n v="2110"/>
    <d v="2026-05-01T00:00:00"/>
    <x v="0"/>
    <x v="15"/>
    <x v="0"/>
    <s v="Returning"/>
    <x v="2"/>
    <x v="18"/>
    <n v="1"/>
    <n v="164.49"/>
    <n v="0.05"/>
    <n v="87.81"/>
    <x v="703"/>
    <n v="87.81"/>
    <n v="68.455500000000001"/>
    <n v="0.43807174328306631"/>
    <n v="2026"/>
    <s v="Q2"/>
    <x v="4"/>
    <x v="4"/>
  </r>
  <r>
    <n v="2217"/>
    <d v="2026-05-01T00:00:00"/>
    <x v="3"/>
    <x v="8"/>
    <x v="1"/>
    <s v="Returning"/>
    <x v="2"/>
    <x v="18"/>
    <n v="3"/>
    <n v="163.44999999999999"/>
    <n v="0.05"/>
    <n v="87.54"/>
    <x v="704"/>
    <n v="262.62"/>
    <n v="203.21249999999992"/>
    <n v="0.4362351274331438"/>
    <n v="2026"/>
    <s v="Q2"/>
    <x v="4"/>
    <x v="4"/>
  </r>
  <r>
    <n v="2544"/>
    <d v="2026-05-01T00:00:00"/>
    <x v="3"/>
    <x v="4"/>
    <x v="0"/>
    <s v="Returning"/>
    <x v="1"/>
    <x v="17"/>
    <n v="1"/>
    <n v="71.87"/>
    <n v="0.05"/>
    <n v="31.97"/>
    <x v="705"/>
    <n v="31.97"/>
    <n v="36.3065"/>
    <n v="0.53175690025118449"/>
    <n v="2026"/>
    <s v="Q2"/>
    <x v="4"/>
    <x v="4"/>
  </r>
  <r>
    <n v="3678"/>
    <d v="2026-05-01T00:00:00"/>
    <x v="1"/>
    <x v="14"/>
    <x v="3"/>
    <s v="Returning"/>
    <x v="3"/>
    <x v="7"/>
    <n v="2"/>
    <n v="194.97"/>
    <n v="0"/>
    <n v="101.14"/>
    <x v="706"/>
    <n v="202.28"/>
    <n v="187.66"/>
    <n v="0.48125352618351541"/>
    <n v="2026"/>
    <s v="Q2"/>
    <x v="4"/>
    <x v="4"/>
  </r>
  <r>
    <n v="3726"/>
    <d v="2026-05-01T00:00:00"/>
    <x v="3"/>
    <x v="8"/>
    <x v="3"/>
    <s v="Returning"/>
    <x v="0"/>
    <x v="4"/>
    <n v="2"/>
    <n v="49.53"/>
    <n v="0"/>
    <n v="22.91"/>
    <x v="707"/>
    <n v="45.82"/>
    <n v="53.24"/>
    <n v="0.53745204926307288"/>
    <n v="2026"/>
    <s v="Q2"/>
    <x v="4"/>
    <x v="4"/>
  </r>
  <r>
    <n v="3897"/>
    <d v="2026-05-01T00:00:00"/>
    <x v="3"/>
    <x v="8"/>
    <x v="1"/>
    <s v="Business"/>
    <x v="4"/>
    <x v="14"/>
    <n v="4"/>
    <n v="35.619999999999997"/>
    <n v="0.15"/>
    <n v="13.76"/>
    <x v="708"/>
    <n v="55.04"/>
    <n v="66.067999999999984"/>
    <n v="0.54552960993493405"/>
    <n v="2026"/>
    <s v="Q2"/>
    <x v="4"/>
    <x v="4"/>
  </r>
  <r>
    <n v="1262"/>
    <d v="2026-05-02T00:00:00"/>
    <x v="3"/>
    <x v="7"/>
    <x v="2"/>
    <s v="Returning"/>
    <x v="2"/>
    <x v="9"/>
    <n v="2"/>
    <n v="45.47"/>
    <n v="0"/>
    <n v="18.37"/>
    <x v="709"/>
    <n v="36.74"/>
    <n v="54.199999999999996"/>
    <n v="0.59599736089729494"/>
    <n v="2026"/>
    <s v="Q2"/>
    <x v="4"/>
    <x v="4"/>
  </r>
  <r>
    <n v="2657"/>
    <d v="2026-05-02T00:00:00"/>
    <x v="0"/>
    <x v="0"/>
    <x v="2"/>
    <s v="New"/>
    <x v="1"/>
    <x v="3"/>
    <n v="1"/>
    <n v="145.68"/>
    <n v="0"/>
    <n v="77.8"/>
    <x v="710"/>
    <n v="77.8"/>
    <n v="67.88000000000001"/>
    <n v="0.46595277320153766"/>
    <n v="2026"/>
    <s v="Q2"/>
    <x v="4"/>
    <x v="4"/>
  </r>
  <r>
    <n v="3238"/>
    <d v="2026-05-02T00:00:00"/>
    <x v="3"/>
    <x v="8"/>
    <x v="3"/>
    <s v="Returning"/>
    <x v="3"/>
    <x v="13"/>
    <n v="2"/>
    <n v="82.65"/>
    <n v="0.05"/>
    <n v="40.46"/>
    <x v="711"/>
    <n v="80.92"/>
    <n v="76.114999999999995"/>
    <n v="0.48470086286496639"/>
    <n v="2026"/>
    <s v="Q2"/>
    <x v="4"/>
    <x v="4"/>
  </r>
  <r>
    <n v="3607"/>
    <d v="2026-05-02T00:00:00"/>
    <x v="1"/>
    <x v="6"/>
    <x v="0"/>
    <s v="Business"/>
    <x v="2"/>
    <x v="2"/>
    <n v="1"/>
    <n v="36.270000000000003"/>
    <n v="0"/>
    <n v="13.8"/>
    <x v="712"/>
    <n v="13.8"/>
    <n v="22.470000000000002"/>
    <n v="0.61952026468155497"/>
    <n v="2026"/>
    <s v="Q2"/>
    <x v="4"/>
    <x v="4"/>
  </r>
  <r>
    <n v="5070"/>
    <d v="2026-05-02T00:00:00"/>
    <x v="2"/>
    <x v="16"/>
    <x v="2"/>
    <s v="New"/>
    <x v="3"/>
    <x v="13"/>
    <n v="1"/>
    <n v="80.819999999999993"/>
    <n v="0"/>
    <n v="39.950000000000003"/>
    <x v="713"/>
    <n v="39.950000000000003"/>
    <n v="40.86999999999999"/>
    <n v="0.50569166048007907"/>
    <n v="2026"/>
    <s v="Q2"/>
    <x v="4"/>
    <x v="4"/>
  </r>
  <r>
    <n v="5171"/>
    <d v="2026-05-02T00:00:00"/>
    <x v="1"/>
    <x v="1"/>
    <x v="2"/>
    <s v="New"/>
    <x v="1"/>
    <x v="11"/>
    <n v="2"/>
    <n v="157.84"/>
    <n v="0.1"/>
    <n v="79.28"/>
    <x v="714"/>
    <n v="158.56"/>
    <n v="125.55200000000002"/>
    <n v="0.44191023258433298"/>
    <n v="2026"/>
    <s v="Q2"/>
    <x v="4"/>
    <x v="4"/>
  </r>
  <r>
    <n v="617"/>
    <d v="2026-05-03T00:00:00"/>
    <x v="1"/>
    <x v="14"/>
    <x v="3"/>
    <s v="Returning"/>
    <x v="4"/>
    <x v="14"/>
    <n v="4"/>
    <n v="36.909999999999997"/>
    <n v="0.1"/>
    <n v="13.85"/>
    <x v="715"/>
    <n v="55.4"/>
    <n v="77.475999999999999"/>
    <n v="0.58306992985941775"/>
    <n v="2026"/>
    <s v="Q2"/>
    <x v="4"/>
    <x v="4"/>
  </r>
  <r>
    <n v="849"/>
    <d v="2026-05-03T00:00:00"/>
    <x v="1"/>
    <x v="14"/>
    <x v="1"/>
    <s v="Business"/>
    <x v="3"/>
    <x v="7"/>
    <n v="3"/>
    <n v="193.18"/>
    <n v="0.1"/>
    <n v="102.31"/>
    <x v="716"/>
    <n v="306.93"/>
    <n v="214.65600000000001"/>
    <n v="0.41154478839539405"/>
    <n v="2026"/>
    <s v="Q2"/>
    <x v="4"/>
    <x v="4"/>
  </r>
  <r>
    <n v="956"/>
    <d v="2026-05-03T00:00:00"/>
    <x v="0"/>
    <x v="15"/>
    <x v="0"/>
    <s v="Business"/>
    <x v="1"/>
    <x v="11"/>
    <n v="1"/>
    <n v="157.59"/>
    <n v="0.05"/>
    <n v="77.599999999999994"/>
    <x v="717"/>
    <n v="77.599999999999994"/>
    <n v="72.110500000000002"/>
    <n v="0.48166628259206939"/>
    <n v="2026"/>
    <s v="Q2"/>
    <x v="4"/>
    <x v="4"/>
  </r>
  <r>
    <n v="1896"/>
    <d v="2026-05-03T00:00:00"/>
    <x v="1"/>
    <x v="12"/>
    <x v="3"/>
    <s v="New"/>
    <x v="4"/>
    <x v="16"/>
    <n v="2"/>
    <n v="49.97"/>
    <n v="0"/>
    <n v="22.63"/>
    <x v="718"/>
    <n v="45.26"/>
    <n v="54.68"/>
    <n v="0.54712827696617972"/>
    <n v="2026"/>
    <s v="Q2"/>
    <x v="4"/>
    <x v="4"/>
  </r>
  <r>
    <n v="2317"/>
    <d v="2026-05-03T00:00:00"/>
    <x v="0"/>
    <x v="15"/>
    <x v="1"/>
    <s v="Business"/>
    <x v="1"/>
    <x v="11"/>
    <n v="5"/>
    <n v="155.54"/>
    <n v="0.1"/>
    <n v="78.02"/>
    <x v="719"/>
    <n v="390.09999999999997"/>
    <n v="309.83"/>
    <n v="0.44265855156944267"/>
    <n v="2026"/>
    <s v="Q2"/>
    <x v="4"/>
    <x v="4"/>
  </r>
  <r>
    <n v="2542"/>
    <d v="2026-05-03T00:00:00"/>
    <x v="3"/>
    <x v="8"/>
    <x v="2"/>
    <s v="New"/>
    <x v="2"/>
    <x v="15"/>
    <n v="1"/>
    <n v="131.13"/>
    <n v="0.05"/>
    <n v="67.010000000000005"/>
    <x v="720"/>
    <n v="67.010000000000005"/>
    <n v="57.563499999999991"/>
    <n v="0.46208463276700096"/>
    <n v="2026"/>
    <s v="Q2"/>
    <x v="4"/>
    <x v="4"/>
  </r>
  <r>
    <n v="4535"/>
    <d v="2026-05-03T00:00:00"/>
    <x v="2"/>
    <x v="5"/>
    <x v="0"/>
    <s v="New"/>
    <x v="2"/>
    <x v="2"/>
    <n v="1"/>
    <n v="36.82"/>
    <n v="0.1"/>
    <n v="13.4"/>
    <x v="721"/>
    <n v="13.4"/>
    <n v="19.738"/>
    <n v="0.5956303941094816"/>
    <n v="2026"/>
    <s v="Q2"/>
    <x v="4"/>
    <x v="4"/>
  </r>
  <r>
    <n v="4988"/>
    <d v="2026-05-03T00:00:00"/>
    <x v="2"/>
    <x v="10"/>
    <x v="2"/>
    <s v="New"/>
    <x v="4"/>
    <x v="12"/>
    <n v="1"/>
    <n v="122.28"/>
    <n v="0"/>
    <n v="67.28"/>
    <x v="722"/>
    <n v="67.28"/>
    <n v="55"/>
    <n v="0.44978737324174028"/>
    <n v="2026"/>
    <s v="Q2"/>
    <x v="4"/>
    <x v="4"/>
  </r>
  <r>
    <n v="253"/>
    <d v="2026-05-04T00:00:00"/>
    <x v="2"/>
    <x v="10"/>
    <x v="2"/>
    <s v="Business"/>
    <x v="1"/>
    <x v="1"/>
    <n v="1"/>
    <n v="90.92"/>
    <n v="0.15"/>
    <n v="44.93"/>
    <x v="723"/>
    <n v="44.93"/>
    <n v="32.351999999999997"/>
    <n v="0.41862270645169636"/>
    <n v="2026"/>
    <s v="Q2"/>
    <x v="4"/>
    <x v="4"/>
  </r>
  <r>
    <n v="1743"/>
    <d v="2026-05-04T00:00:00"/>
    <x v="1"/>
    <x v="12"/>
    <x v="0"/>
    <s v="New"/>
    <x v="4"/>
    <x v="16"/>
    <n v="1"/>
    <n v="51.02"/>
    <n v="0"/>
    <n v="21.83"/>
    <x v="724"/>
    <n v="21.83"/>
    <n v="29.190000000000005"/>
    <n v="0.5721285770286163"/>
    <n v="2026"/>
    <s v="Q2"/>
    <x v="4"/>
    <x v="4"/>
  </r>
  <r>
    <n v="1801"/>
    <d v="2026-05-04T00:00:00"/>
    <x v="2"/>
    <x v="2"/>
    <x v="0"/>
    <s v="Business"/>
    <x v="2"/>
    <x v="2"/>
    <n v="2"/>
    <n v="36.299999999999997"/>
    <n v="0.05"/>
    <n v="13.9"/>
    <x v="725"/>
    <n v="27.8"/>
    <n v="41.169999999999987"/>
    <n v="0.59692619979701311"/>
    <n v="2026"/>
    <s v="Q2"/>
    <x v="4"/>
    <x v="4"/>
  </r>
  <r>
    <n v="2511"/>
    <d v="2026-05-04T00:00:00"/>
    <x v="2"/>
    <x v="10"/>
    <x v="1"/>
    <s v="Business"/>
    <x v="3"/>
    <x v="7"/>
    <n v="8"/>
    <n v="195.03"/>
    <n v="0.15"/>
    <n v="101.13"/>
    <x v="726"/>
    <n v="809.04"/>
    <n v="517.16399999999999"/>
    <n v="0.38995810599274322"/>
    <n v="2026"/>
    <s v="Q2"/>
    <x v="4"/>
    <x v="4"/>
  </r>
  <r>
    <n v="3186"/>
    <d v="2026-05-04T00:00:00"/>
    <x v="1"/>
    <x v="6"/>
    <x v="0"/>
    <s v="New"/>
    <x v="1"/>
    <x v="3"/>
    <n v="1"/>
    <n v="143.66"/>
    <n v="0.1"/>
    <n v="79.25"/>
    <x v="727"/>
    <n v="79.25"/>
    <n v="50.044000000000011"/>
    <n v="0.38705585719368268"/>
    <n v="2026"/>
    <s v="Q2"/>
    <x v="4"/>
    <x v="4"/>
  </r>
  <r>
    <n v="3378"/>
    <d v="2026-05-04T00:00:00"/>
    <x v="0"/>
    <x v="0"/>
    <x v="1"/>
    <s v="Business"/>
    <x v="4"/>
    <x v="12"/>
    <n v="3"/>
    <n v="120.28"/>
    <n v="0.2"/>
    <n v="69.23"/>
    <x v="728"/>
    <n v="207.69"/>
    <n v="80.982000000000028"/>
    <n v="0.28053292317924849"/>
    <n v="2026"/>
    <s v="Q2"/>
    <x v="4"/>
    <x v="4"/>
  </r>
  <r>
    <n v="4255"/>
    <d v="2026-05-04T00:00:00"/>
    <x v="3"/>
    <x v="7"/>
    <x v="3"/>
    <s v="Returning"/>
    <x v="2"/>
    <x v="2"/>
    <n v="6"/>
    <n v="36.04"/>
    <n v="0"/>
    <n v="13.38"/>
    <x v="729"/>
    <n v="80.28"/>
    <n v="135.96"/>
    <n v="0.62874583795782468"/>
    <n v="2026"/>
    <s v="Q2"/>
    <x v="4"/>
    <x v="4"/>
  </r>
  <r>
    <n v="4587"/>
    <d v="2026-05-04T00:00:00"/>
    <x v="2"/>
    <x v="2"/>
    <x v="3"/>
    <s v="Returning"/>
    <x v="1"/>
    <x v="1"/>
    <n v="2"/>
    <n v="91.72"/>
    <n v="0"/>
    <n v="45.67"/>
    <x v="730"/>
    <n v="91.34"/>
    <n v="92.1"/>
    <n v="0.50207152202354988"/>
    <n v="2026"/>
    <s v="Q2"/>
    <x v="4"/>
    <x v="4"/>
  </r>
  <r>
    <n v="830"/>
    <d v="2026-05-05T00:00:00"/>
    <x v="3"/>
    <x v="8"/>
    <x v="0"/>
    <s v="Business"/>
    <x v="0"/>
    <x v="4"/>
    <n v="2"/>
    <n v="50.4"/>
    <n v="0"/>
    <n v="22.21"/>
    <x v="181"/>
    <n v="44.42"/>
    <n v="56.379999999999995"/>
    <n v="0.55932539682539684"/>
    <n v="2026"/>
    <s v="Q2"/>
    <x v="4"/>
    <x v="4"/>
  </r>
  <r>
    <n v="4320"/>
    <d v="2026-05-05T00:00:00"/>
    <x v="1"/>
    <x v="6"/>
    <x v="0"/>
    <s v="Returning"/>
    <x v="2"/>
    <x v="18"/>
    <n v="2"/>
    <n v="165.17"/>
    <n v="0"/>
    <n v="87.78"/>
    <x v="731"/>
    <n v="175.56"/>
    <n v="154.77999999999997"/>
    <n v="0.46854755706242052"/>
    <n v="2026"/>
    <s v="Q2"/>
    <x v="4"/>
    <x v="4"/>
  </r>
  <r>
    <n v="4386"/>
    <d v="2026-05-05T00:00:00"/>
    <x v="0"/>
    <x v="15"/>
    <x v="0"/>
    <s v="Returning"/>
    <x v="1"/>
    <x v="17"/>
    <n v="1"/>
    <n v="69.819999999999993"/>
    <n v="0.05"/>
    <n v="33.29"/>
    <x v="732"/>
    <n v="33.29"/>
    <n v="33.038999999999994"/>
    <n v="0.49810791659756665"/>
    <n v="2026"/>
    <s v="Q2"/>
    <x v="4"/>
    <x v="4"/>
  </r>
  <r>
    <n v="4602"/>
    <d v="2026-05-05T00:00:00"/>
    <x v="1"/>
    <x v="12"/>
    <x v="3"/>
    <s v="New"/>
    <x v="2"/>
    <x v="15"/>
    <n v="2"/>
    <n v="131.36000000000001"/>
    <n v="0.1"/>
    <n v="65.3"/>
    <x v="733"/>
    <n v="130.6"/>
    <n v="105.84800000000004"/>
    <n v="0.4476586818243336"/>
    <n v="2026"/>
    <s v="Q2"/>
    <x v="4"/>
    <x v="4"/>
  </r>
  <r>
    <n v="5190"/>
    <d v="2026-05-05T00:00:00"/>
    <x v="3"/>
    <x v="8"/>
    <x v="1"/>
    <s v="Returning"/>
    <x v="1"/>
    <x v="1"/>
    <n v="15"/>
    <n v="93.65"/>
    <n v="0.1"/>
    <n v="44.89"/>
    <x v="734"/>
    <n v="673.35"/>
    <n v="590.92500000000007"/>
    <n v="0.46740226612089936"/>
    <n v="2026"/>
    <s v="Q2"/>
    <x v="4"/>
    <x v="4"/>
  </r>
  <r>
    <n v="393"/>
    <d v="2026-05-06T00:00:00"/>
    <x v="1"/>
    <x v="12"/>
    <x v="3"/>
    <s v="New"/>
    <x v="3"/>
    <x v="7"/>
    <n v="3"/>
    <n v="199.93"/>
    <n v="0"/>
    <n v="104.86"/>
    <x v="735"/>
    <n v="314.58"/>
    <n v="285.20999999999998"/>
    <n v="0.47551643075076278"/>
    <n v="2026"/>
    <s v="Q2"/>
    <x v="4"/>
    <x v="4"/>
  </r>
  <r>
    <n v="812"/>
    <d v="2026-05-06T00:00:00"/>
    <x v="0"/>
    <x v="0"/>
    <x v="0"/>
    <s v="New"/>
    <x v="1"/>
    <x v="17"/>
    <n v="5"/>
    <n v="70.150000000000006"/>
    <n v="0"/>
    <n v="32.700000000000003"/>
    <x v="736"/>
    <n v="163.5"/>
    <n v="187.25"/>
    <n v="0.53385602280826805"/>
    <n v="2026"/>
    <s v="Q2"/>
    <x v="4"/>
    <x v="4"/>
  </r>
  <r>
    <n v="1297"/>
    <d v="2026-05-06T00:00:00"/>
    <x v="2"/>
    <x v="2"/>
    <x v="2"/>
    <s v="New"/>
    <x v="4"/>
    <x v="14"/>
    <n v="2"/>
    <n v="35.86"/>
    <n v="0"/>
    <n v="13.9"/>
    <x v="737"/>
    <n v="27.8"/>
    <n v="43.92"/>
    <n v="0.61238148354712774"/>
    <n v="2026"/>
    <s v="Q2"/>
    <x v="4"/>
    <x v="4"/>
  </r>
  <r>
    <n v="1574"/>
    <d v="2026-05-06T00:00:00"/>
    <x v="1"/>
    <x v="6"/>
    <x v="0"/>
    <s v="Returning"/>
    <x v="1"/>
    <x v="1"/>
    <n v="1"/>
    <n v="92.27"/>
    <n v="0"/>
    <n v="46.5"/>
    <x v="738"/>
    <n v="46.5"/>
    <n v="45.769999999999996"/>
    <n v="0.49604421805570603"/>
    <n v="2026"/>
    <s v="Q2"/>
    <x v="4"/>
    <x v="4"/>
  </r>
  <r>
    <n v="3060"/>
    <d v="2026-05-06T00:00:00"/>
    <x v="1"/>
    <x v="6"/>
    <x v="1"/>
    <s v="Business"/>
    <x v="1"/>
    <x v="11"/>
    <n v="6"/>
    <n v="157.31"/>
    <n v="0.15"/>
    <n v="80.34"/>
    <x v="739"/>
    <n v="482.04"/>
    <n v="320.24099999999993"/>
    <n v="0.3991631361081715"/>
    <n v="2026"/>
    <s v="Q2"/>
    <x v="4"/>
    <x v="4"/>
  </r>
  <r>
    <n v="3490"/>
    <d v="2026-05-06T00:00:00"/>
    <x v="1"/>
    <x v="11"/>
    <x v="0"/>
    <s v="New"/>
    <x v="2"/>
    <x v="9"/>
    <n v="2"/>
    <n v="46.18"/>
    <n v="0.05"/>
    <n v="17.899999999999999"/>
    <x v="740"/>
    <n v="35.799999999999997"/>
    <n v="51.941999999999993"/>
    <n v="0.59198559412823959"/>
    <n v="2026"/>
    <s v="Q2"/>
    <x v="4"/>
    <x v="4"/>
  </r>
  <r>
    <n v="3654"/>
    <d v="2026-05-06T00:00:00"/>
    <x v="2"/>
    <x v="10"/>
    <x v="0"/>
    <s v="Business"/>
    <x v="0"/>
    <x v="4"/>
    <n v="1"/>
    <n v="51.44"/>
    <n v="0.1"/>
    <n v="22.88"/>
    <x v="741"/>
    <n v="22.88"/>
    <n v="23.416"/>
    <n v="0.50578883704855715"/>
    <n v="2026"/>
    <s v="Q2"/>
    <x v="4"/>
    <x v="4"/>
  </r>
  <r>
    <n v="4209"/>
    <d v="2026-05-06T00:00:00"/>
    <x v="1"/>
    <x v="1"/>
    <x v="0"/>
    <s v="New"/>
    <x v="4"/>
    <x v="16"/>
    <n v="2"/>
    <n v="50.97"/>
    <n v="0.05"/>
    <n v="21.67"/>
    <x v="742"/>
    <n v="43.34"/>
    <n v="53.502999999999986"/>
    <n v="0.55247152607829153"/>
    <n v="2026"/>
    <s v="Q2"/>
    <x v="4"/>
    <x v="4"/>
  </r>
  <r>
    <n v="4227"/>
    <d v="2026-05-06T00:00:00"/>
    <x v="1"/>
    <x v="1"/>
    <x v="0"/>
    <s v="New"/>
    <x v="0"/>
    <x v="6"/>
    <n v="2"/>
    <n v="40.549999999999997"/>
    <n v="0"/>
    <n v="16.52"/>
    <x v="743"/>
    <n v="33.04"/>
    <n v="48.059999999999995"/>
    <n v="0.59260172626387175"/>
    <n v="2026"/>
    <s v="Q2"/>
    <x v="4"/>
    <x v="4"/>
  </r>
  <r>
    <n v="4247"/>
    <d v="2026-05-06T00:00:00"/>
    <x v="2"/>
    <x v="16"/>
    <x v="0"/>
    <s v="New"/>
    <x v="0"/>
    <x v="4"/>
    <n v="2"/>
    <n v="51.3"/>
    <n v="0"/>
    <n v="23.12"/>
    <x v="744"/>
    <n v="46.24"/>
    <n v="56.359999999999992"/>
    <n v="0.54931773879142298"/>
    <n v="2026"/>
    <s v="Q2"/>
    <x v="4"/>
    <x v="4"/>
  </r>
  <r>
    <n v="5196"/>
    <d v="2026-05-06T00:00:00"/>
    <x v="3"/>
    <x v="8"/>
    <x v="0"/>
    <s v="New"/>
    <x v="3"/>
    <x v="13"/>
    <n v="3"/>
    <n v="82.56"/>
    <n v="0"/>
    <n v="39.99"/>
    <x v="745"/>
    <n v="119.97"/>
    <n v="127.71000000000001"/>
    <n v="0.515625"/>
    <n v="2026"/>
    <s v="Q2"/>
    <x v="4"/>
    <x v="4"/>
  </r>
  <r>
    <n v="400"/>
    <d v="2026-05-07T00:00:00"/>
    <x v="1"/>
    <x v="12"/>
    <x v="1"/>
    <s v="Business"/>
    <x v="1"/>
    <x v="1"/>
    <n v="6"/>
    <n v="92.66"/>
    <n v="0.15"/>
    <n v="44.71"/>
    <x v="746"/>
    <n v="268.26"/>
    <n v="204.30600000000004"/>
    <n v="0.43233326138571126"/>
    <n v="2026"/>
    <s v="Q2"/>
    <x v="4"/>
    <x v="4"/>
  </r>
  <r>
    <n v="829"/>
    <d v="2026-05-07T00:00:00"/>
    <x v="2"/>
    <x v="16"/>
    <x v="3"/>
    <s v="New"/>
    <x v="4"/>
    <x v="10"/>
    <n v="1"/>
    <n v="39.42"/>
    <n v="0"/>
    <n v="14.86"/>
    <x v="747"/>
    <n v="14.86"/>
    <n v="24.560000000000002"/>
    <n v="0.62303399289700667"/>
    <n v="2026"/>
    <s v="Q2"/>
    <x v="4"/>
    <x v="4"/>
  </r>
  <r>
    <n v="1236"/>
    <d v="2026-05-07T00:00:00"/>
    <x v="0"/>
    <x v="9"/>
    <x v="2"/>
    <s v="Returning"/>
    <x v="4"/>
    <x v="12"/>
    <n v="2"/>
    <n v="124.25"/>
    <n v="0"/>
    <n v="69.510000000000005"/>
    <x v="748"/>
    <n v="139.02000000000001"/>
    <n v="109.47999999999999"/>
    <n v="0.44056338028169012"/>
    <n v="2026"/>
    <s v="Q2"/>
    <x v="4"/>
    <x v="4"/>
  </r>
  <r>
    <n v="1364"/>
    <d v="2026-05-07T00:00:00"/>
    <x v="1"/>
    <x v="14"/>
    <x v="0"/>
    <s v="New"/>
    <x v="1"/>
    <x v="11"/>
    <n v="2"/>
    <n v="156.43"/>
    <n v="0"/>
    <n v="78.569999999999993"/>
    <x v="749"/>
    <n v="157.13999999999999"/>
    <n v="155.72000000000003"/>
    <n v="0.49773061433228927"/>
    <n v="2026"/>
    <s v="Q2"/>
    <x v="4"/>
    <x v="4"/>
  </r>
  <r>
    <n v="2105"/>
    <d v="2026-05-07T00:00:00"/>
    <x v="1"/>
    <x v="14"/>
    <x v="2"/>
    <s v="New"/>
    <x v="3"/>
    <x v="13"/>
    <n v="1"/>
    <n v="80.3"/>
    <n v="0"/>
    <n v="40.020000000000003"/>
    <x v="750"/>
    <n v="40.020000000000003"/>
    <n v="40.279999999999994"/>
    <n v="0.50161892901618921"/>
    <n v="2026"/>
    <s v="Q2"/>
    <x v="4"/>
    <x v="4"/>
  </r>
  <r>
    <n v="4706"/>
    <d v="2026-05-07T00:00:00"/>
    <x v="3"/>
    <x v="13"/>
    <x v="2"/>
    <s v="New"/>
    <x v="3"/>
    <x v="13"/>
    <n v="1"/>
    <n v="79.89"/>
    <n v="0"/>
    <n v="39.549999999999997"/>
    <x v="751"/>
    <n v="39.549999999999997"/>
    <n v="40.340000000000003"/>
    <n v="0.50494429841031419"/>
    <n v="2026"/>
    <s v="Q2"/>
    <x v="4"/>
    <x v="4"/>
  </r>
  <r>
    <n v="68"/>
    <d v="2026-05-08T00:00:00"/>
    <x v="3"/>
    <x v="7"/>
    <x v="2"/>
    <s v="New"/>
    <x v="4"/>
    <x v="10"/>
    <n v="1"/>
    <n v="39.5"/>
    <n v="0"/>
    <n v="14.68"/>
    <x v="752"/>
    <n v="14.68"/>
    <n v="24.82"/>
    <n v="0.62835443037974681"/>
    <n v="2026"/>
    <s v="Q2"/>
    <x v="4"/>
    <x v="4"/>
  </r>
  <r>
    <n v="1352"/>
    <d v="2026-05-08T00:00:00"/>
    <x v="3"/>
    <x v="7"/>
    <x v="0"/>
    <s v="Returning"/>
    <x v="0"/>
    <x v="0"/>
    <n v="1"/>
    <n v="80.7"/>
    <n v="0"/>
    <n v="41.88"/>
    <x v="753"/>
    <n v="41.88"/>
    <n v="38.82"/>
    <n v="0.48104089219330853"/>
    <n v="2026"/>
    <s v="Q2"/>
    <x v="4"/>
    <x v="4"/>
  </r>
  <r>
    <n v="2526"/>
    <d v="2026-05-08T00:00:00"/>
    <x v="1"/>
    <x v="14"/>
    <x v="0"/>
    <s v="New"/>
    <x v="3"/>
    <x v="13"/>
    <n v="1"/>
    <n v="80.86"/>
    <n v="0"/>
    <n v="38.44"/>
    <x v="754"/>
    <n v="38.44"/>
    <n v="42.42"/>
    <n v="0.52461043779371752"/>
    <n v="2026"/>
    <s v="Q2"/>
    <x v="4"/>
    <x v="4"/>
  </r>
  <r>
    <n v="3298"/>
    <d v="2026-05-08T00:00:00"/>
    <x v="1"/>
    <x v="14"/>
    <x v="3"/>
    <s v="New"/>
    <x v="3"/>
    <x v="5"/>
    <n v="2"/>
    <n v="337.7"/>
    <n v="0.1"/>
    <n v="192.16"/>
    <x v="755"/>
    <n v="384.32"/>
    <n v="223.54000000000002"/>
    <n v="0.36774915276543946"/>
    <n v="2026"/>
    <s v="Q2"/>
    <x v="4"/>
    <x v="4"/>
  </r>
  <r>
    <n v="3510"/>
    <d v="2026-05-08T00:00:00"/>
    <x v="2"/>
    <x v="2"/>
    <x v="0"/>
    <s v="Returning"/>
    <x v="3"/>
    <x v="19"/>
    <n v="4"/>
    <n v="121.81"/>
    <n v="0"/>
    <n v="58.95"/>
    <x v="756"/>
    <n v="235.8"/>
    <n v="251.44"/>
    <n v="0.5160495854199163"/>
    <n v="2026"/>
    <s v="Q2"/>
    <x v="4"/>
    <x v="4"/>
  </r>
  <r>
    <n v="3638"/>
    <d v="2026-05-08T00:00:00"/>
    <x v="3"/>
    <x v="7"/>
    <x v="1"/>
    <s v="Business"/>
    <x v="2"/>
    <x v="18"/>
    <n v="10"/>
    <n v="168.55"/>
    <n v="0.1"/>
    <n v="88.85"/>
    <x v="757"/>
    <n v="888.5"/>
    <n v="628.45000000000005"/>
    <n v="0.41428524341606515"/>
    <n v="2026"/>
    <s v="Q2"/>
    <x v="4"/>
    <x v="4"/>
  </r>
  <r>
    <n v="3754"/>
    <d v="2026-05-08T00:00:00"/>
    <x v="1"/>
    <x v="12"/>
    <x v="0"/>
    <s v="Returning"/>
    <x v="0"/>
    <x v="6"/>
    <n v="1"/>
    <n v="39.42"/>
    <n v="0.05"/>
    <n v="16.77"/>
    <x v="758"/>
    <n v="16.77"/>
    <n v="20.678999999999998"/>
    <n v="0.55219097973243614"/>
    <n v="2026"/>
    <s v="Q2"/>
    <x v="4"/>
    <x v="4"/>
  </r>
  <r>
    <n v="4029"/>
    <d v="2026-05-08T00:00:00"/>
    <x v="3"/>
    <x v="13"/>
    <x v="2"/>
    <s v="New"/>
    <x v="2"/>
    <x v="18"/>
    <n v="1"/>
    <n v="161.36000000000001"/>
    <n v="0"/>
    <n v="87"/>
    <x v="759"/>
    <n v="87"/>
    <n v="74.360000000000014"/>
    <n v="0.46083292017848293"/>
    <n v="2026"/>
    <s v="Q2"/>
    <x v="4"/>
    <x v="4"/>
  </r>
  <r>
    <n v="4651"/>
    <d v="2026-05-08T00:00:00"/>
    <x v="1"/>
    <x v="11"/>
    <x v="0"/>
    <s v="Business"/>
    <x v="3"/>
    <x v="19"/>
    <n v="1"/>
    <n v="123.68"/>
    <n v="0"/>
    <n v="59.26"/>
    <x v="760"/>
    <n v="59.26"/>
    <n v="64.420000000000016"/>
    <n v="0.52086028460543343"/>
    <n v="2026"/>
    <s v="Q2"/>
    <x v="4"/>
    <x v="4"/>
  </r>
  <r>
    <n v="4886"/>
    <d v="2026-05-08T00:00:00"/>
    <x v="3"/>
    <x v="8"/>
    <x v="3"/>
    <s v="Returning"/>
    <x v="1"/>
    <x v="3"/>
    <n v="1"/>
    <n v="146.29"/>
    <n v="0"/>
    <n v="81.16"/>
    <x v="761"/>
    <n v="81.16"/>
    <n v="65.13"/>
    <n v="0.44521156606740037"/>
    <n v="2026"/>
    <s v="Q2"/>
    <x v="4"/>
    <x v="4"/>
  </r>
  <r>
    <n v="162"/>
    <d v="2026-05-09T00:00:00"/>
    <x v="0"/>
    <x v="0"/>
    <x v="0"/>
    <s v="New"/>
    <x v="2"/>
    <x v="18"/>
    <n v="2"/>
    <n v="164.95"/>
    <n v="0.1"/>
    <n v="86.27"/>
    <x v="762"/>
    <n v="172.54"/>
    <n v="124.36999999999998"/>
    <n v="0.41888114243373409"/>
    <n v="2026"/>
    <s v="Q2"/>
    <x v="4"/>
    <x v="4"/>
  </r>
  <r>
    <n v="184"/>
    <d v="2026-05-09T00:00:00"/>
    <x v="0"/>
    <x v="15"/>
    <x v="2"/>
    <s v="Business"/>
    <x v="1"/>
    <x v="1"/>
    <n v="2"/>
    <n v="91.59"/>
    <n v="0"/>
    <n v="44.97"/>
    <x v="763"/>
    <n v="89.94"/>
    <n v="93.240000000000009"/>
    <n v="0.50900753357353423"/>
    <n v="2026"/>
    <s v="Q2"/>
    <x v="4"/>
    <x v="4"/>
  </r>
  <r>
    <n v="328"/>
    <d v="2026-05-09T00:00:00"/>
    <x v="3"/>
    <x v="13"/>
    <x v="0"/>
    <s v="Returning"/>
    <x v="4"/>
    <x v="16"/>
    <n v="1"/>
    <n v="51.78"/>
    <n v="0.1"/>
    <n v="21.63"/>
    <x v="764"/>
    <n v="21.63"/>
    <n v="24.972000000000005"/>
    <n v="0.53585683017896235"/>
    <n v="2026"/>
    <s v="Q2"/>
    <x v="4"/>
    <x v="4"/>
  </r>
  <r>
    <n v="908"/>
    <d v="2026-05-09T00:00:00"/>
    <x v="3"/>
    <x v="8"/>
    <x v="2"/>
    <s v="Returning"/>
    <x v="2"/>
    <x v="9"/>
    <n v="2"/>
    <n v="46.25"/>
    <n v="0"/>
    <n v="18.12"/>
    <x v="765"/>
    <n v="36.24"/>
    <n v="56.26"/>
    <n v="0.60821621621621624"/>
    <n v="2026"/>
    <s v="Q2"/>
    <x v="4"/>
    <x v="4"/>
  </r>
  <r>
    <n v="3159"/>
    <d v="2026-05-09T00:00:00"/>
    <x v="0"/>
    <x v="0"/>
    <x v="0"/>
    <s v="Returning"/>
    <x v="3"/>
    <x v="7"/>
    <n v="3"/>
    <n v="198.5"/>
    <n v="0"/>
    <n v="102.23"/>
    <x v="766"/>
    <n v="306.69"/>
    <n v="288.81"/>
    <n v="0.48498740554156172"/>
    <n v="2026"/>
    <s v="Q2"/>
    <x v="4"/>
    <x v="4"/>
  </r>
  <r>
    <n v="4509"/>
    <d v="2026-05-09T00:00:00"/>
    <x v="3"/>
    <x v="8"/>
    <x v="0"/>
    <s v="New"/>
    <x v="1"/>
    <x v="11"/>
    <n v="1"/>
    <n v="152.80000000000001"/>
    <n v="0.1"/>
    <n v="77.67"/>
    <x v="767"/>
    <n v="77.67"/>
    <n v="59.850000000000009"/>
    <n v="0.43520942408376967"/>
    <n v="2026"/>
    <s v="Q2"/>
    <x v="4"/>
    <x v="4"/>
  </r>
  <r>
    <n v="4677"/>
    <d v="2026-05-09T00:00:00"/>
    <x v="1"/>
    <x v="14"/>
    <x v="0"/>
    <s v="Business"/>
    <x v="2"/>
    <x v="18"/>
    <n v="2"/>
    <n v="161.47999999999999"/>
    <n v="0"/>
    <n v="85.03"/>
    <x v="768"/>
    <n v="170.06"/>
    <n v="152.89999999999998"/>
    <n v="0.47343324250681196"/>
    <n v="2026"/>
    <s v="Q2"/>
    <x v="4"/>
    <x v="4"/>
  </r>
  <r>
    <n v="4867"/>
    <d v="2026-05-09T00:00:00"/>
    <x v="1"/>
    <x v="6"/>
    <x v="2"/>
    <s v="Returning"/>
    <x v="0"/>
    <x v="0"/>
    <n v="1"/>
    <n v="82.86"/>
    <n v="0"/>
    <n v="42.67"/>
    <x v="769"/>
    <n v="42.67"/>
    <n v="40.19"/>
    <n v="0.48503499879314504"/>
    <n v="2026"/>
    <s v="Q2"/>
    <x v="4"/>
    <x v="4"/>
  </r>
  <r>
    <n v="1615"/>
    <d v="2026-05-10T00:00:00"/>
    <x v="3"/>
    <x v="4"/>
    <x v="0"/>
    <s v="New"/>
    <x v="4"/>
    <x v="16"/>
    <n v="1"/>
    <n v="51.15"/>
    <n v="0"/>
    <n v="21.39"/>
    <x v="770"/>
    <n v="21.39"/>
    <n v="29.759999999999998"/>
    <n v="0.58181818181818179"/>
    <n v="2026"/>
    <s v="Q2"/>
    <x v="4"/>
    <x v="4"/>
  </r>
  <r>
    <n v="1812"/>
    <d v="2026-05-10T00:00:00"/>
    <x v="2"/>
    <x v="2"/>
    <x v="1"/>
    <s v="Business"/>
    <x v="4"/>
    <x v="16"/>
    <n v="12"/>
    <n v="50.53"/>
    <n v="0.1"/>
    <n v="22.09"/>
    <x v="771"/>
    <n v="265.08"/>
    <n v="280.64400000000006"/>
    <n v="0.5142599555819426"/>
    <n v="2026"/>
    <s v="Q2"/>
    <x v="4"/>
    <x v="4"/>
  </r>
  <r>
    <n v="3645"/>
    <d v="2026-05-10T00:00:00"/>
    <x v="1"/>
    <x v="1"/>
    <x v="3"/>
    <s v="Returning"/>
    <x v="0"/>
    <x v="4"/>
    <n v="2"/>
    <n v="50.93"/>
    <n v="0"/>
    <n v="22.91"/>
    <x v="772"/>
    <n v="45.82"/>
    <n v="56.04"/>
    <n v="0.55016689573924993"/>
    <n v="2026"/>
    <s v="Q2"/>
    <x v="4"/>
    <x v="4"/>
  </r>
  <r>
    <n v="3804"/>
    <d v="2026-05-10T00:00:00"/>
    <x v="2"/>
    <x v="5"/>
    <x v="0"/>
    <s v="Returning"/>
    <x v="4"/>
    <x v="16"/>
    <n v="2"/>
    <n v="50.79"/>
    <n v="0.05"/>
    <n v="21.83"/>
    <x v="773"/>
    <n v="43.66"/>
    <n v="52.840999999999994"/>
    <n v="0.54756945523880585"/>
    <n v="2026"/>
    <s v="Q2"/>
    <x v="4"/>
    <x v="4"/>
  </r>
  <r>
    <n v="4367"/>
    <d v="2026-05-10T00:00:00"/>
    <x v="3"/>
    <x v="8"/>
    <x v="0"/>
    <s v="Business"/>
    <x v="2"/>
    <x v="18"/>
    <n v="5"/>
    <n v="160.94"/>
    <n v="0.1"/>
    <n v="88.89"/>
    <x v="774"/>
    <n v="444.45"/>
    <n v="279.78000000000003"/>
    <n v="0.38631374011018604"/>
    <n v="2026"/>
    <s v="Q2"/>
    <x v="4"/>
    <x v="4"/>
  </r>
  <r>
    <n v="4746"/>
    <d v="2026-05-10T00:00:00"/>
    <x v="1"/>
    <x v="1"/>
    <x v="0"/>
    <s v="Returning"/>
    <x v="4"/>
    <x v="14"/>
    <n v="2"/>
    <n v="36.409999999999997"/>
    <n v="0"/>
    <n v="13.92"/>
    <x v="775"/>
    <n v="27.84"/>
    <n v="44.97999999999999"/>
    <n v="0.61768744850315838"/>
    <n v="2026"/>
    <s v="Q2"/>
    <x v="4"/>
    <x v="4"/>
  </r>
  <r>
    <n v="4795"/>
    <d v="2026-05-10T00:00:00"/>
    <x v="3"/>
    <x v="4"/>
    <x v="3"/>
    <s v="Returning"/>
    <x v="1"/>
    <x v="17"/>
    <n v="2"/>
    <n v="72.25"/>
    <n v="0"/>
    <n v="32.25"/>
    <x v="776"/>
    <n v="64.5"/>
    <n v="80"/>
    <n v="0.55363321799307963"/>
    <n v="2026"/>
    <s v="Q2"/>
    <x v="4"/>
    <x v="4"/>
  </r>
  <r>
    <n v="4800"/>
    <d v="2026-05-10T00:00:00"/>
    <x v="3"/>
    <x v="8"/>
    <x v="2"/>
    <s v="New"/>
    <x v="0"/>
    <x v="8"/>
    <n v="4"/>
    <n v="103.36"/>
    <n v="0"/>
    <n v="51.59"/>
    <x v="777"/>
    <n v="206.36"/>
    <n v="207.07999999999998"/>
    <n v="0.50087074303405565"/>
    <n v="2026"/>
    <s v="Q2"/>
    <x v="4"/>
    <x v="4"/>
  </r>
  <r>
    <n v="5018"/>
    <d v="2026-05-10T00:00:00"/>
    <x v="2"/>
    <x v="2"/>
    <x v="1"/>
    <s v="Business"/>
    <x v="1"/>
    <x v="3"/>
    <n v="4"/>
    <n v="145.85"/>
    <n v="0.15"/>
    <n v="79.69"/>
    <x v="778"/>
    <n v="318.76"/>
    <n v="177.13"/>
    <n v="0.35719615237250196"/>
    <n v="2026"/>
    <s v="Q2"/>
    <x v="4"/>
    <x v="4"/>
  </r>
  <r>
    <n v="474"/>
    <d v="2026-05-11T00:00:00"/>
    <x v="1"/>
    <x v="12"/>
    <x v="0"/>
    <s v="Returning"/>
    <x v="0"/>
    <x v="8"/>
    <n v="2"/>
    <n v="100.49"/>
    <n v="0.1"/>
    <n v="50.11"/>
    <x v="779"/>
    <n v="100.22"/>
    <n v="80.662000000000006"/>
    <n v="0.44593713028383147"/>
    <n v="2026"/>
    <s v="Q2"/>
    <x v="4"/>
    <x v="4"/>
  </r>
  <r>
    <n v="1175"/>
    <d v="2026-05-11T00:00:00"/>
    <x v="2"/>
    <x v="16"/>
    <x v="1"/>
    <s v="Returning"/>
    <x v="3"/>
    <x v="5"/>
    <n v="4"/>
    <n v="332.89"/>
    <n v="0.1"/>
    <n v="198.06"/>
    <x v="780"/>
    <n v="792.24"/>
    <n v="406.16399999999999"/>
    <n v="0.33892076461694054"/>
    <n v="2026"/>
    <s v="Q2"/>
    <x v="4"/>
    <x v="4"/>
  </r>
  <r>
    <n v="2015"/>
    <d v="2026-05-11T00:00:00"/>
    <x v="1"/>
    <x v="12"/>
    <x v="0"/>
    <s v="New"/>
    <x v="1"/>
    <x v="11"/>
    <n v="1"/>
    <n v="154.6"/>
    <n v="0"/>
    <n v="80.05"/>
    <x v="781"/>
    <n v="80.05"/>
    <n v="74.55"/>
    <n v="0.48221216041397152"/>
    <n v="2026"/>
    <s v="Q2"/>
    <x v="4"/>
    <x v="4"/>
  </r>
  <r>
    <n v="2196"/>
    <d v="2026-05-11T00:00:00"/>
    <x v="3"/>
    <x v="4"/>
    <x v="3"/>
    <s v="Returning"/>
    <x v="0"/>
    <x v="0"/>
    <n v="1"/>
    <n v="83.23"/>
    <n v="0.05"/>
    <n v="43.82"/>
    <x v="782"/>
    <n v="43.82"/>
    <n v="35.2485"/>
    <n v="0.44579699880483376"/>
    <n v="2026"/>
    <s v="Q2"/>
    <x v="4"/>
    <x v="4"/>
  </r>
  <r>
    <n v="3508"/>
    <d v="2026-05-11T00:00:00"/>
    <x v="1"/>
    <x v="12"/>
    <x v="3"/>
    <s v="Returning"/>
    <x v="2"/>
    <x v="9"/>
    <n v="3"/>
    <n v="46.23"/>
    <n v="0"/>
    <n v="18.47"/>
    <x v="783"/>
    <n v="55.41"/>
    <n v="83.28"/>
    <n v="0.60047588146225395"/>
    <n v="2026"/>
    <s v="Q2"/>
    <x v="4"/>
    <x v="4"/>
  </r>
  <r>
    <n v="3516"/>
    <d v="2026-05-11T00:00:00"/>
    <x v="3"/>
    <x v="7"/>
    <x v="3"/>
    <s v="Returning"/>
    <x v="3"/>
    <x v="19"/>
    <n v="1"/>
    <n v="125.3"/>
    <n v="0.05"/>
    <n v="59.62"/>
    <x v="784"/>
    <n v="59.62"/>
    <n v="59.414999999999999"/>
    <n v="0.49913890872432476"/>
    <n v="2026"/>
    <s v="Q2"/>
    <x v="4"/>
    <x v="4"/>
  </r>
  <r>
    <n v="3570"/>
    <d v="2026-05-11T00:00:00"/>
    <x v="1"/>
    <x v="12"/>
    <x v="0"/>
    <s v="Business"/>
    <x v="2"/>
    <x v="2"/>
    <n v="1"/>
    <n v="36.159999999999997"/>
    <n v="0.1"/>
    <n v="13.38"/>
    <x v="785"/>
    <n v="13.38"/>
    <n v="19.163999999999994"/>
    <n v="0.58886430678466062"/>
    <n v="2026"/>
    <s v="Q2"/>
    <x v="4"/>
    <x v="4"/>
  </r>
  <r>
    <n v="4799"/>
    <d v="2026-05-11T00:00:00"/>
    <x v="3"/>
    <x v="13"/>
    <x v="0"/>
    <s v="Returning"/>
    <x v="3"/>
    <x v="19"/>
    <n v="1"/>
    <n v="121.41"/>
    <n v="0.05"/>
    <n v="60.75"/>
    <x v="695"/>
    <n v="60.75"/>
    <n v="54.589499999999987"/>
    <n v="0.47329405797666879"/>
    <n v="2026"/>
    <s v="Q2"/>
    <x v="4"/>
    <x v="4"/>
  </r>
  <r>
    <n v="5156"/>
    <d v="2026-05-11T00:00:00"/>
    <x v="0"/>
    <x v="0"/>
    <x v="2"/>
    <s v="New"/>
    <x v="2"/>
    <x v="15"/>
    <n v="3"/>
    <n v="132.58000000000001"/>
    <n v="0.1"/>
    <n v="67.88"/>
    <x v="786"/>
    <n v="203.64"/>
    <n v="154.32600000000002"/>
    <n v="0.43111915656794225"/>
    <n v="2026"/>
    <s v="Q2"/>
    <x v="4"/>
    <x v="4"/>
  </r>
  <r>
    <n v="526"/>
    <d v="2026-05-12T00:00:00"/>
    <x v="1"/>
    <x v="1"/>
    <x v="2"/>
    <s v="Returning"/>
    <x v="3"/>
    <x v="13"/>
    <n v="2"/>
    <n v="81.11"/>
    <n v="0.05"/>
    <n v="40.049999999999997"/>
    <x v="787"/>
    <n v="80.099999999999994"/>
    <n v="74.008999999999986"/>
    <n v="0.48023801335418437"/>
    <n v="2026"/>
    <s v="Q2"/>
    <x v="4"/>
    <x v="4"/>
  </r>
  <r>
    <n v="712"/>
    <d v="2026-05-12T00:00:00"/>
    <x v="1"/>
    <x v="14"/>
    <x v="3"/>
    <s v="Business"/>
    <x v="0"/>
    <x v="8"/>
    <n v="3"/>
    <n v="104.54"/>
    <n v="0"/>
    <n v="51.45"/>
    <x v="788"/>
    <n v="154.35000000000002"/>
    <n v="159.26999999999998"/>
    <n v="0.50784388750717424"/>
    <n v="2026"/>
    <s v="Q2"/>
    <x v="4"/>
    <x v="4"/>
  </r>
  <r>
    <n v="1533"/>
    <d v="2026-05-12T00:00:00"/>
    <x v="2"/>
    <x v="16"/>
    <x v="2"/>
    <s v="New"/>
    <x v="1"/>
    <x v="3"/>
    <n v="3"/>
    <n v="143.87"/>
    <n v="0"/>
    <n v="79.2"/>
    <x v="789"/>
    <n v="237.60000000000002"/>
    <n v="194.01"/>
    <n v="0.44950302356293875"/>
    <n v="2026"/>
    <s v="Q2"/>
    <x v="4"/>
    <x v="4"/>
  </r>
  <r>
    <n v="1933"/>
    <d v="2026-05-12T00:00:00"/>
    <x v="3"/>
    <x v="13"/>
    <x v="0"/>
    <s v="Returning"/>
    <x v="2"/>
    <x v="2"/>
    <n v="1"/>
    <n v="36.950000000000003"/>
    <n v="0.1"/>
    <n v="13.26"/>
    <x v="790"/>
    <n v="13.26"/>
    <n v="19.995000000000005"/>
    <n v="0.60126296797474077"/>
    <n v="2026"/>
    <s v="Q2"/>
    <x v="4"/>
    <x v="4"/>
  </r>
  <r>
    <n v="3128"/>
    <d v="2026-05-12T00:00:00"/>
    <x v="2"/>
    <x v="5"/>
    <x v="0"/>
    <s v="New"/>
    <x v="3"/>
    <x v="19"/>
    <n v="1"/>
    <n v="121.38"/>
    <n v="0"/>
    <n v="59.68"/>
    <x v="791"/>
    <n v="59.68"/>
    <n v="61.699999999999996"/>
    <n v="0.50832097544900312"/>
    <n v="2026"/>
    <s v="Q2"/>
    <x v="4"/>
    <x v="4"/>
  </r>
  <r>
    <n v="4922"/>
    <d v="2026-05-12T00:00:00"/>
    <x v="3"/>
    <x v="8"/>
    <x v="0"/>
    <s v="Returning"/>
    <x v="4"/>
    <x v="10"/>
    <n v="2"/>
    <n v="39.79"/>
    <n v="0.1"/>
    <n v="14.33"/>
    <x v="792"/>
    <n v="28.66"/>
    <n v="42.962000000000003"/>
    <n v="0.59984362346764963"/>
    <n v="2026"/>
    <s v="Q2"/>
    <x v="4"/>
    <x v="4"/>
  </r>
  <r>
    <n v="5051"/>
    <d v="2026-05-12T00:00:00"/>
    <x v="0"/>
    <x v="15"/>
    <x v="2"/>
    <s v="Returning"/>
    <x v="0"/>
    <x v="4"/>
    <n v="4"/>
    <n v="51.31"/>
    <n v="0"/>
    <n v="22.19"/>
    <x v="793"/>
    <n v="88.76"/>
    <n v="116.48"/>
    <n v="0.56753069577080495"/>
    <n v="2026"/>
    <s v="Q2"/>
    <x v="4"/>
    <x v="4"/>
  </r>
  <r>
    <n v="5182"/>
    <d v="2026-05-12T00:00:00"/>
    <x v="3"/>
    <x v="7"/>
    <x v="0"/>
    <s v="Returning"/>
    <x v="4"/>
    <x v="16"/>
    <n v="2"/>
    <n v="51.15"/>
    <n v="0"/>
    <n v="22.53"/>
    <x v="794"/>
    <n v="45.06"/>
    <n v="57.239999999999995"/>
    <n v="0.55953079178885623"/>
    <n v="2026"/>
    <s v="Q2"/>
    <x v="4"/>
    <x v="4"/>
  </r>
  <r>
    <n v="1071"/>
    <d v="2026-05-13T00:00:00"/>
    <x v="1"/>
    <x v="12"/>
    <x v="2"/>
    <s v="Business"/>
    <x v="4"/>
    <x v="16"/>
    <n v="1"/>
    <n v="50.83"/>
    <n v="0.1"/>
    <n v="21.82"/>
    <x v="795"/>
    <n v="21.82"/>
    <n v="23.927"/>
    <n v="0.52302883249174803"/>
    <n v="2026"/>
    <s v="Q2"/>
    <x v="4"/>
    <x v="4"/>
  </r>
  <r>
    <n v="1210"/>
    <d v="2026-05-13T00:00:00"/>
    <x v="2"/>
    <x v="2"/>
    <x v="1"/>
    <s v="Business"/>
    <x v="1"/>
    <x v="3"/>
    <n v="6"/>
    <n v="141.9"/>
    <n v="0.1"/>
    <n v="79.64"/>
    <x v="796"/>
    <n v="477.84000000000003"/>
    <n v="288.42000000000007"/>
    <n v="0.37639965546942294"/>
    <n v="2026"/>
    <s v="Q2"/>
    <x v="4"/>
    <x v="4"/>
  </r>
  <r>
    <n v="1244"/>
    <d v="2026-05-13T00:00:00"/>
    <x v="3"/>
    <x v="8"/>
    <x v="0"/>
    <s v="Returning"/>
    <x v="3"/>
    <x v="19"/>
    <n v="1"/>
    <n v="122.11"/>
    <n v="0"/>
    <n v="59.86"/>
    <x v="797"/>
    <n v="59.86"/>
    <n v="62.25"/>
    <n v="0.50978625829170421"/>
    <n v="2026"/>
    <s v="Q2"/>
    <x v="4"/>
    <x v="4"/>
  </r>
  <r>
    <n v="1403"/>
    <d v="2026-05-13T00:00:00"/>
    <x v="1"/>
    <x v="11"/>
    <x v="0"/>
    <s v="Returning"/>
    <x v="0"/>
    <x v="8"/>
    <n v="1"/>
    <n v="102.38"/>
    <n v="0"/>
    <n v="50.82"/>
    <x v="798"/>
    <n v="50.82"/>
    <n v="51.559999999999995"/>
    <n v="0.50361398710685679"/>
    <n v="2026"/>
    <s v="Q2"/>
    <x v="4"/>
    <x v="4"/>
  </r>
  <r>
    <n v="1592"/>
    <d v="2026-05-13T00:00:00"/>
    <x v="2"/>
    <x v="16"/>
    <x v="2"/>
    <s v="Returning"/>
    <x v="4"/>
    <x v="14"/>
    <n v="5"/>
    <n v="37.119999999999997"/>
    <n v="0.1"/>
    <n v="13.96"/>
    <x v="799"/>
    <n v="69.800000000000011"/>
    <n v="97.239999999999981"/>
    <n v="0.58213601532567039"/>
    <n v="2026"/>
    <s v="Q2"/>
    <x v="4"/>
    <x v="4"/>
  </r>
  <r>
    <n v="2581"/>
    <d v="2026-05-13T00:00:00"/>
    <x v="1"/>
    <x v="12"/>
    <x v="0"/>
    <s v="New"/>
    <x v="1"/>
    <x v="1"/>
    <n v="2"/>
    <n v="91.76"/>
    <n v="0.05"/>
    <n v="46.31"/>
    <x v="800"/>
    <n v="92.62"/>
    <n v="81.72399999999999"/>
    <n v="0.46875143394668006"/>
    <n v="2026"/>
    <s v="Q2"/>
    <x v="4"/>
    <x v="4"/>
  </r>
  <r>
    <n v="3428"/>
    <d v="2026-05-13T00:00:00"/>
    <x v="3"/>
    <x v="4"/>
    <x v="0"/>
    <s v="Returning"/>
    <x v="1"/>
    <x v="3"/>
    <n v="1"/>
    <n v="144.51"/>
    <n v="0"/>
    <n v="79.22"/>
    <x v="801"/>
    <n v="79.22"/>
    <n v="65.289999999999992"/>
    <n v="0.45180264341568055"/>
    <n v="2026"/>
    <s v="Q2"/>
    <x v="4"/>
    <x v="4"/>
  </r>
  <r>
    <n v="765"/>
    <d v="2026-05-14T00:00:00"/>
    <x v="1"/>
    <x v="6"/>
    <x v="1"/>
    <s v="Business"/>
    <x v="4"/>
    <x v="16"/>
    <n v="3"/>
    <n v="49.7"/>
    <n v="0.1"/>
    <n v="21.84"/>
    <x v="802"/>
    <n v="65.52"/>
    <n v="68.67000000000003"/>
    <n v="0.5117370892018781"/>
    <n v="2026"/>
    <s v="Q2"/>
    <x v="4"/>
    <x v="4"/>
  </r>
  <r>
    <n v="854"/>
    <d v="2026-05-14T00:00:00"/>
    <x v="0"/>
    <x v="0"/>
    <x v="0"/>
    <s v="Returning"/>
    <x v="3"/>
    <x v="19"/>
    <n v="1"/>
    <n v="120.9"/>
    <n v="0"/>
    <n v="59.31"/>
    <x v="803"/>
    <n v="59.31"/>
    <n v="61.59"/>
    <n v="0.50942928039702229"/>
    <n v="2026"/>
    <s v="Q2"/>
    <x v="4"/>
    <x v="4"/>
  </r>
  <r>
    <n v="1087"/>
    <d v="2026-05-14T00:00:00"/>
    <x v="2"/>
    <x v="10"/>
    <x v="0"/>
    <s v="Returning"/>
    <x v="3"/>
    <x v="7"/>
    <n v="1"/>
    <n v="195.72"/>
    <n v="0.05"/>
    <n v="105.73"/>
    <x v="804"/>
    <n v="105.73"/>
    <n v="80.203999999999994"/>
    <n v="0.43135736336549524"/>
    <n v="2026"/>
    <s v="Q2"/>
    <x v="4"/>
    <x v="4"/>
  </r>
  <r>
    <n v="1150"/>
    <d v="2026-05-14T00:00:00"/>
    <x v="0"/>
    <x v="0"/>
    <x v="1"/>
    <s v="Returning"/>
    <x v="0"/>
    <x v="6"/>
    <n v="8"/>
    <n v="40.15"/>
    <n v="0.15"/>
    <n v="16.91"/>
    <x v="805"/>
    <n v="135.28"/>
    <n v="137.73999999999998"/>
    <n v="0.50450516445681637"/>
    <n v="2026"/>
    <s v="Q2"/>
    <x v="4"/>
    <x v="4"/>
  </r>
  <r>
    <n v="1902"/>
    <d v="2026-05-14T00:00:00"/>
    <x v="1"/>
    <x v="14"/>
    <x v="2"/>
    <s v="Business"/>
    <x v="2"/>
    <x v="15"/>
    <n v="4"/>
    <n v="130.83000000000001"/>
    <n v="0"/>
    <n v="66.959999999999994"/>
    <x v="806"/>
    <n v="267.83999999999997"/>
    <n v="255.48000000000008"/>
    <n v="0.48819078193074994"/>
    <n v="2026"/>
    <s v="Q2"/>
    <x v="4"/>
    <x v="4"/>
  </r>
  <r>
    <n v="3913"/>
    <d v="2026-05-14T00:00:00"/>
    <x v="1"/>
    <x v="12"/>
    <x v="0"/>
    <s v="New"/>
    <x v="0"/>
    <x v="4"/>
    <n v="1"/>
    <n v="50.34"/>
    <n v="0.05"/>
    <n v="22.23"/>
    <x v="807"/>
    <n v="22.23"/>
    <n v="25.593"/>
    <n v="0.53516090584028608"/>
    <n v="2026"/>
    <s v="Q2"/>
    <x v="4"/>
    <x v="4"/>
  </r>
  <r>
    <n v="4378"/>
    <d v="2026-05-14T00:00:00"/>
    <x v="2"/>
    <x v="10"/>
    <x v="0"/>
    <s v="Returning"/>
    <x v="0"/>
    <x v="8"/>
    <n v="2"/>
    <n v="103.37"/>
    <n v="0"/>
    <n v="50.49"/>
    <x v="808"/>
    <n v="100.98"/>
    <n v="105.76"/>
    <n v="0.51156041404662866"/>
    <n v="2026"/>
    <s v="Q2"/>
    <x v="4"/>
    <x v="4"/>
  </r>
  <r>
    <n v="4551"/>
    <d v="2026-05-14T00:00:00"/>
    <x v="1"/>
    <x v="14"/>
    <x v="2"/>
    <s v="Business"/>
    <x v="4"/>
    <x v="12"/>
    <n v="3"/>
    <n v="122.31"/>
    <n v="0.05"/>
    <n v="71.11"/>
    <x v="809"/>
    <n v="213.32999999999998"/>
    <n v="135.25350000000003"/>
    <n v="0.38800889887214979"/>
    <n v="2026"/>
    <s v="Q2"/>
    <x v="4"/>
    <x v="4"/>
  </r>
  <r>
    <n v="787"/>
    <d v="2026-05-15T00:00:00"/>
    <x v="0"/>
    <x v="9"/>
    <x v="0"/>
    <s v="Business"/>
    <x v="2"/>
    <x v="18"/>
    <n v="1"/>
    <n v="166.48"/>
    <n v="0"/>
    <n v="89.42"/>
    <x v="636"/>
    <n v="89.42"/>
    <n v="77.059999999999988"/>
    <n v="0.4628784238346948"/>
    <n v="2026"/>
    <s v="Q2"/>
    <x v="4"/>
    <x v="4"/>
  </r>
  <r>
    <n v="1133"/>
    <d v="2026-05-15T00:00:00"/>
    <x v="0"/>
    <x v="15"/>
    <x v="2"/>
    <s v="New"/>
    <x v="3"/>
    <x v="7"/>
    <n v="3"/>
    <n v="192.21"/>
    <n v="0"/>
    <n v="103.51"/>
    <x v="810"/>
    <n v="310.53000000000003"/>
    <n v="266.09999999999997"/>
    <n v="0.46147442900993701"/>
    <n v="2026"/>
    <s v="Q2"/>
    <x v="4"/>
    <x v="4"/>
  </r>
  <r>
    <n v="2075"/>
    <d v="2026-05-15T00:00:00"/>
    <x v="0"/>
    <x v="9"/>
    <x v="1"/>
    <s v="Business"/>
    <x v="3"/>
    <x v="13"/>
    <n v="6"/>
    <n v="81.13"/>
    <n v="0.05"/>
    <n v="39.409999999999997"/>
    <x v="811"/>
    <n v="236.45999999999998"/>
    <n v="225.98099999999999"/>
    <n v="0.48866990599881932"/>
    <n v="2026"/>
    <s v="Q2"/>
    <x v="4"/>
    <x v="4"/>
  </r>
  <r>
    <n v="2172"/>
    <d v="2026-05-15T00:00:00"/>
    <x v="2"/>
    <x v="10"/>
    <x v="1"/>
    <s v="Business"/>
    <x v="2"/>
    <x v="2"/>
    <n v="6"/>
    <n v="37.1"/>
    <n v="0.1"/>
    <n v="13.63"/>
    <x v="812"/>
    <n v="81.78"/>
    <n v="118.56000000000003"/>
    <n v="0.59179395028451642"/>
    <n v="2026"/>
    <s v="Q2"/>
    <x v="4"/>
    <x v="4"/>
  </r>
  <r>
    <n v="2977"/>
    <d v="2026-05-15T00:00:00"/>
    <x v="1"/>
    <x v="14"/>
    <x v="1"/>
    <s v="Business"/>
    <x v="2"/>
    <x v="2"/>
    <n v="6"/>
    <n v="35.92"/>
    <n v="0.15"/>
    <n v="13.3"/>
    <x v="813"/>
    <n v="79.800000000000011"/>
    <n v="103.392"/>
    <n v="0.56439145814227687"/>
    <n v="2026"/>
    <s v="Q2"/>
    <x v="4"/>
    <x v="4"/>
  </r>
  <r>
    <n v="3531"/>
    <d v="2026-05-15T00:00:00"/>
    <x v="3"/>
    <x v="13"/>
    <x v="2"/>
    <s v="Business"/>
    <x v="4"/>
    <x v="14"/>
    <n v="4"/>
    <n v="36.21"/>
    <n v="0"/>
    <n v="14.3"/>
    <x v="814"/>
    <n v="57.2"/>
    <n v="87.64"/>
    <n v="0.60508146920740125"/>
    <n v="2026"/>
    <s v="Q2"/>
    <x v="4"/>
    <x v="4"/>
  </r>
  <r>
    <n v="3881"/>
    <d v="2026-05-15T00:00:00"/>
    <x v="2"/>
    <x v="10"/>
    <x v="0"/>
    <s v="Business"/>
    <x v="1"/>
    <x v="17"/>
    <n v="3"/>
    <n v="73.03"/>
    <n v="0.05"/>
    <n v="33.200000000000003"/>
    <x v="815"/>
    <n v="99.600000000000009"/>
    <n v="108.5355"/>
    <n v="0.52146558371829888"/>
    <n v="2026"/>
    <s v="Q2"/>
    <x v="4"/>
    <x v="4"/>
  </r>
  <r>
    <n v="4469"/>
    <d v="2026-05-15T00:00:00"/>
    <x v="2"/>
    <x v="5"/>
    <x v="2"/>
    <s v="Returning"/>
    <x v="0"/>
    <x v="0"/>
    <n v="2"/>
    <n v="80.81"/>
    <n v="0"/>
    <n v="42.53"/>
    <x v="816"/>
    <n v="85.06"/>
    <n v="76.56"/>
    <n v="0.47370374953594852"/>
    <n v="2026"/>
    <s v="Q2"/>
    <x v="4"/>
    <x v="4"/>
  </r>
  <r>
    <n v="5037"/>
    <d v="2026-05-15T00:00:00"/>
    <x v="1"/>
    <x v="11"/>
    <x v="0"/>
    <s v="New"/>
    <x v="0"/>
    <x v="4"/>
    <n v="1"/>
    <n v="51.53"/>
    <n v="0.1"/>
    <n v="23.06"/>
    <x v="817"/>
    <n v="23.06"/>
    <n v="23.317000000000004"/>
    <n v="0.50277076999374692"/>
    <n v="2026"/>
    <s v="Q2"/>
    <x v="4"/>
    <x v="4"/>
  </r>
  <r>
    <n v="35"/>
    <d v="2026-05-16T00:00:00"/>
    <x v="3"/>
    <x v="13"/>
    <x v="1"/>
    <s v="Business"/>
    <x v="3"/>
    <x v="13"/>
    <n v="5"/>
    <n v="81.75"/>
    <n v="0.05"/>
    <n v="39.159999999999997"/>
    <x v="818"/>
    <n v="195.79999999999998"/>
    <n v="192.51250000000002"/>
    <n v="0.49576694028649609"/>
    <n v="2026"/>
    <s v="Q2"/>
    <x v="4"/>
    <x v="4"/>
  </r>
  <r>
    <n v="226"/>
    <d v="2026-05-16T00:00:00"/>
    <x v="2"/>
    <x v="10"/>
    <x v="0"/>
    <s v="New"/>
    <x v="2"/>
    <x v="18"/>
    <n v="1"/>
    <n v="165.99"/>
    <n v="0.1"/>
    <n v="89.9"/>
    <x v="819"/>
    <n v="89.9"/>
    <n v="59.491000000000014"/>
    <n v="0.3982234538894579"/>
    <n v="2026"/>
    <s v="Q2"/>
    <x v="4"/>
    <x v="4"/>
  </r>
  <r>
    <n v="1713"/>
    <d v="2026-05-16T00:00:00"/>
    <x v="0"/>
    <x v="15"/>
    <x v="2"/>
    <s v="New"/>
    <x v="3"/>
    <x v="19"/>
    <n v="2"/>
    <n v="121.22"/>
    <n v="0"/>
    <n v="60.38"/>
    <x v="820"/>
    <n v="120.76"/>
    <n v="121.67999999999999"/>
    <n v="0.50189737667051637"/>
    <n v="2026"/>
    <s v="Q2"/>
    <x v="4"/>
    <x v="4"/>
  </r>
  <r>
    <n v="2320"/>
    <d v="2026-05-16T00:00:00"/>
    <x v="1"/>
    <x v="12"/>
    <x v="2"/>
    <s v="Business"/>
    <x v="2"/>
    <x v="15"/>
    <n v="2"/>
    <n v="131.1"/>
    <n v="0"/>
    <n v="65.55"/>
    <x v="821"/>
    <n v="131.1"/>
    <n v="131.1"/>
    <n v="0.5"/>
    <n v="2026"/>
    <s v="Q2"/>
    <x v="4"/>
    <x v="4"/>
  </r>
  <r>
    <n v="2496"/>
    <d v="2026-05-16T00:00:00"/>
    <x v="1"/>
    <x v="6"/>
    <x v="0"/>
    <s v="Returning"/>
    <x v="2"/>
    <x v="9"/>
    <n v="2"/>
    <n v="46.44"/>
    <n v="0"/>
    <n v="18.63"/>
    <x v="822"/>
    <n v="37.26"/>
    <n v="55.62"/>
    <n v="0.59883720930232553"/>
    <n v="2026"/>
    <s v="Q2"/>
    <x v="4"/>
    <x v="4"/>
  </r>
  <r>
    <n v="2504"/>
    <d v="2026-05-16T00:00:00"/>
    <x v="3"/>
    <x v="7"/>
    <x v="0"/>
    <s v="New"/>
    <x v="2"/>
    <x v="2"/>
    <n v="1"/>
    <n v="36.659999999999997"/>
    <n v="0"/>
    <n v="13.61"/>
    <x v="823"/>
    <n v="13.61"/>
    <n v="23.049999999999997"/>
    <n v="0.62875068194217132"/>
    <n v="2026"/>
    <s v="Q2"/>
    <x v="4"/>
    <x v="4"/>
  </r>
  <r>
    <n v="2598"/>
    <d v="2026-05-16T00:00:00"/>
    <x v="3"/>
    <x v="8"/>
    <x v="0"/>
    <s v="New"/>
    <x v="1"/>
    <x v="11"/>
    <n v="5"/>
    <n v="156.16999999999999"/>
    <n v="0.1"/>
    <n v="80.59"/>
    <x v="824"/>
    <n v="402.95000000000005"/>
    <n v="299.81499999999994"/>
    <n v="0.42662198601239382"/>
    <n v="2026"/>
    <s v="Q2"/>
    <x v="4"/>
    <x v="4"/>
  </r>
  <r>
    <n v="2600"/>
    <d v="2026-05-16T00:00:00"/>
    <x v="1"/>
    <x v="12"/>
    <x v="2"/>
    <s v="New"/>
    <x v="2"/>
    <x v="2"/>
    <n v="1"/>
    <n v="35.97"/>
    <n v="0.1"/>
    <n v="13.54"/>
    <x v="825"/>
    <n v="13.54"/>
    <n v="18.832999999999998"/>
    <n v="0.58175022395205878"/>
    <n v="2026"/>
    <s v="Q2"/>
    <x v="4"/>
    <x v="4"/>
  </r>
  <r>
    <n v="2856"/>
    <d v="2026-05-16T00:00:00"/>
    <x v="1"/>
    <x v="11"/>
    <x v="1"/>
    <s v="Business"/>
    <x v="4"/>
    <x v="12"/>
    <n v="4"/>
    <n v="125.11"/>
    <n v="0.15"/>
    <n v="70.010000000000005"/>
    <x v="826"/>
    <n v="280.04000000000002"/>
    <n v="145.33399999999995"/>
    <n v="0.34166169065340135"/>
    <n v="2026"/>
    <s v="Q2"/>
    <x v="4"/>
    <x v="4"/>
  </r>
  <r>
    <n v="3478"/>
    <d v="2026-05-16T00:00:00"/>
    <x v="3"/>
    <x v="8"/>
    <x v="0"/>
    <s v="New"/>
    <x v="4"/>
    <x v="14"/>
    <n v="4"/>
    <n v="36.29"/>
    <n v="0.1"/>
    <n v="13.77"/>
    <x v="827"/>
    <n v="55.08"/>
    <n v="75.564000000000007"/>
    <n v="0.57839625241113257"/>
    <n v="2026"/>
    <s v="Q2"/>
    <x v="4"/>
    <x v="4"/>
  </r>
  <r>
    <n v="3599"/>
    <d v="2026-05-16T00:00:00"/>
    <x v="1"/>
    <x v="6"/>
    <x v="0"/>
    <s v="New"/>
    <x v="1"/>
    <x v="3"/>
    <n v="4"/>
    <n v="143.34"/>
    <n v="0"/>
    <n v="80.55"/>
    <x v="828"/>
    <n v="322.2"/>
    <n v="251.16000000000003"/>
    <n v="0.43804939305148599"/>
    <n v="2026"/>
    <s v="Q2"/>
    <x v="4"/>
    <x v="4"/>
  </r>
  <r>
    <n v="282"/>
    <d v="2026-05-17T00:00:00"/>
    <x v="1"/>
    <x v="12"/>
    <x v="3"/>
    <s v="New"/>
    <x v="0"/>
    <x v="4"/>
    <n v="3"/>
    <n v="51.68"/>
    <n v="0"/>
    <n v="22.4"/>
    <x v="829"/>
    <n v="67.199999999999989"/>
    <n v="87.84"/>
    <n v="0.56656346749226016"/>
    <n v="2026"/>
    <s v="Q2"/>
    <x v="4"/>
    <x v="4"/>
  </r>
  <r>
    <n v="980"/>
    <d v="2026-05-17T00:00:00"/>
    <x v="3"/>
    <x v="7"/>
    <x v="0"/>
    <s v="Returning"/>
    <x v="2"/>
    <x v="9"/>
    <n v="1"/>
    <n v="46.84"/>
    <n v="0"/>
    <n v="17.93"/>
    <x v="830"/>
    <n v="17.93"/>
    <n v="28.910000000000004"/>
    <n v="0.61720751494449189"/>
    <n v="2026"/>
    <s v="Q2"/>
    <x v="4"/>
    <x v="4"/>
  </r>
  <r>
    <n v="1155"/>
    <d v="2026-05-17T00:00:00"/>
    <x v="2"/>
    <x v="2"/>
    <x v="3"/>
    <s v="New"/>
    <x v="1"/>
    <x v="17"/>
    <n v="5"/>
    <n v="72.900000000000006"/>
    <n v="0.05"/>
    <n v="31.57"/>
    <x v="831"/>
    <n v="157.85"/>
    <n v="188.42499999999998"/>
    <n v="0.54414843693596127"/>
    <n v="2026"/>
    <s v="Q2"/>
    <x v="4"/>
    <x v="4"/>
  </r>
  <r>
    <n v="1816"/>
    <d v="2026-05-17T00:00:00"/>
    <x v="3"/>
    <x v="7"/>
    <x v="0"/>
    <s v="New"/>
    <x v="1"/>
    <x v="1"/>
    <n v="1"/>
    <n v="91.07"/>
    <n v="0"/>
    <n v="45.3"/>
    <x v="832"/>
    <n v="45.3"/>
    <n v="45.769999999999996"/>
    <n v="0.50258043263423735"/>
    <n v="2026"/>
    <s v="Q2"/>
    <x v="4"/>
    <x v="4"/>
  </r>
  <r>
    <n v="2128"/>
    <d v="2026-05-17T00:00:00"/>
    <x v="2"/>
    <x v="10"/>
    <x v="2"/>
    <s v="New"/>
    <x v="0"/>
    <x v="0"/>
    <n v="1"/>
    <n v="81.86"/>
    <n v="0"/>
    <n v="43.14"/>
    <x v="833"/>
    <n v="43.14"/>
    <n v="38.72"/>
    <n v="0.47300268751526997"/>
    <n v="2026"/>
    <s v="Q2"/>
    <x v="4"/>
    <x v="4"/>
  </r>
  <r>
    <n v="2296"/>
    <d v="2026-05-17T00:00:00"/>
    <x v="3"/>
    <x v="8"/>
    <x v="0"/>
    <s v="Returning"/>
    <x v="2"/>
    <x v="9"/>
    <n v="1"/>
    <n v="45.45"/>
    <n v="0"/>
    <n v="17.93"/>
    <x v="834"/>
    <n v="17.93"/>
    <n v="27.520000000000003"/>
    <n v="0.60550055005500558"/>
    <n v="2026"/>
    <s v="Q2"/>
    <x v="4"/>
    <x v="4"/>
  </r>
  <r>
    <n v="2322"/>
    <d v="2026-05-17T00:00:00"/>
    <x v="2"/>
    <x v="10"/>
    <x v="2"/>
    <s v="Business"/>
    <x v="1"/>
    <x v="17"/>
    <n v="1"/>
    <n v="70.62"/>
    <n v="0"/>
    <n v="32.53"/>
    <x v="835"/>
    <n v="32.53"/>
    <n v="38.090000000000003"/>
    <n v="0.53936561880487111"/>
    <n v="2026"/>
    <s v="Q2"/>
    <x v="4"/>
    <x v="4"/>
  </r>
  <r>
    <n v="3480"/>
    <d v="2026-05-17T00:00:00"/>
    <x v="3"/>
    <x v="8"/>
    <x v="0"/>
    <s v="New"/>
    <x v="4"/>
    <x v="16"/>
    <n v="2"/>
    <n v="51.56"/>
    <n v="0"/>
    <n v="22.46"/>
    <x v="836"/>
    <n v="44.92"/>
    <n v="58.2"/>
    <n v="0.56439100077579518"/>
    <n v="2026"/>
    <s v="Q2"/>
    <x v="4"/>
    <x v="4"/>
  </r>
  <r>
    <n v="4426"/>
    <d v="2026-05-17T00:00:00"/>
    <x v="3"/>
    <x v="8"/>
    <x v="0"/>
    <s v="New"/>
    <x v="1"/>
    <x v="3"/>
    <n v="2"/>
    <n v="146.22"/>
    <n v="0"/>
    <n v="81.069999999999993"/>
    <x v="837"/>
    <n v="162.13999999999999"/>
    <n v="130.30000000000001"/>
    <n v="0.4455614826973055"/>
    <n v="2026"/>
    <s v="Q2"/>
    <x v="4"/>
    <x v="4"/>
  </r>
  <r>
    <n v="4938"/>
    <d v="2026-05-17T00:00:00"/>
    <x v="3"/>
    <x v="13"/>
    <x v="2"/>
    <s v="Returning"/>
    <x v="4"/>
    <x v="16"/>
    <n v="2"/>
    <n v="51.34"/>
    <n v="0"/>
    <n v="22.17"/>
    <x v="838"/>
    <n v="44.34"/>
    <n v="58.34"/>
    <n v="0.56817296455005839"/>
    <n v="2026"/>
    <s v="Q2"/>
    <x v="4"/>
    <x v="4"/>
  </r>
  <r>
    <n v="915"/>
    <d v="2026-05-18T00:00:00"/>
    <x v="3"/>
    <x v="8"/>
    <x v="0"/>
    <s v="New"/>
    <x v="1"/>
    <x v="11"/>
    <n v="1"/>
    <n v="153.61000000000001"/>
    <n v="0.05"/>
    <n v="79.94"/>
    <x v="839"/>
    <n v="79.94"/>
    <n v="65.989500000000021"/>
    <n v="0.45220123415758989"/>
    <n v="2026"/>
    <s v="Q2"/>
    <x v="4"/>
    <x v="4"/>
  </r>
  <r>
    <n v="1188"/>
    <d v="2026-05-18T00:00:00"/>
    <x v="1"/>
    <x v="6"/>
    <x v="0"/>
    <s v="Returning"/>
    <x v="3"/>
    <x v="13"/>
    <n v="1"/>
    <n v="82.44"/>
    <n v="0.15"/>
    <n v="39.380000000000003"/>
    <x v="840"/>
    <n v="39.380000000000003"/>
    <n v="30.693999999999996"/>
    <n v="0.43802266175757054"/>
    <n v="2026"/>
    <s v="Q2"/>
    <x v="4"/>
    <x v="4"/>
  </r>
  <r>
    <n v="1594"/>
    <d v="2026-05-18T00:00:00"/>
    <x v="0"/>
    <x v="0"/>
    <x v="1"/>
    <s v="Business"/>
    <x v="1"/>
    <x v="1"/>
    <n v="10"/>
    <n v="92.09"/>
    <n v="0.15"/>
    <n v="45.13"/>
    <x v="841"/>
    <n v="451.3"/>
    <n v="331.46500000000009"/>
    <n v="0.42345403792964686"/>
    <n v="2026"/>
    <s v="Q2"/>
    <x v="4"/>
    <x v="4"/>
  </r>
  <r>
    <n v="3022"/>
    <d v="2026-05-18T00:00:00"/>
    <x v="3"/>
    <x v="8"/>
    <x v="3"/>
    <s v="New"/>
    <x v="2"/>
    <x v="2"/>
    <n v="1"/>
    <n v="36.72"/>
    <n v="0"/>
    <n v="13.67"/>
    <x v="842"/>
    <n v="13.67"/>
    <n v="23.049999999999997"/>
    <n v="0.62772331154684091"/>
    <n v="2026"/>
    <s v="Q2"/>
    <x v="4"/>
    <x v="4"/>
  </r>
  <r>
    <n v="588"/>
    <d v="2026-05-19T00:00:00"/>
    <x v="1"/>
    <x v="1"/>
    <x v="1"/>
    <s v="Business"/>
    <x v="2"/>
    <x v="15"/>
    <n v="3"/>
    <n v="132.41999999999999"/>
    <n v="0.05"/>
    <n v="67.09"/>
    <x v="843"/>
    <n v="201.27"/>
    <n v="176.12699999999998"/>
    <n v="0.46668892439526544"/>
    <n v="2026"/>
    <s v="Q2"/>
    <x v="4"/>
    <x v="4"/>
  </r>
  <r>
    <n v="1016"/>
    <d v="2026-05-19T00:00:00"/>
    <x v="3"/>
    <x v="13"/>
    <x v="2"/>
    <s v="Returning"/>
    <x v="3"/>
    <x v="7"/>
    <n v="2"/>
    <n v="192.1"/>
    <n v="0.05"/>
    <n v="106.07"/>
    <x v="844"/>
    <n v="212.14"/>
    <n v="152.84999999999997"/>
    <n v="0.41877859667388145"/>
    <n v="2026"/>
    <s v="Q2"/>
    <x v="4"/>
    <x v="4"/>
  </r>
  <r>
    <n v="1930"/>
    <d v="2026-05-19T00:00:00"/>
    <x v="2"/>
    <x v="16"/>
    <x v="2"/>
    <s v="New"/>
    <x v="2"/>
    <x v="2"/>
    <n v="4"/>
    <n v="36.94"/>
    <n v="0"/>
    <n v="13.63"/>
    <x v="845"/>
    <n v="54.52"/>
    <n v="93.239999999999981"/>
    <n v="0.63102328099620997"/>
    <n v="2026"/>
    <s v="Q2"/>
    <x v="4"/>
    <x v="4"/>
  </r>
  <r>
    <n v="2658"/>
    <d v="2026-05-19T00:00:00"/>
    <x v="0"/>
    <x v="15"/>
    <x v="0"/>
    <s v="Business"/>
    <x v="1"/>
    <x v="11"/>
    <n v="1"/>
    <n v="153.16999999999999"/>
    <n v="0"/>
    <n v="78.489999999999995"/>
    <x v="846"/>
    <n v="78.489999999999995"/>
    <n v="74.679999999999993"/>
    <n v="0.48756283867598094"/>
    <n v="2026"/>
    <s v="Q2"/>
    <x v="4"/>
    <x v="4"/>
  </r>
  <r>
    <n v="2951"/>
    <d v="2026-05-19T00:00:00"/>
    <x v="0"/>
    <x v="0"/>
    <x v="0"/>
    <s v="Business"/>
    <x v="0"/>
    <x v="0"/>
    <n v="2"/>
    <n v="82.85"/>
    <n v="0"/>
    <n v="42.53"/>
    <x v="847"/>
    <n v="85.06"/>
    <n v="80.639999999999986"/>
    <n v="0.48666264333132164"/>
    <n v="2026"/>
    <s v="Q2"/>
    <x v="4"/>
    <x v="4"/>
  </r>
  <r>
    <n v="4328"/>
    <d v="2026-05-19T00:00:00"/>
    <x v="2"/>
    <x v="5"/>
    <x v="3"/>
    <s v="New"/>
    <x v="1"/>
    <x v="3"/>
    <n v="1"/>
    <n v="143.52000000000001"/>
    <n v="0"/>
    <n v="81.040000000000006"/>
    <x v="848"/>
    <n v="81.040000000000006"/>
    <n v="62.480000000000004"/>
    <n v="0.435340022296544"/>
    <n v="2026"/>
    <s v="Q2"/>
    <x v="4"/>
    <x v="4"/>
  </r>
  <r>
    <n v="4591"/>
    <d v="2026-05-19T00:00:00"/>
    <x v="2"/>
    <x v="16"/>
    <x v="2"/>
    <s v="New"/>
    <x v="3"/>
    <x v="7"/>
    <n v="1"/>
    <n v="192.94"/>
    <n v="0"/>
    <n v="105.15"/>
    <x v="849"/>
    <n v="105.15"/>
    <n v="87.789999999999992"/>
    <n v="0.45501192080439512"/>
    <n v="2026"/>
    <s v="Q2"/>
    <x v="4"/>
    <x v="4"/>
  </r>
  <r>
    <n v="280"/>
    <d v="2026-05-20T00:00:00"/>
    <x v="3"/>
    <x v="8"/>
    <x v="2"/>
    <s v="Business"/>
    <x v="2"/>
    <x v="18"/>
    <n v="1"/>
    <n v="168.56"/>
    <n v="0"/>
    <n v="85.46"/>
    <x v="850"/>
    <n v="85.46"/>
    <n v="83.100000000000009"/>
    <n v="0.49299952539155201"/>
    <n v="2026"/>
    <s v="Q2"/>
    <x v="4"/>
    <x v="4"/>
  </r>
  <r>
    <n v="409"/>
    <d v="2026-05-20T00:00:00"/>
    <x v="0"/>
    <x v="0"/>
    <x v="0"/>
    <s v="New"/>
    <x v="3"/>
    <x v="19"/>
    <n v="2"/>
    <n v="123.9"/>
    <n v="0"/>
    <n v="58.95"/>
    <x v="851"/>
    <n v="117.9"/>
    <n v="129.9"/>
    <n v="0.52421307506053272"/>
    <n v="2026"/>
    <s v="Q2"/>
    <x v="4"/>
    <x v="4"/>
  </r>
  <r>
    <n v="1372"/>
    <d v="2026-05-20T00:00:00"/>
    <x v="0"/>
    <x v="9"/>
    <x v="0"/>
    <s v="New"/>
    <x v="1"/>
    <x v="3"/>
    <n v="2"/>
    <n v="140.93"/>
    <n v="0"/>
    <n v="81.040000000000006"/>
    <x v="852"/>
    <n v="162.08000000000001"/>
    <n v="119.78"/>
    <n v="0.42496274746327961"/>
    <n v="2026"/>
    <s v="Q2"/>
    <x v="4"/>
    <x v="4"/>
  </r>
  <r>
    <n v="2327"/>
    <d v="2026-05-20T00:00:00"/>
    <x v="2"/>
    <x v="5"/>
    <x v="2"/>
    <s v="Returning"/>
    <x v="1"/>
    <x v="17"/>
    <n v="1"/>
    <n v="73.150000000000006"/>
    <n v="0"/>
    <n v="32.950000000000003"/>
    <x v="853"/>
    <n v="32.950000000000003"/>
    <n v="40.200000000000003"/>
    <n v="0.54955570745044424"/>
    <n v="2026"/>
    <s v="Q2"/>
    <x v="4"/>
    <x v="4"/>
  </r>
  <r>
    <n v="2703"/>
    <d v="2026-05-20T00:00:00"/>
    <x v="3"/>
    <x v="8"/>
    <x v="2"/>
    <s v="Business"/>
    <x v="3"/>
    <x v="7"/>
    <n v="2"/>
    <n v="197.35"/>
    <n v="0.05"/>
    <n v="102.63"/>
    <x v="854"/>
    <n v="205.26"/>
    <n v="169.70499999999998"/>
    <n v="0.45258890829810783"/>
    <n v="2026"/>
    <s v="Q2"/>
    <x v="4"/>
    <x v="4"/>
  </r>
  <r>
    <n v="2776"/>
    <d v="2026-05-20T00:00:00"/>
    <x v="3"/>
    <x v="4"/>
    <x v="0"/>
    <s v="Business"/>
    <x v="2"/>
    <x v="2"/>
    <n v="3"/>
    <n v="36.74"/>
    <n v="0.05"/>
    <n v="13.97"/>
    <x v="855"/>
    <n v="41.910000000000004"/>
    <n v="62.798999999999985"/>
    <n v="0.59974787267570118"/>
    <n v="2026"/>
    <s v="Q2"/>
    <x v="4"/>
    <x v="4"/>
  </r>
  <r>
    <n v="3411"/>
    <d v="2026-05-20T00:00:00"/>
    <x v="1"/>
    <x v="11"/>
    <x v="0"/>
    <s v="Returning"/>
    <x v="1"/>
    <x v="11"/>
    <n v="2"/>
    <n v="151.35"/>
    <n v="0.05"/>
    <n v="77.150000000000006"/>
    <x v="856"/>
    <n v="154.30000000000001"/>
    <n v="133.26499999999999"/>
    <n v="0.46342566028550064"/>
    <n v="2026"/>
    <s v="Q2"/>
    <x v="4"/>
    <x v="4"/>
  </r>
  <r>
    <n v="3841"/>
    <d v="2026-05-20T00:00:00"/>
    <x v="0"/>
    <x v="15"/>
    <x v="2"/>
    <s v="New"/>
    <x v="0"/>
    <x v="4"/>
    <n v="2"/>
    <n v="50.09"/>
    <n v="0.05"/>
    <n v="23.16"/>
    <x v="857"/>
    <n v="46.32"/>
    <n v="48.851000000000006"/>
    <n v="0.51329711781950382"/>
    <n v="2026"/>
    <s v="Q2"/>
    <x v="4"/>
    <x v="4"/>
  </r>
  <r>
    <n v="5121"/>
    <d v="2026-05-20T00:00:00"/>
    <x v="0"/>
    <x v="9"/>
    <x v="0"/>
    <s v="New"/>
    <x v="4"/>
    <x v="12"/>
    <n v="2"/>
    <n v="121.96"/>
    <n v="0.05"/>
    <n v="71.2"/>
    <x v="858"/>
    <n v="142.4"/>
    <n v="89.323999999999984"/>
    <n v="0.38547582468799085"/>
    <n v="2026"/>
    <s v="Q2"/>
    <x v="4"/>
    <x v="4"/>
  </r>
  <r>
    <n v="53"/>
    <d v="2026-05-21T00:00:00"/>
    <x v="3"/>
    <x v="13"/>
    <x v="0"/>
    <s v="Business"/>
    <x v="2"/>
    <x v="15"/>
    <n v="1"/>
    <n v="134.28"/>
    <n v="0.05"/>
    <n v="65.44"/>
    <x v="859"/>
    <n v="65.44"/>
    <n v="62.125999999999991"/>
    <n v="0.487010645469796"/>
    <n v="2026"/>
    <s v="Q2"/>
    <x v="4"/>
    <x v="4"/>
  </r>
  <r>
    <n v="127"/>
    <d v="2026-05-21T00:00:00"/>
    <x v="3"/>
    <x v="7"/>
    <x v="0"/>
    <s v="Business"/>
    <x v="0"/>
    <x v="8"/>
    <n v="3"/>
    <n v="100.48"/>
    <n v="0.05"/>
    <n v="50.68"/>
    <x v="860"/>
    <n v="152.04"/>
    <n v="134.328"/>
    <n v="0.46907475695608447"/>
    <n v="2026"/>
    <s v="Q2"/>
    <x v="4"/>
    <x v="4"/>
  </r>
  <r>
    <n v="1092"/>
    <d v="2026-05-21T00:00:00"/>
    <x v="3"/>
    <x v="8"/>
    <x v="0"/>
    <s v="New"/>
    <x v="4"/>
    <x v="14"/>
    <n v="3"/>
    <n v="36.229999999999997"/>
    <n v="0"/>
    <n v="13.55"/>
    <x v="861"/>
    <n v="40.650000000000006"/>
    <n v="68.039999999999992"/>
    <n v="0.62600055202870541"/>
    <n v="2026"/>
    <s v="Q2"/>
    <x v="4"/>
    <x v="4"/>
  </r>
  <r>
    <n v="1213"/>
    <d v="2026-05-21T00:00:00"/>
    <x v="2"/>
    <x v="2"/>
    <x v="3"/>
    <s v="Returning"/>
    <x v="3"/>
    <x v="19"/>
    <n v="3"/>
    <n v="120.61"/>
    <n v="0"/>
    <n v="60.17"/>
    <x v="862"/>
    <n v="180.51"/>
    <n v="181.32"/>
    <n v="0.50111931017328581"/>
    <n v="2026"/>
    <s v="Q2"/>
    <x v="4"/>
    <x v="4"/>
  </r>
  <r>
    <n v="1849"/>
    <d v="2026-05-21T00:00:00"/>
    <x v="2"/>
    <x v="5"/>
    <x v="3"/>
    <s v="Returning"/>
    <x v="2"/>
    <x v="9"/>
    <n v="3"/>
    <n v="46.46"/>
    <n v="0"/>
    <n v="18.71"/>
    <x v="863"/>
    <n v="56.13"/>
    <n v="83.25"/>
    <n v="0.59728798966853214"/>
    <n v="2026"/>
    <s v="Q2"/>
    <x v="4"/>
    <x v="4"/>
  </r>
  <r>
    <n v="2395"/>
    <d v="2026-05-21T00:00:00"/>
    <x v="1"/>
    <x v="12"/>
    <x v="0"/>
    <s v="Business"/>
    <x v="4"/>
    <x v="14"/>
    <n v="1"/>
    <n v="36.9"/>
    <n v="0.05"/>
    <n v="13.89"/>
    <x v="864"/>
    <n v="13.89"/>
    <n v="21.164999999999999"/>
    <n v="0.60376551133932388"/>
    <n v="2026"/>
    <s v="Q2"/>
    <x v="4"/>
    <x v="4"/>
  </r>
  <r>
    <n v="4166"/>
    <d v="2026-05-21T00:00:00"/>
    <x v="2"/>
    <x v="3"/>
    <x v="0"/>
    <s v="New"/>
    <x v="4"/>
    <x v="10"/>
    <n v="6"/>
    <n v="40.61"/>
    <n v="0.05"/>
    <n v="15.14"/>
    <x v="865"/>
    <n v="90.84"/>
    <n v="140.63699999999997"/>
    <n v="0.607563602431343"/>
    <n v="2026"/>
    <s v="Q2"/>
    <x v="4"/>
    <x v="4"/>
  </r>
  <r>
    <n v="1004"/>
    <d v="2026-05-22T00:00:00"/>
    <x v="3"/>
    <x v="13"/>
    <x v="0"/>
    <s v="Business"/>
    <x v="2"/>
    <x v="2"/>
    <n v="2"/>
    <n v="36.86"/>
    <n v="0.05"/>
    <n v="13.85"/>
    <x v="866"/>
    <n v="27.7"/>
    <n v="42.333999999999989"/>
    <n v="0.60447782505640113"/>
    <n v="2026"/>
    <s v="Q2"/>
    <x v="4"/>
    <x v="4"/>
  </r>
  <r>
    <n v="1012"/>
    <d v="2026-05-22T00:00:00"/>
    <x v="1"/>
    <x v="6"/>
    <x v="0"/>
    <s v="New"/>
    <x v="1"/>
    <x v="11"/>
    <n v="3"/>
    <n v="156.74"/>
    <n v="0"/>
    <n v="79.819999999999993"/>
    <x v="867"/>
    <n v="239.45999999999998"/>
    <n v="230.76000000000005"/>
    <n v="0.49074901110118674"/>
    <n v="2026"/>
    <s v="Q2"/>
    <x v="4"/>
    <x v="4"/>
  </r>
  <r>
    <n v="2180"/>
    <d v="2026-05-22T00:00:00"/>
    <x v="0"/>
    <x v="9"/>
    <x v="1"/>
    <s v="Returning"/>
    <x v="0"/>
    <x v="4"/>
    <n v="3"/>
    <n v="51.04"/>
    <n v="0.2"/>
    <n v="22.32"/>
    <x v="868"/>
    <n v="66.960000000000008"/>
    <n v="55.536000000000001"/>
    <n v="0.45336990595611282"/>
    <n v="2026"/>
    <s v="Q2"/>
    <x v="4"/>
    <x v="4"/>
  </r>
  <r>
    <n v="3659"/>
    <d v="2026-05-22T00:00:00"/>
    <x v="3"/>
    <x v="13"/>
    <x v="2"/>
    <s v="New"/>
    <x v="1"/>
    <x v="1"/>
    <n v="2"/>
    <n v="93.55"/>
    <n v="0"/>
    <n v="44.31"/>
    <x v="869"/>
    <n v="88.62"/>
    <n v="98.47999999999999"/>
    <n v="0.52634954569748793"/>
    <n v="2026"/>
    <s v="Q2"/>
    <x v="4"/>
    <x v="4"/>
  </r>
  <r>
    <n v="3775"/>
    <d v="2026-05-22T00:00:00"/>
    <x v="2"/>
    <x v="2"/>
    <x v="0"/>
    <s v="Business"/>
    <x v="2"/>
    <x v="15"/>
    <n v="1"/>
    <n v="131.74"/>
    <n v="0"/>
    <n v="66.650000000000006"/>
    <x v="870"/>
    <n v="66.650000000000006"/>
    <n v="65.09"/>
    <n v="0.49407924700166994"/>
    <n v="2026"/>
    <s v="Q2"/>
    <x v="4"/>
    <x v="4"/>
  </r>
  <r>
    <n v="4071"/>
    <d v="2026-05-22T00:00:00"/>
    <x v="3"/>
    <x v="8"/>
    <x v="0"/>
    <s v="New"/>
    <x v="1"/>
    <x v="1"/>
    <n v="5"/>
    <n v="91.79"/>
    <n v="0.05"/>
    <n v="44.48"/>
    <x v="871"/>
    <n v="222.39999999999998"/>
    <n v="213.60250000000002"/>
    <n v="0.48991118170193981"/>
    <n v="2026"/>
    <s v="Q2"/>
    <x v="4"/>
    <x v="4"/>
  </r>
  <r>
    <n v="5137"/>
    <d v="2026-05-22T00:00:00"/>
    <x v="3"/>
    <x v="13"/>
    <x v="0"/>
    <s v="Business"/>
    <x v="1"/>
    <x v="11"/>
    <n v="4"/>
    <n v="155.4"/>
    <n v="0.05"/>
    <n v="77.31"/>
    <x v="872"/>
    <n v="309.24"/>
    <n v="281.27999999999997"/>
    <n v="0.47632595001016048"/>
    <n v="2026"/>
    <s v="Q2"/>
    <x v="4"/>
    <x v="4"/>
  </r>
  <r>
    <n v="133"/>
    <d v="2026-05-23T00:00:00"/>
    <x v="1"/>
    <x v="1"/>
    <x v="0"/>
    <s v="New"/>
    <x v="2"/>
    <x v="2"/>
    <n v="1"/>
    <n v="36.57"/>
    <n v="0.05"/>
    <n v="13.33"/>
    <x v="873"/>
    <n v="13.33"/>
    <n v="21.411500000000004"/>
    <n v="0.61630902522919284"/>
    <n v="2026"/>
    <s v="Q2"/>
    <x v="4"/>
    <x v="4"/>
  </r>
  <r>
    <n v="1385"/>
    <d v="2026-05-23T00:00:00"/>
    <x v="2"/>
    <x v="16"/>
    <x v="0"/>
    <s v="New"/>
    <x v="0"/>
    <x v="6"/>
    <n v="2"/>
    <n v="41.19"/>
    <n v="0"/>
    <n v="17.190000000000001"/>
    <x v="874"/>
    <n v="34.380000000000003"/>
    <n v="47.999999999999993"/>
    <n v="0.58266569555717407"/>
    <n v="2026"/>
    <s v="Q2"/>
    <x v="4"/>
    <x v="4"/>
  </r>
  <r>
    <n v="1597"/>
    <d v="2026-05-23T00:00:00"/>
    <x v="3"/>
    <x v="8"/>
    <x v="0"/>
    <s v="Returning"/>
    <x v="2"/>
    <x v="15"/>
    <n v="1"/>
    <n v="136.66999999999999"/>
    <n v="0.05"/>
    <n v="67.099999999999994"/>
    <x v="875"/>
    <n v="67.099999999999994"/>
    <n v="62.736499999999978"/>
    <n v="0.48319617364916639"/>
    <n v="2026"/>
    <s v="Q2"/>
    <x v="4"/>
    <x v="4"/>
  </r>
  <r>
    <n v="2273"/>
    <d v="2026-05-23T00:00:00"/>
    <x v="2"/>
    <x v="2"/>
    <x v="2"/>
    <s v="New"/>
    <x v="4"/>
    <x v="14"/>
    <n v="2"/>
    <n v="35.700000000000003"/>
    <n v="0"/>
    <n v="13.52"/>
    <x v="876"/>
    <n v="27.04"/>
    <n v="44.360000000000007"/>
    <n v="0.62128851540616248"/>
    <n v="2026"/>
    <s v="Q2"/>
    <x v="4"/>
    <x v="4"/>
  </r>
  <r>
    <n v="2931"/>
    <d v="2026-05-23T00:00:00"/>
    <x v="0"/>
    <x v="0"/>
    <x v="0"/>
    <s v="Returning"/>
    <x v="0"/>
    <x v="8"/>
    <n v="1"/>
    <n v="100.87"/>
    <n v="0"/>
    <n v="50.4"/>
    <x v="877"/>
    <n v="50.4"/>
    <n v="50.470000000000006"/>
    <n v="0.5003469812630118"/>
    <n v="2026"/>
    <s v="Q2"/>
    <x v="4"/>
    <x v="4"/>
  </r>
  <r>
    <n v="4143"/>
    <d v="2026-05-23T00:00:00"/>
    <x v="2"/>
    <x v="16"/>
    <x v="2"/>
    <s v="Returning"/>
    <x v="2"/>
    <x v="15"/>
    <n v="1"/>
    <n v="130.80000000000001"/>
    <n v="0"/>
    <n v="68.7"/>
    <x v="878"/>
    <n v="68.7"/>
    <n v="62.100000000000009"/>
    <n v="0.4747706422018349"/>
    <n v="2026"/>
    <s v="Q2"/>
    <x v="4"/>
    <x v="4"/>
  </r>
  <r>
    <n v="4504"/>
    <d v="2026-05-23T00:00:00"/>
    <x v="0"/>
    <x v="9"/>
    <x v="3"/>
    <s v="Returning"/>
    <x v="1"/>
    <x v="11"/>
    <n v="1"/>
    <n v="153.88999999999999"/>
    <n v="0"/>
    <n v="79.64"/>
    <x v="879"/>
    <n v="79.64"/>
    <n v="74.249999999999986"/>
    <n v="0.4824874910650464"/>
    <n v="2026"/>
    <s v="Q2"/>
    <x v="4"/>
    <x v="4"/>
  </r>
  <r>
    <n v="656"/>
    <d v="2026-05-24T00:00:00"/>
    <x v="3"/>
    <x v="7"/>
    <x v="0"/>
    <s v="New"/>
    <x v="3"/>
    <x v="19"/>
    <n v="1"/>
    <n v="122.51"/>
    <n v="0.15"/>
    <n v="62.2"/>
    <x v="880"/>
    <n v="62.2"/>
    <n v="41.933499999999995"/>
    <n v="0.40268981643755369"/>
    <n v="2026"/>
    <s v="Q2"/>
    <x v="4"/>
    <x v="4"/>
  </r>
  <r>
    <n v="979"/>
    <d v="2026-05-24T00:00:00"/>
    <x v="3"/>
    <x v="4"/>
    <x v="1"/>
    <s v="Returning"/>
    <x v="0"/>
    <x v="0"/>
    <n v="8"/>
    <n v="79.94"/>
    <n v="0.15"/>
    <n v="41.65"/>
    <x v="881"/>
    <n v="333.2"/>
    <n v="210.392"/>
    <n v="0.38704028021015763"/>
    <n v="2026"/>
    <s v="Q2"/>
    <x v="4"/>
    <x v="4"/>
  </r>
  <r>
    <n v="1510"/>
    <d v="2026-05-24T00:00:00"/>
    <x v="3"/>
    <x v="7"/>
    <x v="0"/>
    <s v="New"/>
    <x v="0"/>
    <x v="4"/>
    <n v="2"/>
    <n v="50.78"/>
    <n v="0.05"/>
    <n v="23.03"/>
    <x v="882"/>
    <n v="46.06"/>
    <n v="50.421999999999997"/>
    <n v="0.52260525279326708"/>
    <n v="2026"/>
    <s v="Q2"/>
    <x v="4"/>
    <x v="4"/>
  </r>
  <r>
    <n v="1959"/>
    <d v="2026-05-24T00:00:00"/>
    <x v="0"/>
    <x v="15"/>
    <x v="3"/>
    <s v="Business"/>
    <x v="0"/>
    <x v="0"/>
    <n v="2"/>
    <n v="80.59"/>
    <n v="0.05"/>
    <n v="41.44"/>
    <x v="883"/>
    <n v="82.88"/>
    <n v="70.241000000000014"/>
    <n v="0.45872871781140412"/>
    <n v="2026"/>
    <s v="Q2"/>
    <x v="4"/>
    <x v="4"/>
  </r>
  <r>
    <n v="2089"/>
    <d v="2026-05-24T00:00:00"/>
    <x v="0"/>
    <x v="15"/>
    <x v="3"/>
    <s v="New"/>
    <x v="4"/>
    <x v="14"/>
    <n v="3"/>
    <n v="35.75"/>
    <n v="0.15"/>
    <n v="13.54"/>
    <x v="884"/>
    <n v="40.619999999999997"/>
    <n v="50.542499999999997"/>
    <n v="0.55442204853969557"/>
    <n v="2026"/>
    <s v="Q2"/>
    <x v="4"/>
    <x v="4"/>
  </r>
  <r>
    <n v="2446"/>
    <d v="2026-05-24T00:00:00"/>
    <x v="1"/>
    <x v="12"/>
    <x v="0"/>
    <s v="New"/>
    <x v="3"/>
    <x v="7"/>
    <n v="5"/>
    <n v="195.78"/>
    <n v="0.1"/>
    <n v="101.98"/>
    <x v="885"/>
    <n v="509.90000000000003"/>
    <n v="371.10999999999996"/>
    <n v="0.4212324491208953"/>
    <n v="2026"/>
    <s v="Q2"/>
    <x v="4"/>
    <x v="4"/>
  </r>
  <r>
    <n v="2847"/>
    <d v="2026-05-24T00:00:00"/>
    <x v="3"/>
    <x v="13"/>
    <x v="0"/>
    <s v="Returning"/>
    <x v="3"/>
    <x v="19"/>
    <n v="2"/>
    <n v="125.95"/>
    <n v="0.05"/>
    <n v="61.74"/>
    <x v="886"/>
    <n v="123.48"/>
    <n v="115.825"/>
    <n v="0.48400576669940032"/>
    <n v="2026"/>
    <s v="Q2"/>
    <x v="4"/>
    <x v="4"/>
  </r>
  <r>
    <n v="3454"/>
    <d v="2026-05-24T00:00:00"/>
    <x v="3"/>
    <x v="7"/>
    <x v="0"/>
    <s v="New"/>
    <x v="4"/>
    <x v="10"/>
    <n v="2"/>
    <n v="41.32"/>
    <n v="0"/>
    <n v="14.91"/>
    <x v="887"/>
    <n v="29.82"/>
    <n v="52.82"/>
    <n v="0.63915779283639884"/>
    <n v="2026"/>
    <s v="Q2"/>
    <x v="4"/>
    <x v="4"/>
  </r>
  <r>
    <n v="4472"/>
    <d v="2026-05-24T00:00:00"/>
    <x v="3"/>
    <x v="8"/>
    <x v="3"/>
    <s v="New"/>
    <x v="1"/>
    <x v="3"/>
    <n v="2"/>
    <n v="144.01"/>
    <n v="0"/>
    <n v="79.37"/>
    <x v="888"/>
    <n v="158.74"/>
    <n v="129.27999999999997"/>
    <n v="0.44885771821401282"/>
    <n v="2026"/>
    <s v="Q2"/>
    <x v="4"/>
    <x v="4"/>
  </r>
  <r>
    <n v="4852"/>
    <d v="2026-05-24T00:00:00"/>
    <x v="0"/>
    <x v="15"/>
    <x v="0"/>
    <s v="Business"/>
    <x v="0"/>
    <x v="4"/>
    <n v="2"/>
    <n v="51.17"/>
    <n v="0.05"/>
    <n v="21.97"/>
    <x v="889"/>
    <n v="43.94"/>
    <n v="53.283000000000001"/>
    <n v="0.54804932989107513"/>
    <n v="2026"/>
    <s v="Q2"/>
    <x v="4"/>
    <x v="4"/>
  </r>
  <r>
    <n v="4959"/>
    <d v="2026-05-24T00:00:00"/>
    <x v="0"/>
    <x v="0"/>
    <x v="1"/>
    <s v="Business"/>
    <x v="3"/>
    <x v="13"/>
    <n v="6"/>
    <n v="83.58"/>
    <n v="0.2"/>
    <n v="40.5"/>
    <x v="890"/>
    <n v="243"/>
    <n v="158.18400000000003"/>
    <n v="0.39429289303661169"/>
    <n v="2026"/>
    <s v="Q2"/>
    <x v="4"/>
    <x v="4"/>
  </r>
  <r>
    <n v="5056"/>
    <d v="2026-05-24T00:00:00"/>
    <x v="2"/>
    <x v="16"/>
    <x v="3"/>
    <s v="Returning"/>
    <x v="3"/>
    <x v="13"/>
    <n v="2"/>
    <n v="80.010000000000005"/>
    <n v="0"/>
    <n v="38.54"/>
    <x v="891"/>
    <n v="77.08"/>
    <n v="82.940000000000012"/>
    <n v="0.51831021122359711"/>
    <n v="2026"/>
    <s v="Q2"/>
    <x v="4"/>
    <x v="4"/>
  </r>
  <r>
    <n v="1152"/>
    <d v="2026-05-25T00:00:00"/>
    <x v="3"/>
    <x v="7"/>
    <x v="0"/>
    <s v="New"/>
    <x v="1"/>
    <x v="1"/>
    <n v="2"/>
    <n v="94.4"/>
    <n v="0"/>
    <n v="46.39"/>
    <x v="892"/>
    <n v="92.78"/>
    <n v="96.02000000000001"/>
    <n v="0.50858050847457625"/>
    <n v="2026"/>
    <s v="Q2"/>
    <x v="4"/>
    <x v="4"/>
  </r>
  <r>
    <n v="3919"/>
    <d v="2026-05-25T00:00:00"/>
    <x v="2"/>
    <x v="2"/>
    <x v="2"/>
    <s v="Business"/>
    <x v="1"/>
    <x v="11"/>
    <n v="6"/>
    <n v="157.33000000000001"/>
    <n v="0"/>
    <n v="78.849999999999994"/>
    <x v="893"/>
    <n v="473.09999999999997"/>
    <n v="470.88000000000005"/>
    <n v="0.4988241276298227"/>
    <n v="2026"/>
    <s v="Q2"/>
    <x v="4"/>
    <x v="4"/>
  </r>
  <r>
    <n v="4202"/>
    <d v="2026-05-25T00:00:00"/>
    <x v="2"/>
    <x v="3"/>
    <x v="0"/>
    <s v="New"/>
    <x v="3"/>
    <x v="19"/>
    <n v="1"/>
    <n v="125.44"/>
    <n v="0"/>
    <n v="59.92"/>
    <x v="894"/>
    <n v="59.92"/>
    <n v="65.52"/>
    <n v="0.5223214285714286"/>
    <n v="2026"/>
    <s v="Q2"/>
    <x v="4"/>
    <x v="4"/>
  </r>
  <r>
    <n v="4274"/>
    <d v="2026-05-25T00:00:00"/>
    <x v="1"/>
    <x v="12"/>
    <x v="3"/>
    <s v="Returning"/>
    <x v="4"/>
    <x v="14"/>
    <n v="2"/>
    <n v="36.18"/>
    <n v="0"/>
    <n v="13.71"/>
    <x v="895"/>
    <n v="27.42"/>
    <n v="44.94"/>
    <n v="0.62106135986733002"/>
    <n v="2026"/>
    <s v="Q2"/>
    <x v="4"/>
    <x v="4"/>
  </r>
  <r>
    <n v="4364"/>
    <d v="2026-05-25T00:00:00"/>
    <x v="0"/>
    <x v="15"/>
    <x v="2"/>
    <s v="Returning"/>
    <x v="4"/>
    <x v="10"/>
    <n v="1"/>
    <n v="41"/>
    <n v="0.05"/>
    <n v="14.51"/>
    <x v="896"/>
    <n v="14.51"/>
    <n v="24.439999999999998"/>
    <n v="0.62747111681643131"/>
    <n v="2026"/>
    <s v="Q2"/>
    <x v="4"/>
    <x v="4"/>
  </r>
  <r>
    <n v="4896"/>
    <d v="2026-05-25T00:00:00"/>
    <x v="2"/>
    <x v="5"/>
    <x v="0"/>
    <s v="Returning"/>
    <x v="1"/>
    <x v="17"/>
    <n v="1"/>
    <n v="72.33"/>
    <n v="0.1"/>
    <n v="32.61"/>
    <x v="897"/>
    <n v="32.61"/>
    <n v="32.486999999999995"/>
    <n v="0.49905525600258072"/>
    <n v="2026"/>
    <s v="Q2"/>
    <x v="4"/>
    <x v="4"/>
  </r>
  <r>
    <n v="5109"/>
    <d v="2026-05-25T00:00:00"/>
    <x v="3"/>
    <x v="4"/>
    <x v="0"/>
    <s v="Business"/>
    <x v="3"/>
    <x v="19"/>
    <n v="2"/>
    <n v="125.42"/>
    <n v="0"/>
    <n v="62.28"/>
    <x v="898"/>
    <n v="124.56"/>
    <n v="126.28"/>
    <n v="0.50342848030617127"/>
    <n v="2026"/>
    <s v="Q2"/>
    <x v="4"/>
    <x v="4"/>
  </r>
  <r>
    <n v="289"/>
    <d v="2026-05-26T00:00:00"/>
    <x v="0"/>
    <x v="15"/>
    <x v="0"/>
    <s v="Business"/>
    <x v="0"/>
    <x v="6"/>
    <n v="2"/>
    <n v="41.29"/>
    <n v="0.15"/>
    <n v="16.43"/>
    <x v="899"/>
    <n v="32.86"/>
    <n v="37.332999999999998"/>
    <n v="0.531862151496588"/>
    <n v="2026"/>
    <s v="Q2"/>
    <x v="4"/>
    <x v="4"/>
  </r>
  <r>
    <n v="4092"/>
    <d v="2026-05-26T00:00:00"/>
    <x v="3"/>
    <x v="8"/>
    <x v="1"/>
    <s v="Business"/>
    <x v="2"/>
    <x v="15"/>
    <n v="8"/>
    <n v="131.4"/>
    <n v="0.05"/>
    <n v="66.489999999999995"/>
    <x v="900"/>
    <n v="531.91999999999996"/>
    <n v="466.72"/>
    <n v="0.46735560362092449"/>
    <n v="2026"/>
    <s v="Q2"/>
    <x v="4"/>
    <x v="4"/>
  </r>
  <r>
    <n v="4727"/>
    <d v="2026-05-26T00:00:00"/>
    <x v="2"/>
    <x v="16"/>
    <x v="0"/>
    <s v="New"/>
    <x v="1"/>
    <x v="3"/>
    <n v="4"/>
    <n v="140.66999999999999"/>
    <n v="0"/>
    <n v="80.72"/>
    <x v="901"/>
    <n v="322.88"/>
    <n v="239.79999999999995"/>
    <n v="0.42617473519584842"/>
    <n v="2026"/>
    <s v="Q2"/>
    <x v="4"/>
    <x v="4"/>
  </r>
  <r>
    <n v="4753"/>
    <d v="2026-05-26T00:00:00"/>
    <x v="3"/>
    <x v="8"/>
    <x v="0"/>
    <s v="Returning"/>
    <x v="4"/>
    <x v="14"/>
    <n v="1"/>
    <n v="36.659999999999997"/>
    <n v="0.05"/>
    <n v="13.51"/>
    <x v="902"/>
    <n v="13.51"/>
    <n v="21.317"/>
    <n v="0.61208257960777557"/>
    <n v="2026"/>
    <s v="Q2"/>
    <x v="4"/>
    <x v="4"/>
  </r>
  <r>
    <n v="942"/>
    <d v="2026-05-27T00:00:00"/>
    <x v="3"/>
    <x v="4"/>
    <x v="0"/>
    <s v="Returning"/>
    <x v="2"/>
    <x v="9"/>
    <n v="1"/>
    <n v="46.28"/>
    <n v="0.05"/>
    <n v="17.95"/>
    <x v="903"/>
    <n v="17.95"/>
    <n v="26.016000000000002"/>
    <n v="0.591729973161079"/>
    <n v="2026"/>
    <s v="Q2"/>
    <x v="4"/>
    <x v="4"/>
  </r>
  <r>
    <n v="1755"/>
    <d v="2026-05-27T00:00:00"/>
    <x v="3"/>
    <x v="13"/>
    <x v="3"/>
    <s v="Returning"/>
    <x v="1"/>
    <x v="1"/>
    <n v="2"/>
    <n v="92.12"/>
    <n v="0"/>
    <n v="46.64"/>
    <x v="904"/>
    <n v="93.28"/>
    <n v="90.960000000000008"/>
    <n v="0.49370386452453324"/>
    <n v="2026"/>
    <s v="Q2"/>
    <x v="4"/>
    <x v="4"/>
  </r>
  <r>
    <n v="3073"/>
    <d v="2026-05-27T00:00:00"/>
    <x v="3"/>
    <x v="13"/>
    <x v="0"/>
    <s v="Returning"/>
    <x v="4"/>
    <x v="10"/>
    <n v="3"/>
    <n v="39.549999999999997"/>
    <n v="0"/>
    <n v="14.87"/>
    <x v="905"/>
    <n v="44.61"/>
    <n v="74.039999999999992"/>
    <n v="0.6240202275600506"/>
    <n v="2026"/>
    <s v="Q2"/>
    <x v="4"/>
    <x v="4"/>
  </r>
  <r>
    <n v="4230"/>
    <d v="2026-05-27T00:00:00"/>
    <x v="0"/>
    <x v="0"/>
    <x v="2"/>
    <s v="New"/>
    <x v="0"/>
    <x v="0"/>
    <n v="1"/>
    <n v="83.3"/>
    <n v="0"/>
    <n v="41.93"/>
    <x v="906"/>
    <n v="41.93"/>
    <n v="41.37"/>
    <n v="0.49663865546218489"/>
    <n v="2026"/>
    <s v="Q2"/>
    <x v="4"/>
    <x v="4"/>
  </r>
  <r>
    <n v="644"/>
    <d v="2026-05-28T00:00:00"/>
    <x v="3"/>
    <x v="13"/>
    <x v="2"/>
    <s v="New"/>
    <x v="1"/>
    <x v="1"/>
    <n v="2"/>
    <n v="93.84"/>
    <n v="0"/>
    <n v="44.72"/>
    <x v="907"/>
    <n v="89.44"/>
    <n v="98.240000000000009"/>
    <n v="0.52344416027280483"/>
    <n v="2026"/>
    <s v="Q2"/>
    <x v="4"/>
    <x v="4"/>
  </r>
  <r>
    <n v="1122"/>
    <d v="2026-05-28T00:00:00"/>
    <x v="2"/>
    <x v="16"/>
    <x v="0"/>
    <s v="Returning"/>
    <x v="0"/>
    <x v="4"/>
    <n v="2"/>
    <n v="51.25"/>
    <n v="0"/>
    <n v="22.57"/>
    <x v="908"/>
    <n v="45.14"/>
    <n v="57.36"/>
    <n v="0.55960975609756092"/>
    <n v="2026"/>
    <s v="Q2"/>
    <x v="4"/>
    <x v="4"/>
  </r>
  <r>
    <n v="2019"/>
    <d v="2026-05-28T00:00:00"/>
    <x v="3"/>
    <x v="13"/>
    <x v="1"/>
    <s v="Business"/>
    <x v="0"/>
    <x v="0"/>
    <n v="8"/>
    <n v="80.13"/>
    <n v="0.1"/>
    <n v="43.8"/>
    <x v="909"/>
    <n v="350.4"/>
    <n v="226.53600000000006"/>
    <n v="0.39265360455925796"/>
    <n v="2026"/>
    <s v="Q2"/>
    <x v="4"/>
    <x v="4"/>
  </r>
  <r>
    <n v="2432"/>
    <d v="2026-05-28T00:00:00"/>
    <x v="1"/>
    <x v="12"/>
    <x v="0"/>
    <s v="Returning"/>
    <x v="4"/>
    <x v="10"/>
    <n v="1"/>
    <n v="41.13"/>
    <n v="0"/>
    <n v="14.8"/>
    <x v="492"/>
    <n v="14.8"/>
    <n v="26.330000000000002"/>
    <n v="0.64016532944322879"/>
    <n v="2026"/>
    <s v="Q2"/>
    <x v="4"/>
    <x v="4"/>
  </r>
  <r>
    <n v="2989"/>
    <d v="2026-05-28T00:00:00"/>
    <x v="3"/>
    <x v="13"/>
    <x v="0"/>
    <s v="Returning"/>
    <x v="3"/>
    <x v="13"/>
    <n v="1"/>
    <n v="81.28"/>
    <n v="0.15"/>
    <n v="39.020000000000003"/>
    <x v="910"/>
    <n v="39.020000000000003"/>
    <n v="30.067999999999991"/>
    <n v="0.43521306160259371"/>
    <n v="2026"/>
    <s v="Q2"/>
    <x v="4"/>
    <x v="4"/>
  </r>
  <r>
    <n v="3019"/>
    <d v="2026-05-28T00:00:00"/>
    <x v="2"/>
    <x v="3"/>
    <x v="0"/>
    <s v="Business"/>
    <x v="2"/>
    <x v="9"/>
    <n v="1"/>
    <n v="46.19"/>
    <n v="0"/>
    <n v="18.329999999999998"/>
    <x v="911"/>
    <n v="18.329999999999998"/>
    <n v="27.86"/>
    <n v="0.60316085732842606"/>
    <n v="2026"/>
    <s v="Q2"/>
    <x v="4"/>
    <x v="4"/>
  </r>
  <r>
    <n v="3798"/>
    <d v="2026-05-28T00:00:00"/>
    <x v="3"/>
    <x v="8"/>
    <x v="0"/>
    <s v="Returning"/>
    <x v="1"/>
    <x v="11"/>
    <n v="3"/>
    <n v="156.58000000000001"/>
    <n v="0"/>
    <n v="79.099999999999994"/>
    <x v="912"/>
    <n v="237.29999999999998"/>
    <n v="232.44000000000003"/>
    <n v="0.49482692553327379"/>
    <n v="2026"/>
    <s v="Q2"/>
    <x v="4"/>
    <x v="4"/>
  </r>
  <r>
    <n v="3862"/>
    <d v="2026-05-28T00:00:00"/>
    <x v="3"/>
    <x v="13"/>
    <x v="3"/>
    <s v="New"/>
    <x v="4"/>
    <x v="12"/>
    <n v="1"/>
    <n v="123.91"/>
    <n v="0"/>
    <n v="68.89"/>
    <x v="913"/>
    <n v="68.89"/>
    <n v="55.019999999999996"/>
    <n v="0.44403195867968687"/>
    <n v="2026"/>
    <s v="Q2"/>
    <x v="4"/>
    <x v="4"/>
  </r>
  <r>
    <n v="4281"/>
    <d v="2026-05-28T00:00:00"/>
    <x v="2"/>
    <x v="2"/>
    <x v="3"/>
    <s v="New"/>
    <x v="0"/>
    <x v="4"/>
    <n v="1"/>
    <n v="50.64"/>
    <n v="0"/>
    <n v="22.97"/>
    <x v="914"/>
    <n v="22.97"/>
    <n v="27.67"/>
    <n v="0.54640600315955767"/>
    <n v="2026"/>
    <s v="Q2"/>
    <x v="4"/>
    <x v="4"/>
  </r>
  <r>
    <n v="191"/>
    <d v="2026-05-29T00:00:00"/>
    <x v="2"/>
    <x v="5"/>
    <x v="0"/>
    <s v="Returning"/>
    <x v="1"/>
    <x v="17"/>
    <n v="2"/>
    <n v="70.48"/>
    <n v="0.1"/>
    <n v="33.229999999999997"/>
    <x v="915"/>
    <n v="66.459999999999994"/>
    <n v="60.404000000000011"/>
    <n v="0.47613192079707412"/>
    <n v="2026"/>
    <s v="Q2"/>
    <x v="4"/>
    <x v="4"/>
  </r>
  <r>
    <n v="1039"/>
    <d v="2026-05-29T00:00:00"/>
    <x v="1"/>
    <x v="11"/>
    <x v="3"/>
    <s v="New"/>
    <x v="0"/>
    <x v="6"/>
    <n v="1"/>
    <n v="41.27"/>
    <n v="0.05"/>
    <n v="17.149999999999999"/>
    <x v="916"/>
    <n v="17.149999999999999"/>
    <n v="22.0565"/>
    <n v="0.56257253261576523"/>
    <n v="2026"/>
    <s v="Q2"/>
    <x v="4"/>
    <x v="4"/>
  </r>
  <r>
    <n v="2641"/>
    <d v="2026-05-29T00:00:00"/>
    <x v="0"/>
    <x v="15"/>
    <x v="3"/>
    <s v="Returning"/>
    <x v="4"/>
    <x v="14"/>
    <n v="2"/>
    <n v="36.9"/>
    <n v="0"/>
    <n v="14.07"/>
    <x v="917"/>
    <n v="28.14"/>
    <n v="45.66"/>
    <n v="0.61869918699186988"/>
    <n v="2026"/>
    <s v="Q2"/>
    <x v="4"/>
    <x v="4"/>
  </r>
  <r>
    <n v="3058"/>
    <d v="2026-05-29T00:00:00"/>
    <x v="1"/>
    <x v="11"/>
    <x v="0"/>
    <s v="Returning"/>
    <x v="3"/>
    <x v="7"/>
    <n v="1"/>
    <n v="196.91"/>
    <n v="0"/>
    <n v="106.31"/>
    <x v="918"/>
    <n v="106.31"/>
    <n v="90.6"/>
    <n v="0.46010867909197095"/>
    <n v="2026"/>
    <s v="Q2"/>
    <x v="4"/>
    <x v="4"/>
  </r>
  <r>
    <n v="3110"/>
    <d v="2026-05-29T00:00:00"/>
    <x v="1"/>
    <x v="6"/>
    <x v="2"/>
    <s v="Business"/>
    <x v="4"/>
    <x v="14"/>
    <n v="3"/>
    <n v="35.79"/>
    <n v="0"/>
    <n v="13.67"/>
    <x v="919"/>
    <n v="41.01"/>
    <n v="66.360000000000014"/>
    <n v="0.61804973456272716"/>
    <n v="2026"/>
    <s v="Q2"/>
    <x v="4"/>
    <x v="4"/>
  </r>
  <r>
    <n v="3981"/>
    <d v="2026-05-29T00:00:00"/>
    <x v="3"/>
    <x v="13"/>
    <x v="0"/>
    <s v="New"/>
    <x v="0"/>
    <x v="0"/>
    <n v="2"/>
    <n v="82.22"/>
    <n v="0.05"/>
    <n v="42.35"/>
    <x v="920"/>
    <n v="84.7"/>
    <n v="71.517999999999986"/>
    <n v="0.45780895927485943"/>
    <n v="2026"/>
    <s v="Q2"/>
    <x v="4"/>
    <x v="4"/>
  </r>
  <r>
    <n v="4663"/>
    <d v="2026-05-29T00:00:00"/>
    <x v="2"/>
    <x v="5"/>
    <x v="0"/>
    <s v="New"/>
    <x v="0"/>
    <x v="6"/>
    <n v="1"/>
    <n v="40.57"/>
    <n v="0"/>
    <n v="16.809999999999999"/>
    <x v="921"/>
    <n v="16.809999999999999"/>
    <n v="23.76"/>
    <n v="0.58565442445156524"/>
    <n v="2026"/>
    <s v="Q2"/>
    <x v="4"/>
    <x v="4"/>
  </r>
  <r>
    <n v="5021"/>
    <d v="2026-05-29T00:00:00"/>
    <x v="2"/>
    <x v="10"/>
    <x v="2"/>
    <s v="Returning"/>
    <x v="3"/>
    <x v="7"/>
    <n v="1"/>
    <n v="191.62"/>
    <n v="0.05"/>
    <n v="106.15"/>
    <x v="922"/>
    <n v="106.15"/>
    <n v="75.888999999999982"/>
    <n v="0.41688319535923613"/>
    <n v="2026"/>
    <s v="Q2"/>
    <x v="4"/>
    <x v="4"/>
  </r>
  <r>
    <n v="5107"/>
    <d v="2026-05-29T00:00:00"/>
    <x v="1"/>
    <x v="6"/>
    <x v="3"/>
    <s v="Returning"/>
    <x v="1"/>
    <x v="11"/>
    <n v="1"/>
    <n v="154.07"/>
    <n v="0.05"/>
    <n v="78.400000000000006"/>
    <x v="923"/>
    <n v="78.400000000000006"/>
    <n v="67.966499999999968"/>
    <n v="0.46435830603314271"/>
    <n v="2026"/>
    <s v="Q2"/>
    <x v="4"/>
    <x v="4"/>
  </r>
  <r>
    <n v="454"/>
    <d v="2026-05-30T00:00:00"/>
    <x v="2"/>
    <x v="10"/>
    <x v="3"/>
    <s v="Returning"/>
    <x v="3"/>
    <x v="19"/>
    <n v="1"/>
    <n v="120.8"/>
    <n v="0"/>
    <n v="61.4"/>
    <x v="924"/>
    <n v="61.4"/>
    <n v="59.4"/>
    <n v="0.49172185430463577"/>
    <n v="2026"/>
    <s v="Q2"/>
    <x v="4"/>
    <x v="4"/>
  </r>
  <r>
    <n v="873"/>
    <d v="2026-05-30T00:00:00"/>
    <x v="2"/>
    <x v="10"/>
    <x v="0"/>
    <s v="Business"/>
    <x v="0"/>
    <x v="6"/>
    <n v="1"/>
    <n v="40.15"/>
    <n v="0"/>
    <n v="16.82"/>
    <x v="925"/>
    <n v="16.82"/>
    <n v="23.33"/>
    <n v="0.58107098381070976"/>
    <n v="2026"/>
    <s v="Q2"/>
    <x v="4"/>
    <x v="4"/>
  </r>
  <r>
    <n v="1116"/>
    <d v="2026-05-30T00:00:00"/>
    <x v="1"/>
    <x v="12"/>
    <x v="1"/>
    <s v="Business"/>
    <x v="2"/>
    <x v="15"/>
    <n v="5"/>
    <n v="134.4"/>
    <n v="0.15"/>
    <n v="67.709999999999994"/>
    <x v="926"/>
    <n v="338.54999999999995"/>
    <n v="232.64999999999998"/>
    <n v="0.40730042016806722"/>
    <n v="2026"/>
    <s v="Q2"/>
    <x v="4"/>
    <x v="4"/>
  </r>
  <r>
    <n v="1206"/>
    <d v="2026-05-30T00:00:00"/>
    <x v="3"/>
    <x v="13"/>
    <x v="0"/>
    <s v="Returning"/>
    <x v="2"/>
    <x v="2"/>
    <n v="2"/>
    <n v="37.130000000000003"/>
    <n v="0.05"/>
    <n v="13.44"/>
    <x v="927"/>
    <n v="26.88"/>
    <n v="43.667000000000002"/>
    <n v="0.6189774193091131"/>
    <n v="2026"/>
    <s v="Q2"/>
    <x v="4"/>
    <x v="4"/>
  </r>
  <r>
    <n v="1576"/>
    <d v="2026-05-30T00:00:00"/>
    <x v="1"/>
    <x v="1"/>
    <x v="0"/>
    <s v="Business"/>
    <x v="3"/>
    <x v="19"/>
    <n v="6"/>
    <n v="123.82"/>
    <n v="0"/>
    <n v="61.91"/>
    <x v="928"/>
    <n v="371.46"/>
    <n v="371.46"/>
    <n v="0.5"/>
    <n v="2026"/>
    <s v="Q2"/>
    <x v="4"/>
    <x v="4"/>
  </r>
  <r>
    <n v="2634"/>
    <d v="2026-05-30T00:00:00"/>
    <x v="2"/>
    <x v="16"/>
    <x v="3"/>
    <s v="Returning"/>
    <x v="2"/>
    <x v="2"/>
    <n v="2"/>
    <n v="36.94"/>
    <n v="0.05"/>
    <n v="13.82"/>
    <x v="929"/>
    <n v="27.64"/>
    <n v="42.545999999999992"/>
    <n v="0.60618926851508848"/>
    <n v="2026"/>
    <s v="Q2"/>
    <x v="4"/>
    <x v="4"/>
  </r>
  <r>
    <n v="2649"/>
    <d v="2026-05-30T00:00:00"/>
    <x v="0"/>
    <x v="0"/>
    <x v="0"/>
    <s v="New"/>
    <x v="3"/>
    <x v="7"/>
    <n v="3"/>
    <n v="199.17"/>
    <n v="0.05"/>
    <n v="105.24"/>
    <x v="930"/>
    <n v="315.71999999999997"/>
    <n v="251.91450000000003"/>
    <n v="0.4437970207941907"/>
    <n v="2026"/>
    <s v="Q2"/>
    <x v="4"/>
    <x v="4"/>
  </r>
  <r>
    <n v="2774"/>
    <d v="2026-05-30T00:00:00"/>
    <x v="0"/>
    <x v="9"/>
    <x v="0"/>
    <s v="Returning"/>
    <x v="3"/>
    <x v="13"/>
    <n v="3"/>
    <n v="83.17"/>
    <n v="0"/>
    <n v="40.520000000000003"/>
    <x v="931"/>
    <n v="121.56"/>
    <n v="127.94999999999999"/>
    <n v="0.51280509799206442"/>
    <n v="2026"/>
    <s v="Q2"/>
    <x v="4"/>
    <x v="4"/>
  </r>
  <r>
    <n v="3037"/>
    <d v="2026-05-30T00:00:00"/>
    <x v="1"/>
    <x v="6"/>
    <x v="0"/>
    <s v="Business"/>
    <x v="2"/>
    <x v="9"/>
    <n v="1"/>
    <n v="45.8"/>
    <n v="0.05"/>
    <n v="17.88"/>
    <x v="932"/>
    <n v="17.88"/>
    <n v="25.63"/>
    <n v="0.58905998621006661"/>
    <n v="2026"/>
    <s v="Q2"/>
    <x v="4"/>
    <x v="4"/>
  </r>
  <r>
    <n v="3138"/>
    <d v="2026-05-30T00:00:00"/>
    <x v="2"/>
    <x v="2"/>
    <x v="3"/>
    <s v="Returning"/>
    <x v="1"/>
    <x v="11"/>
    <n v="1"/>
    <n v="154.85"/>
    <n v="0"/>
    <n v="80.17"/>
    <x v="933"/>
    <n v="80.17"/>
    <n v="74.679999999999993"/>
    <n v="0.48227316758153049"/>
    <n v="2026"/>
    <s v="Q2"/>
    <x v="4"/>
    <x v="4"/>
  </r>
  <r>
    <n v="3228"/>
    <d v="2026-05-30T00:00:00"/>
    <x v="3"/>
    <x v="13"/>
    <x v="0"/>
    <s v="Business"/>
    <x v="3"/>
    <x v="7"/>
    <n v="1"/>
    <n v="194.99"/>
    <n v="0"/>
    <n v="101.21"/>
    <x v="934"/>
    <n v="101.21"/>
    <n v="93.780000000000015"/>
    <n v="0.48094774090979031"/>
    <n v="2026"/>
    <s v="Q2"/>
    <x v="4"/>
    <x v="4"/>
  </r>
  <r>
    <n v="3401"/>
    <d v="2026-05-30T00:00:00"/>
    <x v="2"/>
    <x v="10"/>
    <x v="0"/>
    <s v="Returning"/>
    <x v="4"/>
    <x v="14"/>
    <n v="1"/>
    <n v="36.31"/>
    <n v="0"/>
    <n v="13.93"/>
    <x v="235"/>
    <n v="13.93"/>
    <n v="22.380000000000003"/>
    <n v="0.61635912971633167"/>
    <n v="2026"/>
    <s v="Q2"/>
    <x v="4"/>
    <x v="4"/>
  </r>
  <r>
    <n v="3511"/>
    <d v="2026-05-30T00:00:00"/>
    <x v="0"/>
    <x v="0"/>
    <x v="0"/>
    <s v="Returning"/>
    <x v="2"/>
    <x v="9"/>
    <n v="1"/>
    <n v="47.19"/>
    <n v="0"/>
    <n v="18.54"/>
    <x v="935"/>
    <n v="18.54"/>
    <n v="28.65"/>
    <n v="0.60712015257469798"/>
    <n v="2026"/>
    <s v="Q2"/>
    <x v="4"/>
    <x v="4"/>
  </r>
  <r>
    <n v="4485"/>
    <d v="2026-05-30T00:00:00"/>
    <x v="3"/>
    <x v="8"/>
    <x v="0"/>
    <s v="New"/>
    <x v="4"/>
    <x v="12"/>
    <n v="1"/>
    <n v="124.14"/>
    <n v="0"/>
    <n v="70.900000000000006"/>
    <x v="936"/>
    <n v="70.900000000000006"/>
    <n v="53.239999999999995"/>
    <n v="0.42887062993394548"/>
    <n v="2026"/>
    <s v="Q2"/>
    <x v="4"/>
    <x v="4"/>
  </r>
  <r>
    <n v="447"/>
    <d v="2026-05-31T00:00:00"/>
    <x v="3"/>
    <x v="8"/>
    <x v="0"/>
    <s v="Returning"/>
    <x v="2"/>
    <x v="15"/>
    <n v="1"/>
    <n v="131.94999999999999"/>
    <n v="0"/>
    <n v="65.17"/>
    <x v="937"/>
    <n v="65.17"/>
    <n v="66.779999999999987"/>
    <n v="0.50610079575596811"/>
    <n v="2026"/>
    <s v="Q2"/>
    <x v="4"/>
    <x v="4"/>
  </r>
  <r>
    <n v="1208"/>
    <d v="2026-05-31T00:00:00"/>
    <x v="3"/>
    <x v="8"/>
    <x v="3"/>
    <s v="New"/>
    <x v="0"/>
    <x v="8"/>
    <n v="1"/>
    <n v="102.24"/>
    <n v="0"/>
    <n v="50.75"/>
    <x v="938"/>
    <n v="50.75"/>
    <n v="51.489999999999995"/>
    <n v="0.50361893583724571"/>
    <n v="2026"/>
    <s v="Q2"/>
    <x v="4"/>
    <x v="4"/>
  </r>
  <r>
    <n v="1355"/>
    <d v="2026-05-31T00:00:00"/>
    <x v="3"/>
    <x v="13"/>
    <x v="3"/>
    <s v="New"/>
    <x v="1"/>
    <x v="11"/>
    <n v="2"/>
    <n v="152.07"/>
    <n v="0"/>
    <n v="76.849999999999994"/>
    <x v="939"/>
    <n v="153.69999999999999"/>
    <n v="150.44"/>
    <n v="0.49464062602748737"/>
    <n v="2026"/>
    <s v="Q2"/>
    <x v="4"/>
    <x v="4"/>
  </r>
  <r>
    <n v="1474"/>
    <d v="2026-05-31T00:00:00"/>
    <x v="2"/>
    <x v="3"/>
    <x v="0"/>
    <s v="New"/>
    <x v="3"/>
    <x v="19"/>
    <n v="2"/>
    <n v="123.34"/>
    <n v="0.05"/>
    <n v="58.96"/>
    <x v="940"/>
    <n v="117.92"/>
    <n v="116.426"/>
    <n v="0.49681240558831813"/>
    <n v="2026"/>
    <s v="Q2"/>
    <x v="4"/>
    <x v="4"/>
  </r>
  <r>
    <n v="1625"/>
    <d v="2026-05-31T00:00:00"/>
    <x v="2"/>
    <x v="2"/>
    <x v="2"/>
    <s v="Returning"/>
    <x v="1"/>
    <x v="11"/>
    <n v="1"/>
    <n v="155.81"/>
    <n v="0"/>
    <n v="80.31"/>
    <x v="941"/>
    <n v="80.31"/>
    <n v="75.5"/>
    <n v="0.48456453372697517"/>
    <n v="2026"/>
    <s v="Q2"/>
    <x v="4"/>
    <x v="4"/>
  </r>
  <r>
    <n v="1877"/>
    <d v="2026-05-31T00:00:00"/>
    <x v="2"/>
    <x v="16"/>
    <x v="0"/>
    <s v="Returning"/>
    <x v="2"/>
    <x v="18"/>
    <n v="1"/>
    <n v="163.19"/>
    <n v="0.05"/>
    <n v="87.95"/>
    <x v="942"/>
    <n v="87.95"/>
    <n v="67.080499999999986"/>
    <n v="0.4326922766810401"/>
    <n v="2026"/>
    <s v="Q2"/>
    <x v="4"/>
    <x v="4"/>
  </r>
  <r>
    <n v="1978"/>
    <d v="2026-05-31T00:00:00"/>
    <x v="1"/>
    <x v="12"/>
    <x v="0"/>
    <s v="Returning"/>
    <x v="1"/>
    <x v="3"/>
    <n v="1"/>
    <n v="147.30000000000001"/>
    <n v="0.05"/>
    <n v="81.510000000000005"/>
    <x v="943"/>
    <n v="81.510000000000005"/>
    <n v="58.424999999999997"/>
    <n v="0.41751527494908347"/>
    <n v="2026"/>
    <s v="Q2"/>
    <x v="4"/>
    <x v="4"/>
  </r>
  <r>
    <n v="3616"/>
    <d v="2026-05-31T00:00:00"/>
    <x v="2"/>
    <x v="2"/>
    <x v="0"/>
    <s v="Returning"/>
    <x v="4"/>
    <x v="12"/>
    <n v="5"/>
    <n v="126.16"/>
    <n v="0"/>
    <n v="68.59"/>
    <x v="944"/>
    <n v="342.95000000000005"/>
    <n v="287.84999999999991"/>
    <n v="0.45632530120481918"/>
    <n v="2026"/>
    <s v="Q2"/>
    <x v="4"/>
    <x v="4"/>
  </r>
  <r>
    <n v="3992"/>
    <d v="2026-05-31T00:00:00"/>
    <x v="3"/>
    <x v="8"/>
    <x v="0"/>
    <s v="New"/>
    <x v="2"/>
    <x v="18"/>
    <n v="2"/>
    <n v="163.57"/>
    <n v="0"/>
    <n v="85.72"/>
    <x v="945"/>
    <n v="171.44"/>
    <n v="155.69999999999999"/>
    <n v="0.47594302133643085"/>
    <n v="2026"/>
    <s v="Q2"/>
    <x v="4"/>
    <x v="4"/>
  </r>
  <r>
    <n v="4091"/>
    <d v="2026-05-31T00:00:00"/>
    <x v="2"/>
    <x v="16"/>
    <x v="0"/>
    <s v="New"/>
    <x v="1"/>
    <x v="3"/>
    <n v="1"/>
    <n v="142.06"/>
    <n v="0"/>
    <n v="77.36"/>
    <x v="946"/>
    <n v="77.36"/>
    <n v="64.7"/>
    <n v="0.45544136280444886"/>
    <n v="2026"/>
    <s v="Q2"/>
    <x v="4"/>
    <x v="4"/>
  </r>
  <r>
    <n v="4204"/>
    <d v="2026-05-31T00:00:00"/>
    <x v="1"/>
    <x v="11"/>
    <x v="0"/>
    <s v="New"/>
    <x v="0"/>
    <x v="0"/>
    <n v="1"/>
    <n v="81.37"/>
    <n v="0"/>
    <n v="42.01"/>
    <x v="947"/>
    <n v="42.01"/>
    <n v="39.360000000000007"/>
    <n v="0.48371635737986979"/>
    <n v="2026"/>
    <s v="Q2"/>
    <x v="4"/>
    <x v="4"/>
  </r>
  <r>
    <n v="4234"/>
    <d v="2026-05-31T00:00:00"/>
    <x v="3"/>
    <x v="8"/>
    <x v="2"/>
    <s v="New"/>
    <x v="3"/>
    <x v="19"/>
    <n v="1"/>
    <n v="120.75"/>
    <n v="0"/>
    <n v="61.21"/>
    <x v="948"/>
    <n v="61.21"/>
    <n v="59.54"/>
    <n v="0.49308488612836437"/>
    <n v="2026"/>
    <s v="Q2"/>
    <x v="4"/>
    <x v="4"/>
  </r>
  <r>
    <n v="4696"/>
    <d v="2026-05-31T00:00:00"/>
    <x v="1"/>
    <x v="14"/>
    <x v="0"/>
    <s v="New"/>
    <x v="0"/>
    <x v="0"/>
    <n v="4"/>
    <n v="81.790000000000006"/>
    <n v="0"/>
    <n v="42.96"/>
    <x v="949"/>
    <n v="171.84"/>
    <n v="155.32000000000002"/>
    <n v="0.47475241472062601"/>
    <n v="2026"/>
    <s v="Q2"/>
    <x v="4"/>
    <x v="4"/>
  </r>
  <r>
    <n v="4755"/>
    <d v="2026-05-31T00:00:00"/>
    <x v="0"/>
    <x v="15"/>
    <x v="0"/>
    <s v="New"/>
    <x v="3"/>
    <x v="13"/>
    <n v="1"/>
    <n v="81.2"/>
    <n v="0.1"/>
    <n v="40.270000000000003"/>
    <x v="950"/>
    <n v="40.270000000000003"/>
    <n v="32.809999999999995"/>
    <n v="0.44896004378762994"/>
    <n v="2026"/>
    <s v="Q2"/>
    <x v="4"/>
    <x v="4"/>
  </r>
  <r>
    <n v="5090"/>
    <d v="2026-05-31T00:00:00"/>
    <x v="1"/>
    <x v="1"/>
    <x v="3"/>
    <s v="New"/>
    <x v="2"/>
    <x v="9"/>
    <n v="2"/>
    <n v="46.52"/>
    <n v="0.05"/>
    <n v="18.739999999999998"/>
    <x v="951"/>
    <n v="37.479999999999997"/>
    <n v="50.908000000000008"/>
    <n v="0.57596053762954258"/>
    <n v="2026"/>
    <s v="Q2"/>
    <x v="4"/>
    <x v="4"/>
  </r>
  <r>
    <n v="27"/>
    <d v="2026-06-01T00:00:00"/>
    <x v="3"/>
    <x v="13"/>
    <x v="0"/>
    <s v="Returning"/>
    <x v="3"/>
    <x v="7"/>
    <n v="1"/>
    <n v="195.22"/>
    <n v="0"/>
    <n v="105.91"/>
    <x v="952"/>
    <n v="105.91"/>
    <n v="89.31"/>
    <n v="0.45748386435816002"/>
    <n v="2026"/>
    <s v="Q2"/>
    <x v="5"/>
    <x v="5"/>
  </r>
  <r>
    <n v="463"/>
    <d v="2026-06-01T00:00:00"/>
    <x v="3"/>
    <x v="4"/>
    <x v="0"/>
    <s v="New"/>
    <x v="0"/>
    <x v="6"/>
    <n v="1"/>
    <n v="40.71"/>
    <n v="0.05"/>
    <n v="16.559999999999999"/>
    <x v="953"/>
    <n v="16.559999999999999"/>
    <n v="22.114500000000003"/>
    <n v="0.57181088314005357"/>
    <n v="2026"/>
    <s v="Q2"/>
    <x v="5"/>
    <x v="5"/>
  </r>
  <r>
    <n v="653"/>
    <d v="2026-06-01T00:00:00"/>
    <x v="1"/>
    <x v="11"/>
    <x v="0"/>
    <s v="Returning"/>
    <x v="4"/>
    <x v="10"/>
    <n v="1"/>
    <n v="41.26"/>
    <n v="0.05"/>
    <n v="14.32"/>
    <x v="954"/>
    <n v="14.32"/>
    <n v="24.876999999999995"/>
    <n v="0.63466591831007468"/>
    <n v="2026"/>
    <s v="Q2"/>
    <x v="5"/>
    <x v="5"/>
  </r>
  <r>
    <n v="1485"/>
    <d v="2026-06-01T00:00:00"/>
    <x v="1"/>
    <x v="11"/>
    <x v="2"/>
    <s v="New"/>
    <x v="4"/>
    <x v="10"/>
    <n v="2"/>
    <n v="40.840000000000003"/>
    <n v="0"/>
    <n v="14.48"/>
    <x v="955"/>
    <n v="28.96"/>
    <n v="52.720000000000006"/>
    <n v="0.64544564152791384"/>
    <n v="2026"/>
    <s v="Q2"/>
    <x v="5"/>
    <x v="5"/>
  </r>
  <r>
    <n v="1925"/>
    <d v="2026-06-01T00:00:00"/>
    <x v="3"/>
    <x v="4"/>
    <x v="0"/>
    <s v="Returning"/>
    <x v="1"/>
    <x v="3"/>
    <n v="1"/>
    <n v="143.32"/>
    <n v="0"/>
    <n v="80.36"/>
    <x v="956"/>
    <n v="80.36"/>
    <n v="62.959999999999994"/>
    <n v="0.43929667876081496"/>
    <n v="2026"/>
    <s v="Q2"/>
    <x v="5"/>
    <x v="5"/>
  </r>
  <r>
    <n v="1952"/>
    <d v="2026-06-01T00:00:00"/>
    <x v="0"/>
    <x v="15"/>
    <x v="0"/>
    <s v="New"/>
    <x v="1"/>
    <x v="11"/>
    <n v="2"/>
    <n v="156.31"/>
    <n v="0"/>
    <n v="79.87"/>
    <x v="957"/>
    <n v="159.74"/>
    <n v="152.88"/>
    <n v="0.4890282131661442"/>
    <n v="2026"/>
    <s v="Q2"/>
    <x v="5"/>
    <x v="5"/>
  </r>
  <r>
    <n v="2010"/>
    <d v="2026-06-01T00:00:00"/>
    <x v="3"/>
    <x v="8"/>
    <x v="0"/>
    <s v="New"/>
    <x v="0"/>
    <x v="8"/>
    <n v="3"/>
    <n v="100.69"/>
    <n v="0.1"/>
    <n v="51.31"/>
    <x v="958"/>
    <n v="153.93"/>
    <n v="117.93299999999999"/>
    <n v="0.43379569856876438"/>
    <n v="2026"/>
    <s v="Q2"/>
    <x v="5"/>
    <x v="5"/>
  </r>
  <r>
    <n v="2114"/>
    <d v="2026-06-01T00:00:00"/>
    <x v="3"/>
    <x v="13"/>
    <x v="2"/>
    <s v="Business"/>
    <x v="2"/>
    <x v="9"/>
    <n v="2"/>
    <n v="45.54"/>
    <n v="0.1"/>
    <n v="18.309999999999999"/>
    <x v="959"/>
    <n v="36.619999999999997"/>
    <n v="45.351999999999997"/>
    <n v="0.5532620894939736"/>
    <n v="2026"/>
    <s v="Q2"/>
    <x v="5"/>
    <x v="5"/>
  </r>
  <r>
    <n v="3104"/>
    <d v="2026-06-01T00:00:00"/>
    <x v="2"/>
    <x v="3"/>
    <x v="1"/>
    <s v="Business"/>
    <x v="1"/>
    <x v="11"/>
    <n v="5"/>
    <n v="153.97"/>
    <n v="0.15"/>
    <n v="79.81"/>
    <x v="960"/>
    <n v="399.05"/>
    <n v="255.32249999999993"/>
    <n v="0.39017914108554369"/>
    <n v="2026"/>
    <s v="Q2"/>
    <x v="5"/>
    <x v="5"/>
  </r>
  <r>
    <n v="3230"/>
    <d v="2026-06-01T00:00:00"/>
    <x v="2"/>
    <x v="16"/>
    <x v="2"/>
    <s v="Returning"/>
    <x v="4"/>
    <x v="12"/>
    <n v="1"/>
    <n v="124.17"/>
    <n v="0"/>
    <n v="71.040000000000006"/>
    <x v="961"/>
    <n v="71.040000000000006"/>
    <n v="53.129999999999995"/>
    <n v="0.4278811307079004"/>
    <n v="2026"/>
    <s v="Q2"/>
    <x v="5"/>
    <x v="5"/>
  </r>
  <r>
    <n v="3415"/>
    <d v="2026-06-01T00:00:00"/>
    <x v="2"/>
    <x v="5"/>
    <x v="2"/>
    <s v="Returning"/>
    <x v="1"/>
    <x v="11"/>
    <n v="1"/>
    <n v="152.94999999999999"/>
    <n v="0.05"/>
    <n v="76.97"/>
    <x v="962"/>
    <n v="76.97"/>
    <n v="68.332499999999982"/>
    <n v="0.47027752447480248"/>
    <n v="2026"/>
    <s v="Q2"/>
    <x v="5"/>
    <x v="5"/>
  </r>
  <r>
    <n v="4130"/>
    <d v="2026-06-01T00:00:00"/>
    <x v="3"/>
    <x v="13"/>
    <x v="0"/>
    <s v="New"/>
    <x v="0"/>
    <x v="0"/>
    <n v="3"/>
    <n v="80.099999999999994"/>
    <n v="0"/>
    <n v="43.51"/>
    <x v="963"/>
    <n v="130.53"/>
    <n v="109.76999999999998"/>
    <n v="0.45680399500624214"/>
    <n v="2026"/>
    <s v="Q2"/>
    <x v="5"/>
    <x v="5"/>
  </r>
  <r>
    <n v="4314"/>
    <d v="2026-06-01T00:00:00"/>
    <x v="3"/>
    <x v="4"/>
    <x v="2"/>
    <s v="New"/>
    <x v="4"/>
    <x v="14"/>
    <n v="2"/>
    <n v="36.61"/>
    <n v="0"/>
    <n v="14.15"/>
    <x v="964"/>
    <n v="28.3"/>
    <n v="44.92"/>
    <n v="0.61349358098880091"/>
    <n v="2026"/>
    <s v="Q2"/>
    <x v="5"/>
    <x v="5"/>
  </r>
  <r>
    <n v="998"/>
    <d v="2026-06-02T00:00:00"/>
    <x v="1"/>
    <x v="11"/>
    <x v="0"/>
    <s v="Returning"/>
    <x v="2"/>
    <x v="15"/>
    <n v="2"/>
    <n v="131.81"/>
    <n v="0.05"/>
    <n v="66.09"/>
    <x v="965"/>
    <n v="132.18"/>
    <n v="118.25899999999999"/>
    <n v="0.47220680485068217"/>
    <n v="2026"/>
    <s v="Q2"/>
    <x v="5"/>
    <x v="5"/>
  </r>
  <r>
    <n v="1172"/>
    <d v="2026-06-02T00:00:00"/>
    <x v="0"/>
    <x v="15"/>
    <x v="0"/>
    <s v="Returning"/>
    <x v="1"/>
    <x v="11"/>
    <n v="1"/>
    <n v="153.43"/>
    <n v="0.05"/>
    <n v="78.16"/>
    <x v="966"/>
    <n v="78.16"/>
    <n v="67.598500000000001"/>
    <n v="0.46377055197467043"/>
    <n v="2026"/>
    <s v="Q2"/>
    <x v="5"/>
    <x v="5"/>
  </r>
  <r>
    <n v="1261"/>
    <d v="2026-06-02T00:00:00"/>
    <x v="1"/>
    <x v="14"/>
    <x v="0"/>
    <s v="New"/>
    <x v="0"/>
    <x v="0"/>
    <n v="2"/>
    <n v="80.06"/>
    <n v="0"/>
    <n v="42.87"/>
    <x v="967"/>
    <n v="85.74"/>
    <n v="74.38000000000001"/>
    <n v="0.4645266050462154"/>
    <n v="2026"/>
    <s v="Q2"/>
    <x v="5"/>
    <x v="5"/>
  </r>
  <r>
    <n v="1762"/>
    <d v="2026-06-02T00:00:00"/>
    <x v="3"/>
    <x v="13"/>
    <x v="2"/>
    <s v="Business"/>
    <x v="4"/>
    <x v="10"/>
    <n v="1"/>
    <n v="40.549999999999997"/>
    <n v="0"/>
    <n v="15.16"/>
    <x v="968"/>
    <n v="15.16"/>
    <n v="25.389999999999997"/>
    <n v="0.62614056720098643"/>
    <n v="2026"/>
    <s v="Q2"/>
    <x v="5"/>
    <x v="5"/>
  </r>
  <r>
    <n v="1851"/>
    <d v="2026-06-02T00:00:00"/>
    <x v="1"/>
    <x v="6"/>
    <x v="0"/>
    <s v="New"/>
    <x v="2"/>
    <x v="9"/>
    <n v="3"/>
    <n v="45.43"/>
    <n v="0.15"/>
    <n v="17.850000000000001"/>
    <x v="969"/>
    <n v="53.550000000000004"/>
    <n v="62.296499999999988"/>
    <n v="0.53775038520801222"/>
    <n v="2026"/>
    <s v="Q2"/>
    <x v="5"/>
    <x v="5"/>
  </r>
  <r>
    <n v="3205"/>
    <d v="2026-06-02T00:00:00"/>
    <x v="3"/>
    <x v="4"/>
    <x v="1"/>
    <s v="Business"/>
    <x v="1"/>
    <x v="3"/>
    <n v="6"/>
    <n v="146.85"/>
    <n v="0.15"/>
    <n v="80.45"/>
    <x v="970"/>
    <n v="482.70000000000005"/>
    <n v="266.2349999999999"/>
    <n v="0.35548478839952724"/>
    <n v="2026"/>
    <s v="Q2"/>
    <x v="5"/>
    <x v="5"/>
  </r>
  <r>
    <n v="1396"/>
    <d v="2026-06-03T00:00:00"/>
    <x v="2"/>
    <x v="3"/>
    <x v="0"/>
    <s v="Business"/>
    <x v="3"/>
    <x v="7"/>
    <n v="1"/>
    <n v="192.33"/>
    <n v="0.1"/>
    <n v="105.15"/>
    <x v="971"/>
    <n v="105.15"/>
    <n v="67.947000000000003"/>
    <n v="0.39253713235931298"/>
    <n v="2026"/>
    <s v="Q2"/>
    <x v="5"/>
    <x v="5"/>
  </r>
  <r>
    <n v="1441"/>
    <d v="2026-06-03T00:00:00"/>
    <x v="2"/>
    <x v="10"/>
    <x v="3"/>
    <s v="New"/>
    <x v="2"/>
    <x v="15"/>
    <n v="3"/>
    <n v="135.4"/>
    <n v="0"/>
    <n v="65.16"/>
    <x v="972"/>
    <n v="195.48"/>
    <n v="210.72000000000006"/>
    <n v="0.51875923190546536"/>
    <n v="2026"/>
    <s v="Q2"/>
    <x v="5"/>
    <x v="5"/>
  </r>
  <r>
    <n v="1511"/>
    <d v="2026-06-03T00:00:00"/>
    <x v="2"/>
    <x v="5"/>
    <x v="0"/>
    <s v="New"/>
    <x v="4"/>
    <x v="14"/>
    <n v="2"/>
    <n v="36.08"/>
    <n v="0.05"/>
    <n v="13.73"/>
    <x v="334"/>
    <n v="27.46"/>
    <n v="41.091999999999992"/>
    <n v="0.59942817131520587"/>
    <n v="2026"/>
    <s v="Q2"/>
    <x v="5"/>
    <x v="5"/>
  </r>
  <r>
    <n v="1701"/>
    <d v="2026-06-03T00:00:00"/>
    <x v="0"/>
    <x v="9"/>
    <x v="0"/>
    <s v="New"/>
    <x v="2"/>
    <x v="9"/>
    <n v="1"/>
    <n v="46.16"/>
    <n v="0"/>
    <n v="18.36"/>
    <x v="973"/>
    <n v="18.36"/>
    <n v="27.799999999999997"/>
    <n v="0.60225303292894283"/>
    <n v="2026"/>
    <s v="Q2"/>
    <x v="5"/>
    <x v="5"/>
  </r>
  <r>
    <n v="1984"/>
    <d v="2026-06-03T00:00:00"/>
    <x v="1"/>
    <x v="1"/>
    <x v="0"/>
    <s v="Returning"/>
    <x v="0"/>
    <x v="4"/>
    <n v="2"/>
    <n v="50.77"/>
    <n v="0"/>
    <n v="22.93"/>
    <x v="974"/>
    <n v="45.86"/>
    <n v="55.680000000000007"/>
    <n v="0.54835532794957653"/>
    <n v="2026"/>
    <s v="Q2"/>
    <x v="5"/>
    <x v="5"/>
  </r>
  <r>
    <n v="2572"/>
    <d v="2026-06-03T00:00:00"/>
    <x v="3"/>
    <x v="8"/>
    <x v="3"/>
    <s v="Business"/>
    <x v="1"/>
    <x v="17"/>
    <n v="2"/>
    <n v="70.97"/>
    <n v="0.05"/>
    <n v="32.54"/>
    <x v="975"/>
    <n v="65.08"/>
    <n v="69.762999999999991"/>
    <n v="0.51736463887632278"/>
    <n v="2026"/>
    <s v="Q2"/>
    <x v="5"/>
    <x v="5"/>
  </r>
  <r>
    <n v="2833"/>
    <d v="2026-06-03T00:00:00"/>
    <x v="3"/>
    <x v="13"/>
    <x v="0"/>
    <s v="Returning"/>
    <x v="1"/>
    <x v="3"/>
    <n v="3"/>
    <n v="141.6"/>
    <n v="0"/>
    <n v="78.02"/>
    <x v="976"/>
    <n v="234.06"/>
    <n v="190.73999999999995"/>
    <n v="0.44901129943502821"/>
    <n v="2026"/>
    <s v="Q2"/>
    <x v="5"/>
    <x v="5"/>
  </r>
  <r>
    <n v="3522"/>
    <d v="2026-06-03T00:00:00"/>
    <x v="3"/>
    <x v="13"/>
    <x v="0"/>
    <s v="New"/>
    <x v="0"/>
    <x v="6"/>
    <n v="1"/>
    <n v="40.57"/>
    <n v="0"/>
    <n v="16.329999999999998"/>
    <x v="921"/>
    <n v="16.329999999999998"/>
    <n v="24.240000000000002"/>
    <n v="0.59748582696573826"/>
    <n v="2026"/>
    <s v="Q2"/>
    <x v="5"/>
    <x v="5"/>
  </r>
  <r>
    <n v="146"/>
    <d v="2026-06-04T00:00:00"/>
    <x v="1"/>
    <x v="14"/>
    <x v="3"/>
    <s v="Returning"/>
    <x v="0"/>
    <x v="0"/>
    <n v="2"/>
    <n v="81.81"/>
    <n v="0"/>
    <n v="42.54"/>
    <x v="977"/>
    <n v="85.08"/>
    <n v="78.540000000000006"/>
    <n v="0.48001466813348004"/>
    <n v="2026"/>
    <s v="Q2"/>
    <x v="5"/>
    <x v="5"/>
  </r>
  <r>
    <n v="161"/>
    <d v="2026-06-04T00:00:00"/>
    <x v="0"/>
    <x v="0"/>
    <x v="3"/>
    <s v="Returning"/>
    <x v="0"/>
    <x v="4"/>
    <n v="2"/>
    <n v="50.09"/>
    <n v="0"/>
    <n v="22.91"/>
    <x v="978"/>
    <n v="45.82"/>
    <n v="54.360000000000007"/>
    <n v="0.54262327809942112"/>
    <n v="2026"/>
    <s v="Q2"/>
    <x v="5"/>
    <x v="5"/>
  </r>
  <r>
    <n v="819"/>
    <d v="2026-06-04T00:00:00"/>
    <x v="3"/>
    <x v="8"/>
    <x v="0"/>
    <s v="Returning"/>
    <x v="1"/>
    <x v="17"/>
    <n v="1"/>
    <n v="72.38"/>
    <n v="0"/>
    <n v="32.68"/>
    <x v="32"/>
    <n v="32.68"/>
    <n v="39.699999999999996"/>
    <n v="0.54849405913235694"/>
    <n v="2026"/>
    <s v="Q2"/>
    <x v="5"/>
    <x v="5"/>
  </r>
  <r>
    <n v="2104"/>
    <d v="2026-06-04T00:00:00"/>
    <x v="1"/>
    <x v="1"/>
    <x v="0"/>
    <s v="New"/>
    <x v="1"/>
    <x v="1"/>
    <n v="1"/>
    <n v="92.31"/>
    <n v="0"/>
    <n v="45.58"/>
    <x v="979"/>
    <n v="45.58"/>
    <n v="46.730000000000004"/>
    <n v="0.50622901094139316"/>
    <n v="2026"/>
    <s v="Q2"/>
    <x v="5"/>
    <x v="5"/>
  </r>
  <r>
    <n v="2678"/>
    <d v="2026-06-04T00:00:00"/>
    <x v="3"/>
    <x v="8"/>
    <x v="1"/>
    <s v="Returning"/>
    <x v="2"/>
    <x v="9"/>
    <n v="12"/>
    <n v="47.6"/>
    <n v="0.15"/>
    <n v="18.670000000000002"/>
    <x v="980"/>
    <n v="224.04000000000002"/>
    <n v="261.48"/>
    <n v="0.53855659911023235"/>
    <n v="2026"/>
    <s v="Q2"/>
    <x v="5"/>
    <x v="5"/>
  </r>
  <r>
    <n v="3015"/>
    <d v="2026-06-04T00:00:00"/>
    <x v="1"/>
    <x v="14"/>
    <x v="0"/>
    <s v="Returning"/>
    <x v="2"/>
    <x v="9"/>
    <n v="1"/>
    <n v="45.5"/>
    <n v="0.05"/>
    <n v="18.89"/>
    <x v="981"/>
    <n v="18.89"/>
    <n v="24.335000000000001"/>
    <n v="0.56298438403701567"/>
    <n v="2026"/>
    <s v="Q2"/>
    <x v="5"/>
    <x v="5"/>
  </r>
  <r>
    <n v="3243"/>
    <d v="2026-06-04T00:00:00"/>
    <x v="2"/>
    <x v="5"/>
    <x v="0"/>
    <s v="Returning"/>
    <x v="4"/>
    <x v="14"/>
    <n v="1"/>
    <n v="35.99"/>
    <n v="0"/>
    <n v="14.05"/>
    <x v="982"/>
    <n v="14.05"/>
    <n v="21.94"/>
    <n v="0.60961378160600166"/>
    <n v="2026"/>
    <s v="Q2"/>
    <x v="5"/>
    <x v="5"/>
  </r>
  <r>
    <n v="3283"/>
    <d v="2026-06-04T00:00:00"/>
    <x v="1"/>
    <x v="12"/>
    <x v="3"/>
    <s v="Returning"/>
    <x v="4"/>
    <x v="12"/>
    <n v="1"/>
    <n v="122.55"/>
    <n v="0"/>
    <n v="68.97"/>
    <x v="983"/>
    <n v="68.97"/>
    <n v="53.58"/>
    <n v="0.43720930232558142"/>
    <n v="2026"/>
    <s v="Q2"/>
    <x v="5"/>
    <x v="5"/>
  </r>
  <r>
    <n v="3966"/>
    <d v="2026-06-04T00:00:00"/>
    <x v="3"/>
    <x v="8"/>
    <x v="0"/>
    <s v="New"/>
    <x v="4"/>
    <x v="12"/>
    <n v="3"/>
    <n v="126.22"/>
    <n v="0"/>
    <n v="69.599999999999994"/>
    <x v="984"/>
    <n v="208.79999999999998"/>
    <n v="169.85999999999999"/>
    <n v="0.4485818412295991"/>
    <n v="2026"/>
    <s v="Q2"/>
    <x v="5"/>
    <x v="5"/>
  </r>
  <r>
    <n v="1349"/>
    <d v="2026-06-05T00:00:00"/>
    <x v="0"/>
    <x v="15"/>
    <x v="2"/>
    <s v="Returning"/>
    <x v="1"/>
    <x v="1"/>
    <n v="6"/>
    <n v="91.98"/>
    <n v="0.05"/>
    <n v="46.46"/>
    <x v="985"/>
    <n v="278.76"/>
    <n v="245.52599999999995"/>
    <n v="0.46830546686350577"/>
    <n v="2026"/>
    <s v="Q2"/>
    <x v="5"/>
    <x v="5"/>
  </r>
  <r>
    <n v="2333"/>
    <d v="2026-06-05T00:00:00"/>
    <x v="2"/>
    <x v="5"/>
    <x v="0"/>
    <s v="Business"/>
    <x v="3"/>
    <x v="19"/>
    <n v="1"/>
    <n v="125.32"/>
    <n v="0"/>
    <n v="59.03"/>
    <x v="986"/>
    <n v="59.03"/>
    <n v="66.289999999999992"/>
    <n v="0.52896584743057773"/>
    <n v="2026"/>
    <s v="Q2"/>
    <x v="5"/>
    <x v="5"/>
  </r>
  <r>
    <n v="2628"/>
    <d v="2026-06-05T00:00:00"/>
    <x v="3"/>
    <x v="8"/>
    <x v="3"/>
    <s v="Returning"/>
    <x v="2"/>
    <x v="18"/>
    <n v="2"/>
    <n v="167.26"/>
    <n v="0"/>
    <n v="89.65"/>
    <x v="987"/>
    <n v="179.3"/>
    <n v="155.21999999999997"/>
    <n v="0.46400813105344968"/>
    <n v="2026"/>
    <s v="Q2"/>
    <x v="5"/>
    <x v="5"/>
  </r>
  <r>
    <n v="2718"/>
    <d v="2026-06-05T00:00:00"/>
    <x v="0"/>
    <x v="0"/>
    <x v="3"/>
    <s v="Returning"/>
    <x v="0"/>
    <x v="0"/>
    <n v="1"/>
    <n v="80.19"/>
    <n v="0"/>
    <n v="42.18"/>
    <x v="988"/>
    <n v="42.18"/>
    <n v="38.01"/>
    <n v="0.47399925177702956"/>
    <n v="2026"/>
    <s v="Q2"/>
    <x v="5"/>
    <x v="5"/>
  </r>
  <r>
    <n v="3185"/>
    <d v="2026-06-05T00:00:00"/>
    <x v="0"/>
    <x v="15"/>
    <x v="0"/>
    <s v="New"/>
    <x v="0"/>
    <x v="4"/>
    <n v="1"/>
    <n v="49.86"/>
    <n v="0"/>
    <n v="22.72"/>
    <x v="989"/>
    <n v="22.72"/>
    <n v="27.14"/>
    <n v="0.5443241075010028"/>
    <n v="2026"/>
    <s v="Q2"/>
    <x v="5"/>
    <x v="5"/>
  </r>
  <r>
    <n v="4495"/>
    <d v="2026-06-05T00:00:00"/>
    <x v="2"/>
    <x v="10"/>
    <x v="2"/>
    <s v="New"/>
    <x v="3"/>
    <x v="7"/>
    <n v="2"/>
    <n v="195.51"/>
    <n v="0"/>
    <n v="102.97"/>
    <x v="990"/>
    <n v="205.94"/>
    <n v="185.07999999999998"/>
    <n v="0.47332617257429288"/>
    <n v="2026"/>
    <s v="Q2"/>
    <x v="5"/>
    <x v="5"/>
  </r>
  <r>
    <n v="815"/>
    <d v="2026-06-06T00:00:00"/>
    <x v="0"/>
    <x v="0"/>
    <x v="2"/>
    <s v="New"/>
    <x v="4"/>
    <x v="10"/>
    <n v="1"/>
    <n v="39.61"/>
    <n v="0"/>
    <n v="14.75"/>
    <x v="991"/>
    <n v="14.75"/>
    <n v="24.86"/>
    <n v="0.62761928805857103"/>
    <n v="2026"/>
    <s v="Q2"/>
    <x v="5"/>
    <x v="5"/>
  </r>
  <r>
    <n v="1140"/>
    <d v="2026-06-06T00:00:00"/>
    <x v="1"/>
    <x v="1"/>
    <x v="2"/>
    <s v="Returning"/>
    <x v="1"/>
    <x v="17"/>
    <n v="1"/>
    <n v="70.86"/>
    <n v="0"/>
    <n v="31.47"/>
    <x v="992"/>
    <n v="31.47"/>
    <n v="39.39"/>
    <n v="0.55588484335309063"/>
    <n v="2026"/>
    <s v="Q2"/>
    <x v="5"/>
    <x v="5"/>
  </r>
  <r>
    <n v="1544"/>
    <d v="2026-06-06T00:00:00"/>
    <x v="3"/>
    <x v="7"/>
    <x v="1"/>
    <s v="Returning"/>
    <x v="4"/>
    <x v="10"/>
    <n v="8"/>
    <n v="40.46"/>
    <n v="0.2"/>
    <n v="14.7"/>
    <x v="993"/>
    <n v="117.6"/>
    <n v="141.34400000000002"/>
    <n v="0.54584775086505199"/>
    <n v="2026"/>
    <s v="Q2"/>
    <x v="5"/>
    <x v="5"/>
  </r>
  <r>
    <n v="2420"/>
    <d v="2026-06-06T00:00:00"/>
    <x v="2"/>
    <x v="5"/>
    <x v="0"/>
    <s v="New"/>
    <x v="2"/>
    <x v="15"/>
    <n v="1"/>
    <n v="131.79"/>
    <n v="0"/>
    <n v="68.22"/>
    <x v="994"/>
    <n v="68.22"/>
    <n v="63.569999999999993"/>
    <n v="0.48235829729114499"/>
    <n v="2026"/>
    <s v="Q2"/>
    <x v="5"/>
    <x v="5"/>
  </r>
  <r>
    <n v="2805"/>
    <d v="2026-06-06T00:00:00"/>
    <x v="2"/>
    <x v="10"/>
    <x v="1"/>
    <s v="Returning"/>
    <x v="3"/>
    <x v="5"/>
    <n v="12"/>
    <n v="338.45"/>
    <n v="0.1"/>
    <n v="196.78"/>
    <x v="995"/>
    <n v="2361.36"/>
    <n v="1293.8999999999996"/>
    <n v="0.35398302719915947"/>
    <n v="2026"/>
    <s v="Q2"/>
    <x v="5"/>
    <x v="5"/>
  </r>
  <r>
    <n v="3160"/>
    <d v="2026-06-06T00:00:00"/>
    <x v="2"/>
    <x v="3"/>
    <x v="2"/>
    <s v="Returning"/>
    <x v="4"/>
    <x v="10"/>
    <n v="2"/>
    <n v="40.99"/>
    <n v="0"/>
    <n v="14.53"/>
    <x v="609"/>
    <n v="29.06"/>
    <n v="52.92"/>
    <n v="0.64552329836545497"/>
    <n v="2026"/>
    <s v="Q2"/>
    <x v="5"/>
    <x v="5"/>
  </r>
  <r>
    <n v="3278"/>
    <d v="2026-06-06T00:00:00"/>
    <x v="1"/>
    <x v="12"/>
    <x v="2"/>
    <s v="Returning"/>
    <x v="0"/>
    <x v="8"/>
    <n v="1"/>
    <n v="101.85"/>
    <n v="0"/>
    <n v="51.59"/>
    <x v="996"/>
    <n v="51.59"/>
    <n v="50.259999999999991"/>
    <n v="0.49347079037800679"/>
    <n v="2026"/>
    <s v="Q2"/>
    <x v="5"/>
    <x v="5"/>
  </r>
  <r>
    <n v="3555"/>
    <d v="2026-06-06T00:00:00"/>
    <x v="2"/>
    <x v="2"/>
    <x v="1"/>
    <s v="Business"/>
    <x v="3"/>
    <x v="5"/>
    <n v="4"/>
    <n v="346.14"/>
    <n v="0.05"/>
    <n v="198.97"/>
    <x v="997"/>
    <n v="795.88"/>
    <n v="519.45199999999988"/>
    <n v="0.39492082607280893"/>
    <n v="2026"/>
    <s v="Q2"/>
    <x v="5"/>
    <x v="5"/>
  </r>
  <r>
    <n v="3702"/>
    <d v="2026-06-06T00:00:00"/>
    <x v="0"/>
    <x v="9"/>
    <x v="2"/>
    <s v="Business"/>
    <x v="0"/>
    <x v="0"/>
    <n v="2"/>
    <n v="83.28"/>
    <n v="0"/>
    <n v="43.56"/>
    <x v="998"/>
    <n v="87.12"/>
    <n v="79.44"/>
    <n v="0.47694524495677232"/>
    <n v="2026"/>
    <s v="Q2"/>
    <x v="5"/>
    <x v="5"/>
  </r>
  <r>
    <n v="4349"/>
    <d v="2026-06-06T00:00:00"/>
    <x v="3"/>
    <x v="7"/>
    <x v="2"/>
    <s v="Business"/>
    <x v="0"/>
    <x v="0"/>
    <n v="1"/>
    <n v="80.349999999999994"/>
    <n v="0.15"/>
    <n v="43.51"/>
    <x v="999"/>
    <n v="43.51"/>
    <n v="24.787500000000001"/>
    <n v="0.3629342216040119"/>
    <n v="2026"/>
    <s v="Q2"/>
    <x v="5"/>
    <x v="5"/>
  </r>
  <r>
    <n v="4989"/>
    <d v="2026-06-06T00:00:00"/>
    <x v="1"/>
    <x v="1"/>
    <x v="0"/>
    <s v="Returning"/>
    <x v="0"/>
    <x v="6"/>
    <n v="1"/>
    <n v="40.86"/>
    <n v="0.05"/>
    <n v="16.899999999999999"/>
    <x v="1000"/>
    <n v="16.899999999999999"/>
    <n v="21.917000000000002"/>
    <n v="0.564623747327202"/>
    <n v="2026"/>
    <s v="Q2"/>
    <x v="5"/>
    <x v="5"/>
  </r>
  <r>
    <n v="713"/>
    <d v="2026-06-07T00:00:00"/>
    <x v="1"/>
    <x v="6"/>
    <x v="2"/>
    <s v="Returning"/>
    <x v="2"/>
    <x v="2"/>
    <n v="4"/>
    <n v="36.299999999999997"/>
    <n v="0.05"/>
    <n v="13.16"/>
    <x v="1001"/>
    <n v="52.64"/>
    <n v="85.299999999999969"/>
    <n v="0.61838480498767567"/>
    <n v="2026"/>
    <s v="Q2"/>
    <x v="5"/>
    <x v="5"/>
  </r>
  <r>
    <n v="3355"/>
    <d v="2026-06-07T00:00:00"/>
    <x v="0"/>
    <x v="15"/>
    <x v="1"/>
    <s v="New"/>
    <x v="3"/>
    <x v="5"/>
    <n v="10"/>
    <n v="338.26"/>
    <n v="0.05"/>
    <n v="197.42"/>
    <x v="1002"/>
    <n v="1974.1999999999998"/>
    <n v="1239.27"/>
    <n v="0.38564853569505864"/>
    <n v="2026"/>
    <s v="Q2"/>
    <x v="5"/>
    <x v="5"/>
  </r>
  <r>
    <n v="3879"/>
    <d v="2026-06-07T00:00:00"/>
    <x v="0"/>
    <x v="9"/>
    <x v="3"/>
    <s v="Returning"/>
    <x v="0"/>
    <x v="6"/>
    <n v="2"/>
    <n v="41.25"/>
    <n v="0"/>
    <n v="17.13"/>
    <x v="1003"/>
    <n v="34.26"/>
    <n v="48.24"/>
    <n v="0.58472727272727276"/>
    <n v="2026"/>
    <s v="Q2"/>
    <x v="5"/>
    <x v="5"/>
  </r>
  <r>
    <n v="3989"/>
    <d v="2026-06-07T00:00:00"/>
    <x v="1"/>
    <x v="12"/>
    <x v="0"/>
    <s v="Returning"/>
    <x v="1"/>
    <x v="1"/>
    <n v="2"/>
    <n v="92"/>
    <n v="0"/>
    <n v="44.27"/>
    <x v="1004"/>
    <n v="88.54"/>
    <n v="95.46"/>
    <n v="0.51880434782608698"/>
    <n v="2026"/>
    <s v="Q2"/>
    <x v="5"/>
    <x v="5"/>
  </r>
  <r>
    <n v="4193"/>
    <d v="2026-06-07T00:00:00"/>
    <x v="1"/>
    <x v="6"/>
    <x v="0"/>
    <s v="New"/>
    <x v="3"/>
    <x v="13"/>
    <n v="1"/>
    <n v="80.89"/>
    <n v="0.1"/>
    <n v="40.32"/>
    <x v="1005"/>
    <n v="40.32"/>
    <n v="32.481000000000002"/>
    <n v="0.44616145382618372"/>
    <n v="2026"/>
    <s v="Q2"/>
    <x v="5"/>
    <x v="5"/>
  </r>
  <r>
    <n v="4413"/>
    <d v="2026-06-07T00:00:00"/>
    <x v="0"/>
    <x v="0"/>
    <x v="2"/>
    <s v="New"/>
    <x v="3"/>
    <x v="7"/>
    <n v="1"/>
    <n v="194.73"/>
    <n v="0"/>
    <n v="101.91"/>
    <x v="1006"/>
    <n v="101.91"/>
    <n v="92.82"/>
    <n v="0.47665999075643195"/>
    <n v="2026"/>
    <s v="Q2"/>
    <x v="5"/>
    <x v="5"/>
  </r>
  <r>
    <n v="4598"/>
    <d v="2026-06-07T00:00:00"/>
    <x v="3"/>
    <x v="4"/>
    <x v="1"/>
    <s v="Business"/>
    <x v="1"/>
    <x v="1"/>
    <n v="5"/>
    <n v="93.82"/>
    <n v="0.15"/>
    <n v="46.06"/>
    <x v="1007"/>
    <n v="230.3"/>
    <n v="168.43499999999995"/>
    <n v="0.4224234140469233"/>
    <n v="2026"/>
    <s v="Q2"/>
    <x v="5"/>
    <x v="5"/>
  </r>
  <r>
    <n v="72"/>
    <d v="2026-06-08T00:00:00"/>
    <x v="2"/>
    <x v="10"/>
    <x v="2"/>
    <s v="New"/>
    <x v="1"/>
    <x v="3"/>
    <n v="3"/>
    <n v="142.53"/>
    <n v="0"/>
    <n v="80.67"/>
    <x v="1008"/>
    <n v="242.01"/>
    <n v="185.58000000000004"/>
    <n v="0.43401389181225014"/>
    <n v="2026"/>
    <s v="Q2"/>
    <x v="5"/>
    <x v="5"/>
  </r>
  <r>
    <n v="176"/>
    <d v="2026-06-08T00:00:00"/>
    <x v="1"/>
    <x v="14"/>
    <x v="0"/>
    <s v="Returning"/>
    <x v="3"/>
    <x v="7"/>
    <n v="1"/>
    <n v="196.33"/>
    <n v="0"/>
    <n v="103.27"/>
    <x v="1009"/>
    <n v="103.27"/>
    <n v="93.060000000000016"/>
    <n v="0.47399786074466466"/>
    <n v="2026"/>
    <s v="Q2"/>
    <x v="5"/>
    <x v="5"/>
  </r>
  <r>
    <n v="205"/>
    <d v="2026-06-08T00:00:00"/>
    <x v="3"/>
    <x v="7"/>
    <x v="0"/>
    <s v="New"/>
    <x v="0"/>
    <x v="6"/>
    <n v="2"/>
    <n v="41.05"/>
    <n v="0"/>
    <n v="16.690000000000001"/>
    <x v="1010"/>
    <n v="33.380000000000003"/>
    <n v="48.719999999999992"/>
    <n v="0.59342265529841653"/>
    <n v="2026"/>
    <s v="Q2"/>
    <x v="5"/>
    <x v="5"/>
  </r>
  <r>
    <n v="896"/>
    <d v="2026-06-08T00:00:00"/>
    <x v="3"/>
    <x v="8"/>
    <x v="0"/>
    <s v="New"/>
    <x v="4"/>
    <x v="12"/>
    <n v="1"/>
    <n v="123.09"/>
    <n v="0"/>
    <n v="68.03"/>
    <x v="1011"/>
    <n v="68.03"/>
    <n v="55.06"/>
    <n v="0.44731497278414167"/>
    <n v="2026"/>
    <s v="Q2"/>
    <x v="5"/>
    <x v="5"/>
  </r>
  <r>
    <n v="1697"/>
    <d v="2026-06-08T00:00:00"/>
    <x v="1"/>
    <x v="12"/>
    <x v="0"/>
    <s v="Business"/>
    <x v="1"/>
    <x v="3"/>
    <n v="2"/>
    <n v="141.09"/>
    <n v="0"/>
    <n v="81.69"/>
    <x v="1012"/>
    <n v="163.38"/>
    <n v="118.80000000000001"/>
    <n v="0.42100786731873274"/>
    <n v="2026"/>
    <s v="Q2"/>
    <x v="5"/>
    <x v="5"/>
  </r>
  <r>
    <n v="2159"/>
    <d v="2026-06-08T00:00:00"/>
    <x v="2"/>
    <x v="10"/>
    <x v="2"/>
    <s v="New"/>
    <x v="1"/>
    <x v="11"/>
    <n v="1"/>
    <n v="157.04"/>
    <n v="0"/>
    <n v="77.540000000000006"/>
    <x v="1013"/>
    <n v="77.540000000000006"/>
    <n v="79.499999999999986"/>
    <n v="0.5062404482934284"/>
    <n v="2026"/>
    <s v="Q2"/>
    <x v="5"/>
    <x v="5"/>
  </r>
  <r>
    <n v="2772"/>
    <d v="2026-06-08T00:00:00"/>
    <x v="3"/>
    <x v="7"/>
    <x v="2"/>
    <s v="New"/>
    <x v="2"/>
    <x v="15"/>
    <n v="6"/>
    <n v="136.46"/>
    <n v="0"/>
    <n v="68.61"/>
    <x v="1014"/>
    <n v="411.65999999999997"/>
    <n v="407.1"/>
    <n v="0.49721530118716112"/>
    <n v="2026"/>
    <s v="Q2"/>
    <x v="5"/>
    <x v="5"/>
  </r>
  <r>
    <n v="3091"/>
    <d v="2026-06-08T00:00:00"/>
    <x v="0"/>
    <x v="0"/>
    <x v="0"/>
    <s v="New"/>
    <x v="4"/>
    <x v="14"/>
    <n v="1"/>
    <n v="36.1"/>
    <n v="0"/>
    <n v="13.65"/>
    <x v="1015"/>
    <n v="13.65"/>
    <n v="22.450000000000003"/>
    <n v="0.62188365650969535"/>
    <n v="2026"/>
    <s v="Q2"/>
    <x v="5"/>
    <x v="5"/>
  </r>
  <r>
    <n v="4241"/>
    <d v="2026-06-08T00:00:00"/>
    <x v="3"/>
    <x v="13"/>
    <x v="0"/>
    <s v="New"/>
    <x v="1"/>
    <x v="1"/>
    <n v="3"/>
    <n v="92.73"/>
    <n v="0"/>
    <n v="44.68"/>
    <x v="1016"/>
    <n v="134.04"/>
    <n v="144.15"/>
    <n v="0.51817103418526911"/>
    <n v="2026"/>
    <s v="Q2"/>
    <x v="5"/>
    <x v="5"/>
  </r>
  <r>
    <n v="5185"/>
    <d v="2026-06-08T00:00:00"/>
    <x v="1"/>
    <x v="12"/>
    <x v="0"/>
    <s v="New"/>
    <x v="2"/>
    <x v="18"/>
    <n v="3"/>
    <n v="164.31"/>
    <n v="0.05"/>
    <n v="86"/>
    <x v="1017"/>
    <n v="258"/>
    <n v="210.2835"/>
    <n v="0.44905169624810615"/>
    <n v="2026"/>
    <s v="Q2"/>
    <x v="5"/>
    <x v="5"/>
  </r>
  <r>
    <n v="1437"/>
    <d v="2026-06-09T00:00:00"/>
    <x v="3"/>
    <x v="8"/>
    <x v="3"/>
    <s v="New"/>
    <x v="2"/>
    <x v="2"/>
    <n v="2"/>
    <n v="36.85"/>
    <n v="0.1"/>
    <n v="13.92"/>
    <x v="1018"/>
    <n v="27.84"/>
    <n v="38.489999999999995"/>
    <n v="0.58028041610131154"/>
    <n v="2026"/>
    <s v="Q2"/>
    <x v="5"/>
    <x v="5"/>
  </r>
  <r>
    <n v="2316"/>
    <d v="2026-06-09T00:00:00"/>
    <x v="1"/>
    <x v="11"/>
    <x v="3"/>
    <s v="New"/>
    <x v="4"/>
    <x v="14"/>
    <n v="1"/>
    <n v="35.619999999999997"/>
    <n v="0"/>
    <n v="14.05"/>
    <x v="1019"/>
    <n v="14.05"/>
    <n v="21.569999999999997"/>
    <n v="0.60555867490174053"/>
    <n v="2026"/>
    <s v="Q2"/>
    <x v="5"/>
    <x v="5"/>
  </r>
  <r>
    <n v="2329"/>
    <d v="2026-06-09T00:00:00"/>
    <x v="3"/>
    <x v="8"/>
    <x v="0"/>
    <s v="New"/>
    <x v="1"/>
    <x v="11"/>
    <n v="3"/>
    <n v="157.43"/>
    <n v="0.15"/>
    <n v="77.56"/>
    <x v="1020"/>
    <n v="232.68"/>
    <n v="168.76650000000001"/>
    <n v="0.42039599299034863"/>
    <n v="2026"/>
    <s v="Q2"/>
    <x v="5"/>
    <x v="5"/>
  </r>
  <r>
    <n v="3036"/>
    <d v="2026-06-09T00:00:00"/>
    <x v="1"/>
    <x v="12"/>
    <x v="2"/>
    <s v="New"/>
    <x v="0"/>
    <x v="0"/>
    <n v="1"/>
    <n v="81.2"/>
    <n v="0.1"/>
    <n v="41.64"/>
    <x v="950"/>
    <n v="41.64"/>
    <n v="31.439999999999998"/>
    <n v="0.43021346469622329"/>
    <n v="2026"/>
    <s v="Q2"/>
    <x v="5"/>
    <x v="5"/>
  </r>
  <r>
    <n v="3429"/>
    <d v="2026-06-09T00:00:00"/>
    <x v="3"/>
    <x v="13"/>
    <x v="0"/>
    <s v="Returning"/>
    <x v="1"/>
    <x v="1"/>
    <n v="4"/>
    <n v="93.58"/>
    <n v="0.1"/>
    <n v="44.56"/>
    <x v="1021"/>
    <n v="178.24"/>
    <n v="158.64799999999997"/>
    <n v="0.4709220868656645"/>
    <n v="2026"/>
    <s v="Q2"/>
    <x v="5"/>
    <x v="5"/>
  </r>
  <r>
    <n v="3615"/>
    <d v="2026-06-09T00:00:00"/>
    <x v="1"/>
    <x v="14"/>
    <x v="0"/>
    <s v="New"/>
    <x v="1"/>
    <x v="11"/>
    <n v="4"/>
    <n v="155.22"/>
    <n v="0"/>
    <n v="77.209999999999994"/>
    <x v="1022"/>
    <n v="308.83999999999997"/>
    <n v="312.04000000000002"/>
    <n v="0.50257698750161062"/>
    <n v="2026"/>
    <s v="Q2"/>
    <x v="5"/>
    <x v="5"/>
  </r>
  <r>
    <n v="3661"/>
    <d v="2026-06-09T00:00:00"/>
    <x v="3"/>
    <x v="8"/>
    <x v="0"/>
    <s v="New"/>
    <x v="0"/>
    <x v="8"/>
    <n v="4"/>
    <n v="100.33"/>
    <n v="0"/>
    <n v="49.99"/>
    <x v="1023"/>
    <n v="199.96"/>
    <n v="201.35999999999999"/>
    <n v="0.5017442439948171"/>
    <n v="2026"/>
    <s v="Q2"/>
    <x v="5"/>
    <x v="5"/>
  </r>
  <r>
    <n v="3831"/>
    <d v="2026-06-09T00:00:00"/>
    <x v="2"/>
    <x v="3"/>
    <x v="0"/>
    <s v="Business"/>
    <x v="2"/>
    <x v="15"/>
    <n v="2"/>
    <n v="134.28"/>
    <n v="0"/>
    <n v="69.12"/>
    <x v="1024"/>
    <n v="138.24"/>
    <n v="130.32"/>
    <n v="0.48525469168900803"/>
    <n v="2026"/>
    <s v="Q2"/>
    <x v="5"/>
    <x v="5"/>
  </r>
  <r>
    <n v="4394"/>
    <d v="2026-06-09T00:00:00"/>
    <x v="2"/>
    <x v="2"/>
    <x v="0"/>
    <s v="New"/>
    <x v="4"/>
    <x v="16"/>
    <n v="2"/>
    <n v="51.16"/>
    <n v="0"/>
    <n v="21.57"/>
    <x v="1025"/>
    <n v="43.14"/>
    <n v="59.179999999999993"/>
    <n v="0.57838154808444098"/>
    <n v="2026"/>
    <s v="Q2"/>
    <x v="5"/>
    <x v="5"/>
  </r>
  <r>
    <n v="372"/>
    <d v="2026-06-10T00:00:00"/>
    <x v="1"/>
    <x v="12"/>
    <x v="0"/>
    <s v="Returning"/>
    <x v="4"/>
    <x v="14"/>
    <n v="3"/>
    <n v="35.94"/>
    <n v="0.1"/>
    <n v="14.04"/>
    <x v="1026"/>
    <n v="42.12"/>
    <n v="54.917999999999999"/>
    <n v="0.56594323873121866"/>
    <n v="2026"/>
    <s v="Q2"/>
    <x v="5"/>
    <x v="5"/>
  </r>
  <r>
    <n v="532"/>
    <d v="2026-06-10T00:00:00"/>
    <x v="2"/>
    <x v="10"/>
    <x v="2"/>
    <s v="Returning"/>
    <x v="1"/>
    <x v="3"/>
    <n v="1"/>
    <n v="145.34"/>
    <n v="0.05"/>
    <n v="77.89"/>
    <x v="1027"/>
    <n v="77.89"/>
    <n v="60.183000000000007"/>
    <n v="0.43587812244247609"/>
    <n v="2026"/>
    <s v="Q2"/>
    <x v="5"/>
    <x v="5"/>
  </r>
  <r>
    <n v="910"/>
    <d v="2026-06-10T00:00:00"/>
    <x v="2"/>
    <x v="16"/>
    <x v="0"/>
    <s v="Business"/>
    <x v="2"/>
    <x v="2"/>
    <n v="1"/>
    <n v="35.950000000000003"/>
    <n v="0.1"/>
    <n v="13.63"/>
    <x v="1028"/>
    <n v="13.63"/>
    <n v="18.725000000000001"/>
    <n v="0.57873589862463293"/>
    <n v="2026"/>
    <s v="Q2"/>
    <x v="5"/>
    <x v="5"/>
  </r>
  <r>
    <n v="938"/>
    <d v="2026-06-10T00:00:00"/>
    <x v="3"/>
    <x v="13"/>
    <x v="2"/>
    <s v="Business"/>
    <x v="4"/>
    <x v="16"/>
    <n v="1"/>
    <n v="51.09"/>
    <n v="0"/>
    <n v="22.4"/>
    <x v="1029"/>
    <n v="22.4"/>
    <n v="28.690000000000005"/>
    <n v="0.56155803484047762"/>
    <n v="2026"/>
    <s v="Q2"/>
    <x v="5"/>
    <x v="5"/>
  </r>
  <r>
    <n v="1079"/>
    <d v="2026-06-10T00:00:00"/>
    <x v="1"/>
    <x v="14"/>
    <x v="2"/>
    <s v="Returning"/>
    <x v="3"/>
    <x v="7"/>
    <n v="2"/>
    <n v="198.69"/>
    <n v="0.15"/>
    <n v="104.25"/>
    <x v="1030"/>
    <n v="208.5"/>
    <n v="129.27299999999997"/>
    <n v="0.38272153191640534"/>
    <n v="2026"/>
    <s v="Q2"/>
    <x v="5"/>
    <x v="5"/>
  </r>
  <r>
    <n v="1662"/>
    <d v="2026-06-10T00:00:00"/>
    <x v="1"/>
    <x v="6"/>
    <x v="2"/>
    <s v="New"/>
    <x v="0"/>
    <x v="0"/>
    <n v="3"/>
    <n v="83.45"/>
    <n v="0"/>
    <n v="43.73"/>
    <x v="1031"/>
    <n v="131.19"/>
    <n v="119.16000000000003"/>
    <n v="0.47597363690832839"/>
    <n v="2026"/>
    <s v="Q2"/>
    <x v="5"/>
    <x v="5"/>
  </r>
  <r>
    <n v="2748"/>
    <d v="2026-06-10T00:00:00"/>
    <x v="2"/>
    <x v="2"/>
    <x v="0"/>
    <s v="New"/>
    <x v="4"/>
    <x v="10"/>
    <n v="2"/>
    <n v="40.86"/>
    <n v="0"/>
    <n v="14.59"/>
    <x v="1032"/>
    <n v="29.18"/>
    <n v="52.54"/>
    <n v="0.64292706803720023"/>
    <n v="2026"/>
    <s v="Q2"/>
    <x v="5"/>
    <x v="5"/>
  </r>
  <r>
    <n v="3354"/>
    <d v="2026-06-10T00:00:00"/>
    <x v="1"/>
    <x v="6"/>
    <x v="2"/>
    <s v="New"/>
    <x v="3"/>
    <x v="13"/>
    <n v="1"/>
    <n v="82.21"/>
    <n v="0.05"/>
    <n v="39.04"/>
    <x v="1033"/>
    <n v="39.04"/>
    <n v="39.059499999999993"/>
    <n v="0.50012484074802011"/>
    <n v="2026"/>
    <s v="Q2"/>
    <x v="5"/>
    <x v="5"/>
  </r>
  <r>
    <n v="3532"/>
    <d v="2026-06-10T00:00:00"/>
    <x v="2"/>
    <x v="10"/>
    <x v="3"/>
    <s v="Business"/>
    <x v="4"/>
    <x v="14"/>
    <n v="1"/>
    <n v="35.93"/>
    <n v="0.1"/>
    <n v="13.52"/>
    <x v="1034"/>
    <n v="13.52"/>
    <n v="18.817000000000004"/>
    <n v="0.58190308315551853"/>
    <n v="2026"/>
    <s v="Q2"/>
    <x v="5"/>
    <x v="5"/>
  </r>
  <r>
    <n v="3636"/>
    <d v="2026-06-10T00:00:00"/>
    <x v="0"/>
    <x v="0"/>
    <x v="3"/>
    <s v="New"/>
    <x v="2"/>
    <x v="18"/>
    <n v="2"/>
    <n v="164.77"/>
    <n v="0"/>
    <n v="89.07"/>
    <x v="1035"/>
    <n v="178.14"/>
    <n v="151.40000000000003"/>
    <n v="0.45942829398555568"/>
    <n v="2026"/>
    <s v="Q2"/>
    <x v="5"/>
    <x v="5"/>
  </r>
  <r>
    <n v="3810"/>
    <d v="2026-06-10T00:00:00"/>
    <x v="2"/>
    <x v="2"/>
    <x v="1"/>
    <s v="Business"/>
    <x v="2"/>
    <x v="9"/>
    <n v="4"/>
    <n v="47.36"/>
    <n v="0.1"/>
    <n v="18.87"/>
    <x v="1036"/>
    <n v="75.48"/>
    <n v="95.016000000000005"/>
    <n v="0.55729166666666663"/>
    <n v="2026"/>
    <s v="Q2"/>
    <x v="5"/>
    <x v="5"/>
  </r>
  <r>
    <n v="4137"/>
    <d v="2026-06-10T00:00:00"/>
    <x v="3"/>
    <x v="8"/>
    <x v="0"/>
    <s v="Returning"/>
    <x v="1"/>
    <x v="1"/>
    <n v="1"/>
    <n v="90.7"/>
    <n v="0"/>
    <n v="44.18"/>
    <x v="1037"/>
    <n v="44.18"/>
    <n v="46.52"/>
    <n v="0.51289966923925034"/>
    <n v="2026"/>
    <s v="Q2"/>
    <x v="5"/>
    <x v="5"/>
  </r>
  <r>
    <n v="4303"/>
    <d v="2026-06-10T00:00:00"/>
    <x v="2"/>
    <x v="10"/>
    <x v="3"/>
    <s v="Returning"/>
    <x v="2"/>
    <x v="9"/>
    <n v="1"/>
    <n v="45.59"/>
    <n v="0"/>
    <n v="18.57"/>
    <x v="1038"/>
    <n v="18.57"/>
    <n v="27.020000000000003"/>
    <n v="0.59267383198069756"/>
    <n v="2026"/>
    <s v="Q2"/>
    <x v="5"/>
    <x v="5"/>
  </r>
  <r>
    <n v="4991"/>
    <d v="2026-06-10T00:00:00"/>
    <x v="3"/>
    <x v="4"/>
    <x v="0"/>
    <s v="New"/>
    <x v="1"/>
    <x v="3"/>
    <n v="3"/>
    <n v="146.55000000000001"/>
    <n v="0.1"/>
    <n v="79.59"/>
    <x v="1039"/>
    <n v="238.77"/>
    <n v="156.91500000000005"/>
    <n v="0.39656544978960545"/>
    <n v="2026"/>
    <s v="Q2"/>
    <x v="5"/>
    <x v="5"/>
  </r>
  <r>
    <n v="39"/>
    <d v="2026-06-11T00:00:00"/>
    <x v="3"/>
    <x v="8"/>
    <x v="3"/>
    <s v="Business"/>
    <x v="0"/>
    <x v="6"/>
    <n v="4"/>
    <n v="40.33"/>
    <n v="0.1"/>
    <n v="17.170000000000002"/>
    <x v="1040"/>
    <n v="68.680000000000007"/>
    <n v="76.507999999999981"/>
    <n v="0.52695815081136177"/>
    <n v="2026"/>
    <s v="Q2"/>
    <x v="5"/>
    <x v="5"/>
  </r>
  <r>
    <n v="206"/>
    <d v="2026-06-11T00:00:00"/>
    <x v="0"/>
    <x v="0"/>
    <x v="2"/>
    <s v="New"/>
    <x v="0"/>
    <x v="4"/>
    <n v="2"/>
    <n v="51.83"/>
    <n v="0.1"/>
    <n v="23.1"/>
    <x v="1041"/>
    <n v="46.2"/>
    <n v="47.093999999999994"/>
    <n v="0.50479130490706792"/>
    <n v="2026"/>
    <s v="Q2"/>
    <x v="5"/>
    <x v="5"/>
  </r>
  <r>
    <n v="397"/>
    <d v="2026-06-11T00:00:00"/>
    <x v="3"/>
    <x v="8"/>
    <x v="0"/>
    <s v="Business"/>
    <x v="3"/>
    <x v="19"/>
    <n v="2"/>
    <n v="121.19"/>
    <n v="0.05"/>
    <n v="58.91"/>
    <x v="1042"/>
    <n v="117.82"/>
    <n v="112.441"/>
    <n v="0.48831977625390321"/>
    <n v="2026"/>
    <s v="Q2"/>
    <x v="5"/>
    <x v="5"/>
  </r>
  <r>
    <n v="763"/>
    <d v="2026-06-11T00:00:00"/>
    <x v="3"/>
    <x v="13"/>
    <x v="2"/>
    <s v="New"/>
    <x v="1"/>
    <x v="11"/>
    <n v="1"/>
    <n v="154.09"/>
    <n v="0"/>
    <n v="77.37"/>
    <x v="1043"/>
    <n v="77.37"/>
    <n v="76.72"/>
    <n v="0.49789084301382308"/>
    <n v="2026"/>
    <s v="Q2"/>
    <x v="5"/>
    <x v="5"/>
  </r>
  <r>
    <n v="1059"/>
    <d v="2026-06-11T00:00:00"/>
    <x v="0"/>
    <x v="0"/>
    <x v="0"/>
    <s v="New"/>
    <x v="0"/>
    <x v="0"/>
    <n v="1"/>
    <n v="80.64"/>
    <n v="0.05"/>
    <n v="43.85"/>
    <x v="1044"/>
    <n v="43.85"/>
    <n v="32.757999999999988"/>
    <n v="0.42760547201336668"/>
    <n v="2026"/>
    <s v="Q2"/>
    <x v="5"/>
    <x v="5"/>
  </r>
  <r>
    <n v="1332"/>
    <d v="2026-06-11T00:00:00"/>
    <x v="1"/>
    <x v="12"/>
    <x v="3"/>
    <s v="Returning"/>
    <x v="1"/>
    <x v="1"/>
    <n v="1"/>
    <n v="94.01"/>
    <n v="0.15"/>
    <n v="46.12"/>
    <x v="1045"/>
    <n v="46.12"/>
    <n v="33.788500000000006"/>
    <n v="0.42283987310486376"/>
    <n v="2026"/>
    <s v="Q2"/>
    <x v="5"/>
    <x v="5"/>
  </r>
  <r>
    <n v="1447"/>
    <d v="2026-06-11T00:00:00"/>
    <x v="1"/>
    <x v="6"/>
    <x v="0"/>
    <s v="Returning"/>
    <x v="0"/>
    <x v="4"/>
    <n v="1"/>
    <n v="51.09"/>
    <n v="0"/>
    <n v="22.78"/>
    <x v="1029"/>
    <n v="22.78"/>
    <n v="28.310000000000002"/>
    <n v="0.55412018007437858"/>
    <n v="2026"/>
    <s v="Q2"/>
    <x v="5"/>
    <x v="5"/>
  </r>
  <r>
    <n v="2990"/>
    <d v="2026-06-11T00:00:00"/>
    <x v="1"/>
    <x v="6"/>
    <x v="3"/>
    <s v="Returning"/>
    <x v="1"/>
    <x v="3"/>
    <n v="1"/>
    <n v="146.66"/>
    <n v="0"/>
    <n v="78.709999999999994"/>
    <x v="1046"/>
    <n v="78.709999999999994"/>
    <n v="67.95"/>
    <n v="0.4633165143870176"/>
    <n v="2026"/>
    <s v="Q2"/>
    <x v="5"/>
    <x v="5"/>
  </r>
  <r>
    <n v="3769"/>
    <d v="2026-06-11T00:00:00"/>
    <x v="1"/>
    <x v="12"/>
    <x v="2"/>
    <s v="New"/>
    <x v="3"/>
    <x v="7"/>
    <n v="2"/>
    <n v="199.03"/>
    <n v="0"/>
    <n v="104.7"/>
    <x v="1047"/>
    <n v="209.4"/>
    <n v="188.66"/>
    <n v="0.47394865095714211"/>
    <n v="2026"/>
    <s v="Q2"/>
    <x v="5"/>
    <x v="5"/>
  </r>
  <r>
    <n v="4152"/>
    <d v="2026-06-11T00:00:00"/>
    <x v="2"/>
    <x v="2"/>
    <x v="0"/>
    <s v="Returning"/>
    <x v="0"/>
    <x v="6"/>
    <n v="5"/>
    <n v="41.18"/>
    <n v="0.05"/>
    <n v="16.87"/>
    <x v="1048"/>
    <n v="84.350000000000009"/>
    <n v="111.25499999999998"/>
    <n v="0.56877380435060443"/>
    <n v="2026"/>
    <s v="Q2"/>
    <x v="5"/>
    <x v="5"/>
  </r>
  <r>
    <n v="4242"/>
    <d v="2026-06-11T00:00:00"/>
    <x v="1"/>
    <x v="12"/>
    <x v="2"/>
    <s v="Business"/>
    <x v="1"/>
    <x v="3"/>
    <n v="2"/>
    <n v="141.18"/>
    <n v="0"/>
    <n v="78.66"/>
    <x v="1049"/>
    <n v="157.32"/>
    <n v="125.04000000000002"/>
    <n v="0.44283892902677441"/>
    <n v="2026"/>
    <s v="Q2"/>
    <x v="5"/>
    <x v="5"/>
  </r>
  <r>
    <n v="4780"/>
    <d v="2026-06-11T00:00:00"/>
    <x v="1"/>
    <x v="12"/>
    <x v="2"/>
    <s v="Returning"/>
    <x v="0"/>
    <x v="0"/>
    <n v="1"/>
    <n v="82.47"/>
    <n v="0.1"/>
    <n v="42.73"/>
    <x v="1050"/>
    <n v="42.73"/>
    <n v="31.493000000000002"/>
    <n v="0.42430243994449163"/>
    <n v="2026"/>
    <s v="Q2"/>
    <x v="5"/>
    <x v="5"/>
  </r>
  <r>
    <n v="63"/>
    <d v="2026-06-12T00:00:00"/>
    <x v="1"/>
    <x v="1"/>
    <x v="3"/>
    <s v="Returning"/>
    <x v="2"/>
    <x v="18"/>
    <n v="1"/>
    <n v="166.91"/>
    <n v="0"/>
    <n v="85.58"/>
    <x v="1051"/>
    <n v="85.58"/>
    <n v="81.33"/>
    <n v="0.48726858786172189"/>
    <n v="2026"/>
    <s v="Q2"/>
    <x v="5"/>
    <x v="5"/>
  </r>
  <r>
    <n v="190"/>
    <d v="2026-06-12T00:00:00"/>
    <x v="0"/>
    <x v="0"/>
    <x v="2"/>
    <s v="Business"/>
    <x v="2"/>
    <x v="9"/>
    <n v="1"/>
    <n v="45.99"/>
    <n v="0"/>
    <n v="18.579999999999998"/>
    <x v="1052"/>
    <n v="18.579999999999998"/>
    <n v="27.410000000000004"/>
    <n v="0.59599913024570561"/>
    <n v="2026"/>
    <s v="Q2"/>
    <x v="5"/>
    <x v="5"/>
  </r>
  <r>
    <n v="268"/>
    <d v="2026-06-12T00:00:00"/>
    <x v="3"/>
    <x v="13"/>
    <x v="2"/>
    <s v="Business"/>
    <x v="4"/>
    <x v="14"/>
    <n v="1"/>
    <n v="37.01"/>
    <n v="0.05"/>
    <n v="14.18"/>
    <x v="1053"/>
    <n v="14.18"/>
    <n v="20.979499999999994"/>
    <n v="0.59669506107879799"/>
    <n v="2026"/>
    <s v="Q2"/>
    <x v="5"/>
    <x v="5"/>
  </r>
  <r>
    <n v="691"/>
    <d v="2026-06-12T00:00:00"/>
    <x v="3"/>
    <x v="8"/>
    <x v="3"/>
    <s v="Business"/>
    <x v="1"/>
    <x v="3"/>
    <n v="5"/>
    <n v="140.9"/>
    <n v="0"/>
    <n v="80.16"/>
    <x v="1054"/>
    <n v="400.79999999999995"/>
    <n v="303.70000000000005"/>
    <n v="0.43108587650816188"/>
    <n v="2026"/>
    <s v="Q2"/>
    <x v="5"/>
    <x v="5"/>
  </r>
  <r>
    <n v="810"/>
    <d v="2026-06-12T00:00:00"/>
    <x v="1"/>
    <x v="12"/>
    <x v="2"/>
    <s v="New"/>
    <x v="4"/>
    <x v="14"/>
    <n v="3"/>
    <n v="36.659999999999997"/>
    <n v="0"/>
    <n v="13.55"/>
    <x v="1055"/>
    <n v="40.650000000000006"/>
    <n v="69.329999999999984"/>
    <n v="0.63038734315330047"/>
    <n v="2026"/>
    <s v="Q2"/>
    <x v="5"/>
    <x v="5"/>
  </r>
  <r>
    <n v="855"/>
    <d v="2026-06-12T00:00:00"/>
    <x v="1"/>
    <x v="6"/>
    <x v="0"/>
    <s v="Business"/>
    <x v="2"/>
    <x v="2"/>
    <n v="1"/>
    <n v="36.299999999999997"/>
    <n v="0.1"/>
    <n v="13.69"/>
    <x v="1056"/>
    <n v="13.69"/>
    <n v="18.980000000000004"/>
    <n v="0.58096112641567199"/>
    <n v="2026"/>
    <s v="Q2"/>
    <x v="5"/>
    <x v="5"/>
  </r>
  <r>
    <n v="1612"/>
    <d v="2026-06-12T00:00:00"/>
    <x v="2"/>
    <x v="16"/>
    <x v="0"/>
    <s v="New"/>
    <x v="3"/>
    <x v="19"/>
    <n v="2"/>
    <n v="120.64"/>
    <n v="0"/>
    <n v="61.66"/>
    <x v="1057"/>
    <n v="123.32"/>
    <n v="117.96000000000001"/>
    <n v="0.48889257294429711"/>
    <n v="2026"/>
    <s v="Q2"/>
    <x v="5"/>
    <x v="5"/>
  </r>
  <r>
    <n v="1704"/>
    <d v="2026-06-12T00:00:00"/>
    <x v="2"/>
    <x v="16"/>
    <x v="0"/>
    <s v="Returning"/>
    <x v="2"/>
    <x v="9"/>
    <n v="1"/>
    <n v="47.07"/>
    <n v="0"/>
    <n v="18.7"/>
    <x v="1058"/>
    <n v="18.7"/>
    <n v="28.37"/>
    <n v="0.60271935415338862"/>
    <n v="2026"/>
    <s v="Q2"/>
    <x v="5"/>
    <x v="5"/>
  </r>
  <r>
    <n v="1857"/>
    <d v="2026-06-12T00:00:00"/>
    <x v="2"/>
    <x v="3"/>
    <x v="3"/>
    <s v="Business"/>
    <x v="1"/>
    <x v="11"/>
    <n v="2"/>
    <n v="154.94"/>
    <n v="0.05"/>
    <n v="77.260000000000005"/>
    <x v="1059"/>
    <n v="154.52000000000001"/>
    <n v="139.86599999999996"/>
    <n v="0.47511090880680457"/>
    <n v="2026"/>
    <s v="Q2"/>
    <x v="5"/>
    <x v="5"/>
  </r>
  <r>
    <n v="1888"/>
    <d v="2026-06-12T00:00:00"/>
    <x v="1"/>
    <x v="12"/>
    <x v="0"/>
    <s v="Returning"/>
    <x v="2"/>
    <x v="9"/>
    <n v="1"/>
    <n v="45.97"/>
    <n v="0.05"/>
    <n v="18.41"/>
    <x v="1060"/>
    <n v="18.41"/>
    <n v="25.261499999999995"/>
    <n v="0.57844360738696854"/>
    <n v="2026"/>
    <s v="Q2"/>
    <x v="5"/>
    <x v="5"/>
  </r>
  <r>
    <n v="2683"/>
    <d v="2026-06-12T00:00:00"/>
    <x v="3"/>
    <x v="8"/>
    <x v="0"/>
    <s v="Returning"/>
    <x v="3"/>
    <x v="7"/>
    <n v="1"/>
    <n v="198.64"/>
    <n v="0.05"/>
    <n v="101.89"/>
    <x v="1061"/>
    <n v="101.89"/>
    <n v="86.817999999999969"/>
    <n v="0.46006528605040581"/>
    <n v="2026"/>
    <s v="Q2"/>
    <x v="5"/>
    <x v="5"/>
  </r>
  <r>
    <n v="4211"/>
    <d v="2026-06-12T00:00:00"/>
    <x v="2"/>
    <x v="3"/>
    <x v="0"/>
    <s v="New"/>
    <x v="2"/>
    <x v="18"/>
    <n v="5"/>
    <n v="168.57"/>
    <n v="0"/>
    <n v="88.65"/>
    <x v="1062"/>
    <n v="443.25"/>
    <n v="399.59999999999991"/>
    <n v="0.47410571276027758"/>
    <n v="2026"/>
    <s v="Q2"/>
    <x v="5"/>
    <x v="5"/>
  </r>
  <r>
    <n v="4353"/>
    <d v="2026-06-12T00:00:00"/>
    <x v="1"/>
    <x v="6"/>
    <x v="2"/>
    <s v="New"/>
    <x v="2"/>
    <x v="2"/>
    <n v="1"/>
    <n v="36.65"/>
    <n v="0"/>
    <n v="13.97"/>
    <x v="663"/>
    <n v="13.97"/>
    <n v="22.68"/>
    <n v="0.61882673942701227"/>
    <n v="2026"/>
    <s v="Q2"/>
    <x v="5"/>
    <x v="5"/>
  </r>
  <r>
    <n v="5020"/>
    <d v="2026-06-12T00:00:00"/>
    <x v="2"/>
    <x v="5"/>
    <x v="2"/>
    <s v="Returning"/>
    <x v="2"/>
    <x v="2"/>
    <n v="2"/>
    <n v="35.450000000000003"/>
    <n v="0.05"/>
    <n v="13.39"/>
    <x v="1063"/>
    <n v="26.78"/>
    <n v="40.575000000000003"/>
    <n v="0.60240516665429444"/>
    <n v="2026"/>
    <s v="Q2"/>
    <x v="5"/>
    <x v="5"/>
  </r>
  <r>
    <n v="564"/>
    <d v="2026-06-13T00:00:00"/>
    <x v="2"/>
    <x v="5"/>
    <x v="2"/>
    <s v="New"/>
    <x v="2"/>
    <x v="9"/>
    <n v="3"/>
    <n v="45.82"/>
    <n v="0.1"/>
    <n v="18.61"/>
    <x v="1064"/>
    <n v="55.83"/>
    <n v="67.884000000000015"/>
    <n v="0.54871720258014456"/>
    <n v="2026"/>
    <s v="Q2"/>
    <x v="5"/>
    <x v="5"/>
  </r>
  <r>
    <n v="736"/>
    <d v="2026-06-13T00:00:00"/>
    <x v="3"/>
    <x v="13"/>
    <x v="2"/>
    <s v="Business"/>
    <x v="1"/>
    <x v="11"/>
    <n v="1"/>
    <n v="152.78"/>
    <n v="0"/>
    <n v="78.540000000000006"/>
    <x v="1065"/>
    <n v="78.540000000000006"/>
    <n v="74.239999999999995"/>
    <n v="0.48592747741851022"/>
    <n v="2026"/>
    <s v="Q2"/>
    <x v="5"/>
    <x v="5"/>
  </r>
  <r>
    <n v="1300"/>
    <d v="2026-06-13T00:00:00"/>
    <x v="1"/>
    <x v="6"/>
    <x v="0"/>
    <s v="New"/>
    <x v="0"/>
    <x v="4"/>
    <n v="1"/>
    <n v="49.76"/>
    <n v="0.05"/>
    <n v="22.58"/>
    <x v="1066"/>
    <n v="22.58"/>
    <n v="24.692"/>
    <n v="0.52233880521238796"/>
    <n v="2026"/>
    <s v="Q2"/>
    <x v="5"/>
    <x v="5"/>
  </r>
  <r>
    <n v="1948"/>
    <d v="2026-06-13T00:00:00"/>
    <x v="3"/>
    <x v="8"/>
    <x v="2"/>
    <s v="New"/>
    <x v="1"/>
    <x v="11"/>
    <n v="1"/>
    <n v="157.6"/>
    <n v="0.05"/>
    <n v="79.34"/>
    <x v="1067"/>
    <n v="79.34"/>
    <n v="70.38"/>
    <n v="0.47007747795885652"/>
    <n v="2026"/>
    <s v="Q2"/>
    <x v="5"/>
    <x v="5"/>
  </r>
  <r>
    <n v="2272"/>
    <d v="2026-06-13T00:00:00"/>
    <x v="3"/>
    <x v="8"/>
    <x v="0"/>
    <s v="Returning"/>
    <x v="4"/>
    <x v="12"/>
    <n v="1"/>
    <n v="125.01"/>
    <n v="0.15"/>
    <n v="70.39"/>
    <x v="1068"/>
    <n v="70.39"/>
    <n v="35.868499999999997"/>
    <n v="0.33755887764272974"/>
    <n v="2026"/>
    <s v="Q2"/>
    <x v="5"/>
    <x v="5"/>
  </r>
  <r>
    <n v="2680"/>
    <d v="2026-06-13T00:00:00"/>
    <x v="1"/>
    <x v="14"/>
    <x v="0"/>
    <s v="Returning"/>
    <x v="1"/>
    <x v="1"/>
    <n v="1"/>
    <n v="93.59"/>
    <n v="0.15"/>
    <n v="46.48"/>
    <x v="1069"/>
    <n v="46.48"/>
    <n v="33.071500000000007"/>
    <n v="0.41572440494522422"/>
    <n v="2026"/>
    <s v="Q2"/>
    <x v="5"/>
    <x v="5"/>
  </r>
  <r>
    <n v="4178"/>
    <d v="2026-06-13T00:00:00"/>
    <x v="2"/>
    <x v="2"/>
    <x v="2"/>
    <s v="Returning"/>
    <x v="1"/>
    <x v="3"/>
    <n v="4"/>
    <n v="143.9"/>
    <n v="0.05"/>
    <n v="79.709999999999994"/>
    <x v="1070"/>
    <n v="318.83999999999997"/>
    <n v="227.98000000000008"/>
    <n v="0.41691964448996022"/>
    <n v="2026"/>
    <s v="Q2"/>
    <x v="5"/>
    <x v="5"/>
  </r>
  <r>
    <n v="4272"/>
    <d v="2026-06-13T00:00:00"/>
    <x v="3"/>
    <x v="7"/>
    <x v="3"/>
    <s v="Returning"/>
    <x v="3"/>
    <x v="7"/>
    <n v="4"/>
    <n v="190.97"/>
    <n v="0"/>
    <n v="103.36"/>
    <x v="1071"/>
    <n v="413.44"/>
    <n v="350.44"/>
    <n v="0.45876315651673039"/>
    <n v="2026"/>
    <s v="Q2"/>
    <x v="5"/>
    <x v="5"/>
  </r>
  <r>
    <n v="4713"/>
    <d v="2026-06-13T00:00:00"/>
    <x v="3"/>
    <x v="13"/>
    <x v="2"/>
    <s v="Business"/>
    <x v="4"/>
    <x v="14"/>
    <n v="1"/>
    <n v="35.78"/>
    <n v="0"/>
    <n v="14"/>
    <x v="1072"/>
    <n v="14"/>
    <n v="21.78"/>
    <n v="0.60871995528228062"/>
    <n v="2026"/>
    <s v="Q2"/>
    <x v="5"/>
    <x v="5"/>
  </r>
  <r>
    <n v="5166"/>
    <d v="2026-06-13T00:00:00"/>
    <x v="3"/>
    <x v="7"/>
    <x v="3"/>
    <s v="New"/>
    <x v="3"/>
    <x v="19"/>
    <n v="3"/>
    <n v="125.25"/>
    <n v="0.05"/>
    <n v="58.95"/>
    <x v="1073"/>
    <n v="176.85000000000002"/>
    <n v="180.11249999999995"/>
    <n v="0.50456980775291516"/>
    <n v="2026"/>
    <s v="Q2"/>
    <x v="5"/>
    <x v="5"/>
  </r>
  <r>
    <n v="486"/>
    <d v="2026-06-14T00:00:00"/>
    <x v="0"/>
    <x v="9"/>
    <x v="1"/>
    <s v="Business"/>
    <x v="1"/>
    <x v="17"/>
    <n v="8"/>
    <n v="72.36"/>
    <n v="0.1"/>
    <n v="32.229999999999997"/>
    <x v="1074"/>
    <n v="257.83999999999997"/>
    <n v="263.15199999999999"/>
    <n v="0.5050979669553467"/>
    <n v="2026"/>
    <s v="Q2"/>
    <x v="5"/>
    <x v="5"/>
  </r>
  <r>
    <n v="1507"/>
    <d v="2026-06-14T00:00:00"/>
    <x v="0"/>
    <x v="15"/>
    <x v="2"/>
    <s v="Returning"/>
    <x v="2"/>
    <x v="18"/>
    <n v="1"/>
    <n v="162.51"/>
    <n v="0"/>
    <n v="88.29"/>
    <x v="1075"/>
    <n v="88.29"/>
    <n v="74.219999999999985"/>
    <n v="0.45671035628576695"/>
    <n v="2026"/>
    <s v="Q2"/>
    <x v="5"/>
    <x v="5"/>
  </r>
  <r>
    <n v="1821"/>
    <d v="2026-06-14T00:00:00"/>
    <x v="0"/>
    <x v="15"/>
    <x v="2"/>
    <s v="Business"/>
    <x v="1"/>
    <x v="17"/>
    <n v="3"/>
    <n v="70.52"/>
    <n v="0"/>
    <n v="33.119999999999997"/>
    <x v="1076"/>
    <n v="99.359999999999985"/>
    <n v="112.20000000000002"/>
    <n v="0.53034600113442998"/>
    <n v="2026"/>
    <s v="Q2"/>
    <x v="5"/>
    <x v="5"/>
  </r>
  <r>
    <n v="2588"/>
    <d v="2026-06-14T00:00:00"/>
    <x v="3"/>
    <x v="8"/>
    <x v="3"/>
    <s v="Returning"/>
    <x v="1"/>
    <x v="1"/>
    <n v="1"/>
    <n v="90.28"/>
    <n v="0"/>
    <n v="46.04"/>
    <x v="1077"/>
    <n v="46.04"/>
    <n v="44.24"/>
    <n v="0.4900310146211786"/>
    <n v="2026"/>
    <s v="Q2"/>
    <x v="5"/>
    <x v="5"/>
  </r>
  <r>
    <n v="2815"/>
    <d v="2026-06-14T00:00:00"/>
    <x v="3"/>
    <x v="13"/>
    <x v="3"/>
    <s v="New"/>
    <x v="3"/>
    <x v="5"/>
    <n v="2"/>
    <n v="342.25"/>
    <n v="0"/>
    <n v="196.86"/>
    <x v="1078"/>
    <n v="393.72"/>
    <n v="290.77999999999997"/>
    <n v="0.42480642804967128"/>
    <n v="2026"/>
    <s v="Q2"/>
    <x v="5"/>
    <x v="5"/>
  </r>
  <r>
    <n v="3258"/>
    <d v="2026-06-14T00:00:00"/>
    <x v="1"/>
    <x v="1"/>
    <x v="0"/>
    <s v="Business"/>
    <x v="0"/>
    <x v="4"/>
    <n v="6"/>
    <n v="50.92"/>
    <n v="0.05"/>
    <n v="22.87"/>
    <x v="1079"/>
    <n v="137.22"/>
    <n v="153.02399999999997"/>
    <n v="0.52722536899987593"/>
    <n v="2026"/>
    <s v="Q2"/>
    <x v="5"/>
    <x v="5"/>
  </r>
  <r>
    <n v="3361"/>
    <d v="2026-06-14T00:00:00"/>
    <x v="0"/>
    <x v="0"/>
    <x v="2"/>
    <s v="Returning"/>
    <x v="2"/>
    <x v="2"/>
    <n v="5"/>
    <n v="36.72"/>
    <n v="0.15"/>
    <n v="13.2"/>
    <x v="1080"/>
    <n v="66"/>
    <n v="90.06"/>
    <n v="0.57708573625528647"/>
    <n v="2026"/>
    <s v="Q2"/>
    <x v="5"/>
    <x v="5"/>
  </r>
  <r>
    <n v="3629"/>
    <d v="2026-06-14T00:00:00"/>
    <x v="0"/>
    <x v="15"/>
    <x v="0"/>
    <s v="New"/>
    <x v="3"/>
    <x v="5"/>
    <n v="4"/>
    <n v="348.96"/>
    <n v="0.15"/>
    <n v="197.02"/>
    <x v="1081"/>
    <n v="788.08"/>
    <n v="398.3839999999999"/>
    <n v="0.3357741996385899"/>
    <n v="2026"/>
    <s v="Q2"/>
    <x v="5"/>
    <x v="5"/>
  </r>
  <r>
    <n v="3750"/>
    <d v="2026-06-14T00:00:00"/>
    <x v="0"/>
    <x v="0"/>
    <x v="0"/>
    <s v="Returning"/>
    <x v="1"/>
    <x v="17"/>
    <n v="1"/>
    <n v="71.28"/>
    <n v="0"/>
    <n v="31.92"/>
    <x v="1082"/>
    <n v="31.92"/>
    <n v="39.36"/>
    <n v="0.55218855218855212"/>
    <n v="2026"/>
    <s v="Q2"/>
    <x v="5"/>
    <x v="5"/>
  </r>
  <r>
    <n v="5088"/>
    <d v="2026-06-14T00:00:00"/>
    <x v="1"/>
    <x v="12"/>
    <x v="0"/>
    <s v="New"/>
    <x v="2"/>
    <x v="18"/>
    <n v="1"/>
    <n v="160.99"/>
    <n v="0.05"/>
    <n v="89.15"/>
    <x v="1083"/>
    <n v="89.15"/>
    <n v="63.790500000000009"/>
    <n v="0.41709357560619981"/>
    <n v="2026"/>
    <s v="Q2"/>
    <x v="5"/>
    <x v="5"/>
  </r>
  <r>
    <n v="1450"/>
    <d v="2026-06-15T00:00:00"/>
    <x v="1"/>
    <x v="14"/>
    <x v="0"/>
    <s v="Returning"/>
    <x v="4"/>
    <x v="12"/>
    <n v="1"/>
    <n v="124.19"/>
    <n v="0.05"/>
    <n v="67.209999999999994"/>
    <x v="1084"/>
    <n v="67.209999999999994"/>
    <n v="50.770499999999998"/>
    <n v="0.43032958836417884"/>
    <n v="2026"/>
    <s v="Q2"/>
    <x v="5"/>
    <x v="5"/>
  </r>
  <r>
    <n v="2330"/>
    <d v="2026-06-15T00:00:00"/>
    <x v="1"/>
    <x v="1"/>
    <x v="0"/>
    <s v="New"/>
    <x v="2"/>
    <x v="2"/>
    <n v="2"/>
    <n v="36.11"/>
    <n v="0.05"/>
    <n v="13.29"/>
    <x v="1085"/>
    <n v="26.58"/>
    <n v="42.028999999999996"/>
    <n v="0.6125872698917052"/>
    <n v="2026"/>
    <s v="Q2"/>
    <x v="5"/>
    <x v="5"/>
  </r>
  <r>
    <n v="4655"/>
    <d v="2026-06-15T00:00:00"/>
    <x v="0"/>
    <x v="0"/>
    <x v="1"/>
    <s v="Business"/>
    <x v="4"/>
    <x v="10"/>
    <n v="4"/>
    <n v="40.909999999999997"/>
    <n v="0.05"/>
    <n v="14.42"/>
    <x v="1086"/>
    <n v="57.68"/>
    <n v="97.777999999999963"/>
    <n v="0.62896730949838531"/>
    <n v="2026"/>
    <s v="Q2"/>
    <x v="5"/>
    <x v="5"/>
  </r>
  <r>
    <n v="137"/>
    <d v="2026-06-16T00:00:00"/>
    <x v="1"/>
    <x v="6"/>
    <x v="0"/>
    <s v="Returning"/>
    <x v="1"/>
    <x v="3"/>
    <n v="5"/>
    <n v="141.66999999999999"/>
    <n v="0.1"/>
    <n v="80.59"/>
    <x v="1087"/>
    <n v="402.95000000000005"/>
    <n v="234.56499999999994"/>
    <n v="0.36793644071119885"/>
    <n v="2026"/>
    <s v="Q2"/>
    <x v="5"/>
    <x v="5"/>
  </r>
  <r>
    <n v="141"/>
    <d v="2026-06-16T00:00:00"/>
    <x v="3"/>
    <x v="7"/>
    <x v="0"/>
    <s v="Returning"/>
    <x v="2"/>
    <x v="9"/>
    <n v="1"/>
    <n v="47.53"/>
    <n v="0.05"/>
    <n v="18.5"/>
    <x v="1088"/>
    <n v="18.5"/>
    <n v="26.653500000000001"/>
    <n v="0.59028646727274736"/>
    <n v="2026"/>
    <s v="Q2"/>
    <x v="5"/>
    <x v="5"/>
  </r>
  <r>
    <n v="335"/>
    <d v="2026-06-16T00:00:00"/>
    <x v="3"/>
    <x v="8"/>
    <x v="0"/>
    <s v="Returning"/>
    <x v="2"/>
    <x v="18"/>
    <n v="3"/>
    <n v="163.65"/>
    <n v="0.15"/>
    <n v="85.8"/>
    <x v="1089"/>
    <n v="257.39999999999998"/>
    <n v="159.90750000000003"/>
    <n v="0.38318865584730688"/>
    <n v="2026"/>
    <s v="Q2"/>
    <x v="5"/>
    <x v="5"/>
  </r>
  <r>
    <n v="498"/>
    <d v="2026-06-16T00:00:00"/>
    <x v="0"/>
    <x v="15"/>
    <x v="1"/>
    <s v="Business"/>
    <x v="2"/>
    <x v="15"/>
    <n v="5"/>
    <n v="130.94999999999999"/>
    <n v="0.15"/>
    <n v="68.47"/>
    <x v="1090"/>
    <n v="342.35"/>
    <n v="214.1875"/>
    <n v="0.38485726478449339"/>
    <n v="2026"/>
    <s v="Q2"/>
    <x v="5"/>
    <x v="5"/>
  </r>
  <r>
    <n v="2611"/>
    <d v="2026-06-16T00:00:00"/>
    <x v="3"/>
    <x v="13"/>
    <x v="0"/>
    <s v="Returning"/>
    <x v="2"/>
    <x v="18"/>
    <n v="5"/>
    <n v="160.82"/>
    <n v="0"/>
    <n v="90.14"/>
    <x v="1091"/>
    <n v="450.7"/>
    <n v="353.39999999999992"/>
    <n v="0.43949757492849145"/>
    <n v="2026"/>
    <s v="Q2"/>
    <x v="5"/>
    <x v="5"/>
  </r>
  <r>
    <n v="3197"/>
    <d v="2026-06-16T00:00:00"/>
    <x v="1"/>
    <x v="12"/>
    <x v="2"/>
    <s v="New"/>
    <x v="0"/>
    <x v="6"/>
    <n v="3"/>
    <n v="40.51"/>
    <n v="0"/>
    <n v="16.940000000000001"/>
    <x v="1092"/>
    <n v="50.820000000000007"/>
    <n v="70.709999999999994"/>
    <n v="0.58183164650703523"/>
    <n v="2026"/>
    <s v="Q2"/>
    <x v="5"/>
    <x v="5"/>
  </r>
  <r>
    <n v="4668"/>
    <d v="2026-06-16T00:00:00"/>
    <x v="1"/>
    <x v="11"/>
    <x v="0"/>
    <s v="Business"/>
    <x v="0"/>
    <x v="0"/>
    <n v="1"/>
    <n v="81.08"/>
    <n v="0"/>
    <n v="41.52"/>
    <x v="1093"/>
    <n v="41.52"/>
    <n v="39.559999999999995"/>
    <n v="0.48791317217562896"/>
    <n v="2026"/>
    <s v="Q2"/>
    <x v="5"/>
    <x v="5"/>
  </r>
  <r>
    <n v="4994"/>
    <d v="2026-06-16T00:00:00"/>
    <x v="2"/>
    <x v="10"/>
    <x v="1"/>
    <s v="Business"/>
    <x v="1"/>
    <x v="11"/>
    <n v="4"/>
    <n v="150.43"/>
    <n v="0.1"/>
    <n v="77.650000000000006"/>
    <x v="1094"/>
    <n v="310.60000000000002"/>
    <n v="230.94799999999998"/>
    <n v="0.42645896577957998"/>
    <n v="2026"/>
    <s v="Q2"/>
    <x v="5"/>
    <x v="5"/>
  </r>
  <r>
    <n v="512"/>
    <d v="2026-06-17T00:00:00"/>
    <x v="1"/>
    <x v="12"/>
    <x v="3"/>
    <s v="Returning"/>
    <x v="3"/>
    <x v="7"/>
    <n v="1"/>
    <n v="192.42"/>
    <n v="0"/>
    <n v="103.31"/>
    <x v="1095"/>
    <n v="103.31"/>
    <n v="89.109999999999985"/>
    <n v="0.46310154869556175"/>
    <n v="2026"/>
    <s v="Q2"/>
    <x v="5"/>
    <x v="5"/>
  </r>
  <r>
    <n v="717"/>
    <d v="2026-06-17T00:00:00"/>
    <x v="3"/>
    <x v="7"/>
    <x v="1"/>
    <s v="Business"/>
    <x v="3"/>
    <x v="5"/>
    <n v="10"/>
    <n v="333.14"/>
    <n v="0.15"/>
    <n v="194.52"/>
    <x v="1096"/>
    <n v="1945.2"/>
    <n v="886.48999999999955"/>
    <n v="0.31306039856057677"/>
    <n v="2026"/>
    <s v="Q2"/>
    <x v="5"/>
    <x v="5"/>
  </r>
  <r>
    <n v="952"/>
    <d v="2026-06-17T00:00:00"/>
    <x v="0"/>
    <x v="0"/>
    <x v="0"/>
    <s v="Business"/>
    <x v="3"/>
    <x v="13"/>
    <n v="1"/>
    <n v="79.900000000000006"/>
    <n v="0.05"/>
    <n v="40.19"/>
    <x v="1097"/>
    <n v="40.19"/>
    <n v="35.715000000000003"/>
    <n v="0.47052236348066667"/>
    <n v="2026"/>
    <s v="Q2"/>
    <x v="5"/>
    <x v="5"/>
  </r>
  <r>
    <n v="1081"/>
    <d v="2026-06-17T00:00:00"/>
    <x v="3"/>
    <x v="13"/>
    <x v="0"/>
    <s v="Returning"/>
    <x v="0"/>
    <x v="4"/>
    <n v="1"/>
    <n v="51.12"/>
    <n v="0"/>
    <n v="22.43"/>
    <x v="1098"/>
    <n v="22.43"/>
    <n v="28.689999999999998"/>
    <n v="0.56122848200312991"/>
    <n v="2026"/>
    <s v="Q2"/>
    <x v="5"/>
    <x v="5"/>
  </r>
  <r>
    <n v="2043"/>
    <d v="2026-06-17T00:00:00"/>
    <x v="1"/>
    <x v="6"/>
    <x v="0"/>
    <s v="New"/>
    <x v="1"/>
    <x v="1"/>
    <n v="2"/>
    <n v="90.33"/>
    <n v="0"/>
    <n v="46.3"/>
    <x v="1099"/>
    <n v="92.6"/>
    <n v="88.06"/>
    <n v="0.48743496069965686"/>
    <n v="2026"/>
    <s v="Q2"/>
    <x v="5"/>
    <x v="5"/>
  </r>
  <r>
    <n v="4040"/>
    <d v="2026-06-17T00:00:00"/>
    <x v="3"/>
    <x v="7"/>
    <x v="0"/>
    <s v="Business"/>
    <x v="2"/>
    <x v="2"/>
    <n v="2"/>
    <n v="36.799999999999997"/>
    <n v="0.05"/>
    <n v="13.94"/>
    <x v="1100"/>
    <n v="27.88"/>
    <n v="42.039999999999992"/>
    <n v="0.60125858123569798"/>
    <n v="2026"/>
    <s v="Q2"/>
    <x v="5"/>
    <x v="5"/>
  </r>
  <r>
    <n v="2295"/>
    <d v="2026-06-18T00:00:00"/>
    <x v="1"/>
    <x v="11"/>
    <x v="3"/>
    <s v="New"/>
    <x v="2"/>
    <x v="9"/>
    <n v="1"/>
    <n v="45.7"/>
    <n v="0.1"/>
    <n v="18.600000000000001"/>
    <x v="492"/>
    <n v="18.600000000000001"/>
    <n v="22.53"/>
    <n v="0.5477753464624362"/>
    <n v="2026"/>
    <s v="Q2"/>
    <x v="5"/>
    <x v="5"/>
  </r>
  <r>
    <n v="2670"/>
    <d v="2026-06-18T00:00:00"/>
    <x v="2"/>
    <x v="5"/>
    <x v="3"/>
    <s v="Returning"/>
    <x v="2"/>
    <x v="18"/>
    <n v="3"/>
    <n v="162.30000000000001"/>
    <n v="0.1"/>
    <n v="86.43"/>
    <x v="1101"/>
    <n v="259.29000000000002"/>
    <n v="178.92000000000002"/>
    <n v="0.40829739166153217"/>
    <n v="2026"/>
    <s v="Q2"/>
    <x v="5"/>
    <x v="5"/>
  </r>
  <r>
    <n v="2777"/>
    <d v="2026-06-18T00:00:00"/>
    <x v="1"/>
    <x v="14"/>
    <x v="1"/>
    <s v="Business"/>
    <x v="1"/>
    <x v="17"/>
    <n v="5"/>
    <n v="72.37"/>
    <n v="0.2"/>
    <n v="32.840000000000003"/>
    <x v="1102"/>
    <n v="164.20000000000002"/>
    <n v="125.28"/>
    <n v="0.43277601215973466"/>
    <n v="2026"/>
    <s v="Q2"/>
    <x v="5"/>
    <x v="5"/>
  </r>
  <r>
    <n v="2780"/>
    <d v="2026-06-18T00:00:00"/>
    <x v="2"/>
    <x v="3"/>
    <x v="0"/>
    <s v="New"/>
    <x v="4"/>
    <x v="14"/>
    <n v="2"/>
    <n v="35.61"/>
    <n v="0.15"/>
    <n v="13.96"/>
    <x v="1103"/>
    <n v="27.92"/>
    <n v="32.616999999999997"/>
    <n v="0.53879445628293432"/>
    <n v="2026"/>
    <s v="Q2"/>
    <x v="5"/>
    <x v="5"/>
  </r>
  <r>
    <n v="3209"/>
    <d v="2026-06-18T00:00:00"/>
    <x v="3"/>
    <x v="13"/>
    <x v="0"/>
    <s v="Returning"/>
    <x v="2"/>
    <x v="15"/>
    <n v="2"/>
    <n v="133.12"/>
    <n v="0"/>
    <n v="67.02"/>
    <x v="1104"/>
    <n v="134.04"/>
    <n v="132.20000000000002"/>
    <n v="0.4965444711538462"/>
    <n v="2026"/>
    <s v="Q2"/>
    <x v="5"/>
    <x v="5"/>
  </r>
  <r>
    <n v="3414"/>
    <d v="2026-06-18T00:00:00"/>
    <x v="0"/>
    <x v="15"/>
    <x v="3"/>
    <s v="Returning"/>
    <x v="0"/>
    <x v="4"/>
    <n v="1"/>
    <n v="51.23"/>
    <n v="0.05"/>
    <n v="23.12"/>
    <x v="1105"/>
    <n v="23.12"/>
    <n v="25.548499999999994"/>
    <n v="0.5249494025909982"/>
    <n v="2026"/>
    <s v="Q2"/>
    <x v="5"/>
    <x v="5"/>
  </r>
  <r>
    <n v="3846"/>
    <d v="2026-06-18T00:00:00"/>
    <x v="1"/>
    <x v="12"/>
    <x v="0"/>
    <s v="Business"/>
    <x v="1"/>
    <x v="1"/>
    <n v="1"/>
    <n v="93.5"/>
    <n v="0"/>
    <n v="46.63"/>
    <x v="1106"/>
    <n v="46.63"/>
    <n v="46.87"/>
    <n v="0.50128342245989299"/>
    <n v="2026"/>
    <s v="Q2"/>
    <x v="5"/>
    <x v="5"/>
  </r>
  <r>
    <n v="4120"/>
    <d v="2026-06-18T00:00:00"/>
    <x v="3"/>
    <x v="4"/>
    <x v="2"/>
    <s v="Returning"/>
    <x v="4"/>
    <x v="10"/>
    <n v="3"/>
    <n v="41.16"/>
    <n v="0"/>
    <n v="14.79"/>
    <x v="1107"/>
    <n v="44.37"/>
    <n v="79.109999999999985"/>
    <n v="0.64067055393586003"/>
    <n v="2026"/>
    <s v="Q2"/>
    <x v="5"/>
    <x v="5"/>
  </r>
  <r>
    <n v="4217"/>
    <d v="2026-06-18T00:00:00"/>
    <x v="1"/>
    <x v="12"/>
    <x v="3"/>
    <s v="New"/>
    <x v="4"/>
    <x v="10"/>
    <n v="1"/>
    <n v="39.74"/>
    <n v="0.05"/>
    <n v="14.39"/>
    <x v="1108"/>
    <n v="14.39"/>
    <n v="23.363"/>
    <n v="0.6188382380208195"/>
    <n v="2026"/>
    <s v="Q2"/>
    <x v="5"/>
    <x v="5"/>
  </r>
  <r>
    <n v="4786"/>
    <d v="2026-06-18T00:00:00"/>
    <x v="3"/>
    <x v="7"/>
    <x v="0"/>
    <s v="Returning"/>
    <x v="2"/>
    <x v="9"/>
    <n v="3"/>
    <n v="46.79"/>
    <n v="0.1"/>
    <n v="18.25"/>
    <x v="1109"/>
    <n v="54.75"/>
    <n v="71.583000000000013"/>
    <n v="0.56662154781411034"/>
    <n v="2026"/>
    <s v="Q2"/>
    <x v="5"/>
    <x v="5"/>
  </r>
  <r>
    <n v="23"/>
    <d v="2026-06-19T00:00:00"/>
    <x v="3"/>
    <x v="13"/>
    <x v="1"/>
    <s v="Business"/>
    <x v="1"/>
    <x v="1"/>
    <n v="4"/>
    <n v="91.74"/>
    <n v="0.2"/>
    <n v="44.74"/>
    <x v="1110"/>
    <n v="178.96"/>
    <n v="114.60799999999998"/>
    <n v="0.39039677349029861"/>
    <n v="2026"/>
    <s v="Q2"/>
    <x v="5"/>
    <x v="5"/>
  </r>
  <r>
    <n v="99"/>
    <d v="2026-06-19T00:00:00"/>
    <x v="3"/>
    <x v="13"/>
    <x v="0"/>
    <s v="New"/>
    <x v="4"/>
    <x v="14"/>
    <n v="1"/>
    <n v="36.28"/>
    <n v="0.1"/>
    <n v="13.8"/>
    <x v="1111"/>
    <n v="13.8"/>
    <n v="18.852"/>
    <n v="0.5773612642410878"/>
    <n v="2026"/>
    <s v="Q2"/>
    <x v="5"/>
    <x v="5"/>
  </r>
  <r>
    <n v="269"/>
    <d v="2026-06-19T00:00:00"/>
    <x v="3"/>
    <x v="13"/>
    <x v="1"/>
    <s v="Returning"/>
    <x v="1"/>
    <x v="17"/>
    <n v="3"/>
    <n v="73.02"/>
    <n v="0.1"/>
    <n v="32.69"/>
    <x v="1112"/>
    <n v="98.07"/>
    <n v="99.084000000000003"/>
    <n v="0.50257159377948202"/>
    <n v="2026"/>
    <s v="Q2"/>
    <x v="5"/>
    <x v="5"/>
  </r>
  <r>
    <n v="1772"/>
    <d v="2026-06-19T00:00:00"/>
    <x v="3"/>
    <x v="4"/>
    <x v="0"/>
    <s v="New"/>
    <x v="1"/>
    <x v="11"/>
    <n v="4"/>
    <n v="153.38"/>
    <n v="0"/>
    <n v="76.92"/>
    <x v="1113"/>
    <n v="307.68"/>
    <n v="305.83999999999997"/>
    <n v="0.49850045638283996"/>
    <n v="2026"/>
    <s v="Q2"/>
    <x v="5"/>
    <x v="5"/>
  </r>
  <r>
    <n v="1906"/>
    <d v="2026-06-19T00:00:00"/>
    <x v="3"/>
    <x v="8"/>
    <x v="3"/>
    <s v="Returning"/>
    <x v="3"/>
    <x v="19"/>
    <n v="2"/>
    <n v="125.5"/>
    <n v="0"/>
    <n v="61.67"/>
    <x v="1114"/>
    <n v="123.34"/>
    <n v="127.66"/>
    <n v="0.50860557768924297"/>
    <n v="2026"/>
    <s v="Q2"/>
    <x v="5"/>
    <x v="5"/>
  </r>
  <r>
    <n v="2473"/>
    <d v="2026-06-19T00:00:00"/>
    <x v="0"/>
    <x v="0"/>
    <x v="1"/>
    <s v="Returning"/>
    <x v="0"/>
    <x v="0"/>
    <n v="3"/>
    <n v="80.75"/>
    <n v="0.15"/>
    <n v="42.81"/>
    <x v="1115"/>
    <n v="128.43"/>
    <n v="77.482499999999987"/>
    <n v="0.37628847204516475"/>
    <n v="2026"/>
    <s v="Q2"/>
    <x v="5"/>
    <x v="5"/>
  </r>
  <r>
    <n v="2549"/>
    <d v="2026-06-19T00:00:00"/>
    <x v="3"/>
    <x v="13"/>
    <x v="1"/>
    <s v="Returning"/>
    <x v="4"/>
    <x v="14"/>
    <n v="8"/>
    <n v="36.15"/>
    <n v="0.05"/>
    <n v="13.55"/>
    <x v="1116"/>
    <n v="108.4"/>
    <n v="166.33999999999995"/>
    <n v="0.60544514814005956"/>
    <n v="2026"/>
    <s v="Q2"/>
    <x v="5"/>
    <x v="5"/>
  </r>
  <r>
    <n v="3341"/>
    <d v="2026-06-19T00:00:00"/>
    <x v="0"/>
    <x v="15"/>
    <x v="0"/>
    <s v="New"/>
    <x v="1"/>
    <x v="3"/>
    <n v="2"/>
    <n v="143.1"/>
    <n v="0"/>
    <n v="78.11"/>
    <x v="1117"/>
    <n v="156.22"/>
    <n v="129.97999999999999"/>
    <n v="0.45415793151642209"/>
    <n v="2026"/>
    <s v="Q2"/>
    <x v="5"/>
    <x v="5"/>
  </r>
  <r>
    <n v="3351"/>
    <d v="2026-06-19T00:00:00"/>
    <x v="1"/>
    <x v="1"/>
    <x v="3"/>
    <s v="New"/>
    <x v="3"/>
    <x v="19"/>
    <n v="4"/>
    <n v="123.89"/>
    <n v="0"/>
    <n v="59.42"/>
    <x v="1118"/>
    <n v="237.68"/>
    <n v="257.88"/>
    <n v="0.5203809831301961"/>
    <n v="2026"/>
    <s v="Q2"/>
    <x v="5"/>
    <x v="5"/>
  </r>
  <r>
    <n v="3366"/>
    <d v="2026-06-19T00:00:00"/>
    <x v="1"/>
    <x v="11"/>
    <x v="0"/>
    <s v="Business"/>
    <x v="2"/>
    <x v="15"/>
    <n v="1"/>
    <n v="135.41999999999999"/>
    <n v="0.05"/>
    <n v="68.180000000000007"/>
    <x v="1119"/>
    <n v="68.180000000000007"/>
    <n v="60.468999999999966"/>
    <n v="0.47003085915941811"/>
    <n v="2026"/>
    <s v="Q2"/>
    <x v="5"/>
    <x v="5"/>
  </r>
  <r>
    <n v="3691"/>
    <d v="2026-06-19T00:00:00"/>
    <x v="1"/>
    <x v="6"/>
    <x v="2"/>
    <s v="Returning"/>
    <x v="1"/>
    <x v="1"/>
    <n v="1"/>
    <n v="93.48"/>
    <n v="0.05"/>
    <n v="44.31"/>
    <x v="1120"/>
    <n v="44.31"/>
    <n v="44.495999999999995"/>
    <n v="0.50104722653874734"/>
    <n v="2026"/>
    <s v="Q2"/>
    <x v="5"/>
    <x v="5"/>
  </r>
  <r>
    <n v="3909"/>
    <d v="2026-06-19T00:00:00"/>
    <x v="1"/>
    <x v="1"/>
    <x v="3"/>
    <s v="Returning"/>
    <x v="1"/>
    <x v="11"/>
    <n v="1"/>
    <n v="156.05000000000001"/>
    <n v="0.05"/>
    <n v="81.28"/>
    <x v="1121"/>
    <n v="81.28"/>
    <n v="66.967500000000001"/>
    <n v="0.45172768512116562"/>
    <n v="2026"/>
    <s v="Q2"/>
    <x v="5"/>
    <x v="5"/>
  </r>
  <r>
    <n v="4862"/>
    <d v="2026-06-19T00:00:00"/>
    <x v="1"/>
    <x v="6"/>
    <x v="0"/>
    <s v="Returning"/>
    <x v="4"/>
    <x v="14"/>
    <n v="1"/>
    <n v="36.74"/>
    <n v="0"/>
    <n v="14.15"/>
    <x v="1122"/>
    <n v="14.15"/>
    <n v="22.590000000000003"/>
    <n v="0.61486118671747425"/>
    <n v="2026"/>
    <s v="Q2"/>
    <x v="5"/>
    <x v="5"/>
  </r>
  <r>
    <n v="5096"/>
    <d v="2026-06-19T00:00:00"/>
    <x v="0"/>
    <x v="15"/>
    <x v="0"/>
    <s v="Returning"/>
    <x v="3"/>
    <x v="7"/>
    <n v="2"/>
    <n v="199.28"/>
    <n v="0"/>
    <n v="102.85"/>
    <x v="1123"/>
    <n v="205.7"/>
    <n v="192.86"/>
    <n v="0.48389201124046571"/>
    <n v="2026"/>
    <s v="Q2"/>
    <x v="5"/>
    <x v="5"/>
  </r>
  <r>
    <n v="5112"/>
    <d v="2026-06-19T00:00:00"/>
    <x v="0"/>
    <x v="0"/>
    <x v="3"/>
    <s v="Returning"/>
    <x v="4"/>
    <x v="14"/>
    <n v="2"/>
    <n v="37.04"/>
    <n v="0.05"/>
    <n v="13.76"/>
    <x v="1124"/>
    <n v="27.52"/>
    <n v="42.855999999999995"/>
    <n v="0.60895759918153913"/>
    <n v="2026"/>
    <s v="Q2"/>
    <x v="5"/>
    <x v="5"/>
  </r>
  <r>
    <n v="501"/>
    <d v="2026-06-20T00:00:00"/>
    <x v="3"/>
    <x v="4"/>
    <x v="0"/>
    <s v="New"/>
    <x v="3"/>
    <x v="13"/>
    <n v="2"/>
    <n v="80.95"/>
    <n v="0.1"/>
    <n v="39.44"/>
    <x v="1125"/>
    <n v="78.88"/>
    <n v="66.830000000000013"/>
    <n v="0.45865074462974409"/>
    <n v="2026"/>
    <s v="Q2"/>
    <x v="5"/>
    <x v="5"/>
  </r>
  <r>
    <n v="540"/>
    <d v="2026-06-20T00:00:00"/>
    <x v="0"/>
    <x v="9"/>
    <x v="3"/>
    <s v="Returning"/>
    <x v="1"/>
    <x v="11"/>
    <n v="1"/>
    <n v="151.46"/>
    <n v="0.05"/>
    <n v="77.98"/>
    <x v="1126"/>
    <n v="77.98"/>
    <n v="65.906999999999996"/>
    <n v="0.45804693961233467"/>
    <n v="2026"/>
    <s v="Q2"/>
    <x v="5"/>
    <x v="5"/>
  </r>
  <r>
    <n v="2255"/>
    <d v="2026-06-20T00:00:00"/>
    <x v="0"/>
    <x v="9"/>
    <x v="0"/>
    <s v="Business"/>
    <x v="1"/>
    <x v="1"/>
    <n v="5"/>
    <n v="90.1"/>
    <n v="0"/>
    <n v="44.32"/>
    <x v="1127"/>
    <n v="221.6"/>
    <n v="228.9"/>
    <n v="0.50810210876803552"/>
    <n v="2026"/>
    <s v="Q2"/>
    <x v="5"/>
    <x v="5"/>
  </r>
  <r>
    <n v="3126"/>
    <d v="2026-06-20T00:00:00"/>
    <x v="0"/>
    <x v="0"/>
    <x v="3"/>
    <s v="Business"/>
    <x v="1"/>
    <x v="11"/>
    <n v="1"/>
    <n v="155.69"/>
    <n v="0.1"/>
    <n v="79.42"/>
    <x v="1128"/>
    <n v="79.42"/>
    <n v="60.701000000000008"/>
    <n v="0.43320415926235184"/>
    <n v="2026"/>
    <s v="Q2"/>
    <x v="5"/>
    <x v="5"/>
  </r>
  <r>
    <n v="3223"/>
    <d v="2026-06-20T00:00:00"/>
    <x v="1"/>
    <x v="14"/>
    <x v="2"/>
    <s v="Returning"/>
    <x v="4"/>
    <x v="16"/>
    <n v="1"/>
    <n v="50.11"/>
    <n v="0.05"/>
    <n v="21.38"/>
    <x v="1129"/>
    <n v="21.38"/>
    <n v="26.224499999999995"/>
    <n v="0.55088279469377888"/>
    <n v="2026"/>
    <s v="Q2"/>
    <x v="5"/>
    <x v="5"/>
  </r>
  <r>
    <n v="3260"/>
    <d v="2026-06-20T00:00:00"/>
    <x v="2"/>
    <x v="2"/>
    <x v="2"/>
    <s v="Returning"/>
    <x v="1"/>
    <x v="3"/>
    <n v="1"/>
    <n v="142.55000000000001"/>
    <n v="0.1"/>
    <n v="79.709999999999994"/>
    <x v="1130"/>
    <n v="79.709999999999994"/>
    <n v="48.585000000000022"/>
    <n v="0.37869753302934656"/>
    <n v="2026"/>
    <s v="Q2"/>
    <x v="5"/>
    <x v="5"/>
  </r>
  <r>
    <n v="3404"/>
    <d v="2026-06-20T00:00:00"/>
    <x v="3"/>
    <x v="8"/>
    <x v="0"/>
    <s v="New"/>
    <x v="3"/>
    <x v="7"/>
    <n v="3"/>
    <n v="191.11"/>
    <n v="0.05"/>
    <n v="102.82"/>
    <x v="1131"/>
    <n v="308.45999999999998"/>
    <n v="236.20350000000002"/>
    <n v="0.43366867800026992"/>
    <n v="2026"/>
    <s v="Q2"/>
    <x v="5"/>
    <x v="5"/>
  </r>
  <r>
    <n v="4267"/>
    <d v="2026-06-20T00:00:00"/>
    <x v="3"/>
    <x v="13"/>
    <x v="1"/>
    <s v="Business"/>
    <x v="0"/>
    <x v="6"/>
    <n v="6"/>
    <n v="40.229999999999997"/>
    <n v="0.15"/>
    <n v="17.079999999999998"/>
    <x v="1132"/>
    <n v="102.47999999999999"/>
    <n v="102.69300000000001"/>
    <n v="0.50051907414718322"/>
    <n v="2026"/>
    <s v="Q2"/>
    <x v="5"/>
    <x v="5"/>
  </r>
  <r>
    <n v="5082"/>
    <d v="2026-06-20T00:00:00"/>
    <x v="1"/>
    <x v="11"/>
    <x v="0"/>
    <s v="Business"/>
    <x v="0"/>
    <x v="0"/>
    <n v="2"/>
    <n v="81.489999999999995"/>
    <n v="0"/>
    <n v="42.15"/>
    <x v="1133"/>
    <n v="84.3"/>
    <n v="78.679999999999993"/>
    <n v="0.48275862068965514"/>
    <n v="2026"/>
    <s v="Q2"/>
    <x v="5"/>
    <x v="5"/>
  </r>
  <r>
    <n v="5108"/>
    <d v="2026-06-20T00:00:00"/>
    <x v="1"/>
    <x v="6"/>
    <x v="1"/>
    <s v="Business"/>
    <x v="2"/>
    <x v="18"/>
    <n v="8"/>
    <n v="162.71"/>
    <n v="0.2"/>
    <n v="85.27"/>
    <x v="1134"/>
    <n v="682.16"/>
    <n v="359.18400000000008"/>
    <n v="0.34492348349824847"/>
    <n v="2026"/>
    <s v="Q2"/>
    <x v="5"/>
    <x v="5"/>
  </r>
  <r>
    <n v="1105"/>
    <d v="2026-06-21T00:00:00"/>
    <x v="2"/>
    <x v="5"/>
    <x v="3"/>
    <s v="Returning"/>
    <x v="2"/>
    <x v="2"/>
    <n v="1"/>
    <n v="36.479999999999997"/>
    <n v="0.1"/>
    <n v="13.9"/>
    <x v="1135"/>
    <n v="13.9"/>
    <n v="18.932000000000002"/>
    <n v="0.57663255360623789"/>
    <n v="2026"/>
    <s v="Q2"/>
    <x v="5"/>
    <x v="5"/>
  </r>
  <r>
    <n v="2757"/>
    <d v="2026-06-21T00:00:00"/>
    <x v="1"/>
    <x v="6"/>
    <x v="1"/>
    <s v="Business"/>
    <x v="2"/>
    <x v="15"/>
    <n v="6"/>
    <n v="136.65"/>
    <n v="0.15"/>
    <n v="68.56"/>
    <x v="1136"/>
    <n v="411.36"/>
    <n v="285.55500000000006"/>
    <n v="0.4097415036266977"/>
    <n v="2026"/>
    <s v="Q2"/>
    <x v="5"/>
    <x v="5"/>
  </r>
  <r>
    <n v="3325"/>
    <d v="2026-06-21T00:00:00"/>
    <x v="2"/>
    <x v="2"/>
    <x v="0"/>
    <s v="New"/>
    <x v="0"/>
    <x v="4"/>
    <n v="4"/>
    <n v="50.57"/>
    <n v="0"/>
    <n v="21.85"/>
    <x v="1137"/>
    <n v="87.4"/>
    <n v="114.88"/>
    <n v="0.56792564761716435"/>
    <n v="2026"/>
    <s v="Q2"/>
    <x v="5"/>
    <x v="5"/>
  </r>
  <r>
    <n v="4070"/>
    <d v="2026-06-21T00:00:00"/>
    <x v="3"/>
    <x v="8"/>
    <x v="0"/>
    <s v="New"/>
    <x v="0"/>
    <x v="8"/>
    <n v="3"/>
    <n v="103.72"/>
    <n v="0"/>
    <n v="50.34"/>
    <x v="1138"/>
    <n v="151.02000000000001"/>
    <n v="160.13999999999996"/>
    <n v="0.51465483995372152"/>
    <n v="2026"/>
    <s v="Q2"/>
    <x v="5"/>
    <x v="5"/>
  </r>
  <r>
    <n v="4339"/>
    <d v="2026-06-21T00:00:00"/>
    <x v="2"/>
    <x v="16"/>
    <x v="3"/>
    <s v="Returning"/>
    <x v="2"/>
    <x v="15"/>
    <n v="1"/>
    <n v="132.49"/>
    <n v="0"/>
    <n v="67.09"/>
    <x v="1139"/>
    <n v="67.09"/>
    <n v="65.400000000000006"/>
    <n v="0.49362216016303118"/>
    <n v="2026"/>
    <s v="Q2"/>
    <x v="5"/>
    <x v="5"/>
  </r>
  <r>
    <n v="731"/>
    <d v="2026-06-22T00:00:00"/>
    <x v="2"/>
    <x v="3"/>
    <x v="0"/>
    <s v="New"/>
    <x v="3"/>
    <x v="13"/>
    <n v="2"/>
    <n v="80.650000000000006"/>
    <n v="0"/>
    <n v="39.18"/>
    <x v="1140"/>
    <n v="78.36"/>
    <n v="82.940000000000012"/>
    <n v="0.51419714817110973"/>
    <n v="2026"/>
    <s v="Q2"/>
    <x v="5"/>
    <x v="5"/>
  </r>
  <r>
    <n v="1362"/>
    <d v="2026-06-22T00:00:00"/>
    <x v="1"/>
    <x v="1"/>
    <x v="2"/>
    <s v="New"/>
    <x v="4"/>
    <x v="14"/>
    <n v="1"/>
    <n v="35.409999999999997"/>
    <n v="0.05"/>
    <n v="13.9"/>
    <x v="1141"/>
    <n v="13.9"/>
    <n v="19.7395"/>
    <n v="0.58679528530447833"/>
    <n v="2026"/>
    <s v="Q2"/>
    <x v="5"/>
    <x v="5"/>
  </r>
  <r>
    <n v="1512"/>
    <d v="2026-06-22T00:00:00"/>
    <x v="0"/>
    <x v="0"/>
    <x v="3"/>
    <s v="Returning"/>
    <x v="4"/>
    <x v="10"/>
    <n v="3"/>
    <n v="41.01"/>
    <n v="0"/>
    <n v="14.33"/>
    <x v="1142"/>
    <n v="42.99"/>
    <n v="80.039999999999992"/>
    <n v="0.65057303096805652"/>
    <n v="2026"/>
    <s v="Q2"/>
    <x v="5"/>
    <x v="5"/>
  </r>
  <r>
    <n v="1647"/>
    <d v="2026-06-22T00:00:00"/>
    <x v="3"/>
    <x v="8"/>
    <x v="0"/>
    <s v="Business"/>
    <x v="2"/>
    <x v="2"/>
    <n v="1"/>
    <n v="36.01"/>
    <n v="0"/>
    <n v="13.23"/>
    <x v="1143"/>
    <n v="13.23"/>
    <n v="22.779999999999998"/>
    <n v="0.63260205498472644"/>
    <n v="2026"/>
    <s v="Q2"/>
    <x v="5"/>
    <x v="5"/>
  </r>
  <r>
    <n v="2358"/>
    <d v="2026-06-22T00:00:00"/>
    <x v="0"/>
    <x v="0"/>
    <x v="3"/>
    <s v="Returning"/>
    <x v="4"/>
    <x v="16"/>
    <n v="2"/>
    <n v="50.21"/>
    <n v="0.05"/>
    <n v="21.74"/>
    <x v="1144"/>
    <n v="43.48"/>
    <n v="51.919000000000004"/>
    <n v="0.54423002337550708"/>
    <n v="2026"/>
    <s v="Q2"/>
    <x v="5"/>
    <x v="5"/>
  </r>
  <r>
    <n v="2366"/>
    <d v="2026-06-22T00:00:00"/>
    <x v="2"/>
    <x v="10"/>
    <x v="3"/>
    <s v="Returning"/>
    <x v="0"/>
    <x v="8"/>
    <n v="3"/>
    <n v="100.3"/>
    <n v="0"/>
    <n v="49.26"/>
    <x v="1145"/>
    <n v="147.78"/>
    <n v="153.11999999999998"/>
    <n v="0.5088733798604187"/>
    <n v="2026"/>
    <s v="Q2"/>
    <x v="5"/>
    <x v="5"/>
  </r>
  <r>
    <n v="3481"/>
    <d v="2026-06-22T00:00:00"/>
    <x v="3"/>
    <x v="8"/>
    <x v="2"/>
    <s v="New"/>
    <x v="2"/>
    <x v="9"/>
    <n v="1"/>
    <n v="47.7"/>
    <n v="0.1"/>
    <n v="18.760000000000002"/>
    <x v="1146"/>
    <n v="18.760000000000002"/>
    <n v="24.170000000000005"/>
    <n v="0.56300955043093415"/>
    <n v="2026"/>
    <s v="Q2"/>
    <x v="5"/>
    <x v="5"/>
  </r>
  <r>
    <n v="3595"/>
    <d v="2026-06-22T00:00:00"/>
    <x v="1"/>
    <x v="14"/>
    <x v="0"/>
    <s v="New"/>
    <x v="0"/>
    <x v="6"/>
    <n v="2"/>
    <n v="40.94"/>
    <n v="0.1"/>
    <n v="16.88"/>
    <x v="1147"/>
    <n v="33.76"/>
    <n v="39.931999999999995"/>
    <n v="0.54187700157411933"/>
    <n v="2026"/>
    <s v="Q2"/>
    <x v="5"/>
    <x v="5"/>
  </r>
  <r>
    <n v="3766"/>
    <d v="2026-06-22T00:00:00"/>
    <x v="3"/>
    <x v="8"/>
    <x v="2"/>
    <s v="Returning"/>
    <x v="1"/>
    <x v="1"/>
    <n v="1"/>
    <n v="93.78"/>
    <n v="0"/>
    <n v="46.62"/>
    <x v="159"/>
    <n v="46.62"/>
    <n v="47.160000000000004"/>
    <n v="0.50287907869481774"/>
    <n v="2026"/>
    <s v="Q2"/>
    <x v="5"/>
    <x v="5"/>
  </r>
  <r>
    <n v="3933"/>
    <d v="2026-06-22T00:00:00"/>
    <x v="3"/>
    <x v="4"/>
    <x v="2"/>
    <s v="New"/>
    <x v="4"/>
    <x v="16"/>
    <n v="2"/>
    <n v="51.42"/>
    <n v="0"/>
    <n v="22.19"/>
    <x v="1148"/>
    <n v="44.38"/>
    <n v="58.46"/>
    <n v="0.56845585375340335"/>
    <n v="2026"/>
    <s v="Q2"/>
    <x v="5"/>
    <x v="5"/>
  </r>
  <r>
    <n v="3951"/>
    <d v="2026-06-22T00:00:00"/>
    <x v="2"/>
    <x v="2"/>
    <x v="2"/>
    <s v="New"/>
    <x v="2"/>
    <x v="18"/>
    <n v="1"/>
    <n v="164.99"/>
    <n v="0.1"/>
    <n v="86.6"/>
    <x v="1149"/>
    <n v="86.6"/>
    <n v="61.89100000000002"/>
    <n v="0.41679967136055396"/>
    <n v="2026"/>
    <s v="Q2"/>
    <x v="5"/>
    <x v="5"/>
  </r>
  <r>
    <n v="4078"/>
    <d v="2026-06-22T00:00:00"/>
    <x v="2"/>
    <x v="5"/>
    <x v="3"/>
    <s v="Returning"/>
    <x v="1"/>
    <x v="3"/>
    <n v="1"/>
    <n v="145.65"/>
    <n v="0"/>
    <n v="79.87"/>
    <x v="1150"/>
    <n v="79.87"/>
    <n v="65.78"/>
    <n v="0.45163062135255749"/>
    <n v="2026"/>
    <s v="Q2"/>
    <x v="5"/>
    <x v="5"/>
  </r>
  <r>
    <n v="4182"/>
    <d v="2026-06-22T00:00:00"/>
    <x v="1"/>
    <x v="11"/>
    <x v="0"/>
    <s v="New"/>
    <x v="4"/>
    <x v="12"/>
    <n v="4"/>
    <n v="120.94"/>
    <n v="0.05"/>
    <n v="70.84"/>
    <x v="1151"/>
    <n v="283.36"/>
    <n v="176.21199999999993"/>
    <n v="0.38342631840059871"/>
    <n v="2026"/>
    <s v="Q2"/>
    <x v="5"/>
    <x v="5"/>
  </r>
  <r>
    <n v="323"/>
    <d v="2026-06-23T00:00:00"/>
    <x v="3"/>
    <x v="13"/>
    <x v="0"/>
    <s v="Returning"/>
    <x v="2"/>
    <x v="2"/>
    <n v="1"/>
    <n v="36.94"/>
    <n v="0"/>
    <n v="13.25"/>
    <x v="1152"/>
    <n v="13.25"/>
    <n v="23.689999999999998"/>
    <n v="0.64131023280996213"/>
    <n v="2026"/>
    <s v="Q2"/>
    <x v="5"/>
    <x v="5"/>
  </r>
  <r>
    <n v="544"/>
    <d v="2026-06-23T00:00:00"/>
    <x v="0"/>
    <x v="15"/>
    <x v="0"/>
    <s v="Business"/>
    <x v="1"/>
    <x v="1"/>
    <n v="1"/>
    <n v="90.3"/>
    <n v="0.05"/>
    <n v="45.07"/>
    <x v="1153"/>
    <n v="45.07"/>
    <n v="40.714999999999996"/>
    <n v="0.47461677449437545"/>
    <n v="2026"/>
    <s v="Q2"/>
    <x v="5"/>
    <x v="5"/>
  </r>
  <r>
    <n v="1570"/>
    <d v="2026-06-23T00:00:00"/>
    <x v="3"/>
    <x v="13"/>
    <x v="3"/>
    <s v="Returning"/>
    <x v="3"/>
    <x v="5"/>
    <n v="1"/>
    <n v="335.05"/>
    <n v="0"/>
    <n v="191.67"/>
    <x v="1154"/>
    <n v="191.67"/>
    <n v="143.38000000000002"/>
    <n v="0.42793612893597976"/>
    <n v="2026"/>
    <s v="Q2"/>
    <x v="5"/>
    <x v="5"/>
  </r>
  <r>
    <n v="1932"/>
    <d v="2026-06-23T00:00:00"/>
    <x v="3"/>
    <x v="8"/>
    <x v="0"/>
    <s v="New"/>
    <x v="2"/>
    <x v="2"/>
    <n v="1"/>
    <n v="35.9"/>
    <n v="0.05"/>
    <n v="13.81"/>
    <x v="1155"/>
    <n v="13.81"/>
    <n v="20.294999999999995"/>
    <n v="0.59507403606509301"/>
    <n v="2026"/>
    <s v="Q2"/>
    <x v="5"/>
    <x v="5"/>
  </r>
  <r>
    <n v="4352"/>
    <d v="2026-06-23T00:00:00"/>
    <x v="3"/>
    <x v="13"/>
    <x v="0"/>
    <s v="Returning"/>
    <x v="0"/>
    <x v="4"/>
    <n v="6"/>
    <n v="51.34"/>
    <n v="0.1"/>
    <n v="22.47"/>
    <x v="1156"/>
    <n v="134.82"/>
    <n v="142.41600000000005"/>
    <n v="0.51369951954291659"/>
    <n v="2026"/>
    <s v="Q2"/>
    <x v="5"/>
    <x v="5"/>
  </r>
  <r>
    <n v="4561"/>
    <d v="2026-06-23T00:00:00"/>
    <x v="0"/>
    <x v="0"/>
    <x v="2"/>
    <s v="Returning"/>
    <x v="1"/>
    <x v="11"/>
    <n v="1"/>
    <n v="157.91"/>
    <n v="0"/>
    <n v="77.12"/>
    <x v="1157"/>
    <n v="77.12"/>
    <n v="80.789999999999992"/>
    <n v="0.51162054334747642"/>
    <n v="2026"/>
    <s v="Q2"/>
    <x v="5"/>
    <x v="5"/>
  </r>
  <r>
    <n v="4741"/>
    <d v="2026-06-23T00:00:00"/>
    <x v="3"/>
    <x v="13"/>
    <x v="0"/>
    <s v="New"/>
    <x v="0"/>
    <x v="6"/>
    <n v="3"/>
    <n v="41.09"/>
    <n v="0.05"/>
    <n v="16.809999999999999"/>
    <x v="1158"/>
    <n v="50.429999999999993"/>
    <n v="66.676500000000019"/>
    <n v="0.569366346018368"/>
    <n v="2026"/>
    <s v="Q2"/>
    <x v="5"/>
    <x v="5"/>
  </r>
  <r>
    <n v="4882"/>
    <d v="2026-06-23T00:00:00"/>
    <x v="1"/>
    <x v="12"/>
    <x v="0"/>
    <s v="Returning"/>
    <x v="3"/>
    <x v="19"/>
    <n v="2"/>
    <n v="120.18"/>
    <n v="0.05"/>
    <n v="59.4"/>
    <x v="1159"/>
    <n v="118.8"/>
    <n v="109.54200000000002"/>
    <n v="0.47972777675591882"/>
    <n v="2026"/>
    <s v="Q2"/>
    <x v="5"/>
    <x v="5"/>
  </r>
  <r>
    <n v="4885"/>
    <d v="2026-06-23T00:00:00"/>
    <x v="3"/>
    <x v="13"/>
    <x v="3"/>
    <s v="New"/>
    <x v="3"/>
    <x v="7"/>
    <n v="1"/>
    <n v="198.1"/>
    <n v="0.1"/>
    <n v="103.46"/>
    <x v="1160"/>
    <n v="103.46"/>
    <n v="74.83"/>
    <n v="0.41970946211228899"/>
    <n v="2026"/>
    <s v="Q2"/>
    <x v="5"/>
    <x v="5"/>
  </r>
  <r>
    <n v="4982"/>
    <d v="2026-06-23T00:00:00"/>
    <x v="2"/>
    <x v="10"/>
    <x v="0"/>
    <s v="Returning"/>
    <x v="2"/>
    <x v="2"/>
    <n v="1"/>
    <n v="36.700000000000003"/>
    <n v="0.15"/>
    <n v="13.59"/>
    <x v="1161"/>
    <n v="13.59"/>
    <n v="17.605"/>
    <n v="0.56435326174066358"/>
    <n v="2026"/>
    <s v="Q2"/>
    <x v="5"/>
    <x v="5"/>
  </r>
  <r>
    <n v="40"/>
    <d v="2026-06-24T00:00:00"/>
    <x v="3"/>
    <x v="7"/>
    <x v="2"/>
    <s v="New"/>
    <x v="2"/>
    <x v="18"/>
    <n v="1"/>
    <n v="167.23"/>
    <n v="0.05"/>
    <n v="85.14"/>
    <x v="1162"/>
    <n v="85.14"/>
    <n v="73.728499999999983"/>
    <n v="0.46408507665144438"/>
    <n v="2026"/>
    <s v="Q2"/>
    <x v="5"/>
    <x v="5"/>
  </r>
  <r>
    <n v="110"/>
    <d v="2026-06-24T00:00:00"/>
    <x v="1"/>
    <x v="12"/>
    <x v="2"/>
    <s v="Business"/>
    <x v="1"/>
    <x v="17"/>
    <n v="2"/>
    <n v="72.97"/>
    <n v="0"/>
    <n v="31.57"/>
    <x v="1163"/>
    <n v="63.14"/>
    <n v="82.8"/>
    <n v="0.56735644785528294"/>
    <n v="2026"/>
    <s v="Q2"/>
    <x v="5"/>
    <x v="5"/>
  </r>
  <r>
    <n v="1169"/>
    <d v="2026-06-24T00:00:00"/>
    <x v="1"/>
    <x v="11"/>
    <x v="2"/>
    <s v="New"/>
    <x v="0"/>
    <x v="0"/>
    <n v="3"/>
    <n v="82.91"/>
    <n v="0"/>
    <n v="42.29"/>
    <x v="1164"/>
    <n v="126.87"/>
    <n v="121.85999999999999"/>
    <n v="0.4899288384995778"/>
    <n v="2026"/>
    <s v="Q2"/>
    <x v="5"/>
    <x v="5"/>
  </r>
  <r>
    <n v="2211"/>
    <d v="2026-06-24T00:00:00"/>
    <x v="2"/>
    <x v="10"/>
    <x v="3"/>
    <s v="New"/>
    <x v="4"/>
    <x v="10"/>
    <n v="2"/>
    <n v="41.25"/>
    <n v="0"/>
    <n v="14.72"/>
    <x v="1003"/>
    <n v="29.44"/>
    <n v="53.06"/>
    <n v="0.64315151515151514"/>
    <n v="2026"/>
    <s v="Q2"/>
    <x v="5"/>
    <x v="5"/>
  </r>
  <r>
    <n v="3494"/>
    <d v="2026-06-24T00:00:00"/>
    <x v="3"/>
    <x v="8"/>
    <x v="1"/>
    <s v="Business"/>
    <x v="3"/>
    <x v="7"/>
    <n v="6"/>
    <n v="194.79"/>
    <n v="0.15"/>
    <n v="106.78"/>
    <x v="1165"/>
    <n v="640.68000000000006"/>
    <n v="352.74899999999991"/>
    <n v="0.3550822454347517"/>
    <n v="2026"/>
    <s v="Q2"/>
    <x v="5"/>
    <x v="5"/>
  </r>
  <r>
    <n v="3586"/>
    <d v="2026-06-24T00:00:00"/>
    <x v="0"/>
    <x v="15"/>
    <x v="1"/>
    <s v="Business"/>
    <x v="3"/>
    <x v="7"/>
    <n v="6"/>
    <n v="193.13"/>
    <n v="0.15"/>
    <n v="106.49"/>
    <x v="1166"/>
    <n v="638.93999999999994"/>
    <n v="346.02300000000002"/>
    <n v="0.35130558203709178"/>
    <n v="2026"/>
    <s v="Q2"/>
    <x v="5"/>
    <x v="5"/>
  </r>
  <r>
    <n v="3660"/>
    <d v="2026-06-24T00:00:00"/>
    <x v="2"/>
    <x v="3"/>
    <x v="0"/>
    <s v="New"/>
    <x v="0"/>
    <x v="0"/>
    <n v="1"/>
    <n v="82.7"/>
    <n v="0.05"/>
    <n v="42.16"/>
    <x v="1167"/>
    <n v="42.16"/>
    <n v="36.405000000000001"/>
    <n v="0.46337427607713361"/>
    <n v="2026"/>
    <s v="Q2"/>
    <x v="5"/>
    <x v="5"/>
  </r>
  <r>
    <n v="4307"/>
    <d v="2026-06-24T00:00:00"/>
    <x v="3"/>
    <x v="8"/>
    <x v="0"/>
    <s v="Business"/>
    <x v="0"/>
    <x v="6"/>
    <n v="1"/>
    <n v="40.33"/>
    <n v="0"/>
    <n v="16.48"/>
    <x v="1168"/>
    <n v="16.48"/>
    <n v="23.849999999999998"/>
    <n v="0.59137118770146291"/>
    <n v="2026"/>
    <s v="Q2"/>
    <x v="5"/>
    <x v="5"/>
  </r>
  <r>
    <n v="5133"/>
    <d v="2026-06-24T00:00:00"/>
    <x v="0"/>
    <x v="0"/>
    <x v="0"/>
    <s v="Business"/>
    <x v="3"/>
    <x v="13"/>
    <n v="1"/>
    <n v="81.99"/>
    <n v="0.15"/>
    <n v="40.29"/>
    <x v="1169"/>
    <n v="40.29"/>
    <n v="29.401499999999992"/>
    <n v="0.4218807171606293"/>
    <n v="2026"/>
    <s v="Q2"/>
    <x v="5"/>
    <x v="5"/>
  </r>
  <r>
    <n v="472"/>
    <d v="2026-06-25T00:00:00"/>
    <x v="1"/>
    <x v="6"/>
    <x v="2"/>
    <s v="Business"/>
    <x v="2"/>
    <x v="9"/>
    <n v="3"/>
    <n v="46.29"/>
    <n v="0"/>
    <n v="18.309999999999999"/>
    <x v="1170"/>
    <n v="54.929999999999993"/>
    <n v="83.940000000000012"/>
    <n v="0.60445020522791104"/>
    <n v="2026"/>
    <s v="Q2"/>
    <x v="5"/>
    <x v="5"/>
  </r>
  <r>
    <n v="689"/>
    <d v="2026-06-25T00:00:00"/>
    <x v="3"/>
    <x v="7"/>
    <x v="0"/>
    <s v="New"/>
    <x v="0"/>
    <x v="6"/>
    <n v="1"/>
    <n v="39.729999999999997"/>
    <n v="0"/>
    <n v="16.55"/>
    <x v="1171"/>
    <n v="16.55"/>
    <n v="23.179999999999996"/>
    <n v="0.58343820790334755"/>
    <n v="2026"/>
    <s v="Q2"/>
    <x v="5"/>
    <x v="5"/>
  </r>
  <r>
    <n v="864"/>
    <d v="2026-06-25T00:00:00"/>
    <x v="3"/>
    <x v="8"/>
    <x v="0"/>
    <s v="New"/>
    <x v="2"/>
    <x v="15"/>
    <n v="4"/>
    <n v="131.02000000000001"/>
    <n v="0.05"/>
    <n v="67.42"/>
    <x v="1172"/>
    <n v="269.68"/>
    <n v="228.19600000000003"/>
    <n v="0.45833902417469413"/>
    <n v="2026"/>
    <s v="Q2"/>
    <x v="5"/>
    <x v="5"/>
  </r>
  <r>
    <n v="1163"/>
    <d v="2026-06-25T00:00:00"/>
    <x v="1"/>
    <x v="12"/>
    <x v="0"/>
    <s v="New"/>
    <x v="2"/>
    <x v="9"/>
    <n v="2"/>
    <n v="46.69"/>
    <n v="0.05"/>
    <n v="18.23"/>
    <x v="1173"/>
    <n v="36.46"/>
    <n v="52.250999999999998"/>
    <n v="0.58900249123558523"/>
    <n v="2026"/>
    <s v="Q2"/>
    <x v="5"/>
    <x v="5"/>
  </r>
  <r>
    <n v="1323"/>
    <d v="2026-06-25T00:00:00"/>
    <x v="1"/>
    <x v="12"/>
    <x v="0"/>
    <s v="Returning"/>
    <x v="4"/>
    <x v="10"/>
    <n v="2"/>
    <n v="39.57"/>
    <n v="0.1"/>
    <n v="14.64"/>
    <x v="1174"/>
    <n v="29.28"/>
    <n v="41.945999999999998"/>
    <n v="0.58891416055934631"/>
    <n v="2026"/>
    <s v="Q2"/>
    <x v="5"/>
    <x v="5"/>
  </r>
  <r>
    <n v="2098"/>
    <d v="2026-06-25T00:00:00"/>
    <x v="2"/>
    <x v="2"/>
    <x v="0"/>
    <s v="Returning"/>
    <x v="1"/>
    <x v="3"/>
    <n v="1"/>
    <n v="146.46"/>
    <n v="0.15"/>
    <n v="80.760000000000005"/>
    <x v="1175"/>
    <n v="80.760000000000005"/>
    <n v="43.730999999999995"/>
    <n v="0.35127840566787955"/>
    <n v="2026"/>
    <s v="Q2"/>
    <x v="5"/>
    <x v="5"/>
  </r>
  <r>
    <n v="2190"/>
    <d v="2026-06-25T00:00:00"/>
    <x v="1"/>
    <x v="6"/>
    <x v="2"/>
    <s v="Business"/>
    <x v="0"/>
    <x v="4"/>
    <n v="5"/>
    <n v="50.78"/>
    <n v="0"/>
    <n v="22.68"/>
    <x v="1176"/>
    <n v="113.4"/>
    <n v="140.5"/>
    <n v="0.55336746750689247"/>
    <n v="2026"/>
    <s v="Q2"/>
    <x v="5"/>
    <x v="5"/>
  </r>
  <r>
    <n v="2664"/>
    <d v="2026-06-25T00:00:00"/>
    <x v="2"/>
    <x v="10"/>
    <x v="3"/>
    <s v="Returning"/>
    <x v="2"/>
    <x v="9"/>
    <n v="3"/>
    <n v="47.61"/>
    <n v="0"/>
    <n v="18.21"/>
    <x v="1177"/>
    <n v="54.63"/>
    <n v="88.199999999999989"/>
    <n v="0.61751732829237549"/>
    <n v="2026"/>
    <s v="Q2"/>
    <x v="5"/>
    <x v="5"/>
  </r>
  <r>
    <n v="2992"/>
    <d v="2026-06-25T00:00:00"/>
    <x v="2"/>
    <x v="16"/>
    <x v="0"/>
    <s v="New"/>
    <x v="0"/>
    <x v="4"/>
    <n v="1"/>
    <n v="50.75"/>
    <n v="0.1"/>
    <n v="22.94"/>
    <x v="1178"/>
    <n v="22.94"/>
    <n v="22.735000000000003"/>
    <n v="0.49775588396278053"/>
    <n v="2026"/>
    <s v="Q2"/>
    <x v="5"/>
    <x v="5"/>
  </r>
  <r>
    <n v="3120"/>
    <d v="2026-06-25T00:00:00"/>
    <x v="2"/>
    <x v="5"/>
    <x v="3"/>
    <s v="Returning"/>
    <x v="4"/>
    <x v="16"/>
    <n v="1"/>
    <n v="50.33"/>
    <n v="0"/>
    <n v="21.66"/>
    <x v="1179"/>
    <n v="21.66"/>
    <n v="28.669999999999998"/>
    <n v="0.56964037353467112"/>
    <n v="2026"/>
    <s v="Q2"/>
    <x v="5"/>
    <x v="5"/>
  </r>
  <r>
    <n v="189"/>
    <d v="2026-06-26T00:00:00"/>
    <x v="2"/>
    <x v="10"/>
    <x v="0"/>
    <s v="Business"/>
    <x v="2"/>
    <x v="9"/>
    <n v="1"/>
    <n v="47.5"/>
    <n v="0.1"/>
    <n v="18.8"/>
    <x v="1180"/>
    <n v="18.8"/>
    <n v="23.95"/>
    <n v="0.56023391812865497"/>
    <n v="2026"/>
    <s v="Q2"/>
    <x v="5"/>
    <x v="5"/>
  </r>
  <r>
    <n v="927"/>
    <d v="2026-06-26T00:00:00"/>
    <x v="2"/>
    <x v="10"/>
    <x v="3"/>
    <s v="Returning"/>
    <x v="2"/>
    <x v="15"/>
    <n v="2"/>
    <n v="130.33000000000001"/>
    <n v="0.1"/>
    <n v="67.319999999999993"/>
    <x v="1181"/>
    <n v="134.63999999999999"/>
    <n v="99.954000000000036"/>
    <n v="0.42607227806337772"/>
    <n v="2026"/>
    <s v="Q2"/>
    <x v="5"/>
    <x v="5"/>
  </r>
  <r>
    <n v="1388"/>
    <d v="2026-06-26T00:00:00"/>
    <x v="1"/>
    <x v="14"/>
    <x v="0"/>
    <s v="Returning"/>
    <x v="1"/>
    <x v="11"/>
    <n v="3"/>
    <n v="156.76"/>
    <n v="0.05"/>
    <n v="78.63"/>
    <x v="1182"/>
    <n v="235.89"/>
    <n v="210.87599999999998"/>
    <n v="0.47200547937846654"/>
    <n v="2026"/>
    <s v="Q2"/>
    <x v="5"/>
    <x v="5"/>
  </r>
  <r>
    <n v="3932"/>
    <d v="2026-06-26T00:00:00"/>
    <x v="2"/>
    <x v="10"/>
    <x v="0"/>
    <s v="New"/>
    <x v="4"/>
    <x v="14"/>
    <n v="4"/>
    <n v="35.770000000000003"/>
    <n v="0"/>
    <n v="13.75"/>
    <x v="1183"/>
    <n v="55"/>
    <n v="88.080000000000013"/>
    <n v="0.61559966452334358"/>
    <n v="2026"/>
    <s v="Q2"/>
    <x v="5"/>
    <x v="5"/>
  </r>
  <r>
    <n v="4008"/>
    <d v="2026-06-26T00:00:00"/>
    <x v="1"/>
    <x v="14"/>
    <x v="0"/>
    <s v="Returning"/>
    <x v="0"/>
    <x v="8"/>
    <n v="2"/>
    <n v="102.49"/>
    <n v="0"/>
    <n v="50.07"/>
    <x v="1184"/>
    <n v="100.14"/>
    <n v="104.83999999999999"/>
    <n v="0.51146453312518292"/>
    <n v="2026"/>
    <s v="Q2"/>
    <x v="5"/>
    <x v="5"/>
  </r>
  <r>
    <n v="4701"/>
    <d v="2026-06-26T00:00:00"/>
    <x v="0"/>
    <x v="0"/>
    <x v="1"/>
    <s v="Business"/>
    <x v="0"/>
    <x v="0"/>
    <n v="8"/>
    <n v="82.47"/>
    <n v="0.15"/>
    <n v="42.58"/>
    <x v="1185"/>
    <n v="340.64"/>
    <n v="220.15599999999995"/>
    <n v="0.39257769313618496"/>
    <n v="2026"/>
    <s v="Q2"/>
    <x v="5"/>
    <x v="5"/>
  </r>
  <r>
    <n v="4805"/>
    <d v="2026-06-26T00:00:00"/>
    <x v="2"/>
    <x v="10"/>
    <x v="0"/>
    <s v="Returning"/>
    <x v="3"/>
    <x v="19"/>
    <n v="1"/>
    <n v="121.44"/>
    <n v="0"/>
    <n v="62.34"/>
    <x v="1186"/>
    <n v="62.34"/>
    <n v="59.099999999999994"/>
    <n v="0.48666007905138337"/>
    <n v="2026"/>
    <s v="Q2"/>
    <x v="5"/>
    <x v="5"/>
  </r>
  <r>
    <n v="912"/>
    <d v="2026-06-27T00:00:00"/>
    <x v="0"/>
    <x v="0"/>
    <x v="3"/>
    <s v="New"/>
    <x v="2"/>
    <x v="9"/>
    <n v="4"/>
    <n v="46.44"/>
    <n v="0.05"/>
    <n v="18.2"/>
    <x v="1187"/>
    <n v="72.8"/>
    <n v="103.67199999999998"/>
    <n v="0.58746996690693143"/>
    <n v="2026"/>
    <s v="Q2"/>
    <x v="5"/>
    <x v="5"/>
  </r>
  <r>
    <n v="1837"/>
    <d v="2026-06-27T00:00:00"/>
    <x v="0"/>
    <x v="0"/>
    <x v="3"/>
    <s v="Business"/>
    <x v="3"/>
    <x v="7"/>
    <n v="2"/>
    <n v="194.13"/>
    <n v="0.1"/>
    <n v="106.51"/>
    <x v="1188"/>
    <n v="213.02"/>
    <n v="136.41400000000002"/>
    <n v="0.39038559499075648"/>
    <n v="2026"/>
    <s v="Q2"/>
    <x v="5"/>
    <x v="5"/>
  </r>
  <r>
    <n v="2216"/>
    <d v="2026-06-27T00:00:00"/>
    <x v="0"/>
    <x v="9"/>
    <x v="0"/>
    <s v="Business"/>
    <x v="0"/>
    <x v="0"/>
    <n v="4"/>
    <n v="81.86"/>
    <n v="0.05"/>
    <n v="42.22"/>
    <x v="1189"/>
    <n v="168.88"/>
    <n v="142.18799999999999"/>
    <n v="0.45709619761595532"/>
    <n v="2026"/>
    <s v="Q2"/>
    <x v="5"/>
    <x v="5"/>
  </r>
  <r>
    <n v="2451"/>
    <d v="2026-06-27T00:00:00"/>
    <x v="0"/>
    <x v="9"/>
    <x v="1"/>
    <s v="Business"/>
    <x v="2"/>
    <x v="18"/>
    <n v="4"/>
    <n v="162.61000000000001"/>
    <n v="0.05"/>
    <n v="88.64"/>
    <x v="1190"/>
    <n v="354.56"/>
    <n v="263.358"/>
    <n v="0.4262021821665658"/>
    <n v="2026"/>
    <s v="Q2"/>
    <x v="5"/>
    <x v="5"/>
  </r>
  <r>
    <n v="2874"/>
    <d v="2026-06-27T00:00:00"/>
    <x v="1"/>
    <x v="12"/>
    <x v="2"/>
    <s v="New"/>
    <x v="0"/>
    <x v="6"/>
    <n v="1"/>
    <n v="40.26"/>
    <n v="0"/>
    <n v="16.62"/>
    <x v="1191"/>
    <n v="16.62"/>
    <n v="23.639999999999997"/>
    <n v="0.58718330849478384"/>
    <n v="2026"/>
    <s v="Q2"/>
    <x v="5"/>
    <x v="5"/>
  </r>
  <r>
    <n v="2885"/>
    <d v="2026-06-27T00:00:00"/>
    <x v="0"/>
    <x v="0"/>
    <x v="0"/>
    <s v="Business"/>
    <x v="2"/>
    <x v="9"/>
    <n v="1"/>
    <n v="47.23"/>
    <n v="0.1"/>
    <n v="17.829999999999998"/>
    <x v="1192"/>
    <n v="17.829999999999998"/>
    <n v="24.677"/>
    <n v="0.58053967581810062"/>
    <n v="2026"/>
    <s v="Q2"/>
    <x v="5"/>
    <x v="5"/>
  </r>
  <r>
    <n v="3014"/>
    <d v="2026-06-27T00:00:00"/>
    <x v="2"/>
    <x v="10"/>
    <x v="0"/>
    <s v="New"/>
    <x v="4"/>
    <x v="16"/>
    <n v="1"/>
    <n v="50.13"/>
    <n v="0.15"/>
    <n v="22.22"/>
    <x v="1193"/>
    <n v="22.22"/>
    <n v="20.390500000000003"/>
    <n v="0.47853228664296366"/>
    <n v="2026"/>
    <s v="Q2"/>
    <x v="5"/>
    <x v="5"/>
  </r>
  <r>
    <n v="3273"/>
    <d v="2026-06-27T00:00:00"/>
    <x v="2"/>
    <x v="3"/>
    <x v="0"/>
    <s v="Business"/>
    <x v="3"/>
    <x v="5"/>
    <n v="2"/>
    <n v="345.82"/>
    <n v="0.05"/>
    <n v="196.24"/>
    <x v="1194"/>
    <n v="392.48"/>
    <n v="264.57799999999997"/>
    <n v="0.40267069269379563"/>
    <n v="2026"/>
    <s v="Q2"/>
    <x v="5"/>
    <x v="5"/>
  </r>
  <r>
    <n v="5041"/>
    <d v="2026-06-27T00:00:00"/>
    <x v="0"/>
    <x v="15"/>
    <x v="2"/>
    <s v="New"/>
    <x v="3"/>
    <x v="19"/>
    <n v="1"/>
    <n v="126.12"/>
    <n v="0"/>
    <n v="62.18"/>
    <x v="1195"/>
    <n v="62.18"/>
    <n v="63.940000000000005"/>
    <n v="0.50697748176339996"/>
    <n v="2026"/>
    <s v="Q2"/>
    <x v="5"/>
    <x v="5"/>
  </r>
  <r>
    <n v="312"/>
    <d v="2026-06-28T00:00:00"/>
    <x v="3"/>
    <x v="7"/>
    <x v="3"/>
    <s v="Returning"/>
    <x v="4"/>
    <x v="14"/>
    <n v="1"/>
    <n v="36"/>
    <n v="0"/>
    <n v="13.95"/>
    <x v="1196"/>
    <n v="13.95"/>
    <n v="22.05"/>
    <n v="0.61250000000000004"/>
    <n v="2026"/>
    <s v="Q2"/>
    <x v="5"/>
    <x v="5"/>
  </r>
  <r>
    <n v="647"/>
    <d v="2026-06-28T00:00:00"/>
    <x v="0"/>
    <x v="0"/>
    <x v="0"/>
    <s v="Returning"/>
    <x v="2"/>
    <x v="18"/>
    <n v="1"/>
    <n v="162.25"/>
    <n v="0.05"/>
    <n v="89.28"/>
    <x v="1197"/>
    <n v="89.28"/>
    <n v="64.857499999999987"/>
    <n v="0.42077690373854509"/>
    <n v="2026"/>
    <s v="Q2"/>
    <x v="5"/>
    <x v="5"/>
  </r>
  <r>
    <n v="708"/>
    <d v="2026-06-28T00:00:00"/>
    <x v="1"/>
    <x v="11"/>
    <x v="0"/>
    <s v="Returning"/>
    <x v="1"/>
    <x v="11"/>
    <n v="1"/>
    <n v="150.44"/>
    <n v="0"/>
    <n v="80.5"/>
    <x v="1198"/>
    <n v="80.5"/>
    <n v="69.94"/>
    <n v="0.46490295134272797"/>
    <n v="2026"/>
    <s v="Q2"/>
    <x v="5"/>
    <x v="5"/>
  </r>
  <r>
    <n v="886"/>
    <d v="2026-06-28T00:00:00"/>
    <x v="0"/>
    <x v="0"/>
    <x v="2"/>
    <s v="Business"/>
    <x v="3"/>
    <x v="19"/>
    <n v="2"/>
    <n v="126.17"/>
    <n v="0.05"/>
    <n v="61.13"/>
    <x v="1199"/>
    <n v="122.26"/>
    <n v="117.46299999999998"/>
    <n v="0.48999470221881081"/>
    <n v="2026"/>
    <s v="Q2"/>
    <x v="5"/>
    <x v="5"/>
  </r>
  <r>
    <n v="944"/>
    <d v="2026-06-28T00:00:00"/>
    <x v="3"/>
    <x v="7"/>
    <x v="3"/>
    <s v="Returning"/>
    <x v="3"/>
    <x v="13"/>
    <n v="2"/>
    <n v="83.72"/>
    <n v="0"/>
    <n v="38.96"/>
    <x v="1200"/>
    <n v="77.92"/>
    <n v="89.52"/>
    <n v="0.53463927376970855"/>
    <n v="2026"/>
    <s v="Q2"/>
    <x v="5"/>
    <x v="5"/>
  </r>
  <r>
    <n v="1050"/>
    <d v="2026-06-28T00:00:00"/>
    <x v="3"/>
    <x v="8"/>
    <x v="3"/>
    <s v="New"/>
    <x v="1"/>
    <x v="17"/>
    <n v="1"/>
    <n v="70.58"/>
    <n v="0"/>
    <n v="32.78"/>
    <x v="1201"/>
    <n v="32.78"/>
    <n v="37.799999999999997"/>
    <n v="0.53556248228960046"/>
    <n v="2026"/>
    <s v="Q2"/>
    <x v="5"/>
    <x v="5"/>
  </r>
  <r>
    <n v="1677"/>
    <d v="2026-06-28T00:00:00"/>
    <x v="3"/>
    <x v="13"/>
    <x v="1"/>
    <s v="Business"/>
    <x v="3"/>
    <x v="13"/>
    <n v="5"/>
    <n v="81.96"/>
    <n v="0.05"/>
    <n v="39.130000000000003"/>
    <x v="1202"/>
    <n v="195.65"/>
    <n v="193.65999999999994"/>
    <n v="0.497444196141892"/>
    <n v="2026"/>
    <s v="Q2"/>
    <x v="5"/>
    <x v="5"/>
  </r>
  <r>
    <n v="2109"/>
    <d v="2026-06-28T00:00:00"/>
    <x v="1"/>
    <x v="14"/>
    <x v="0"/>
    <s v="New"/>
    <x v="0"/>
    <x v="6"/>
    <n v="1"/>
    <n v="40.67"/>
    <n v="0"/>
    <n v="16.5"/>
    <x v="1203"/>
    <n v="16.5"/>
    <n v="24.17"/>
    <n v="0.59429554954511932"/>
    <n v="2026"/>
    <s v="Q2"/>
    <x v="5"/>
    <x v="5"/>
  </r>
  <r>
    <n v="3688"/>
    <d v="2026-06-28T00:00:00"/>
    <x v="2"/>
    <x v="16"/>
    <x v="2"/>
    <s v="New"/>
    <x v="4"/>
    <x v="10"/>
    <n v="1"/>
    <n v="40.94"/>
    <n v="0"/>
    <n v="14.47"/>
    <x v="1204"/>
    <n v="14.47"/>
    <n v="26.47"/>
    <n v="0.64655593551538837"/>
    <n v="2026"/>
    <s v="Q2"/>
    <x v="5"/>
    <x v="5"/>
  </r>
  <r>
    <n v="521"/>
    <d v="2026-06-29T00:00:00"/>
    <x v="3"/>
    <x v="8"/>
    <x v="1"/>
    <s v="Business"/>
    <x v="0"/>
    <x v="8"/>
    <n v="3"/>
    <n v="100.89"/>
    <n v="0.05"/>
    <n v="49.08"/>
    <x v="1205"/>
    <n v="147.24"/>
    <n v="140.29649999999998"/>
    <n v="0.48792588071427451"/>
    <n v="2026"/>
    <s v="Q2"/>
    <x v="5"/>
    <x v="5"/>
  </r>
  <r>
    <n v="557"/>
    <d v="2026-06-29T00:00:00"/>
    <x v="1"/>
    <x v="12"/>
    <x v="1"/>
    <s v="Business"/>
    <x v="0"/>
    <x v="6"/>
    <n v="3"/>
    <n v="39.78"/>
    <n v="0.15"/>
    <n v="16.850000000000001"/>
    <x v="1206"/>
    <n v="50.550000000000004"/>
    <n v="50.889000000000003"/>
    <n v="0.50167095495815217"/>
    <n v="2026"/>
    <s v="Q2"/>
    <x v="5"/>
    <x v="5"/>
  </r>
  <r>
    <n v="929"/>
    <d v="2026-06-29T00:00:00"/>
    <x v="0"/>
    <x v="0"/>
    <x v="0"/>
    <s v="Returning"/>
    <x v="4"/>
    <x v="10"/>
    <n v="1"/>
    <n v="40.299999999999997"/>
    <n v="0.05"/>
    <n v="14.79"/>
    <x v="1207"/>
    <n v="14.79"/>
    <n v="23.494999999999997"/>
    <n v="0.61368682251534545"/>
    <n v="2026"/>
    <s v="Q2"/>
    <x v="5"/>
    <x v="5"/>
  </r>
  <r>
    <n v="1089"/>
    <d v="2026-06-29T00:00:00"/>
    <x v="1"/>
    <x v="11"/>
    <x v="2"/>
    <s v="Returning"/>
    <x v="1"/>
    <x v="1"/>
    <n v="1"/>
    <n v="90.91"/>
    <n v="0.05"/>
    <n v="45.9"/>
    <x v="1208"/>
    <n v="45.9"/>
    <n v="40.464499999999994"/>
    <n v="0.46853163047316893"/>
    <n v="2026"/>
    <s v="Q2"/>
    <x v="5"/>
    <x v="5"/>
  </r>
  <r>
    <n v="1655"/>
    <d v="2026-06-29T00:00:00"/>
    <x v="0"/>
    <x v="0"/>
    <x v="1"/>
    <s v="Business"/>
    <x v="2"/>
    <x v="18"/>
    <n v="5"/>
    <n v="162.29"/>
    <n v="0.15"/>
    <n v="86.66"/>
    <x v="1209"/>
    <n v="433.29999999999995"/>
    <n v="256.4325"/>
    <n v="0.37178543855770174"/>
    <n v="2026"/>
    <s v="Q2"/>
    <x v="5"/>
    <x v="5"/>
  </r>
  <r>
    <n v="1897"/>
    <d v="2026-06-29T00:00:00"/>
    <x v="1"/>
    <x v="11"/>
    <x v="0"/>
    <s v="Business"/>
    <x v="0"/>
    <x v="4"/>
    <n v="2"/>
    <n v="51.03"/>
    <n v="0"/>
    <n v="22.59"/>
    <x v="1210"/>
    <n v="45.18"/>
    <n v="56.88"/>
    <n v="0.55731922398589062"/>
    <n v="2026"/>
    <s v="Q2"/>
    <x v="5"/>
    <x v="5"/>
  </r>
  <r>
    <n v="2417"/>
    <d v="2026-06-29T00:00:00"/>
    <x v="1"/>
    <x v="12"/>
    <x v="0"/>
    <s v="Business"/>
    <x v="4"/>
    <x v="16"/>
    <n v="1"/>
    <n v="50.67"/>
    <n v="0"/>
    <n v="22.18"/>
    <x v="1211"/>
    <n v="22.18"/>
    <n v="28.490000000000002"/>
    <n v="0.56226564041839355"/>
    <n v="2026"/>
    <s v="Q2"/>
    <x v="5"/>
    <x v="5"/>
  </r>
  <r>
    <n v="3474"/>
    <d v="2026-06-29T00:00:00"/>
    <x v="3"/>
    <x v="8"/>
    <x v="1"/>
    <s v="Returning"/>
    <x v="2"/>
    <x v="15"/>
    <n v="10"/>
    <n v="130.62"/>
    <n v="0.05"/>
    <n v="67.05"/>
    <x v="1212"/>
    <n v="670.5"/>
    <n v="570.38999999999987"/>
    <n v="0.45966201677828006"/>
    <n v="2026"/>
    <s v="Q2"/>
    <x v="5"/>
    <x v="5"/>
  </r>
  <r>
    <n v="4079"/>
    <d v="2026-06-29T00:00:00"/>
    <x v="2"/>
    <x v="5"/>
    <x v="0"/>
    <s v="New"/>
    <x v="3"/>
    <x v="7"/>
    <n v="4"/>
    <n v="194.6"/>
    <n v="0"/>
    <n v="104.64"/>
    <x v="1213"/>
    <n v="418.56"/>
    <n v="359.84"/>
    <n v="0.46228160328879753"/>
    <n v="2026"/>
    <s v="Q2"/>
    <x v="5"/>
    <x v="5"/>
  </r>
  <r>
    <n v="45"/>
    <d v="2026-06-30T00:00:00"/>
    <x v="2"/>
    <x v="2"/>
    <x v="2"/>
    <s v="New"/>
    <x v="1"/>
    <x v="1"/>
    <n v="1"/>
    <n v="94"/>
    <n v="0"/>
    <n v="45.62"/>
    <x v="1214"/>
    <n v="45.62"/>
    <n v="48.38"/>
    <n v="0.51468085106382977"/>
    <n v="2026"/>
    <s v="Q2"/>
    <x v="5"/>
    <x v="5"/>
  </r>
  <r>
    <n v="2895"/>
    <d v="2026-06-30T00:00:00"/>
    <x v="3"/>
    <x v="8"/>
    <x v="0"/>
    <s v="Returning"/>
    <x v="4"/>
    <x v="10"/>
    <n v="2"/>
    <n v="40.46"/>
    <n v="0"/>
    <n v="15.15"/>
    <x v="1215"/>
    <n v="30.3"/>
    <n v="50.620000000000005"/>
    <n v="0.62555610479485912"/>
    <n v="2026"/>
    <s v="Q2"/>
    <x v="5"/>
    <x v="5"/>
  </r>
  <r>
    <n v="5158"/>
    <d v="2026-06-30T00:00:00"/>
    <x v="1"/>
    <x v="6"/>
    <x v="2"/>
    <s v="New"/>
    <x v="1"/>
    <x v="11"/>
    <n v="1"/>
    <n v="156.11000000000001"/>
    <n v="0"/>
    <n v="79.52"/>
    <x v="1216"/>
    <n v="79.52"/>
    <n v="76.590000000000018"/>
    <n v="0.49061559157004681"/>
    <n v="2026"/>
    <s v="Q2"/>
    <x v="5"/>
    <x v="5"/>
  </r>
  <r>
    <n v="1217"/>
    <d v="2026-07-01T00:00:00"/>
    <x v="2"/>
    <x v="3"/>
    <x v="0"/>
    <s v="Returning"/>
    <x v="3"/>
    <x v="19"/>
    <n v="2"/>
    <n v="121.78"/>
    <n v="0.1"/>
    <n v="59.62"/>
    <x v="1217"/>
    <n v="119.24"/>
    <n v="99.964000000000013"/>
    <n v="0.45603182423678407"/>
    <n v="2026"/>
    <s v="Q3"/>
    <x v="6"/>
    <x v="6"/>
  </r>
  <r>
    <n v="2249"/>
    <d v="2026-07-01T00:00:00"/>
    <x v="0"/>
    <x v="15"/>
    <x v="3"/>
    <s v="New"/>
    <x v="4"/>
    <x v="14"/>
    <n v="3"/>
    <n v="36.22"/>
    <n v="0.1"/>
    <n v="13.83"/>
    <x v="1218"/>
    <n v="41.49"/>
    <n v="56.303999999999995"/>
    <n v="0.57574084299650286"/>
    <n v="2026"/>
    <s v="Q3"/>
    <x v="6"/>
    <x v="6"/>
  </r>
  <r>
    <n v="2650"/>
    <d v="2026-07-01T00:00:00"/>
    <x v="3"/>
    <x v="7"/>
    <x v="1"/>
    <s v="Business"/>
    <x v="2"/>
    <x v="18"/>
    <n v="10"/>
    <n v="161.78"/>
    <n v="0.1"/>
    <n v="85.11"/>
    <x v="1219"/>
    <n v="851.1"/>
    <n v="604.91999999999996"/>
    <n v="0.4154613260806857"/>
    <n v="2026"/>
    <s v="Q3"/>
    <x v="6"/>
    <x v="6"/>
  </r>
  <r>
    <n v="3937"/>
    <d v="2026-07-01T00:00:00"/>
    <x v="3"/>
    <x v="7"/>
    <x v="0"/>
    <s v="Business"/>
    <x v="3"/>
    <x v="19"/>
    <n v="3"/>
    <n v="126.23"/>
    <n v="0.05"/>
    <n v="61.81"/>
    <x v="1220"/>
    <n v="185.43"/>
    <n v="174.32549999999998"/>
    <n v="0.4845666014835075"/>
    <n v="2026"/>
    <s v="Q3"/>
    <x v="6"/>
    <x v="6"/>
  </r>
  <r>
    <n v="4122"/>
    <d v="2026-07-01T00:00:00"/>
    <x v="3"/>
    <x v="8"/>
    <x v="0"/>
    <s v="Returning"/>
    <x v="0"/>
    <x v="0"/>
    <n v="4"/>
    <n v="79.97"/>
    <n v="0.1"/>
    <n v="43.36"/>
    <x v="1221"/>
    <n v="173.44"/>
    <n v="114.452"/>
    <n v="0.39755185972517471"/>
    <n v="2026"/>
    <s v="Q3"/>
    <x v="6"/>
    <x v="6"/>
  </r>
  <r>
    <n v="4589"/>
    <d v="2026-07-01T00:00:00"/>
    <x v="3"/>
    <x v="8"/>
    <x v="2"/>
    <s v="New"/>
    <x v="0"/>
    <x v="8"/>
    <n v="2"/>
    <n v="102.37"/>
    <n v="0"/>
    <n v="50.25"/>
    <x v="1222"/>
    <n v="100.5"/>
    <n v="104.24000000000001"/>
    <n v="0.50913353521539517"/>
    <n v="2026"/>
    <s v="Q3"/>
    <x v="6"/>
    <x v="6"/>
  </r>
  <r>
    <n v="4873"/>
    <d v="2026-07-01T00:00:00"/>
    <x v="3"/>
    <x v="13"/>
    <x v="0"/>
    <s v="New"/>
    <x v="0"/>
    <x v="8"/>
    <n v="1"/>
    <n v="102.13"/>
    <n v="0"/>
    <n v="49.17"/>
    <x v="1223"/>
    <n v="49.17"/>
    <n v="52.959999999999994"/>
    <n v="0.5185547831195535"/>
    <n v="2026"/>
    <s v="Q3"/>
    <x v="6"/>
    <x v="6"/>
  </r>
  <r>
    <n v="729"/>
    <d v="2026-07-02T00:00:00"/>
    <x v="2"/>
    <x v="2"/>
    <x v="0"/>
    <s v="Returning"/>
    <x v="2"/>
    <x v="18"/>
    <n v="1"/>
    <n v="161.82"/>
    <n v="0"/>
    <n v="87.15"/>
    <x v="1224"/>
    <n v="87.15"/>
    <n v="74.669999999999987"/>
    <n v="0.46143863552094916"/>
    <n v="2026"/>
    <s v="Q3"/>
    <x v="6"/>
    <x v="6"/>
  </r>
  <r>
    <n v="906"/>
    <d v="2026-07-02T00:00:00"/>
    <x v="3"/>
    <x v="8"/>
    <x v="0"/>
    <s v="New"/>
    <x v="0"/>
    <x v="0"/>
    <n v="2"/>
    <n v="83.29"/>
    <n v="0"/>
    <n v="42.45"/>
    <x v="1225"/>
    <n v="84.9"/>
    <n v="81.680000000000007"/>
    <n v="0.49033497418657701"/>
    <n v="2026"/>
    <s v="Q3"/>
    <x v="6"/>
    <x v="6"/>
  </r>
  <r>
    <n v="1531"/>
    <d v="2026-07-02T00:00:00"/>
    <x v="2"/>
    <x v="16"/>
    <x v="0"/>
    <s v="New"/>
    <x v="2"/>
    <x v="15"/>
    <n v="2"/>
    <n v="136.72999999999999"/>
    <n v="0"/>
    <n v="66.03"/>
    <x v="1226"/>
    <n v="132.06"/>
    <n v="141.39999999999998"/>
    <n v="0.5170774519125283"/>
    <n v="2026"/>
    <s v="Q3"/>
    <x v="6"/>
    <x v="6"/>
  </r>
  <r>
    <n v="1683"/>
    <d v="2026-07-02T00:00:00"/>
    <x v="2"/>
    <x v="2"/>
    <x v="3"/>
    <s v="Returning"/>
    <x v="1"/>
    <x v="11"/>
    <n v="2"/>
    <n v="152.44"/>
    <n v="0"/>
    <n v="81.23"/>
    <x v="1227"/>
    <n v="162.46"/>
    <n v="142.41999999999999"/>
    <n v="0.46713461033849379"/>
    <n v="2026"/>
    <s v="Q3"/>
    <x v="6"/>
    <x v="6"/>
  </r>
  <r>
    <n v="2363"/>
    <d v="2026-07-02T00:00:00"/>
    <x v="3"/>
    <x v="7"/>
    <x v="0"/>
    <s v="New"/>
    <x v="1"/>
    <x v="17"/>
    <n v="2"/>
    <n v="71.28"/>
    <n v="0.1"/>
    <n v="32.67"/>
    <x v="1228"/>
    <n v="65.34"/>
    <n v="62.963999999999999"/>
    <n v="0.4907407407407407"/>
    <n v="2026"/>
    <s v="Q3"/>
    <x v="6"/>
    <x v="6"/>
  </r>
  <r>
    <n v="3858"/>
    <d v="2026-07-02T00:00:00"/>
    <x v="2"/>
    <x v="3"/>
    <x v="3"/>
    <s v="Returning"/>
    <x v="0"/>
    <x v="0"/>
    <n v="1"/>
    <n v="80.290000000000006"/>
    <n v="0.1"/>
    <n v="43.47"/>
    <x v="1229"/>
    <n v="43.47"/>
    <n v="28.791000000000011"/>
    <n v="0.39843068875326948"/>
    <n v="2026"/>
    <s v="Q3"/>
    <x v="6"/>
    <x v="6"/>
  </r>
  <r>
    <n v="4233"/>
    <d v="2026-07-02T00:00:00"/>
    <x v="1"/>
    <x v="6"/>
    <x v="3"/>
    <s v="New"/>
    <x v="1"/>
    <x v="3"/>
    <n v="1"/>
    <n v="142.38"/>
    <n v="0.05"/>
    <n v="77.17"/>
    <x v="1230"/>
    <n v="77.17"/>
    <n v="58.090999999999994"/>
    <n v="0.42947338848596417"/>
    <n v="2026"/>
    <s v="Q3"/>
    <x v="6"/>
    <x v="6"/>
  </r>
  <r>
    <n v="5071"/>
    <d v="2026-07-02T00:00:00"/>
    <x v="3"/>
    <x v="7"/>
    <x v="0"/>
    <s v="New"/>
    <x v="1"/>
    <x v="1"/>
    <n v="3"/>
    <n v="91.47"/>
    <n v="0.05"/>
    <n v="45.6"/>
    <x v="1231"/>
    <n v="136.80000000000001"/>
    <n v="123.88949999999994"/>
    <n v="0.47523778287963253"/>
    <n v="2026"/>
    <s v="Q3"/>
    <x v="6"/>
    <x v="6"/>
  </r>
  <r>
    <n v="5174"/>
    <d v="2026-07-02T00:00:00"/>
    <x v="1"/>
    <x v="11"/>
    <x v="2"/>
    <s v="New"/>
    <x v="2"/>
    <x v="9"/>
    <n v="1"/>
    <n v="45.92"/>
    <n v="0.05"/>
    <n v="17.91"/>
    <x v="1232"/>
    <n v="17.91"/>
    <n v="25.714000000000002"/>
    <n v="0.58944617641665142"/>
    <n v="2026"/>
    <s v="Q3"/>
    <x v="6"/>
    <x v="6"/>
  </r>
  <r>
    <n v="727"/>
    <d v="2026-07-03T00:00:00"/>
    <x v="3"/>
    <x v="4"/>
    <x v="2"/>
    <s v="New"/>
    <x v="4"/>
    <x v="14"/>
    <n v="1"/>
    <n v="36.01"/>
    <n v="0"/>
    <n v="14.11"/>
    <x v="1143"/>
    <n v="14.11"/>
    <n v="21.9"/>
    <n v="0.60816439877811723"/>
    <n v="2026"/>
    <s v="Q3"/>
    <x v="6"/>
    <x v="6"/>
  </r>
  <r>
    <n v="1546"/>
    <d v="2026-07-03T00:00:00"/>
    <x v="3"/>
    <x v="13"/>
    <x v="0"/>
    <s v="Business"/>
    <x v="2"/>
    <x v="18"/>
    <n v="1"/>
    <n v="165.8"/>
    <n v="0.1"/>
    <n v="88.32"/>
    <x v="1233"/>
    <n v="88.32"/>
    <n v="60.900000000000034"/>
    <n v="0.40812223562525146"/>
    <n v="2026"/>
    <s v="Q3"/>
    <x v="6"/>
    <x v="6"/>
  </r>
  <r>
    <n v="3610"/>
    <d v="2026-07-03T00:00:00"/>
    <x v="2"/>
    <x v="2"/>
    <x v="1"/>
    <s v="Business"/>
    <x v="4"/>
    <x v="10"/>
    <n v="5"/>
    <n v="40.36"/>
    <n v="0.15"/>
    <n v="14.57"/>
    <x v="1234"/>
    <n v="72.849999999999994"/>
    <n v="98.68"/>
    <n v="0.57529295167026184"/>
    <n v="2026"/>
    <s v="Q3"/>
    <x v="6"/>
    <x v="6"/>
  </r>
  <r>
    <n v="3931"/>
    <d v="2026-07-03T00:00:00"/>
    <x v="2"/>
    <x v="16"/>
    <x v="1"/>
    <s v="Business"/>
    <x v="1"/>
    <x v="3"/>
    <n v="12"/>
    <n v="143.77000000000001"/>
    <n v="0.1"/>
    <n v="81.680000000000007"/>
    <x v="1235"/>
    <n v="980.16000000000008"/>
    <n v="572.55600000000027"/>
    <n v="0.3687448316369511"/>
    <n v="2026"/>
    <s v="Q3"/>
    <x v="6"/>
    <x v="6"/>
  </r>
  <r>
    <n v="3942"/>
    <d v="2026-07-03T00:00:00"/>
    <x v="1"/>
    <x v="12"/>
    <x v="0"/>
    <s v="New"/>
    <x v="1"/>
    <x v="17"/>
    <n v="2"/>
    <n v="70.5"/>
    <n v="0"/>
    <n v="32.51"/>
    <x v="1236"/>
    <n v="65.02"/>
    <n v="75.98"/>
    <n v="0.53886524822695037"/>
    <n v="2026"/>
    <s v="Q3"/>
    <x v="6"/>
    <x v="6"/>
  </r>
  <r>
    <n v="4165"/>
    <d v="2026-07-03T00:00:00"/>
    <x v="1"/>
    <x v="14"/>
    <x v="0"/>
    <s v="New"/>
    <x v="1"/>
    <x v="11"/>
    <n v="2"/>
    <n v="152.88999999999999"/>
    <n v="0"/>
    <n v="81.34"/>
    <x v="1237"/>
    <n v="162.68"/>
    <n v="143.09999999999997"/>
    <n v="0.46798351756164558"/>
    <n v="2026"/>
    <s v="Q3"/>
    <x v="6"/>
    <x v="6"/>
  </r>
  <r>
    <n v="1149"/>
    <d v="2026-07-04T00:00:00"/>
    <x v="0"/>
    <x v="15"/>
    <x v="0"/>
    <s v="New"/>
    <x v="0"/>
    <x v="0"/>
    <n v="2"/>
    <n v="81.900000000000006"/>
    <n v="0"/>
    <n v="42.61"/>
    <x v="1238"/>
    <n v="85.22"/>
    <n v="78.580000000000013"/>
    <n v="0.47973137973137975"/>
    <n v="2026"/>
    <s v="Q3"/>
    <x v="6"/>
    <x v="6"/>
  </r>
  <r>
    <n v="1310"/>
    <d v="2026-07-04T00:00:00"/>
    <x v="2"/>
    <x v="10"/>
    <x v="2"/>
    <s v="New"/>
    <x v="0"/>
    <x v="8"/>
    <n v="1"/>
    <n v="103.58"/>
    <n v="0"/>
    <n v="51.94"/>
    <x v="1239"/>
    <n v="51.94"/>
    <n v="51.64"/>
    <n v="0.49855184398532537"/>
    <n v="2026"/>
    <s v="Q3"/>
    <x v="6"/>
    <x v="6"/>
  </r>
  <r>
    <n v="2352"/>
    <d v="2026-07-04T00:00:00"/>
    <x v="2"/>
    <x v="3"/>
    <x v="1"/>
    <s v="Returning"/>
    <x v="1"/>
    <x v="17"/>
    <n v="4"/>
    <n v="69.7"/>
    <n v="0.1"/>
    <n v="32.799999999999997"/>
    <x v="1240"/>
    <n v="131.19999999999999"/>
    <n v="119.72000000000003"/>
    <n v="0.47712418300653603"/>
    <n v="2026"/>
    <s v="Q3"/>
    <x v="6"/>
    <x v="6"/>
  </r>
  <r>
    <n v="2547"/>
    <d v="2026-07-04T00:00:00"/>
    <x v="1"/>
    <x v="12"/>
    <x v="0"/>
    <s v="Business"/>
    <x v="4"/>
    <x v="10"/>
    <n v="1"/>
    <n v="40.549999999999997"/>
    <n v="0.05"/>
    <n v="14.44"/>
    <x v="1241"/>
    <n v="14.44"/>
    <n v="24.082499999999996"/>
    <n v="0.62515413070283599"/>
    <n v="2026"/>
    <s v="Q3"/>
    <x v="6"/>
    <x v="6"/>
  </r>
  <r>
    <n v="2720"/>
    <d v="2026-07-04T00:00:00"/>
    <x v="3"/>
    <x v="8"/>
    <x v="0"/>
    <s v="New"/>
    <x v="1"/>
    <x v="3"/>
    <n v="2"/>
    <n v="145.88999999999999"/>
    <n v="0"/>
    <n v="80.709999999999994"/>
    <x v="1242"/>
    <n v="161.41999999999999"/>
    <n v="130.35999999999999"/>
    <n v="0.4467749674412228"/>
    <n v="2026"/>
    <s v="Q3"/>
    <x v="6"/>
    <x v="6"/>
  </r>
  <r>
    <n v="3591"/>
    <d v="2026-07-04T00:00:00"/>
    <x v="3"/>
    <x v="13"/>
    <x v="0"/>
    <s v="Returning"/>
    <x v="2"/>
    <x v="18"/>
    <n v="1"/>
    <n v="163.25"/>
    <n v="0"/>
    <n v="89.71"/>
    <x v="1243"/>
    <n v="89.71"/>
    <n v="73.540000000000006"/>
    <n v="0.45047473200612559"/>
    <n v="2026"/>
    <s v="Q3"/>
    <x v="6"/>
    <x v="6"/>
  </r>
  <r>
    <n v="3819"/>
    <d v="2026-07-04T00:00:00"/>
    <x v="1"/>
    <x v="1"/>
    <x v="0"/>
    <s v="Returning"/>
    <x v="4"/>
    <x v="10"/>
    <n v="1"/>
    <n v="40.39"/>
    <n v="0.1"/>
    <n v="14.38"/>
    <x v="454"/>
    <n v="14.38"/>
    <n v="21.970999999999997"/>
    <n v="0.60441253335534095"/>
    <n v="2026"/>
    <s v="Q3"/>
    <x v="6"/>
    <x v="6"/>
  </r>
  <r>
    <n v="4869"/>
    <d v="2026-07-04T00:00:00"/>
    <x v="0"/>
    <x v="15"/>
    <x v="2"/>
    <s v="Returning"/>
    <x v="3"/>
    <x v="7"/>
    <n v="1"/>
    <n v="200.22"/>
    <n v="0"/>
    <n v="104.38"/>
    <x v="1244"/>
    <n v="104.38"/>
    <n v="95.84"/>
    <n v="0.47867345919488563"/>
    <n v="2026"/>
    <s v="Q3"/>
    <x v="6"/>
    <x v="6"/>
  </r>
  <r>
    <n v="4940"/>
    <d v="2026-07-04T00:00:00"/>
    <x v="1"/>
    <x v="6"/>
    <x v="0"/>
    <s v="Returning"/>
    <x v="2"/>
    <x v="18"/>
    <n v="1"/>
    <n v="164.78"/>
    <n v="0.1"/>
    <n v="88.72"/>
    <x v="1245"/>
    <n v="88.72"/>
    <n v="59.581999999999994"/>
    <n v="0.4017612709201494"/>
    <n v="2026"/>
    <s v="Q3"/>
    <x v="6"/>
    <x v="6"/>
  </r>
  <r>
    <n v="5164"/>
    <d v="2026-07-04T00:00:00"/>
    <x v="1"/>
    <x v="14"/>
    <x v="0"/>
    <s v="Returning"/>
    <x v="1"/>
    <x v="3"/>
    <n v="4"/>
    <n v="142.86000000000001"/>
    <n v="0"/>
    <n v="81.62"/>
    <x v="1246"/>
    <n v="326.48"/>
    <n v="244.96000000000004"/>
    <n v="0.42867142657146862"/>
    <n v="2026"/>
    <s v="Q3"/>
    <x v="6"/>
    <x v="6"/>
  </r>
  <r>
    <n v="659"/>
    <d v="2026-07-05T00:00:00"/>
    <x v="3"/>
    <x v="13"/>
    <x v="3"/>
    <s v="Business"/>
    <x v="0"/>
    <x v="6"/>
    <n v="1"/>
    <n v="41.18"/>
    <n v="0"/>
    <n v="16.25"/>
    <x v="1247"/>
    <n v="16.25"/>
    <n v="24.93"/>
    <n v="0.6053909664885867"/>
    <n v="2026"/>
    <s v="Q3"/>
    <x v="6"/>
    <x v="6"/>
  </r>
  <r>
    <n v="969"/>
    <d v="2026-07-05T00:00:00"/>
    <x v="1"/>
    <x v="11"/>
    <x v="1"/>
    <s v="Business"/>
    <x v="4"/>
    <x v="14"/>
    <n v="12"/>
    <n v="35.81"/>
    <n v="0.15"/>
    <n v="14.29"/>
    <x v="1248"/>
    <n v="171.48"/>
    <n v="193.78200000000001"/>
    <n v="0.53052877112866936"/>
    <n v="2026"/>
    <s v="Q3"/>
    <x v="6"/>
    <x v="6"/>
  </r>
  <r>
    <n v="1096"/>
    <d v="2026-07-05T00:00:00"/>
    <x v="1"/>
    <x v="14"/>
    <x v="2"/>
    <s v="New"/>
    <x v="3"/>
    <x v="5"/>
    <n v="3"/>
    <n v="345.42"/>
    <n v="0"/>
    <n v="198.69"/>
    <x v="1249"/>
    <n v="596.06999999999994"/>
    <n v="440.19000000000005"/>
    <n v="0.42478721556366167"/>
    <n v="2026"/>
    <s v="Q3"/>
    <x v="6"/>
    <x v="6"/>
  </r>
  <r>
    <n v="1440"/>
    <d v="2026-07-05T00:00:00"/>
    <x v="3"/>
    <x v="8"/>
    <x v="0"/>
    <s v="Returning"/>
    <x v="0"/>
    <x v="8"/>
    <n v="4"/>
    <n v="101.66"/>
    <n v="0.1"/>
    <n v="51.55"/>
    <x v="1250"/>
    <n v="206.2"/>
    <n v="159.77600000000001"/>
    <n v="0.43657507596126527"/>
    <n v="2026"/>
    <s v="Q3"/>
    <x v="6"/>
    <x v="6"/>
  </r>
  <r>
    <n v="2052"/>
    <d v="2026-07-05T00:00:00"/>
    <x v="3"/>
    <x v="13"/>
    <x v="0"/>
    <s v="Business"/>
    <x v="1"/>
    <x v="3"/>
    <n v="3"/>
    <n v="146.88999999999999"/>
    <n v="0"/>
    <n v="77.650000000000006"/>
    <x v="1251"/>
    <n v="232.95000000000002"/>
    <n v="207.71999999999994"/>
    <n v="0.47137313636054179"/>
    <n v="2026"/>
    <s v="Q3"/>
    <x v="6"/>
    <x v="6"/>
  </r>
  <r>
    <n v="2096"/>
    <d v="2026-07-05T00:00:00"/>
    <x v="3"/>
    <x v="13"/>
    <x v="3"/>
    <s v="Returning"/>
    <x v="2"/>
    <x v="18"/>
    <n v="2"/>
    <n v="161.21"/>
    <n v="0"/>
    <n v="85.2"/>
    <x v="1252"/>
    <n v="170.4"/>
    <n v="152.02000000000001"/>
    <n v="0.47149680540909372"/>
    <n v="2026"/>
    <s v="Q3"/>
    <x v="6"/>
    <x v="6"/>
  </r>
  <r>
    <n v="2488"/>
    <d v="2026-07-05T00:00:00"/>
    <x v="3"/>
    <x v="8"/>
    <x v="2"/>
    <s v="New"/>
    <x v="1"/>
    <x v="17"/>
    <n v="2"/>
    <n v="71.27"/>
    <n v="0.05"/>
    <n v="32.85"/>
    <x v="1253"/>
    <n v="65.7"/>
    <n v="69.71299999999998"/>
    <n v="0.5148176319851121"/>
    <n v="2026"/>
    <s v="Q3"/>
    <x v="6"/>
    <x v="6"/>
  </r>
  <r>
    <n v="3220"/>
    <d v="2026-07-05T00:00:00"/>
    <x v="0"/>
    <x v="9"/>
    <x v="2"/>
    <s v="Returning"/>
    <x v="4"/>
    <x v="16"/>
    <n v="3"/>
    <n v="50.16"/>
    <n v="0.05"/>
    <n v="22.24"/>
    <x v="1254"/>
    <n v="66.72"/>
    <n v="76.23599999999999"/>
    <n v="0.53328296818601528"/>
    <n v="2026"/>
    <s v="Q3"/>
    <x v="6"/>
    <x v="6"/>
  </r>
  <r>
    <n v="3711"/>
    <d v="2026-07-05T00:00:00"/>
    <x v="3"/>
    <x v="4"/>
    <x v="3"/>
    <s v="New"/>
    <x v="1"/>
    <x v="3"/>
    <n v="1"/>
    <n v="145.37"/>
    <n v="0.05"/>
    <n v="81.02"/>
    <x v="1255"/>
    <n v="81.02"/>
    <n v="57.081499999999991"/>
    <n v="0.41333005072356199"/>
    <n v="2026"/>
    <s v="Q3"/>
    <x v="6"/>
    <x v="6"/>
  </r>
  <r>
    <n v="3823"/>
    <d v="2026-07-05T00:00:00"/>
    <x v="3"/>
    <x v="7"/>
    <x v="2"/>
    <s v="New"/>
    <x v="2"/>
    <x v="9"/>
    <n v="2"/>
    <n v="47.1"/>
    <n v="0"/>
    <n v="17.920000000000002"/>
    <x v="1256"/>
    <n v="35.840000000000003"/>
    <n v="58.36"/>
    <n v="0.6195329087048832"/>
    <n v="2026"/>
    <s v="Q3"/>
    <x v="6"/>
    <x v="6"/>
  </r>
  <r>
    <n v="4058"/>
    <d v="2026-07-05T00:00:00"/>
    <x v="3"/>
    <x v="13"/>
    <x v="1"/>
    <s v="Business"/>
    <x v="1"/>
    <x v="11"/>
    <n v="5"/>
    <n v="155.09"/>
    <n v="0.1"/>
    <n v="78.52"/>
    <x v="1257"/>
    <n v="392.59999999999997"/>
    <n v="305.30500000000012"/>
    <n v="0.43745925305020034"/>
    <n v="2026"/>
    <s v="Q3"/>
    <x v="6"/>
    <x v="6"/>
  </r>
  <r>
    <n v="4126"/>
    <d v="2026-07-05T00:00:00"/>
    <x v="3"/>
    <x v="13"/>
    <x v="0"/>
    <s v="New"/>
    <x v="0"/>
    <x v="0"/>
    <n v="3"/>
    <n v="82.89"/>
    <n v="0"/>
    <n v="42.31"/>
    <x v="1258"/>
    <n v="126.93"/>
    <n v="121.74000000000001"/>
    <n v="0.48956448304982508"/>
    <n v="2026"/>
    <s v="Q3"/>
    <x v="6"/>
    <x v="6"/>
  </r>
  <r>
    <n v="5080"/>
    <d v="2026-07-05T00:00:00"/>
    <x v="2"/>
    <x v="3"/>
    <x v="2"/>
    <s v="New"/>
    <x v="0"/>
    <x v="0"/>
    <n v="2"/>
    <n v="80.8"/>
    <n v="0"/>
    <n v="42.21"/>
    <x v="1259"/>
    <n v="84.42"/>
    <n v="77.179999999999993"/>
    <n v="0.47759900990099008"/>
    <n v="2026"/>
    <s v="Q3"/>
    <x v="6"/>
    <x v="6"/>
  </r>
  <r>
    <n v="923"/>
    <d v="2026-07-06T00:00:00"/>
    <x v="2"/>
    <x v="5"/>
    <x v="0"/>
    <s v="New"/>
    <x v="4"/>
    <x v="10"/>
    <n v="2"/>
    <n v="39.54"/>
    <n v="0.05"/>
    <n v="14.68"/>
    <x v="1260"/>
    <n v="29.36"/>
    <n v="45.765999999999991"/>
    <n v="0.60918989431089099"/>
    <n v="2026"/>
    <s v="Q3"/>
    <x v="6"/>
    <x v="6"/>
  </r>
  <r>
    <n v="1549"/>
    <d v="2026-07-06T00:00:00"/>
    <x v="2"/>
    <x v="2"/>
    <x v="0"/>
    <s v="New"/>
    <x v="4"/>
    <x v="12"/>
    <n v="2"/>
    <n v="121.35"/>
    <n v="0"/>
    <n v="71.06"/>
    <x v="1261"/>
    <n v="142.12"/>
    <n v="100.57999999999998"/>
    <n v="0.41442109600329619"/>
    <n v="2026"/>
    <s v="Q3"/>
    <x v="6"/>
    <x v="6"/>
  </r>
  <r>
    <n v="1839"/>
    <d v="2026-07-06T00:00:00"/>
    <x v="3"/>
    <x v="8"/>
    <x v="2"/>
    <s v="Returning"/>
    <x v="4"/>
    <x v="10"/>
    <n v="1"/>
    <n v="41.37"/>
    <n v="0"/>
    <n v="15.12"/>
    <x v="1262"/>
    <n v="15.12"/>
    <n v="26.25"/>
    <n v="0.63451776649746194"/>
    <n v="2026"/>
    <s v="Q3"/>
    <x v="6"/>
    <x v="6"/>
  </r>
  <r>
    <n v="2053"/>
    <d v="2026-07-06T00:00:00"/>
    <x v="1"/>
    <x v="12"/>
    <x v="0"/>
    <s v="New"/>
    <x v="0"/>
    <x v="0"/>
    <n v="5"/>
    <n v="81.63"/>
    <n v="0.05"/>
    <n v="42.36"/>
    <x v="1263"/>
    <n v="211.8"/>
    <n v="175.94249999999994"/>
    <n v="0.45376119460724568"/>
    <n v="2026"/>
    <s v="Q3"/>
    <x v="6"/>
    <x v="6"/>
  </r>
  <r>
    <n v="2342"/>
    <d v="2026-07-06T00:00:00"/>
    <x v="1"/>
    <x v="1"/>
    <x v="0"/>
    <s v="Returning"/>
    <x v="4"/>
    <x v="14"/>
    <n v="1"/>
    <n v="36.19"/>
    <n v="0"/>
    <n v="13.91"/>
    <x v="1264"/>
    <n v="13.91"/>
    <n v="22.279999999999998"/>
    <n v="0.61563967946946663"/>
    <n v="2026"/>
    <s v="Q3"/>
    <x v="6"/>
    <x v="6"/>
  </r>
  <r>
    <n v="2465"/>
    <d v="2026-07-06T00:00:00"/>
    <x v="1"/>
    <x v="1"/>
    <x v="3"/>
    <s v="New"/>
    <x v="1"/>
    <x v="3"/>
    <n v="1"/>
    <n v="142.04"/>
    <n v="0"/>
    <n v="81.67"/>
    <x v="1265"/>
    <n v="81.67"/>
    <n v="60.36999999999999"/>
    <n v="0.4250211208110391"/>
    <n v="2026"/>
    <s v="Q3"/>
    <x v="6"/>
    <x v="6"/>
  </r>
  <r>
    <n v="3990"/>
    <d v="2026-07-06T00:00:00"/>
    <x v="2"/>
    <x v="5"/>
    <x v="0"/>
    <s v="Business"/>
    <x v="2"/>
    <x v="15"/>
    <n v="1"/>
    <n v="133.66999999999999"/>
    <n v="0"/>
    <n v="68.25"/>
    <x v="1266"/>
    <n v="68.25"/>
    <n v="65.419999999999987"/>
    <n v="0.48941422907159415"/>
    <n v="2026"/>
    <s v="Q3"/>
    <x v="6"/>
    <x v="6"/>
  </r>
  <r>
    <n v="4370"/>
    <d v="2026-07-06T00:00:00"/>
    <x v="2"/>
    <x v="10"/>
    <x v="0"/>
    <s v="New"/>
    <x v="2"/>
    <x v="18"/>
    <n v="6"/>
    <n v="166.6"/>
    <n v="0"/>
    <n v="88.14"/>
    <x v="1267"/>
    <n v="528.84"/>
    <n v="470.75999999999988"/>
    <n v="0.47094837935174061"/>
    <n v="2026"/>
    <s v="Q3"/>
    <x v="6"/>
    <x v="6"/>
  </r>
  <r>
    <n v="4856"/>
    <d v="2026-07-06T00:00:00"/>
    <x v="1"/>
    <x v="12"/>
    <x v="0"/>
    <s v="Returning"/>
    <x v="0"/>
    <x v="8"/>
    <n v="2"/>
    <n v="99.93"/>
    <n v="0.1"/>
    <n v="51.96"/>
    <x v="1268"/>
    <n v="103.92"/>
    <n v="75.954000000000022"/>
    <n v="0.422262250241836"/>
    <n v="2026"/>
    <s v="Q3"/>
    <x v="6"/>
    <x v="6"/>
  </r>
  <r>
    <n v="337"/>
    <d v="2026-07-07T00:00:00"/>
    <x v="0"/>
    <x v="15"/>
    <x v="2"/>
    <s v="Returning"/>
    <x v="0"/>
    <x v="8"/>
    <n v="6"/>
    <n v="100.56"/>
    <n v="0"/>
    <n v="49.47"/>
    <x v="1269"/>
    <n v="296.82"/>
    <n v="306.54000000000002"/>
    <n v="0.508054892601432"/>
    <n v="2026"/>
    <s v="Q3"/>
    <x v="6"/>
    <x v="6"/>
  </r>
  <r>
    <n v="1001"/>
    <d v="2026-07-07T00:00:00"/>
    <x v="0"/>
    <x v="9"/>
    <x v="0"/>
    <s v="Returning"/>
    <x v="3"/>
    <x v="7"/>
    <n v="1"/>
    <n v="200.48"/>
    <n v="0.05"/>
    <n v="104.11"/>
    <x v="1270"/>
    <n v="104.11"/>
    <n v="86.345999999999989"/>
    <n v="0.45336455664300412"/>
    <n v="2026"/>
    <s v="Q3"/>
    <x v="6"/>
    <x v="6"/>
  </r>
  <r>
    <n v="2424"/>
    <d v="2026-07-07T00:00:00"/>
    <x v="3"/>
    <x v="8"/>
    <x v="0"/>
    <s v="New"/>
    <x v="0"/>
    <x v="4"/>
    <n v="1"/>
    <n v="51.06"/>
    <n v="0.15"/>
    <n v="22.56"/>
    <x v="1271"/>
    <n v="22.56"/>
    <n v="20.841000000000005"/>
    <n v="0.48019630884081022"/>
    <n v="2026"/>
    <s v="Q3"/>
    <x v="6"/>
    <x v="6"/>
  </r>
  <r>
    <n v="2751"/>
    <d v="2026-07-07T00:00:00"/>
    <x v="0"/>
    <x v="15"/>
    <x v="2"/>
    <s v="New"/>
    <x v="4"/>
    <x v="12"/>
    <n v="2"/>
    <n v="125.9"/>
    <n v="0.15"/>
    <n v="70.27"/>
    <x v="1272"/>
    <n v="140.54"/>
    <n v="73.490000000000009"/>
    <n v="0.34336307994206422"/>
    <n v="2026"/>
    <s v="Q3"/>
    <x v="6"/>
    <x v="6"/>
  </r>
  <r>
    <n v="375"/>
    <d v="2026-07-08T00:00:00"/>
    <x v="1"/>
    <x v="12"/>
    <x v="2"/>
    <s v="Returning"/>
    <x v="3"/>
    <x v="7"/>
    <n v="2"/>
    <n v="192.24"/>
    <n v="0.05"/>
    <n v="103.65"/>
    <x v="1273"/>
    <n v="207.3"/>
    <n v="157.95599999999996"/>
    <n v="0.43245285498390162"/>
    <n v="2026"/>
    <s v="Q3"/>
    <x v="6"/>
    <x v="6"/>
  </r>
  <r>
    <n v="650"/>
    <d v="2026-07-08T00:00:00"/>
    <x v="0"/>
    <x v="0"/>
    <x v="0"/>
    <s v="Business"/>
    <x v="4"/>
    <x v="10"/>
    <n v="2"/>
    <n v="40.79"/>
    <n v="0"/>
    <n v="14.61"/>
    <x v="1274"/>
    <n v="29.22"/>
    <n v="52.36"/>
    <n v="0.64182397646481981"/>
    <n v="2026"/>
    <s v="Q3"/>
    <x v="6"/>
    <x v="6"/>
  </r>
  <r>
    <n v="941"/>
    <d v="2026-07-08T00:00:00"/>
    <x v="0"/>
    <x v="9"/>
    <x v="2"/>
    <s v="New"/>
    <x v="3"/>
    <x v="19"/>
    <n v="2"/>
    <n v="125.73"/>
    <n v="0.15"/>
    <n v="61.75"/>
    <x v="1275"/>
    <n v="123.5"/>
    <n v="90.241000000000014"/>
    <n v="0.42219789371248384"/>
    <n v="2026"/>
    <s v="Q3"/>
    <x v="6"/>
    <x v="6"/>
  </r>
  <r>
    <n v="2719"/>
    <d v="2026-07-08T00:00:00"/>
    <x v="0"/>
    <x v="15"/>
    <x v="0"/>
    <s v="Business"/>
    <x v="2"/>
    <x v="18"/>
    <n v="1"/>
    <n v="164.92"/>
    <n v="0"/>
    <n v="89.47"/>
    <x v="1276"/>
    <n v="89.47"/>
    <n v="75.449999999999989"/>
    <n v="0.45749454280863444"/>
    <n v="2026"/>
    <s v="Q3"/>
    <x v="6"/>
    <x v="6"/>
  </r>
  <r>
    <n v="3833"/>
    <d v="2026-07-08T00:00:00"/>
    <x v="1"/>
    <x v="6"/>
    <x v="2"/>
    <s v="New"/>
    <x v="0"/>
    <x v="8"/>
    <n v="5"/>
    <n v="103.91"/>
    <n v="0"/>
    <n v="51.19"/>
    <x v="1277"/>
    <n v="255.95"/>
    <n v="263.59999999999997"/>
    <n v="0.50736214031373306"/>
    <n v="2026"/>
    <s v="Q3"/>
    <x v="6"/>
    <x v="6"/>
  </r>
  <r>
    <n v="211"/>
    <d v="2026-07-09T00:00:00"/>
    <x v="2"/>
    <x v="16"/>
    <x v="1"/>
    <s v="Business"/>
    <x v="0"/>
    <x v="4"/>
    <n v="10"/>
    <n v="49.69"/>
    <n v="0.1"/>
    <n v="21.82"/>
    <x v="1278"/>
    <n v="218.2"/>
    <n v="229.01"/>
    <n v="0.51208604458755391"/>
    <n v="2026"/>
    <s v="Q3"/>
    <x v="6"/>
    <x v="6"/>
  </r>
  <r>
    <n v="392"/>
    <d v="2026-07-09T00:00:00"/>
    <x v="3"/>
    <x v="7"/>
    <x v="2"/>
    <s v="Returning"/>
    <x v="1"/>
    <x v="1"/>
    <n v="3"/>
    <n v="94.19"/>
    <n v="0"/>
    <n v="44.1"/>
    <x v="1279"/>
    <n v="132.30000000000001"/>
    <n v="150.26999999999998"/>
    <n v="0.53179743072512997"/>
    <n v="2026"/>
    <s v="Q3"/>
    <x v="6"/>
    <x v="6"/>
  </r>
  <r>
    <n v="1302"/>
    <d v="2026-07-09T00:00:00"/>
    <x v="1"/>
    <x v="14"/>
    <x v="2"/>
    <s v="Returning"/>
    <x v="2"/>
    <x v="9"/>
    <n v="1"/>
    <n v="46.87"/>
    <n v="0"/>
    <n v="18.649999999999999"/>
    <x v="1280"/>
    <n v="18.649999999999999"/>
    <n v="28.22"/>
    <n v="0.60209088969490077"/>
    <n v="2026"/>
    <s v="Q3"/>
    <x v="6"/>
    <x v="6"/>
  </r>
  <r>
    <n v="1366"/>
    <d v="2026-07-09T00:00:00"/>
    <x v="2"/>
    <x v="16"/>
    <x v="0"/>
    <s v="Returning"/>
    <x v="2"/>
    <x v="2"/>
    <n v="1"/>
    <n v="36.99"/>
    <n v="0.1"/>
    <n v="13.2"/>
    <x v="1281"/>
    <n v="13.2"/>
    <n v="20.091000000000005"/>
    <n v="0.60349644047940887"/>
    <n v="2026"/>
    <s v="Q3"/>
    <x v="6"/>
    <x v="6"/>
  </r>
  <r>
    <n v="1974"/>
    <d v="2026-07-09T00:00:00"/>
    <x v="0"/>
    <x v="15"/>
    <x v="0"/>
    <s v="Returning"/>
    <x v="2"/>
    <x v="15"/>
    <n v="1"/>
    <n v="135.44"/>
    <n v="0"/>
    <n v="65.48"/>
    <x v="1282"/>
    <n v="65.48"/>
    <n v="69.959999999999994"/>
    <n v="0.51653868871825159"/>
    <n v="2026"/>
    <s v="Q3"/>
    <x v="6"/>
    <x v="6"/>
  </r>
  <r>
    <n v="2716"/>
    <d v="2026-07-09T00:00:00"/>
    <x v="1"/>
    <x v="1"/>
    <x v="0"/>
    <s v="New"/>
    <x v="1"/>
    <x v="1"/>
    <n v="3"/>
    <n v="92.25"/>
    <n v="0"/>
    <n v="46.27"/>
    <x v="1283"/>
    <n v="138.81"/>
    <n v="137.94"/>
    <n v="0.49842818428184282"/>
    <n v="2026"/>
    <s v="Q3"/>
    <x v="6"/>
    <x v="6"/>
  </r>
  <r>
    <n v="3161"/>
    <d v="2026-07-09T00:00:00"/>
    <x v="2"/>
    <x v="5"/>
    <x v="0"/>
    <s v="New"/>
    <x v="3"/>
    <x v="7"/>
    <n v="2"/>
    <n v="192.6"/>
    <n v="0"/>
    <n v="104.89"/>
    <x v="1284"/>
    <n v="209.78"/>
    <n v="175.42"/>
    <n v="0.45539979231568017"/>
    <n v="2026"/>
    <s v="Q3"/>
    <x v="6"/>
    <x v="6"/>
  </r>
  <r>
    <n v="3240"/>
    <d v="2026-07-09T00:00:00"/>
    <x v="3"/>
    <x v="8"/>
    <x v="0"/>
    <s v="Returning"/>
    <x v="0"/>
    <x v="6"/>
    <n v="1"/>
    <n v="39.94"/>
    <n v="0"/>
    <n v="16.89"/>
    <x v="1285"/>
    <n v="16.89"/>
    <n v="23.049999999999997"/>
    <n v="0.57711567351026538"/>
    <n v="2026"/>
    <s v="Q3"/>
    <x v="6"/>
    <x v="6"/>
  </r>
  <r>
    <n v="3682"/>
    <d v="2026-07-09T00:00:00"/>
    <x v="2"/>
    <x v="2"/>
    <x v="0"/>
    <s v="Returning"/>
    <x v="1"/>
    <x v="11"/>
    <n v="3"/>
    <n v="150.61000000000001"/>
    <n v="0"/>
    <n v="79.900000000000006"/>
    <x v="1286"/>
    <n v="239.70000000000002"/>
    <n v="212.13000000000002"/>
    <n v="0.46949073766682159"/>
    <n v="2026"/>
    <s v="Q3"/>
    <x v="6"/>
    <x v="6"/>
  </r>
  <r>
    <n v="4725"/>
    <d v="2026-07-09T00:00:00"/>
    <x v="3"/>
    <x v="13"/>
    <x v="0"/>
    <s v="Returning"/>
    <x v="1"/>
    <x v="17"/>
    <n v="2"/>
    <n v="71.069999999999993"/>
    <n v="0"/>
    <n v="31.57"/>
    <x v="1287"/>
    <n v="63.14"/>
    <n v="78.999999999999986"/>
    <n v="0.55579006613198245"/>
    <n v="2026"/>
    <s v="Q3"/>
    <x v="6"/>
    <x v="6"/>
  </r>
  <r>
    <n v="758"/>
    <d v="2026-07-10T00:00:00"/>
    <x v="0"/>
    <x v="0"/>
    <x v="2"/>
    <s v="New"/>
    <x v="0"/>
    <x v="4"/>
    <n v="1"/>
    <n v="50.78"/>
    <n v="0"/>
    <n v="22.29"/>
    <x v="1288"/>
    <n v="22.29"/>
    <n v="28.490000000000002"/>
    <n v="0.56104765655769995"/>
    <n v="2026"/>
    <s v="Q3"/>
    <x v="6"/>
    <x v="6"/>
  </r>
  <r>
    <n v="1910"/>
    <d v="2026-07-10T00:00:00"/>
    <x v="0"/>
    <x v="15"/>
    <x v="0"/>
    <s v="Returning"/>
    <x v="1"/>
    <x v="3"/>
    <n v="2"/>
    <n v="141.51"/>
    <n v="0.05"/>
    <n v="77.040000000000006"/>
    <x v="1289"/>
    <n v="154.08000000000001"/>
    <n v="114.78899999999996"/>
    <n v="0.42693281858451504"/>
    <n v="2026"/>
    <s v="Q3"/>
    <x v="6"/>
    <x v="6"/>
  </r>
  <r>
    <n v="1941"/>
    <d v="2026-07-10T00:00:00"/>
    <x v="1"/>
    <x v="12"/>
    <x v="3"/>
    <s v="Returning"/>
    <x v="1"/>
    <x v="11"/>
    <n v="1"/>
    <n v="156.44"/>
    <n v="0.1"/>
    <n v="80.72"/>
    <x v="1290"/>
    <n v="80.72"/>
    <n v="60.075999999999993"/>
    <n v="0.42668825818915307"/>
    <n v="2026"/>
    <s v="Q3"/>
    <x v="6"/>
    <x v="6"/>
  </r>
  <r>
    <n v="2324"/>
    <d v="2026-07-10T00:00:00"/>
    <x v="1"/>
    <x v="12"/>
    <x v="0"/>
    <s v="New"/>
    <x v="4"/>
    <x v="16"/>
    <n v="2"/>
    <n v="51.75"/>
    <n v="0"/>
    <n v="21.4"/>
    <x v="1291"/>
    <n v="42.8"/>
    <n v="60.7"/>
    <n v="0.58647342995169083"/>
    <n v="2026"/>
    <s v="Q3"/>
    <x v="6"/>
    <x v="6"/>
  </r>
  <r>
    <n v="2869"/>
    <d v="2026-07-10T00:00:00"/>
    <x v="2"/>
    <x v="5"/>
    <x v="3"/>
    <s v="New"/>
    <x v="3"/>
    <x v="13"/>
    <n v="1"/>
    <n v="82.23"/>
    <n v="0.1"/>
    <n v="38.340000000000003"/>
    <x v="1292"/>
    <n v="38.340000000000003"/>
    <n v="35.667000000000002"/>
    <n v="0.48194089748267055"/>
    <n v="2026"/>
    <s v="Q3"/>
    <x v="6"/>
    <x v="6"/>
  </r>
  <r>
    <n v="3236"/>
    <d v="2026-07-10T00:00:00"/>
    <x v="1"/>
    <x v="6"/>
    <x v="0"/>
    <s v="New"/>
    <x v="1"/>
    <x v="3"/>
    <n v="1"/>
    <n v="144.16999999999999"/>
    <n v="0.1"/>
    <n v="78.13"/>
    <x v="1293"/>
    <n v="78.13"/>
    <n v="51.62299999999999"/>
    <n v="0.39785592625989374"/>
    <n v="2026"/>
    <s v="Q3"/>
    <x v="6"/>
    <x v="6"/>
  </r>
  <r>
    <n v="3582"/>
    <d v="2026-07-10T00:00:00"/>
    <x v="1"/>
    <x v="12"/>
    <x v="0"/>
    <s v="Returning"/>
    <x v="3"/>
    <x v="13"/>
    <n v="4"/>
    <n v="82.47"/>
    <n v="0"/>
    <n v="40.22"/>
    <x v="1294"/>
    <n v="160.88"/>
    <n v="169"/>
    <n v="0.51230750575967021"/>
    <n v="2026"/>
    <s v="Q3"/>
    <x v="6"/>
    <x v="6"/>
  </r>
  <r>
    <n v="3715"/>
    <d v="2026-07-10T00:00:00"/>
    <x v="3"/>
    <x v="8"/>
    <x v="0"/>
    <s v="New"/>
    <x v="3"/>
    <x v="19"/>
    <n v="1"/>
    <n v="122.14"/>
    <n v="0.15"/>
    <n v="59.87"/>
    <x v="1295"/>
    <n v="59.87"/>
    <n v="43.949000000000005"/>
    <n v="0.42332328379198414"/>
    <n v="2026"/>
    <s v="Q3"/>
    <x v="6"/>
    <x v="6"/>
  </r>
  <r>
    <n v="3940"/>
    <d v="2026-07-10T00:00:00"/>
    <x v="2"/>
    <x v="16"/>
    <x v="2"/>
    <s v="Returning"/>
    <x v="1"/>
    <x v="3"/>
    <n v="3"/>
    <n v="143.59"/>
    <n v="0"/>
    <n v="78.91"/>
    <x v="1296"/>
    <n v="236.73"/>
    <n v="194.04"/>
    <n v="0.45044919562643637"/>
    <n v="2026"/>
    <s v="Q3"/>
    <x v="6"/>
    <x v="6"/>
  </r>
  <r>
    <n v="4760"/>
    <d v="2026-07-10T00:00:00"/>
    <x v="3"/>
    <x v="13"/>
    <x v="0"/>
    <s v="Business"/>
    <x v="1"/>
    <x v="11"/>
    <n v="2"/>
    <n v="157.66"/>
    <n v="0"/>
    <n v="78.760000000000005"/>
    <x v="1297"/>
    <n v="157.52000000000001"/>
    <n v="157.79999999999998"/>
    <n v="0.50044399340352652"/>
    <n v="2026"/>
    <s v="Q3"/>
    <x v="6"/>
    <x v="6"/>
  </r>
  <r>
    <n v="4768"/>
    <d v="2026-07-10T00:00:00"/>
    <x v="1"/>
    <x v="1"/>
    <x v="0"/>
    <s v="Business"/>
    <x v="0"/>
    <x v="8"/>
    <n v="1"/>
    <n v="101.58"/>
    <n v="0"/>
    <n v="49.83"/>
    <x v="1298"/>
    <n v="49.83"/>
    <n v="51.75"/>
    <n v="0.50945067926757237"/>
    <n v="2026"/>
    <s v="Q3"/>
    <x v="6"/>
    <x v="6"/>
  </r>
  <r>
    <n v="5025"/>
    <d v="2026-07-10T00:00:00"/>
    <x v="2"/>
    <x v="3"/>
    <x v="0"/>
    <s v="Returning"/>
    <x v="2"/>
    <x v="18"/>
    <n v="4"/>
    <n v="166.71"/>
    <n v="0"/>
    <n v="86.55"/>
    <x v="1299"/>
    <n v="346.2"/>
    <n v="320.64000000000004"/>
    <n v="0.48083498290444487"/>
    <n v="2026"/>
    <s v="Q3"/>
    <x v="6"/>
    <x v="6"/>
  </r>
  <r>
    <n v="165"/>
    <d v="2026-07-11T00:00:00"/>
    <x v="1"/>
    <x v="12"/>
    <x v="2"/>
    <s v="New"/>
    <x v="0"/>
    <x v="0"/>
    <n v="2"/>
    <n v="83.33"/>
    <n v="0"/>
    <n v="42.11"/>
    <x v="1300"/>
    <n v="84.22"/>
    <n v="82.44"/>
    <n v="0.49465978639145564"/>
    <n v="2026"/>
    <s v="Q3"/>
    <x v="6"/>
    <x v="6"/>
  </r>
  <r>
    <n v="198"/>
    <d v="2026-07-11T00:00:00"/>
    <x v="0"/>
    <x v="15"/>
    <x v="0"/>
    <s v="New"/>
    <x v="1"/>
    <x v="17"/>
    <n v="2"/>
    <n v="71.77"/>
    <n v="0.05"/>
    <n v="32.9"/>
    <x v="1301"/>
    <n v="65.8"/>
    <n v="70.563000000000002"/>
    <n v="0.5174644148339359"/>
    <n v="2026"/>
    <s v="Q3"/>
    <x v="6"/>
    <x v="6"/>
  </r>
  <r>
    <n v="1480"/>
    <d v="2026-07-11T00:00:00"/>
    <x v="0"/>
    <x v="15"/>
    <x v="0"/>
    <s v="New"/>
    <x v="2"/>
    <x v="18"/>
    <n v="3"/>
    <n v="164.5"/>
    <n v="0"/>
    <n v="87.06"/>
    <x v="1302"/>
    <n v="261.18"/>
    <n v="232.32"/>
    <n v="0.47075987841945288"/>
    <n v="2026"/>
    <s v="Q3"/>
    <x v="6"/>
    <x v="6"/>
  </r>
  <r>
    <n v="1990"/>
    <d v="2026-07-11T00:00:00"/>
    <x v="0"/>
    <x v="15"/>
    <x v="0"/>
    <s v="Returning"/>
    <x v="3"/>
    <x v="13"/>
    <n v="3"/>
    <n v="82.28"/>
    <n v="0.1"/>
    <n v="39.51"/>
    <x v="1303"/>
    <n v="118.53"/>
    <n v="103.626"/>
    <n v="0.46645600388915898"/>
    <n v="2026"/>
    <s v="Q3"/>
    <x v="6"/>
    <x v="6"/>
  </r>
  <r>
    <n v="2298"/>
    <d v="2026-07-11T00:00:00"/>
    <x v="2"/>
    <x v="2"/>
    <x v="2"/>
    <s v="New"/>
    <x v="0"/>
    <x v="8"/>
    <n v="2"/>
    <n v="103.17"/>
    <n v="0"/>
    <n v="50.49"/>
    <x v="1304"/>
    <n v="100.98"/>
    <n v="105.36"/>
    <n v="0.51061355045071244"/>
    <n v="2026"/>
    <s v="Q3"/>
    <x v="6"/>
    <x v="6"/>
  </r>
  <r>
    <n v="2886"/>
    <d v="2026-07-11T00:00:00"/>
    <x v="0"/>
    <x v="15"/>
    <x v="0"/>
    <s v="New"/>
    <x v="0"/>
    <x v="4"/>
    <n v="1"/>
    <n v="50.33"/>
    <n v="0.05"/>
    <n v="22.06"/>
    <x v="1305"/>
    <n v="22.06"/>
    <n v="25.753499999999999"/>
    <n v="0.53862402877848303"/>
    <n v="2026"/>
    <s v="Q3"/>
    <x v="6"/>
    <x v="6"/>
  </r>
  <r>
    <n v="2893"/>
    <d v="2026-07-11T00:00:00"/>
    <x v="1"/>
    <x v="11"/>
    <x v="1"/>
    <s v="Business"/>
    <x v="1"/>
    <x v="3"/>
    <n v="6"/>
    <n v="142.78"/>
    <n v="0.15"/>
    <n v="80.38"/>
    <x v="1306"/>
    <n v="482.28"/>
    <n v="245.89800000000002"/>
    <n v="0.33768941110552642"/>
    <n v="2026"/>
    <s v="Q3"/>
    <x v="6"/>
    <x v="6"/>
  </r>
  <r>
    <n v="2939"/>
    <d v="2026-07-11T00:00:00"/>
    <x v="1"/>
    <x v="6"/>
    <x v="0"/>
    <s v="New"/>
    <x v="3"/>
    <x v="7"/>
    <n v="1"/>
    <n v="195.38"/>
    <n v="0.05"/>
    <n v="101.67"/>
    <x v="1307"/>
    <n v="101.67"/>
    <n v="83.940999999999988"/>
    <n v="0.45224151585843508"/>
    <n v="2026"/>
    <s v="Q3"/>
    <x v="6"/>
    <x v="6"/>
  </r>
  <r>
    <n v="3249"/>
    <d v="2026-07-11T00:00:00"/>
    <x v="3"/>
    <x v="4"/>
    <x v="2"/>
    <s v="Returning"/>
    <x v="0"/>
    <x v="8"/>
    <n v="5"/>
    <n v="104.8"/>
    <n v="0"/>
    <n v="50.94"/>
    <x v="1308"/>
    <n v="254.7"/>
    <n v="269.3"/>
    <n v="0.51393129770992374"/>
    <n v="2026"/>
    <s v="Q3"/>
    <x v="6"/>
    <x v="6"/>
  </r>
  <r>
    <n v="3832"/>
    <d v="2026-07-11T00:00:00"/>
    <x v="3"/>
    <x v="7"/>
    <x v="0"/>
    <s v="Returning"/>
    <x v="3"/>
    <x v="13"/>
    <n v="3"/>
    <n v="82.26"/>
    <n v="0"/>
    <n v="40.020000000000003"/>
    <x v="1309"/>
    <n v="120.06"/>
    <n v="126.72000000000003"/>
    <n v="0.51349380014587898"/>
    <n v="2026"/>
    <s v="Q3"/>
    <x v="6"/>
    <x v="6"/>
  </r>
  <r>
    <n v="3868"/>
    <d v="2026-07-11T00:00:00"/>
    <x v="2"/>
    <x v="10"/>
    <x v="0"/>
    <s v="Business"/>
    <x v="1"/>
    <x v="1"/>
    <n v="1"/>
    <n v="90.79"/>
    <n v="0"/>
    <n v="46.39"/>
    <x v="1310"/>
    <n v="46.39"/>
    <n v="44.400000000000006"/>
    <n v="0.4890406432426479"/>
    <n v="2026"/>
    <s v="Q3"/>
    <x v="6"/>
    <x v="6"/>
  </r>
  <r>
    <n v="4365"/>
    <d v="2026-07-11T00:00:00"/>
    <x v="1"/>
    <x v="11"/>
    <x v="0"/>
    <s v="Returning"/>
    <x v="0"/>
    <x v="6"/>
    <n v="1"/>
    <n v="41.33"/>
    <n v="0"/>
    <n v="17.2"/>
    <x v="1311"/>
    <n v="17.2"/>
    <n v="24.13"/>
    <n v="0.58383740624243896"/>
    <n v="2026"/>
    <s v="Q3"/>
    <x v="6"/>
    <x v="6"/>
  </r>
  <r>
    <n v="314"/>
    <d v="2026-07-12T00:00:00"/>
    <x v="2"/>
    <x v="2"/>
    <x v="0"/>
    <s v="Returning"/>
    <x v="4"/>
    <x v="10"/>
    <n v="2"/>
    <n v="41.09"/>
    <n v="0.05"/>
    <n v="14.54"/>
    <x v="1312"/>
    <n v="29.08"/>
    <n v="48.991"/>
    <n v="0.62751854081541159"/>
    <n v="2026"/>
    <s v="Q3"/>
    <x v="6"/>
    <x v="6"/>
  </r>
  <r>
    <n v="552"/>
    <d v="2026-07-12T00:00:00"/>
    <x v="1"/>
    <x v="12"/>
    <x v="1"/>
    <s v="Business"/>
    <x v="3"/>
    <x v="13"/>
    <n v="5"/>
    <n v="82.39"/>
    <n v="0.05"/>
    <n v="39.479999999999997"/>
    <x v="1313"/>
    <n v="197.39999999999998"/>
    <n v="193.95249999999999"/>
    <n v="0.49559540312122702"/>
    <n v="2026"/>
    <s v="Q3"/>
    <x v="6"/>
    <x v="6"/>
  </r>
  <r>
    <n v="1317"/>
    <d v="2026-07-12T00:00:00"/>
    <x v="1"/>
    <x v="14"/>
    <x v="0"/>
    <s v="Business"/>
    <x v="4"/>
    <x v="14"/>
    <n v="3"/>
    <n v="37"/>
    <n v="0"/>
    <n v="13.69"/>
    <x v="1314"/>
    <n v="41.07"/>
    <n v="69.930000000000007"/>
    <n v="0.63000000000000012"/>
    <n v="2026"/>
    <s v="Q3"/>
    <x v="6"/>
    <x v="6"/>
  </r>
  <r>
    <n v="1515"/>
    <d v="2026-07-12T00:00:00"/>
    <x v="3"/>
    <x v="8"/>
    <x v="2"/>
    <s v="New"/>
    <x v="4"/>
    <x v="10"/>
    <n v="2"/>
    <n v="40.9"/>
    <n v="0"/>
    <n v="14.81"/>
    <x v="1315"/>
    <n v="29.62"/>
    <n v="52.179999999999993"/>
    <n v="0.63789731051344734"/>
    <n v="2026"/>
    <s v="Q3"/>
    <x v="6"/>
    <x v="6"/>
  </r>
  <r>
    <n v="1674"/>
    <d v="2026-07-12T00:00:00"/>
    <x v="0"/>
    <x v="0"/>
    <x v="0"/>
    <s v="New"/>
    <x v="4"/>
    <x v="12"/>
    <n v="1"/>
    <n v="123.33"/>
    <n v="0.1"/>
    <n v="70.900000000000006"/>
    <x v="1316"/>
    <n v="70.900000000000006"/>
    <n v="40.096999999999994"/>
    <n v="0.36124399758552028"/>
    <n v="2026"/>
    <s v="Q3"/>
    <x v="6"/>
    <x v="6"/>
  </r>
  <r>
    <n v="2407"/>
    <d v="2026-07-12T00:00:00"/>
    <x v="1"/>
    <x v="12"/>
    <x v="3"/>
    <s v="Business"/>
    <x v="1"/>
    <x v="11"/>
    <n v="1"/>
    <n v="153.25"/>
    <n v="0.15"/>
    <n v="78.28"/>
    <x v="1317"/>
    <n v="78.28"/>
    <n v="51.982499999999987"/>
    <n v="0.39905959121005657"/>
    <n v="2026"/>
    <s v="Q3"/>
    <x v="6"/>
    <x v="6"/>
  </r>
  <r>
    <n v="2817"/>
    <d v="2026-07-12T00:00:00"/>
    <x v="3"/>
    <x v="7"/>
    <x v="3"/>
    <s v="New"/>
    <x v="2"/>
    <x v="15"/>
    <n v="3"/>
    <n v="134.43"/>
    <n v="0.1"/>
    <n v="65.78"/>
    <x v="1318"/>
    <n v="197.34"/>
    <n v="165.62100000000001"/>
    <n v="0.45630522287518493"/>
    <n v="2026"/>
    <s v="Q3"/>
    <x v="6"/>
    <x v="6"/>
  </r>
  <r>
    <n v="3059"/>
    <d v="2026-07-12T00:00:00"/>
    <x v="0"/>
    <x v="0"/>
    <x v="0"/>
    <s v="Returning"/>
    <x v="1"/>
    <x v="1"/>
    <n v="1"/>
    <n v="93.73"/>
    <n v="0.05"/>
    <n v="44.51"/>
    <x v="1319"/>
    <n v="44.51"/>
    <n v="44.533499999999997"/>
    <n v="0.50013195797559618"/>
    <n v="2026"/>
    <s v="Q3"/>
    <x v="6"/>
    <x v="6"/>
  </r>
  <r>
    <n v="3210"/>
    <d v="2026-07-12T00:00:00"/>
    <x v="0"/>
    <x v="0"/>
    <x v="0"/>
    <s v="Returning"/>
    <x v="2"/>
    <x v="2"/>
    <n v="1"/>
    <n v="37.090000000000003"/>
    <n v="0"/>
    <n v="13.43"/>
    <x v="1320"/>
    <n v="13.43"/>
    <n v="23.660000000000004"/>
    <n v="0.63790779185764357"/>
    <n v="2026"/>
    <s v="Q3"/>
    <x v="6"/>
    <x v="6"/>
  </r>
  <r>
    <n v="3670"/>
    <d v="2026-07-12T00:00:00"/>
    <x v="0"/>
    <x v="0"/>
    <x v="2"/>
    <s v="New"/>
    <x v="2"/>
    <x v="9"/>
    <n v="1"/>
    <n v="45.43"/>
    <n v="0"/>
    <n v="18.66"/>
    <x v="1321"/>
    <n v="18.66"/>
    <n v="26.77"/>
    <n v="0.58925819942769098"/>
    <n v="2026"/>
    <s v="Q3"/>
    <x v="6"/>
    <x v="6"/>
  </r>
  <r>
    <n v="4017"/>
    <d v="2026-07-12T00:00:00"/>
    <x v="3"/>
    <x v="8"/>
    <x v="3"/>
    <s v="New"/>
    <x v="4"/>
    <x v="10"/>
    <n v="1"/>
    <n v="39.5"/>
    <n v="0.1"/>
    <n v="14.86"/>
    <x v="1322"/>
    <n v="14.86"/>
    <n v="20.690000000000005"/>
    <n v="0.58199718706047832"/>
    <n v="2026"/>
    <s v="Q3"/>
    <x v="6"/>
    <x v="6"/>
  </r>
  <r>
    <n v="5012"/>
    <d v="2026-07-12T00:00:00"/>
    <x v="2"/>
    <x v="16"/>
    <x v="2"/>
    <s v="Returning"/>
    <x v="4"/>
    <x v="12"/>
    <n v="2"/>
    <n v="123.58"/>
    <n v="0.1"/>
    <n v="68.739999999999995"/>
    <x v="1323"/>
    <n v="137.47999999999999"/>
    <n v="84.963999999999999"/>
    <n v="0.3819568071065077"/>
    <n v="2026"/>
    <s v="Q3"/>
    <x v="6"/>
    <x v="6"/>
  </r>
  <r>
    <n v="884"/>
    <d v="2026-07-13T00:00:00"/>
    <x v="3"/>
    <x v="13"/>
    <x v="2"/>
    <s v="Returning"/>
    <x v="0"/>
    <x v="8"/>
    <n v="1"/>
    <n v="103.61"/>
    <n v="0"/>
    <n v="51.84"/>
    <x v="1324"/>
    <n v="51.84"/>
    <n v="51.769999999999996"/>
    <n v="0.49966219476884466"/>
    <n v="2026"/>
    <s v="Q3"/>
    <x v="6"/>
    <x v="6"/>
  </r>
  <r>
    <n v="1025"/>
    <d v="2026-07-13T00:00:00"/>
    <x v="2"/>
    <x v="2"/>
    <x v="2"/>
    <s v="Returning"/>
    <x v="1"/>
    <x v="3"/>
    <n v="2"/>
    <n v="145.75"/>
    <n v="0.05"/>
    <n v="79.319999999999993"/>
    <x v="1325"/>
    <n v="158.63999999999999"/>
    <n v="118.28500000000003"/>
    <n v="0.42713731154644768"/>
    <n v="2026"/>
    <s v="Q3"/>
    <x v="6"/>
    <x v="6"/>
  </r>
  <r>
    <n v="1279"/>
    <d v="2026-07-13T00:00:00"/>
    <x v="3"/>
    <x v="8"/>
    <x v="3"/>
    <s v="New"/>
    <x v="3"/>
    <x v="7"/>
    <n v="2"/>
    <n v="193.76"/>
    <n v="0.1"/>
    <n v="104.66"/>
    <x v="1326"/>
    <n v="209.32"/>
    <n v="139.44799999999998"/>
    <n v="0.39983025965684921"/>
    <n v="2026"/>
    <s v="Q3"/>
    <x v="6"/>
    <x v="6"/>
  </r>
  <r>
    <n v="1534"/>
    <d v="2026-07-13T00:00:00"/>
    <x v="2"/>
    <x v="16"/>
    <x v="0"/>
    <s v="Returning"/>
    <x v="1"/>
    <x v="3"/>
    <n v="2"/>
    <n v="146.09"/>
    <n v="0.1"/>
    <n v="79.36"/>
    <x v="1327"/>
    <n v="158.72"/>
    <n v="104.24199999999999"/>
    <n v="0.39641469109605187"/>
    <n v="2026"/>
    <s v="Q3"/>
    <x v="6"/>
    <x v="6"/>
  </r>
  <r>
    <n v="2147"/>
    <d v="2026-07-13T00:00:00"/>
    <x v="1"/>
    <x v="14"/>
    <x v="2"/>
    <s v="New"/>
    <x v="2"/>
    <x v="15"/>
    <n v="1"/>
    <n v="131.91999999999999"/>
    <n v="0"/>
    <n v="66.19"/>
    <x v="1328"/>
    <n v="66.19"/>
    <n v="65.72999999999999"/>
    <n v="0.49825651910248631"/>
    <n v="2026"/>
    <s v="Q3"/>
    <x v="6"/>
    <x v="6"/>
  </r>
  <r>
    <n v="2385"/>
    <d v="2026-07-13T00:00:00"/>
    <x v="1"/>
    <x v="11"/>
    <x v="1"/>
    <s v="Business"/>
    <x v="3"/>
    <x v="13"/>
    <n v="6"/>
    <n v="83.28"/>
    <n v="0.15"/>
    <n v="38.76"/>
    <x v="1329"/>
    <n v="232.56"/>
    <n v="192.16800000000001"/>
    <n v="0.45244956772334294"/>
    <n v="2026"/>
    <s v="Q3"/>
    <x v="6"/>
    <x v="6"/>
  </r>
  <r>
    <n v="2517"/>
    <d v="2026-07-13T00:00:00"/>
    <x v="1"/>
    <x v="6"/>
    <x v="0"/>
    <s v="New"/>
    <x v="2"/>
    <x v="2"/>
    <n v="1"/>
    <n v="36.479999999999997"/>
    <n v="0.05"/>
    <n v="13.22"/>
    <x v="1330"/>
    <n v="13.22"/>
    <n v="21.436"/>
    <n v="0.61853647276084955"/>
    <n v="2026"/>
    <s v="Q3"/>
    <x v="6"/>
    <x v="6"/>
  </r>
  <r>
    <n v="2746"/>
    <d v="2026-07-13T00:00:00"/>
    <x v="0"/>
    <x v="0"/>
    <x v="2"/>
    <s v="New"/>
    <x v="1"/>
    <x v="11"/>
    <n v="3"/>
    <n v="155.44"/>
    <n v="0.05"/>
    <n v="79.95"/>
    <x v="1331"/>
    <n v="239.85000000000002"/>
    <n v="203.15399999999994"/>
    <n v="0.45858276674702703"/>
    <n v="2026"/>
    <s v="Q3"/>
    <x v="6"/>
    <x v="6"/>
  </r>
  <r>
    <n v="3297"/>
    <d v="2026-07-13T00:00:00"/>
    <x v="0"/>
    <x v="15"/>
    <x v="1"/>
    <s v="Returning"/>
    <x v="4"/>
    <x v="10"/>
    <n v="6"/>
    <n v="40.58"/>
    <n v="0.15"/>
    <n v="15.06"/>
    <x v="1332"/>
    <n v="90.36"/>
    <n v="116.598"/>
    <n v="0.5633896732670397"/>
    <n v="2026"/>
    <s v="Q3"/>
    <x v="6"/>
    <x v="6"/>
  </r>
  <r>
    <n v="772"/>
    <d v="2026-07-14T00:00:00"/>
    <x v="3"/>
    <x v="13"/>
    <x v="0"/>
    <s v="Returning"/>
    <x v="0"/>
    <x v="8"/>
    <n v="2"/>
    <n v="101.03"/>
    <n v="0.1"/>
    <n v="50.98"/>
    <x v="1333"/>
    <n v="101.96"/>
    <n v="79.89400000000002"/>
    <n v="0.43933045190097558"/>
    <n v="2026"/>
    <s v="Q3"/>
    <x v="6"/>
    <x v="6"/>
  </r>
  <r>
    <n v="838"/>
    <d v="2026-07-14T00:00:00"/>
    <x v="0"/>
    <x v="9"/>
    <x v="2"/>
    <s v="Returning"/>
    <x v="3"/>
    <x v="13"/>
    <n v="1"/>
    <n v="80.150000000000006"/>
    <n v="0.05"/>
    <n v="38.89"/>
    <x v="1334"/>
    <n v="38.89"/>
    <n v="37.252499999999998"/>
    <n v="0.48924713530551267"/>
    <n v="2026"/>
    <s v="Q3"/>
    <x v="6"/>
    <x v="6"/>
  </r>
  <r>
    <n v="1144"/>
    <d v="2026-07-14T00:00:00"/>
    <x v="2"/>
    <x v="2"/>
    <x v="2"/>
    <s v="New"/>
    <x v="3"/>
    <x v="13"/>
    <n v="1"/>
    <n v="83.74"/>
    <n v="0"/>
    <n v="38.96"/>
    <x v="1335"/>
    <n v="38.96"/>
    <n v="44.779999999999994"/>
    <n v="0.53475041796035339"/>
    <n v="2026"/>
    <s v="Q3"/>
    <x v="6"/>
    <x v="6"/>
  </r>
  <r>
    <n v="1686"/>
    <d v="2026-07-14T00:00:00"/>
    <x v="2"/>
    <x v="5"/>
    <x v="1"/>
    <s v="Returning"/>
    <x v="2"/>
    <x v="2"/>
    <n v="8"/>
    <n v="35.75"/>
    <n v="0.15"/>
    <n v="13.56"/>
    <x v="1336"/>
    <n v="108.48"/>
    <n v="134.62"/>
    <n v="0.55376388317564795"/>
    <n v="2026"/>
    <s v="Q3"/>
    <x v="6"/>
    <x v="6"/>
  </r>
  <r>
    <n v="2823"/>
    <d v="2026-07-14T00:00:00"/>
    <x v="0"/>
    <x v="15"/>
    <x v="0"/>
    <s v="New"/>
    <x v="0"/>
    <x v="0"/>
    <n v="3"/>
    <n v="81.39"/>
    <n v="0"/>
    <n v="43.54"/>
    <x v="1337"/>
    <n v="130.62"/>
    <n v="113.55000000000001"/>
    <n v="0.46504484580415284"/>
    <n v="2026"/>
    <s v="Q3"/>
    <x v="6"/>
    <x v="6"/>
  </r>
  <r>
    <n v="2883"/>
    <d v="2026-07-14T00:00:00"/>
    <x v="2"/>
    <x v="10"/>
    <x v="3"/>
    <s v="New"/>
    <x v="2"/>
    <x v="2"/>
    <n v="1"/>
    <n v="36.799999999999997"/>
    <n v="0"/>
    <n v="13.91"/>
    <x v="1338"/>
    <n v="13.91"/>
    <n v="22.889999999999997"/>
    <n v="0.62201086956521734"/>
    <n v="2026"/>
    <s v="Q3"/>
    <x v="6"/>
    <x v="6"/>
  </r>
  <r>
    <n v="3259"/>
    <d v="2026-07-14T00:00:00"/>
    <x v="2"/>
    <x v="16"/>
    <x v="1"/>
    <s v="Returning"/>
    <x v="3"/>
    <x v="7"/>
    <n v="6"/>
    <n v="194.15"/>
    <n v="0.1"/>
    <n v="105.12"/>
    <x v="1339"/>
    <n v="630.72"/>
    <n v="417.69000000000005"/>
    <n v="0.3984032964202936"/>
    <n v="2026"/>
    <s v="Q3"/>
    <x v="6"/>
    <x v="6"/>
  </r>
  <r>
    <n v="3709"/>
    <d v="2026-07-14T00:00:00"/>
    <x v="0"/>
    <x v="9"/>
    <x v="0"/>
    <s v="New"/>
    <x v="4"/>
    <x v="16"/>
    <n v="1"/>
    <n v="50.94"/>
    <n v="0"/>
    <n v="22.28"/>
    <x v="1340"/>
    <n v="22.28"/>
    <n v="28.659999999999997"/>
    <n v="0.5626226933647428"/>
    <n v="2026"/>
    <s v="Q3"/>
    <x v="6"/>
    <x v="6"/>
  </r>
  <r>
    <n v="61"/>
    <d v="2026-07-15T00:00:00"/>
    <x v="3"/>
    <x v="8"/>
    <x v="0"/>
    <s v="Returning"/>
    <x v="4"/>
    <x v="12"/>
    <n v="2"/>
    <n v="125.89"/>
    <n v="0"/>
    <n v="70.8"/>
    <x v="1341"/>
    <n v="141.6"/>
    <n v="110.18"/>
    <n v="0.43760425768528083"/>
    <n v="2026"/>
    <s v="Q3"/>
    <x v="6"/>
    <x v="6"/>
  </r>
  <r>
    <n v="357"/>
    <d v="2026-07-15T00:00:00"/>
    <x v="0"/>
    <x v="9"/>
    <x v="0"/>
    <s v="New"/>
    <x v="4"/>
    <x v="16"/>
    <n v="2"/>
    <n v="51.9"/>
    <n v="0"/>
    <n v="21.82"/>
    <x v="1342"/>
    <n v="43.64"/>
    <n v="60.16"/>
    <n v="0.57957610789980729"/>
    <n v="2026"/>
    <s v="Q3"/>
    <x v="6"/>
    <x v="6"/>
  </r>
  <r>
    <n v="1607"/>
    <d v="2026-07-15T00:00:00"/>
    <x v="0"/>
    <x v="0"/>
    <x v="2"/>
    <s v="New"/>
    <x v="4"/>
    <x v="10"/>
    <n v="2"/>
    <n v="39.75"/>
    <n v="0"/>
    <n v="14.78"/>
    <x v="1343"/>
    <n v="29.56"/>
    <n v="49.94"/>
    <n v="0.62817610062893081"/>
    <n v="2026"/>
    <s v="Q3"/>
    <x v="6"/>
    <x v="6"/>
  </r>
  <r>
    <n v="3295"/>
    <d v="2026-07-15T00:00:00"/>
    <x v="1"/>
    <x v="12"/>
    <x v="3"/>
    <s v="Returning"/>
    <x v="1"/>
    <x v="1"/>
    <n v="1"/>
    <n v="93.46"/>
    <n v="0.15"/>
    <n v="46.65"/>
    <x v="1344"/>
    <n v="46.65"/>
    <n v="32.79099999999999"/>
    <n v="0.41277174255107557"/>
    <n v="2026"/>
    <s v="Q3"/>
    <x v="6"/>
    <x v="6"/>
  </r>
  <r>
    <n v="4048"/>
    <d v="2026-07-15T00:00:00"/>
    <x v="3"/>
    <x v="13"/>
    <x v="1"/>
    <s v="Business"/>
    <x v="0"/>
    <x v="0"/>
    <n v="3"/>
    <n v="82.79"/>
    <n v="0.1"/>
    <n v="43.07"/>
    <x v="1345"/>
    <n v="129.21"/>
    <n v="94.323000000000008"/>
    <n v="0.42196454214813922"/>
    <n v="2026"/>
    <s v="Q3"/>
    <x v="6"/>
    <x v="6"/>
  </r>
  <r>
    <n v="4424"/>
    <d v="2026-07-15T00:00:00"/>
    <x v="2"/>
    <x v="2"/>
    <x v="2"/>
    <s v="Business"/>
    <x v="1"/>
    <x v="1"/>
    <n v="1"/>
    <n v="92.54"/>
    <n v="0"/>
    <n v="44.48"/>
    <x v="43"/>
    <n v="44.48"/>
    <n v="48.060000000000009"/>
    <n v="0.51934298681651181"/>
    <n v="2026"/>
    <s v="Q3"/>
    <x v="6"/>
    <x v="6"/>
  </r>
  <r>
    <n v="4732"/>
    <d v="2026-07-15T00:00:00"/>
    <x v="1"/>
    <x v="14"/>
    <x v="2"/>
    <s v="New"/>
    <x v="2"/>
    <x v="9"/>
    <n v="1"/>
    <n v="46.53"/>
    <n v="0"/>
    <n v="18.829999999999998"/>
    <x v="1346"/>
    <n v="18.829999999999998"/>
    <n v="27.700000000000003"/>
    <n v="0.59531485063399958"/>
    <n v="2026"/>
    <s v="Q3"/>
    <x v="6"/>
    <x v="6"/>
  </r>
  <r>
    <n v="194"/>
    <d v="2026-07-16T00:00:00"/>
    <x v="1"/>
    <x v="12"/>
    <x v="0"/>
    <s v="Returning"/>
    <x v="0"/>
    <x v="4"/>
    <n v="2"/>
    <n v="49.69"/>
    <n v="0"/>
    <n v="21.97"/>
    <x v="1347"/>
    <n v="43.94"/>
    <n v="55.44"/>
    <n v="0.557858724089354"/>
    <n v="2026"/>
    <s v="Q3"/>
    <x v="6"/>
    <x v="6"/>
  </r>
  <r>
    <n v="258"/>
    <d v="2026-07-16T00:00:00"/>
    <x v="3"/>
    <x v="8"/>
    <x v="3"/>
    <s v="New"/>
    <x v="1"/>
    <x v="17"/>
    <n v="3"/>
    <n v="71.34"/>
    <n v="0.1"/>
    <n v="31.71"/>
    <x v="1348"/>
    <n v="95.13"/>
    <n v="97.488000000000028"/>
    <n v="0.50612092327819835"/>
    <n v="2026"/>
    <s v="Q3"/>
    <x v="6"/>
    <x v="6"/>
  </r>
  <r>
    <n v="543"/>
    <d v="2026-07-16T00:00:00"/>
    <x v="1"/>
    <x v="14"/>
    <x v="3"/>
    <s v="Returning"/>
    <x v="0"/>
    <x v="0"/>
    <n v="1"/>
    <n v="83.03"/>
    <n v="0"/>
    <n v="42.41"/>
    <x v="1349"/>
    <n v="42.41"/>
    <n v="40.620000000000005"/>
    <n v="0.48922076357942917"/>
    <n v="2026"/>
    <s v="Q3"/>
    <x v="6"/>
    <x v="6"/>
  </r>
  <r>
    <n v="972"/>
    <d v="2026-07-16T00:00:00"/>
    <x v="3"/>
    <x v="4"/>
    <x v="0"/>
    <s v="Returning"/>
    <x v="4"/>
    <x v="10"/>
    <n v="1"/>
    <n v="40.799999999999997"/>
    <n v="0"/>
    <n v="14.42"/>
    <x v="1350"/>
    <n v="14.42"/>
    <n v="26.379999999999995"/>
    <n v="0.64656862745098032"/>
    <n v="2026"/>
    <s v="Q3"/>
    <x v="6"/>
    <x v="6"/>
  </r>
  <r>
    <n v="1146"/>
    <d v="2026-07-16T00:00:00"/>
    <x v="1"/>
    <x v="6"/>
    <x v="3"/>
    <s v="Returning"/>
    <x v="3"/>
    <x v="19"/>
    <n v="2"/>
    <n v="125.34"/>
    <n v="0.15"/>
    <n v="59.04"/>
    <x v="1351"/>
    <n v="118.08"/>
    <n v="94.998000000000005"/>
    <n v="0.44583673584321237"/>
    <n v="2026"/>
    <s v="Q3"/>
    <x v="6"/>
    <x v="6"/>
  </r>
  <r>
    <n v="1464"/>
    <d v="2026-07-16T00:00:00"/>
    <x v="0"/>
    <x v="9"/>
    <x v="0"/>
    <s v="Returning"/>
    <x v="4"/>
    <x v="12"/>
    <n v="1"/>
    <n v="122.73"/>
    <n v="0.1"/>
    <n v="70.540000000000006"/>
    <x v="1352"/>
    <n v="70.540000000000006"/>
    <n v="39.917000000000002"/>
    <n v="0.36138044668966202"/>
    <n v="2026"/>
    <s v="Q3"/>
    <x v="6"/>
    <x v="6"/>
  </r>
  <r>
    <n v="1581"/>
    <d v="2026-07-16T00:00:00"/>
    <x v="2"/>
    <x v="5"/>
    <x v="2"/>
    <s v="New"/>
    <x v="1"/>
    <x v="1"/>
    <n v="5"/>
    <n v="92.72"/>
    <n v="0.1"/>
    <n v="46.2"/>
    <x v="1353"/>
    <n v="231"/>
    <n v="186.24"/>
    <n v="0.44636180615473109"/>
    <n v="2026"/>
    <s v="Q3"/>
    <x v="6"/>
    <x v="6"/>
  </r>
  <r>
    <n v="1894"/>
    <d v="2026-07-16T00:00:00"/>
    <x v="3"/>
    <x v="7"/>
    <x v="1"/>
    <s v="Business"/>
    <x v="4"/>
    <x v="14"/>
    <n v="5"/>
    <n v="36.29"/>
    <n v="0.05"/>
    <n v="13.52"/>
    <x v="1354"/>
    <n v="67.599999999999994"/>
    <n v="104.77749999999997"/>
    <n v="0.60783744978317933"/>
    <n v="2026"/>
    <s v="Q3"/>
    <x v="6"/>
    <x v="6"/>
  </r>
  <r>
    <n v="2100"/>
    <d v="2026-07-16T00:00:00"/>
    <x v="2"/>
    <x v="2"/>
    <x v="0"/>
    <s v="Business"/>
    <x v="0"/>
    <x v="4"/>
    <n v="2"/>
    <n v="49.84"/>
    <n v="0.1"/>
    <n v="23.06"/>
    <x v="1355"/>
    <n v="46.12"/>
    <n v="43.592000000000006"/>
    <n v="0.48591046905653651"/>
    <n v="2026"/>
    <s v="Q3"/>
    <x v="6"/>
    <x v="6"/>
  </r>
  <r>
    <n v="2902"/>
    <d v="2026-07-16T00:00:00"/>
    <x v="1"/>
    <x v="12"/>
    <x v="3"/>
    <s v="Business"/>
    <x v="4"/>
    <x v="14"/>
    <n v="1"/>
    <n v="35.799999999999997"/>
    <n v="0"/>
    <n v="14.05"/>
    <x v="1356"/>
    <n v="14.05"/>
    <n v="21.749999999999996"/>
    <n v="0.60754189944134074"/>
    <n v="2026"/>
    <s v="Q3"/>
    <x v="6"/>
    <x v="6"/>
  </r>
  <r>
    <n v="3115"/>
    <d v="2026-07-16T00:00:00"/>
    <x v="3"/>
    <x v="13"/>
    <x v="0"/>
    <s v="New"/>
    <x v="3"/>
    <x v="7"/>
    <n v="1"/>
    <n v="195.12"/>
    <n v="0"/>
    <n v="101.14"/>
    <x v="1357"/>
    <n v="101.14"/>
    <n v="93.98"/>
    <n v="0.48165231652316526"/>
    <n v="2026"/>
    <s v="Q3"/>
    <x v="6"/>
    <x v="6"/>
  </r>
  <r>
    <n v="3546"/>
    <d v="2026-07-16T00:00:00"/>
    <x v="0"/>
    <x v="15"/>
    <x v="0"/>
    <s v="New"/>
    <x v="0"/>
    <x v="6"/>
    <n v="2"/>
    <n v="39.69"/>
    <n v="0.05"/>
    <n v="16.88"/>
    <x v="1358"/>
    <n v="33.76"/>
    <n v="41.650999999999989"/>
    <n v="0.55231995332245953"/>
    <n v="2026"/>
    <s v="Q3"/>
    <x v="6"/>
    <x v="6"/>
  </r>
  <r>
    <n v="4224"/>
    <d v="2026-07-16T00:00:00"/>
    <x v="2"/>
    <x v="3"/>
    <x v="2"/>
    <s v="Returning"/>
    <x v="3"/>
    <x v="5"/>
    <n v="1"/>
    <n v="348.73"/>
    <n v="0.15"/>
    <n v="190.33"/>
    <x v="1359"/>
    <n v="190.33"/>
    <n v="106.09049999999999"/>
    <n v="0.35790540802677273"/>
    <n v="2026"/>
    <s v="Q3"/>
    <x v="6"/>
    <x v="6"/>
  </r>
  <r>
    <n v="4858"/>
    <d v="2026-07-16T00:00:00"/>
    <x v="1"/>
    <x v="12"/>
    <x v="2"/>
    <s v="Returning"/>
    <x v="2"/>
    <x v="2"/>
    <n v="1"/>
    <n v="35.5"/>
    <n v="0"/>
    <n v="13.26"/>
    <x v="1360"/>
    <n v="13.26"/>
    <n v="22.240000000000002"/>
    <n v="0.62647887323943663"/>
    <n v="2026"/>
    <s v="Q3"/>
    <x v="6"/>
    <x v="6"/>
  </r>
  <r>
    <n v="768"/>
    <d v="2026-07-17T00:00:00"/>
    <x v="0"/>
    <x v="9"/>
    <x v="0"/>
    <s v="Business"/>
    <x v="2"/>
    <x v="9"/>
    <n v="1"/>
    <n v="46.44"/>
    <n v="0"/>
    <n v="18.47"/>
    <x v="1361"/>
    <n v="18.47"/>
    <n v="27.97"/>
    <n v="0.60228251507321273"/>
    <n v="2026"/>
    <s v="Q3"/>
    <x v="6"/>
    <x v="6"/>
  </r>
  <r>
    <n v="1901"/>
    <d v="2026-07-17T00:00:00"/>
    <x v="1"/>
    <x v="14"/>
    <x v="0"/>
    <s v="New"/>
    <x v="1"/>
    <x v="17"/>
    <n v="1"/>
    <n v="70.44"/>
    <n v="0.05"/>
    <n v="32.229999999999997"/>
    <x v="1362"/>
    <n v="32.229999999999997"/>
    <n v="34.687999999999995"/>
    <n v="0.51836576108072563"/>
    <n v="2026"/>
    <s v="Q3"/>
    <x v="6"/>
    <x v="6"/>
  </r>
  <r>
    <n v="2226"/>
    <d v="2026-07-17T00:00:00"/>
    <x v="0"/>
    <x v="15"/>
    <x v="2"/>
    <s v="New"/>
    <x v="1"/>
    <x v="17"/>
    <n v="1"/>
    <n v="69.78"/>
    <n v="0.05"/>
    <n v="32.83"/>
    <x v="1363"/>
    <n v="32.83"/>
    <n v="33.460999999999999"/>
    <n v="0.50475931876121949"/>
    <n v="2026"/>
    <s v="Q3"/>
    <x v="6"/>
    <x v="6"/>
  </r>
  <r>
    <n v="2660"/>
    <d v="2026-07-17T00:00:00"/>
    <x v="2"/>
    <x v="5"/>
    <x v="2"/>
    <s v="New"/>
    <x v="2"/>
    <x v="2"/>
    <n v="4"/>
    <n v="35.450000000000003"/>
    <n v="0.1"/>
    <n v="13.83"/>
    <x v="1364"/>
    <n v="55.32"/>
    <n v="72.300000000000011"/>
    <n v="0.56652562294311237"/>
    <n v="2026"/>
    <s v="Q3"/>
    <x v="6"/>
    <x v="6"/>
  </r>
  <r>
    <n v="3004"/>
    <d v="2026-07-17T00:00:00"/>
    <x v="3"/>
    <x v="8"/>
    <x v="0"/>
    <s v="Returning"/>
    <x v="0"/>
    <x v="4"/>
    <n v="1"/>
    <n v="50.82"/>
    <n v="0.05"/>
    <n v="22.36"/>
    <x v="1365"/>
    <n v="22.36"/>
    <n v="25.918999999999997"/>
    <n v="0.5368586756146565"/>
    <n v="2026"/>
    <s v="Q3"/>
    <x v="6"/>
    <x v="6"/>
  </r>
  <r>
    <n v="4020"/>
    <d v="2026-07-17T00:00:00"/>
    <x v="2"/>
    <x v="2"/>
    <x v="0"/>
    <s v="Returning"/>
    <x v="3"/>
    <x v="19"/>
    <n v="1"/>
    <n v="126.13"/>
    <n v="0.15"/>
    <n v="60.43"/>
    <x v="1366"/>
    <n v="60.43"/>
    <n v="46.780499999999996"/>
    <n v="0.43634252242084498"/>
    <n v="2026"/>
    <s v="Q3"/>
    <x v="6"/>
    <x v="6"/>
  </r>
  <r>
    <n v="4154"/>
    <d v="2026-07-17T00:00:00"/>
    <x v="2"/>
    <x v="10"/>
    <x v="0"/>
    <s v="Returning"/>
    <x v="1"/>
    <x v="17"/>
    <n v="3"/>
    <n v="72.150000000000006"/>
    <n v="0"/>
    <n v="33.01"/>
    <x v="1367"/>
    <n v="99.03"/>
    <n v="117.42000000000002"/>
    <n v="0.54248094248094247"/>
    <n v="2026"/>
    <s v="Q3"/>
    <x v="6"/>
    <x v="6"/>
  </r>
  <r>
    <n v="4957"/>
    <d v="2026-07-17T00:00:00"/>
    <x v="1"/>
    <x v="1"/>
    <x v="0"/>
    <s v="Returning"/>
    <x v="4"/>
    <x v="14"/>
    <n v="1"/>
    <n v="35.58"/>
    <n v="0"/>
    <n v="13.68"/>
    <x v="1368"/>
    <n v="13.68"/>
    <n v="21.9"/>
    <n v="0.61551433389544685"/>
    <n v="2026"/>
    <s v="Q3"/>
    <x v="6"/>
    <x v="6"/>
  </r>
  <r>
    <n v="945"/>
    <d v="2026-07-18T00:00:00"/>
    <x v="2"/>
    <x v="3"/>
    <x v="0"/>
    <s v="New"/>
    <x v="1"/>
    <x v="11"/>
    <n v="1"/>
    <n v="154.9"/>
    <n v="0.05"/>
    <n v="77.819999999999993"/>
    <x v="1369"/>
    <n v="77.819999999999993"/>
    <n v="69.335000000000008"/>
    <n v="0.47116985491488572"/>
    <n v="2026"/>
    <s v="Q3"/>
    <x v="6"/>
    <x v="6"/>
  </r>
  <r>
    <n v="1726"/>
    <d v="2026-07-18T00:00:00"/>
    <x v="1"/>
    <x v="14"/>
    <x v="2"/>
    <s v="Business"/>
    <x v="3"/>
    <x v="13"/>
    <n v="2"/>
    <n v="80.98"/>
    <n v="0.05"/>
    <n v="39.85"/>
    <x v="1370"/>
    <n v="79.7"/>
    <n v="74.161999999999992"/>
    <n v="0.48200335365457353"/>
    <n v="2026"/>
    <s v="Q3"/>
    <x v="6"/>
    <x v="6"/>
  </r>
  <r>
    <n v="1790"/>
    <d v="2026-07-18T00:00:00"/>
    <x v="1"/>
    <x v="12"/>
    <x v="0"/>
    <s v="New"/>
    <x v="1"/>
    <x v="1"/>
    <n v="1"/>
    <n v="91.36"/>
    <n v="0"/>
    <n v="44.86"/>
    <x v="1371"/>
    <n v="44.86"/>
    <n v="46.5"/>
    <n v="0.50897548161120842"/>
    <n v="2026"/>
    <s v="Q3"/>
    <x v="6"/>
    <x v="6"/>
  </r>
  <r>
    <n v="2193"/>
    <d v="2026-07-18T00:00:00"/>
    <x v="2"/>
    <x v="2"/>
    <x v="0"/>
    <s v="Returning"/>
    <x v="0"/>
    <x v="6"/>
    <n v="2"/>
    <n v="39.409999999999997"/>
    <n v="0"/>
    <n v="16.8"/>
    <x v="1372"/>
    <n v="33.6"/>
    <n v="45.219999999999992"/>
    <n v="0.57371225577264651"/>
    <n v="2026"/>
    <s v="Q3"/>
    <x v="6"/>
    <x v="6"/>
  </r>
  <r>
    <n v="2781"/>
    <d v="2026-07-18T00:00:00"/>
    <x v="0"/>
    <x v="0"/>
    <x v="0"/>
    <s v="Returning"/>
    <x v="2"/>
    <x v="15"/>
    <n v="2"/>
    <n v="134.99"/>
    <n v="0"/>
    <n v="68.77"/>
    <x v="1373"/>
    <n v="137.54"/>
    <n v="132.44000000000003"/>
    <n v="0.49055485591525305"/>
    <n v="2026"/>
    <s v="Q3"/>
    <x v="6"/>
    <x v="6"/>
  </r>
  <r>
    <n v="3043"/>
    <d v="2026-07-18T00:00:00"/>
    <x v="1"/>
    <x v="12"/>
    <x v="3"/>
    <s v="New"/>
    <x v="0"/>
    <x v="6"/>
    <n v="2"/>
    <n v="40.93"/>
    <n v="0.05"/>
    <n v="16.89"/>
    <x v="1374"/>
    <n v="33.78"/>
    <n v="43.986999999999995"/>
    <n v="0.56562552239381736"/>
    <n v="2026"/>
    <s v="Q3"/>
    <x v="6"/>
    <x v="6"/>
  </r>
  <r>
    <n v="3102"/>
    <d v="2026-07-18T00:00:00"/>
    <x v="3"/>
    <x v="13"/>
    <x v="3"/>
    <s v="Returning"/>
    <x v="1"/>
    <x v="1"/>
    <n v="1"/>
    <n v="90.02"/>
    <n v="0.05"/>
    <n v="45.83"/>
    <x v="1375"/>
    <n v="45.83"/>
    <n v="39.688999999999993"/>
    <n v="0.46409569803201622"/>
    <n v="2026"/>
    <s v="Q3"/>
    <x v="6"/>
    <x v="6"/>
  </r>
  <r>
    <n v="3156"/>
    <d v="2026-07-18T00:00:00"/>
    <x v="0"/>
    <x v="0"/>
    <x v="2"/>
    <s v="Returning"/>
    <x v="4"/>
    <x v="16"/>
    <n v="2"/>
    <n v="50.73"/>
    <n v="0"/>
    <n v="21.87"/>
    <x v="1376"/>
    <n v="43.74"/>
    <n v="57.719999999999992"/>
    <n v="0.56889414547604966"/>
    <n v="2026"/>
    <s v="Q3"/>
    <x v="6"/>
    <x v="6"/>
  </r>
  <r>
    <n v="3308"/>
    <d v="2026-07-18T00:00:00"/>
    <x v="3"/>
    <x v="13"/>
    <x v="2"/>
    <s v="New"/>
    <x v="4"/>
    <x v="12"/>
    <n v="3"/>
    <n v="121.05"/>
    <n v="0.05"/>
    <n v="68.56"/>
    <x v="1377"/>
    <n v="205.68"/>
    <n v="139.31249999999994"/>
    <n v="0.40381312637231231"/>
    <n v="2026"/>
    <s v="Q3"/>
    <x v="6"/>
    <x v="6"/>
  </r>
  <r>
    <n v="3329"/>
    <d v="2026-07-18T00:00:00"/>
    <x v="1"/>
    <x v="11"/>
    <x v="0"/>
    <s v="New"/>
    <x v="0"/>
    <x v="0"/>
    <n v="2"/>
    <n v="81.739999999999995"/>
    <n v="0"/>
    <n v="42.75"/>
    <x v="1378"/>
    <n v="85.5"/>
    <n v="77.97999999999999"/>
    <n v="0.47700024467824809"/>
    <n v="2026"/>
    <s v="Q3"/>
    <x v="6"/>
    <x v="6"/>
  </r>
  <r>
    <n v="4102"/>
    <d v="2026-07-18T00:00:00"/>
    <x v="1"/>
    <x v="12"/>
    <x v="0"/>
    <s v="Returning"/>
    <x v="1"/>
    <x v="11"/>
    <n v="3"/>
    <n v="154.01"/>
    <n v="0.1"/>
    <n v="78.78"/>
    <x v="1379"/>
    <n v="236.34"/>
    <n v="179.48699999999999"/>
    <n v="0.43163863818366771"/>
    <n v="2026"/>
    <s v="Q3"/>
    <x v="6"/>
    <x v="6"/>
  </r>
  <r>
    <n v="4109"/>
    <d v="2026-07-18T00:00:00"/>
    <x v="1"/>
    <x v="12"/>
    <x v="3"/>
    <s v="New"/>
    <x v="0"/>
    <x v="8"/>
    <n v="4"/>
    <n v="101.61"/>
    <n v="0"/>
    <n v="51.68"/>
    <x v="1380"/>
    <n v="206.72"/>
    <n v="199.72"/>
    <n v="0.49138864285011319"/>
    <n v="2026"/>
    <s v="Q3"/>
    <x v="6"/>
    <x v="6"/>
  </r>
  <r>
    <n v="4813"/>
    <d v="2026-07-18T00:00:00"/>
    <x v="2"/>
    <x v="10"/>
    <x v="2"/>
    <s v="Returning"/>
    <x v="4"/>
    <x v="14"/>
    <n v="2"/>
    <n v="36.869999999999997"/>
    <n v="0.15"/>
    <n v="13.94"/>
    <x v="1381"/>
    <n v="27.88"/>
    <n v="34.798999999999992"/>
    <n v="0.55519392459994565"/>
    <n v="2026"/>
    <s v="Q3"/>
    <x v="6"/>
    <x v="6"/>
  </r>
  <r>
    <n v="5054"/>
    <d v="2026-07-18T00:00:00"/>
    <x v="3"/>
    <x v="8"/>
    <x v="0"/>
    <s v="New"/>
    <x v="3"/>
    <x v="19"/>
    <n v="2"/>
    <n v="121.06"/>
    <n v="0"/>
    <n v="59.62"/>
    <x v="1382"/>
    <n v="119.24"/>
    <n v="122.88000000000001"/>
    <n v="0.50751693375185858"/>
    <n v="2026"/>
    <s v="Q3"/>
    <x v="6"/>
    <x v="6"/>
  </r>
  <r>
    <n v="138"/>
    <d v="2026-07-19T00:00:00"/>
    <x v="1"/>
    <x v="12"/>
    <x v="0"/>
    <s v="New"/>
    <x v="1"/>
    <x v="17"/>
    <n v="2"/>
    <n v="71.81"/>
    <n v="0"/>
    <n v="32.35"/>
    <x v="1383"/>
    <n v="64.7"/>
    <n v="78.92"/>
    <n v="0.54950563988302459"/>
    <n v="2026"/>
    <s v="Q3"/>
    <x v="6"/>
    <x v="6"/>
  </r>
  <r>
    <n v="433"/>
    <d v="2026-07-19T00:00:00"/>
    <x v="1"/>
    <x v="12"/>
    <x v="0"/>
    <s v="New"/>
    <x v="1"/>
    <x v="3"/>
    <n v="4"/>
    <n v="145.18"/>
    <n v="0"/>
    <n v="79.540000000000006"/>
    <x v="1384"/>
    <n v="318.16000000000003"/>
    <n v="262.56"/>
    <n v="0.45212839234054275"/>
    <n v="2026"/>
    <s v="Q3"/>
    <x v="6"/>
    <x v="6"/>
  </r>
  <r>
    <n v="484"/>
    <d v="2026-07-19T00:00:00"/>
    <x v="1"/>
    <x v="12"/>
    <x v="0"/>
    <s v="New"/>
    <x v="4"/>
    <x v="14"/>
    <n v="2"/>
    <n v="36.07"/>
    <n v="0"/>
    <n v="13.6"/>
    <x v="1385"/>
    <n v="27.2"/>
    <n v="44.94"/>
    <n v="0.62295536456889378"/>
    <n v="2026"/>
    <s v="Q3"/>
    <x v="6"/>
    <x v="6"/>
  </r>
  <r>
    <n v="492"/>
    <d v="2026-07-19T00:00:00"/>
    <x v="1"/>
    <x v="14"/>
    <x v="2"/>
    <s v="New"/>
    <x v="1"/>
    <x v="17"/>
    <n v="3"/>
    <n v="72.23"/>
    <n v="0.1"/>
    <n v="31.67"/>
    <x v="1386"/>
    <n v="95.01"/>
    <n v="100.01100000000001"/>
    <n v="0.5128216961250327"/>
    <n v="2026"/>
    <s v="Q3"/>
    <x v="6"/>
    <x v="6"/>
  </r>
  <r>
    <n v="626"/>
    <d v="2026-07-19T00:00:00"/>
    <x v="1"/>
    <x v="14"/>
    <x v="2"/>
    <s v="Returning"/>
    <x v="2"/>
    <x v="2"/>
    <n v="1"/>
    <n v="36.549999999999997"/>
    <n v="0.1"/>
    <n v="13.2"/>
    <x v="1387"/>
    <n v="13.2"/>
    <n v="19.694999999999997"/>
    <n v="0.59872321021431829"/>
    <n v="2026"/>
    <s v="Q3"/>
    <x v="6"/>
    <x v="6"/>
  </r>
  <r>
    <n v="1409"/>
    <d v="2026-07-19T00:00:00"/>
    <x v="1"/>
    <x v="14"/>
    <x v="0"/>
    <s v="New"/>
    <x v="3"/>
    <x v="19"/>
    <n v="5"/>
    <n v="124.68"/>
    <n v="0.05"/>
    <n v="60.61"/>
    <x v="1388"/>
    <n v="303.05"/>
    <n v="289.18"/>
    <n v="0.48829002245749115"/>
    <n v="2026"/>
    <s v="Q3"/>
    <x v="6"/>
    <x v="6"/>
  </r>
  <r>
    <n v="1486"/>
    <d v="2026-07-19T00:00:00"/>
    <x v="3"/>
    <x v="8"/>
    <x v="0"/>
    <s v="Returning"/>
    <x v="0"/>
    <x v="8"/>
    <n v="1"/>
    <n v="101.7"/>
    <n v="0.05"/>
    <n v="49.92"/>
    <x v="1389"/>
    <n v="49.92"/>
    <n v="46.694999999999993"/>
    <n v="0.48331004502406455"/>
    <n v="2026"/>
    <s v="Q3"/>
    <x v="6"/>
    <x v="6"/>
  </r>
  <r>
    <n v="1940"/>
    <d v="2026-07-19T00:00:00"/>
    <x v="2"/>
    <x v="16"/>
    <x v="0"/>
    <s v="New"/>
    <x v="4"/>
    <x v="16"/>
    <n v="2"/>
    <n v="50.24"/>
    <n v="0.05"/>
    <n v="21.88"/>
    <x v="1390"/>
    <n v="43.76"/>
    <n v="51.696000000000005"/>
    <n v="0.54156889037881328"/>
    <n v="2026"/>
    <s v="Q3"/>
    <x v="6"/>
    <x v="6"/>
  </r>
  <r>
    <n v="2215"/>
    <d v="2026-07-19T00:00:00"/>
    <x v="3"/>
    <x v="13"/>
    <x v="2"/>
    <s v="Returning"/>
    <x v="4"/>
    <x v="14"/>
    <n v="3"/>
    <n v="35.53"/>
    <n v="0"/>
    <n v="14"/>
    <x v="1391"/>
    <n v="42"/>
    <n v="64.59"/>
    <n v="0.60596678862932729"/>
    <n v="2026"/>
    <s v="Q3"/>
    <x v="6"/>
    <x v="6"/>
  </r>
  <r>
    <n v="2555"/>
    <d v="2026-07-19T00:00:00"/>
    <x v="2"/>
    <x v="2"/>
    <x v="3"/>
    <s v="New"/>
    <x v="2"/>
    <x v="9"/>
    <n v="2"/>
    <n v="46.89"/>
    <n v="0.1"/>
    <n v="18.53"/>
    <x v="1392"/>
    <n v="37.06"/>
    <n v="47.341999999999999"/>
    <n v="0.56091087888912583"/>
    <n v="2026"/>
    <s v="Q3"/>
    <x v="6"/>
    <x v="6"/>
  </r>
  <r>
    <n v="4710"/>
    <d v="2026-07-19T00:00:00"/>
    <x v="0"/>
    <x v="0"/>
    <x v="2"/>
    <s v="Returning"/>
    <x v="3"/>
    <x v="7"/>
    <n v="1"/>
    <n v="197.29"/>
    <n v="0.1"/>
    <n v="104.7"/>
    <x v="1393"/>
    <n v="104.7"/>
    <n v="72.861000000000004"/>
    <n v="0.4103434875901803"/>
    <n v="2026"/>
    <s v="Q3"/>
    <x v="6"/>
    <x v="6"/>
  </r>
  <r>
    <n v="4974"/>
    <d v="2026-07-19T00:00:00"/>
    <x v="0"/>
    <x v="9"/>
    <x v="2"/>
    <s v="Business"/>
    <x v="1"/>
    <x v="17"/>
    <n v="1"/>
    <n v="70.52"/>
    <n v="0.1"/>
    <n v="33.28"/>
    <x v="1394"/>
    <n v="33.28"/>
    <n v="30.187999999999995"/>
    <n v="0.47564126804058732"/>
    <n v="2026"/>
    <s v="Q3"/>
    <x v="6"/>
    <x v="6"/>
  </r>
  <r>
    <n v="5048"/>
    <d v="2026-07-19T00:00:00"/>
    <x v="1"/>
    <x v="12"/>
    <x v="3"/>
    <s v="New"/>
    <x v="4"/>
    <x v="16"/>
    <n v="3"/>
    <n v="49.9"/>
    <n v="0.05"/>
    <n v="22.27"/>
    <x v="1395"/>
    <n v="66.81"/>
    <n v="75.404999999999973"/>
    <n v="0.53021833139964125"/>
    <n v="2026"/>
    <s v="Q3"/>
    <x v="6"/>
    <x v="6"/>
  </r>
  <r>
    <n v="1"/>
    <d v="2026-07-20T00:00:00"/>
    <x v="3"/>
    <x v="7"/>
    <x v="2"/>
    <s v="New"/>
    <x v="1"/>
    <x v="11"/>
    <n v="3"/>
    <n v="156.25"/>
    <n v="0"/>
    <n v="79.900000000000006"/>
    <x v="1396"/>
    <n v="239.70000000000002"/>
    <n v="229.04999999999998"/>
    <n v="0.48863999999999996"/>
    <n v="2026"/>
    <s v="Q3"/>
    <x v="6"/>
    <x v="6"/>
  </r>
  <r>
    <n v="270"/>
    <d v="2026-07-20T00:00:00"/>
    <x v="2"/>
    <x v="2"/>
    <x v="3"/>
    <s v="Returning"/>
    <x v="3"/>
    <x v="19"/>
    <n v="3"/>
    <n v="120.14"/>
    <n v="0"/>
    <n v="58.9"/>
    <x v="1397"/>
    <n v="176.7"/>
    <n v="183.72000000000003"/>
    <n v="0.5097386382553688"/>
    <n v="2026"/>
    <s v="Q3"/>
    <x v="6"/>
    <x v="6"/>
  </r>
  <r>
    <n v="2130"/>
    <d v="2026-07-20T00:00:00"/>
    <x v="1"/>
    <x v="14"/>
    <x v="2"/>
    <s v="Returning"/>
    <x v="1"/>
    <x v="3"/>
    <n v="1"/>
    <n v="145.21"/>
    <n v="0"/>
    <n v="80.52"/>
    <x v="1398"/>
    <n v="80.52"/>
    <n v="64.690000000000012"/>
    <n v="0.44549273466014744"/>
    <n v="2026"/>
    <s v="Q3"/>
    <x v="6"/>
    <x v="6"/>
  </r>
  <r>
    <n v="2474"/>
    <d v="2026-07-20T00:00:00"/>
    <x v="2"/>
    <x v="2"/>
    <x v="2"/>
    <s v="Returning"/>
    <x v="0"/>
    <x v="6"/>
    <n v="2"/>
    <n v="39.78"/>
    <n v="0.1"/>
    <n v="16.260000000000002"/>
    <x v="1399"/>
    <n v="32.520000000000003"/>
    <n v="39.083999999999996"/>
    <n v="0.54583542818836928"/>
    <n v="2026"/>
    <s v="Q3"/>
    <x v="6"/>
    <x v="6"/>
  </r>
  <r>
    <n v="2514"/>
    <d v="2026-07-20T00:00:00"/>
    <x v="1"/>
    <x v="6"/>
    <x v="0"/>
    <s v="New"/>
    <x v="2"/>
    <x v="18"/>
    <n v="2"/>
    <n v="161.97"/>
    <n v="0.1"/>
    <n v="88.57"/>
    <x v="1400"/>
    <n v="177.14"/>
    <n v="114.40600000000001"/>
    <n v="0.39241148909606033"/>
    <n v="2026"/>
    <s v="Q3"/>
    <x v="6"/>
    <x v="6"/>
  </r>
  <r>
    <n v="2616"/>
    <d v="2026-07-20T00:00:00"/>
    <x v="2"/>
    <x v="3"/>
    <x v="2"/>
    <s v="New"/>
    <x v="4"/>
    <x v="12"/>
    <n v="2"/>
    <n v="125.37"/>
    <n v="0"/>
    <n v="68.040000000000006"/>
    <x v="1401"/>
    <n v="136.08000000000001"/>
    <n v="114.66"/>
    <n v="0.457286432160804"/>
    <n v="2026"/>
    <s v="Q3"/>
    <x v="6"/>
    <x v="6"/>
  </r>
  <r>
    <n v="2632"/>
    <d v="2026-07-20T00:00:00"/>
    <x v="0"/>
    <x v="15"/>
    <x v="0"/>
    <s v="New"/>
    <x v="3"/>
    <x v="7"/>
    <n v="1"/>
    <n v="196.57"/>
    <n v="0"/>
    <n v="104.78"/>
    <x v="1402"/>
    <n v="104.78"/>
    <n v="91.789999999999992"/>
    <n v="0.46695833545301924"/>
    <n v="2026"/>
    <s v="Q3"/>
    <x v="6"/>
    <x v="6"/>
  </r>
  <r>
    <n v="3725"/>
    <d v="2026-07-20T00:00:00"/>
    <x v="2"/>
    <x v="16"/>
    <x v="0"/>
    <s v="Returning"/>
    <x v="3"/>
    <x v="7"/>
    <n v="2"/>
    <n v="195.74"/>
    <n v="0.05"/>
    <n v="107.17"/>
    <x v="1403"/>
    <n v="214.34"/>
    <n v="157.566"/>
    <n v="0.4236715729243411"/>
    <n v="2026"/>
    <s v="Q3"/>
    <x v="6"/>
    <x v="6"/>
  </r>
  <r>
    <n v="3834"/>
    <d v="2026-07-20T00:00:00"/>
    <x v="1"/>
    <x v="14"/>
    <x v="2"/>
    <s v="New"/>
    <x v="3"/>
    <x v="7"/>
    <n v="3"/>
    <n v="192.28"/>
    <n v="0"/>
    <n v="104.3"/>
    <x v="1404"/>
    <n v="312.89999999999998"/>
    <n v="263.94000000000005"/>
    <n v="0.45756188891200339"/>
    <n v="2026"/>
    <s v="Q3"/>
    <x v="6"/>
    <x v="6"/>
  </r>
  <r>
    <n v="159"/>
    <d v="2026-07-21T00:00:00"/>
    <x v="1"/>
    <x v="1"/>
    <x v="0"/>
    <s v="Returning"/>
    <x v="1"/>
    <x v="17"/>
    <n v="2"/>
    <n v="70.150000000000006"/>
    <n v="0.05"/>
    <n v="32.950000000000003"/>
    <x v="1405"/>
    <n v="65.900000000000006"/>
    <n v="67.384999999999991"/>
    <n v="0.50557076940390888"/>
    <n v="2026"/>
    <s v="Q3"/>
    <x v="6"/>
    <x v="6"/>
  </r>
  <r>
    <n v="435"/>
    <d v="2026-07-21T00:00:00"/>
    <x v="2"/>
    <x v="2"/>
    <x v="0"/>
    <s v="Returning"/>
    <x v="3"/>
    <x v="5"/>
    <n v="2"/>
    <n v="342.38"/>
    <n v="0.05"/>
    <n v="192.01"/>
    <x v="1406"/>
    <n v="384.02"/>
    <n v="266.50199999999995"/>
    <n v="0.40967407712575438"/>
    <n v="2026"/>
    <s v="Q3"/>
    <x v="6"/>
    <x v="6"/>
  </r>
  <r>
    <n v="1467"/>
    <d v="2026-07-21T00:00:00"/>
    <x v="1"/>
    <x v="14"/>
    <x v="3"/>
    <s v="New"/>
    <x v="4"/>
    <x v="16"/>
    <n v="1"/>
    <n v="50.59"/>
    <n v="0.05"/>
    <n v="22.04"/>
    <x v="1407"/>
    <n v="22.04"/>
    <n v="26.020499999999998"/>
    <n v="0.54141134611583319"/>
    <n v="2026"/>
    <s v="Q3"/>
    <x v="6"/>
    <x v="6"/>
  </r>
  <r>
    <n v="1552"/>
    <d v="2026-07-21T00:00:00"/>
    <x v="3"/>
    <x v="4"/>
    <x v="2"/>
    <s v="New"/>
    <x v="2"/>
    <x v="9"/>
    <n v="2"/>
    <n v="46.34"/>
    <n v="0.1"/>
    <n v="18.41"/>
    <x v="1408"/>
    <n v="36.82"/>
    <n v="46.592000000000006"/>
    <n v="0.55857670359180933"/>
    <n v="2026"/>
    <s v="Q3"/>
    <x v="6"/>
    <x v="6"/>
  </r>
  <r>
    <n v="1745"/>
    <d v="2026-07-21T00:00:00"/>
    <x v="1"/>
    <x v="6"/>
    <x v="3"/>
    <s v="New"/>
    <x v="1"/>
    <x v="1"/>
    <n v="1"/>
    <n v="91.45"/>
    <n v="0"/>
    <n v="44.16"/>
    <x v="1409"/>
    <n v="44.16"/>
    <n v="47.290000000000006"/>
    <n v="0.51711317659923461"/>
    <n v="2026"/>
    <s v="Q3"/>
    <x v="6"/>
    <x v="6"/>
  </r>
  <r>
    <n v="2174"/>
    <d v="2026-07-21T00:00:00"/>
    <x v="3"/>
    <x v="8"/>
    <x v="3"/>
    <s v="Returning"/>
    <x v="0"/>
    <x v="6"/>
    <n v="3"/>
    <n v="40.28"/>
    <n v="0"/>
    <n v="17.12"/>
    <x v="1410"/>
    <n v="51.36"/>
    <n v="69.48"/>
    <n v="0.57497517378351537"/>
    <n v="2026"/>
    <s v="Q3"/>
    <x v="6"/>
    <x v="6"/>
  </r>
  <r>
    <n v="3444"/>
    <d v="2026-07-21T00:00:00"/>
    <x v="1"/>
    <x v="14"/>
    <x v="0"/>
    <s v="Returning"/>
    <x v="4"/>
    <x v="14"/>
    <n v="2"/>
    <n v="36.93"/>
    <n v="0"/>
    <n v="13.63"/>
    <x v="1411"/>
    <n v="27.26"/>
    <n v="46.599999999999994"/>
    <n v="0.63092336853506625"/>
    <n v="2026"/>
    <s v="Q3"/>
    <x v="6"/>
    <x v="6"/>
  </r>
  <r>
    <n v="3646"/>
    <d v="2026-07-21T00:00:00"/>
    <x v="2"/>
    <x v="2"/>
    <x v="3"/>
    <s v="Returning"/>
    <x v="1"/>
    <x v="3"/>
    <n v="1"/>
    <n v="143.69"/>
    <n v="0"/>
    <n v="80.87"/>
    <x v="1412"/>
    <n v="80.87"/>
    <n v="62.819999999999993"/>
    <n v="0.43719117544714309"/>
    <n v="2026"/>
    <s v="Q3"/>
    <x v="6"/>
    <x v="6"/>
  </r>
  <r>
    <n v="4558"/>
    <d v="2026-07-21T00:00:00"/>
    <x v="1"/>
    <x v="14"/>
    <x v="3"/>
    <s v="New"/>
    <x v="1"/>
    <x v="3"/>
    <n v="2"/>
    <n v="147.09"/>
    <n v="0"/>
    <n v="81.58"/>
    <x v="1413"/>
    <n v="163.16"/>
    <n v="131.02000000000001"/>
    <n v="0.44537358080087025"/>
    <n v="2026"/>
    <s v="Q3"/>
    <x v="6"/>
    <x v="6"/>
  </r>
  <r>
    <n v="4564"/>
    <d v="2026-07-21T00:00:00"/>
    <x v="2"/>
    <x v="5"/>
    <x v="0"/>
    <s v="New"/>
    <x v="1"/>
    <x v="11"/>
    <n v="1"/>
    <n v="153.88"/>
    <n v="0"/>
    <n v="80.98"/>
    <x v="1414"/>
    <n v="80.98"/>
    <n v="72.899999999999991"/>
    <n v="0.47374577592929551"/>
    <n v="2026"/>
    <s v="Q3"/>
    <x v="6"/>
    <x v="6"/>
  </r>
  <r>
    <n v="4616"/>
    <d v="2026-07-21T00:00:00"/>
    <x v="3"/>
    <x v="13"/>
    <x v="3"/>
    <s v="New"/>
    <x v="1"/>
    <x v="17"/>
    <n v="3"/>
    <n v="72.2"/>
    <n v="0"/>
    <n v="31.45"/>
    <x v="1415"/>
    <n v="94.35"/>
    <n v="122.25000000000003"/>
    <n v="0.5644044321329641"/>
    <n v="2026"/>
    <s v="Q3"/>
    <x v="6"/>
    <x v="6"/>
  </r>
  <r>
    <n v="536"/>
    <d v="2026-07-22T00:00:00"/>
    <x v="3"/>
    <x v="13"/>
    <x v="2"/>
    <s v="Business"/>
    <x v="4"/>
    <x v="10"/>
    <n v="1"/>
    <n v="40.67"/>
    <n v="0"/>
    <n v="14.28"/>
    <x v="1203"/>
    <n v="14.28"/>
    <n v="26.39"/>
    <n v="0.64888123924268504"/>
    <n v="2026"/>
    <s v="Q3"/>
    <x v="6"/>
    <x v="6"/>
  </r>
  <r>
    <n v="571"/>
    <d v="2026-07-22T00:00:00"/>
    <x v="0"/>
    <x v="0"/>
    <x v="0"/>
    <s v="New"/>
    <x v="1"/>
    <x v="11"/>
    <n v="3"/>
    <n v="152.53"/>
    <n v="0"/>
    <n v="80.88"/>
    <x v="1416"/>
    <n v="242.64"/>
    <n v="214.95000000000005"/>
    <n v="0.46974365698551113"/>
    <n v="2026"/>
    <s v="Q3"/>
    <x v="6"/>
    <x v="6"/>
  </r>
  <r>
    <n v="965"/>
    <d v="2026-07-22T00:00:00"/>
    <x v="1"/>
    <x v="11"/>
    <x v="2"/>
    <s v="Returning"/>
    <x v="2"/>
    <x v="2"/>
    <n v="2"/>
    <n v="35.39"/>
    <n v="0.05"/>
    <n v="13.39"/>
    <x v="1417"/>
    <n v="26.78"/>
    <n v="40.460999999999999"/>
    <n v="0.60173108668818132"/>
    <n v="2026"/>
    <s v="Q3"/>
    <x v="6"/>
    <x v="6"/>
  </r>
  <r>
    <n v="1504"/>
    <d v="2026-07-22T00:00:00"/>
    <x v="3"/>
    <x v="4"/>
    <x v="0"/>
    <s v="Returning"/>
    <x v="1"/>
    <x v="1"/>
    <n v="5"/>
    <n v="93.35"/>
    <n v="0"/>
    <n v="46.31"/>
    <x v="1418"/>
    <n v="231.55"/>
    <n v="235.2"/>
    <n v="0.50391001606855912"/>
    <n v="2026"/>
    <s v="Q3"/>
    <x v="6"/>
    <x v="6"/>
  </r>
  <r>
    <n v="2560"/>
    <d v="2026-07-22T00:00:00"/>
    <x v="1"/>
    <x v="12"/>
    <x v="0"/>
    <s v="Returning"/>
    <x v="0"/>
    <x v="4"/>
    <n v="2"/>
    <n v="51.71"/>
    <n v="0"/>
    <n v="22.75"/>
    <x v="1419"/>
    <n v="45.5"/>
    <n v="57.92"/>
    <n v="0.5600464126861342"/>
    <n v="2026"/>
    <s v="Q3"/>
    <x v="6"/>
    <x v="6"/>
  </r>
  <r>
    <n v="2758"/>
    <d v="2026-07-22T00:00:00"/>
    <x v="0"/>
    <x v="0"/>
    <x v="0"/>
    <s v="New"/>
    <x v="0"/>
    <x v="6"/>
    <n v="1"/>
    <n v="39.86"/>
    <n v="0"/>
    <n v="16.53"/>
    <x v="1420"/>
    <n v="16.53"/>
    <n v="23.33"/>
    <n v="0.58529854490717503"/>
    <n v="2026"/>
    <s v="Q3"/>
    <x v="6"/>
    <x v="6"/>
  </r>
  <r>
    <n v="4030"/>
    <d v="2026-07-22T00:00:00"/>
    <x v="3"/>
    <x v="8"/>
    <x v="0"/>
    <s v="New"/>
    <x v="3"/>
    <x v="13"/>
    <n v="2"/>
    <n v="83.71"/>
    <n v="0"/>
    <n v="39.29"/>
    <x v="1421"/>
    <n v="78.58"/>
    <n v="88.839999999999989"/>
    <n v="0.53064150041811009"/>
    <n v="2026"/>
    <s v="Q3"/>
    <x v="6"/>
    <x v="6"/>
  </r>
  <r>
    <n v="4337"/>
    <d v="2026-07-22T00:00:00"/>
    <x v="1"/>
    <x v="14"/>
    <x v="2"/>
    <s v="New"/>
    <x v="2"/>
    <x v="9"/>
    <n v="1"/>
    <n v="47.62"/>
    <n v="0"/>
    <n v="17.82"/>
    <x v="1422"/>
    <n v="17.82"/>
    <n v="29.799999999999997"/>
    <n v="0.62578748425031494"/>
    <n v="2026"/>
    <s v="Q3"/>
    <x v="6"/>
    <x v="6"/>
  </r>
  <r>
    <n v="5129"/>
    <d v="2026-07-22T00:00:00"/>
    <x v="1"/>
    <x v="12"/>
    <x v="0"/>
    <s v="Returning"/>
    <x v="0"/>
    <x v="0"/>
    <n v="1"/>
    <n v="80.05"/>
    <n v="0.05"/>
    <n v="43.81"/>
    <x v="1423"/>
    <n v="43.81"/>
    <n v="32.237499999999997"/>
    <n v="0.42391268615010352"/>
    <n v="2026"/>
    <s v="Q3"/>
    <x v="6"/>
    <x v="6"/>
  </r>
  <r>
    <n v="81"/>
    <d v="2026-07-23T00:00:00"/>
    <x v="3"/>
    <x v="8"/>
    <x v="2"/>
    <s v="Returning"/>
    <x v="4"/>
    <x v="16"/>
    <n v="1"/>
    <n v="51.82"/>
    <n v="0"/>
    <n v="21.43"/>
    <x v="1424"/>
    <n v="21.43"/>
    <n v="30.39"/>
    <n v="0.58645310690852959"/>
    <n v="2026"/>
    <s v="Q3"/>
    <x v="6"/>
    <x v="6"/>
  </r>
  <r>
    <n v="493"/>
    <d v="2026-07-23T00:00:00"/>
    <x v="1"/>
    <x v="11"/>
    <x v="0"/>
    <s v="Business"/>
    <x v="2"/>
    <x v="18"/>
    <n v="4"/>
    <n v="161.28"/>
    <n v="0.15"/>
    <n v="89.2"/>
    <x v="1425"/>
    <n v="356.8"/>
    <n v="191.55199999999996"/>
    <n v="0.3493230625583566"/>
    <n v="2026"/>
    <s v="Q3"/>
    <x v="6"/>
    <x v="6"/>
  </r>
  <r>
    <n v="613"/>
    <d v="2026-07-23T00:00:00"/>
    <x v="0"/>
    <x v="0"/>
    <x v="0"/>
    <s v="New"/>
    <x v="0"/>
    <x v="6"/>
    <n v="1"/>
    <n v="39.86"/>
    <n v="0.05"/>
    <n v="16.989999999999998"/>
    <x v="1426"/>
    <n v="16.989999999999998"/>
    <n v="20.876999999999999"/>
    <n v="0.55132437214461139"/>
    <n v="2026"/>
    <s v="Q3"/>
    <x v="6"/>
    <x v="6"/>
  </r>
  <r>
    <n v="958"/>
    <d v="2026-07-23T00:00:00"/>
    <x v="3"/>
    <x v="8"/>
    <x v="3"/>
    <s v="New"/>
    <x v="0"/>
    <x v="8"/>
    <n v="6"/>
    <n v="102.96"/>
    <n v="0.05"/>
    <n v="51.74"/>
    <x v="1427"/>
    <n v="310.44"/>
    <n v="276.43199999999996"/>
    <n v="0.47102604997341835"/>
    <n v="2026"/>
    <s v="Q3"/>
    <x v="6"/>
    <x v="6"/>
  </r>
  <r>
    <n v="1270"/>
    <d v="2026-07-23T00:00:00"/>
    <x v="1"/>
    <x v="12"/>
    <x v="3"/>
    <s v="Returning"/>
    <x v="1"/>
    <x v="1"/>
    <n v="1"/>
    <n v="94.04"/>
    <n v="0"/>
    <n v="44.88"/>
    <x v="1428"/>
    <n v="44.88"/>
    <n v="49.160000000000004"/>
    <n v="0.52275627392598889"/>
    <n v="2026"/>
    <s v="Q3"/>
    <x v="6"/>
    <x v="6"/>
  </r>
  <r>
    <n v="1513"/>
    <d v="2026-07-23T00:00:00"/>
    <x v="3"/>
    <x v="8"/>
    <x v="0"/>
    <s v="New"/>
    <x v="1"/>
    <x v="17"/>
    <n v="2"/>
    <n v="70.790000000000006"/>
    <n v="0"/>
    <n v="32.44"/>
    <x v="1429"/>
    <n v="64.88"/>
    <n v="76.700000000000017"/>
    <n v="0.541743184065546"/>
    <n v="2026"/>
    <s v="Q3"/>
    <x v="6"/>
    <x v="6"/>
  </r>
  <r>
    <n v="2009"/>
    <d v="2026-07-23T00:00:00"/>
    <x v="2"/>
    <x v="10"/>
    <x v="0"/>
    <s v="New"/>
    <x v="2"/>
    <x v="9"/>
    <n v="2"/>
    <n v="46.41"/>
    <n v="0"/>
    <n v="18.600000000000001"/>
    <x v="1430"/>
    <n v="37.200000000000003"/>
    <n v="55.61999999999999"/>
    <n v="0.59922430510665803"/>
    <n v="2026"/>
    <s v="Q3"/>
    <x v="6"/>
    <x v="6"/>
  </r>
  <r>
    <n v="2838"/>
    <d v="2026-07-23T00:00:00"/>
    <x v="3"/>
    <x v="13"/>
    <x v="3"/>
    <s v="New"/>
    <x v="1"/>
    <x v="17"/>
    <n v="1"/>
    <n v="69.75"/>
    <n v="0"/>
    <n v="33.299999999999997"/>
    <x v="1431"/>
    <n v="33.299999999999997"/>
    <n v="36.450000000000003"/>
    <n v="0.52258064516129032"/>
    <n v="2026"/>
    <s v="Q3"/>
    <x v="6"/>
    <x v="6"/>
  </r>
  <r>
    <n v="3730"/>
    <d v="2026-07-23T00:00:00"/>
    <x v="0"/>
    <x v="15"/>
    <x v="2"/>
    <s v="Business"/>
    <x v="0"/>
    <x v="6"/>
    <n v="3"/>
    <n v="40.81"/>
    <n v="0"/>
    <n v="16.86"/>
    <x v="1432"/>
    <n v="50.58"/>
    <n v="71.850000000000009"/>
    <n v="0.58686596422445481"/>
    <n v="2026"/>
    <s v="Q3"/>
    <x v="6"/>
    <x v="6"/>
  </r>
  <r>
    <n v="4287"/>
    <d v="2026-07-23T00:00:00"/>
    <x v="3"/>
    <x v="8"/>
    <x v="3"/>
    <s v="Returning"/>
    <x v="1"/>
    <x v="11"/>
    <n v="5"/>
    <n v="156.69"/>
    <n v="0"/>
    <n v="80.489999999999995"/>
    <x v="1433"/>
    <n v="402.45"/>
    <n v="381.00000000000006"/>
    <n v="0.48631054949262881"/>
    <n v="2026"/>
    <s v="Q3"/>
    <x v="6"/>
    <x v="6"/>
  </r>
  <r>
    <n v="4297"/>
    <d v="2026-07-23T00:00:00"/>
    <x v="1"/>
    <x v="6"/>
    <x v="3"/>
    <s v="Returning"/>
    <x v="2"/>
    <x v="18"/>
    <n v="1"/>
    <n v="168.59"/>
    <n v="0.1"/>
    <n v="88.8"/>
    <x v="1434"/>
    <n v="88.8"/>
    <n v="62.930999999999997"/>
    <n v="0.41475374181940405"/>
    <n v="2026"/>
    <s v="Q3"/>
    <x v="6"/>
    <x v="6"/>
  </r>
  <r>
    <n v="5118"/>
    <d v="2026-07-23T00:00:00"/>
    <x v="1"/>
    <x v="12"/>
    <x v="0"/>
    <s v="Business"/>
    <x v="2"/>
    <x v="2"/>
    <n v="5"/>
    <n v="36.880000000000003"/>
    <n v="0.1"/>
    <n v="13.76"/>
    <x v="1435"/>
    <n v="68.8"/>
    <n v="97.160000000000011"/>
    <n v="0.58544227524704751"/>
    <n v="2026"/>
    <s v="Q3"/>
    <x v="6"/>
    <x v="6"/>
  </r>
  <r>
    <n v="363"/>
    <d v="2026-07-24T00:00:00"/>
    <x v="0"/>
    <x v="0"/>
    <x v="1"/>
    <s v="Business"/>
    <x v="2"/>
    <x v="15"/>
    <n v="8"/>
    <n v="136.13"/>
    <n v="0.1"/>
    <n v="66.55"/>
    <x v="1436"/>
    <n v="532.4"/>
    <n v="447.73599999999999"/>
    <n v="0.45681007533648393"/>
    <n v="2026"/>
    <s v="Q3"/>
    <x v="6"/>
    <x v="6"/>
  </r>
  <r>
    <n v="4243"/>
    <d v="2026-07-24T00:00:00"/>
    <x v="1"/>
    <x v="14"/>
    <x v="3"/>
    <s v="Returning"/>
    <x v="0"/>
    <x v="6"/>
    <n v="2"/>
    <n v="40.479999999999997"/>
    <n v="0.05"/>
    <n v="16.93"/>
    <x v="1437"/>
    <n v="33.86"/>
    <n v="43.051999999999992"/>
    <n v="0.5597566049511129"/>
    <n v="2026"/>
    <s v="Q3"/>
    <x v="6"/>
    <x v="6"/>
  </r>
  <r>
    <n v="4348"/>
    <d v="2026-07-24T00:00:00"/>
    <x v="0"/>
    <x v="0"/>
    <x v="0"/>
    <s v="New"/>
    <x v="0"/>
    <x v="4"/>
    <n v="4"/>
    <n v="50.09"/>
    <n v="0"/>
    <n v="22.11"/>
    <x v="1438"/>
    <n v="88.44"/>
    <n v="111.92000000000002"/>
    <n v="0.55859452984627678"/>
    <n v="2026"/>
    <s v="Q3"/>
    <x v="6"/>
    <x v="6"/>
  </r>
  <r>
    <n v="4405"/>
    <d v="2026-07-24T00:00:00"/>
    <x v="3"/>
    <x v="8"/>
    <x v="0"/>
    <s v="Returning"/>
    <x v="1"/>
    <x v="11"/>
    <n v="1"/>
    <n v="156.54"/>
    <n v="0.1"/>
    <n v="77.38"/>
    <x v="1439"/>
    <n v="77.38"/>
    <n v="63.506"/>
    <n v="0.4507616086765186"/>
    <n v="2026"/>
    <s v="Q3"/>
    <x v="6"/>
    <x v="6"/>
  </r>
  <r>
    <n v="4857"/>
    <d v="2026-07-24T00:00:00"/>
    <x v="1"/>
    <x v="6"/>
    <x v="2"/>
    <s v="Returning"/>
    <x v="1"/>
    <x v="11"/>
    <n v="1"/>
    <n v="152.1"/>
    <n v="0.1"/>
    <n v="80.459999999999994"/>
    <x v="1440"/>
    <n v="80.459999999999994"/>
    <n v="56.429999999999993"/>
    <n v="0.41222879684418146"/>
    <n v="2026"/>
    <s v="Q3"/>
    <x v="6"/>
    <x v="6"/>
  </r>
  <r>
    <n v="87"/>
    <d v="2026-07-25T00:00:00"/>
    <x v="1"/>
    <x v="11"/>
    <x v="0"/>
    <s v="Returning"/>
    <x v="1"/>
    <x v="11"/>
    <n v="1"/>
    <n v="155.35"/>
    <n v="0"/>
    <n v="80.47"/>
    <x v="1441"/>
    <n v="80.47"/>
    <n v="74.88"/>
    <n v="0.48200836820083681"/>
    <n v="2026"/>
    <s v="Q3"/>
    <x v="6"/>
    <x v="6"/>
  </r>
  <r>
    <n v="315"/>
    <d v="2026-07-25T00:00:00"/>
    <x v="2"/>
    <x v="3"/>
    <x v="3"/>
    <s v="New"/>
    <x v="0"/>
    <x v="0"/>
    <n v="1"/>
    <n v="81.13"/>
    <n v="0.05"/>
    <n v="42.41"/>
    <x v="1442"/>
    <n v="42.41"/>
    <n v="34.663499999999999"/>
    <n v="0.44974602165465433"/>
    <n v="2026"/>
    <s v="Q3"/>
    <x v="6"/>
    <x v="6"/>
  </r>
  <r>
    <n v="970"/>
    <d v="2026-07-25T00:00:00"/>
    <x v="1"/>
    <x v="11"/>
    <x v="0"/>
    <s v="New"/>
    <x v="1"/>
    <x v="3"/>
    <n v="1"/>
    <n v="145.87"/>
    <n v="0"/>
    <n v="81.430000000000007"/>
    <x v="1443"/>
    <n v="81.430000000000007"/>
    <n v="64.44"/>
    <n v="0.44176321382052508"/>
    <n v="2026"/>
    <s v="Q3"/>
    <x v="6"/>
    <x v="6"/>
  </r>
  <r>
    <n v="1891"/>
    <d v="2026-07-25T00:00:00"/>
    <x v="1"/>
    <x v="12"/>
    <x v="0"/>
    <s v="New"/>
    <x v="1"/>
    <x v="11"/>
    <n v="6"/>
    <n v="151.88999999999999"/>
    <n v="0.15"/>
    <n v="76.83"/>
    <x v="1444"/>
    <n v="460.98"/>
    <n v="313.65899999999988"/>
    <n v="0.40490989996630677"/>
    <n v="2026"/>
    <s v="Q3"/>
    <x v="6"/>
    <x v="6"/>
  </r>
  <r>
    <n v="2148"/>
    <d v="2026-07-25T00:00:00"/>
    <x v="2"/>
    <x v="10"/>
    <x v="0"/>
    <s v="New"/>
    <x v="4"/>
    <x v="10"/>
    <n v="2"/>
    <n v="41.14"/>
    <n v="0.1"/>
    <n v="14.84"/>
    <x v="1445"/>
    <n v="29.68"/>
    <n v="44.372000000000007"/>
    <n v="0.59920056176740677"/>
    <n v="2026"/>
    <s v="Q3"/>
    <x v="6"/>
    <x v="6"/>
  </r>
  <r>
    <n v="2467"/>
    <d v="2026-07-25T00:00:00"/>
    <x v="3"/>
    <x v="4"/>
    <x v="2"/>
    <s v="Returning"/>
    <x v="0"/>
    <x v="4"/>
    <n v="1"/>
    <n v="49.5"/>
    <n v="0"/>
    <n v="21.83"/>
    <x v="1446"/>
    <n v="21.83"/>
    <n v="27.67"/>
    <n v="0.55898989898989904"/>
    <n v="2026"/>
    <s v="Q3"/>
    <x v="6"/>
    <x v="6"/>
  </r>
  <r>
    <n v="3710"/>
    <d v="2026-07-25T00:00:00"/>
    <x v="3"/>
    <x v="7"/>
    <x v="0"/>
    <s v="New"/>
    <x v="2"/>
    <x v="9"/>
    <n v="2"/>
    <n v="46.48"/>
    <n v="0.05"/>
    <n v="18.760000000000002"/>
    <x v="1447"/>
    <n v="37.520000000000003"/>
    <n v="50.79199999999998"/>
    <n v="0.57514267596702584"/>
    <n v="2026"/>
    <s v="Q3"/>
    <x v="6"/>
    <x v="6"/>
  </r>
  <r>
    <n v="3714"/>
    <d v="2026-07-25T00:00:00"/>
    <x v="2"/>
    <x v="2"/>
    <x v="3"/>
    <s v="Returning"/>
    <x v="2"/>
    <x v="2"/>
    <n v="1"/>
    <n v="36.909999999999997"/>
    <n v="0"/>
    <n v="13.56"/>
    <x v="1448"/>
    <n v="13.56"/>
    <n v="23.349999999999994"/>
    <n v="0.63261988620969922"/>
    <n v="2026"/>
    <s v="Q3"/>
    <x v="6"/>
    <x v="6"/>
  </r>
  <r>
    <n v="3893"/>
    <d v="2026-07-25T00:00:00"/>
    <x v="0"/>
    <x v="0"/>
    <x v="0"/>
    <s v="Returning"/>
    <x v="2"/>
    <x v="2"/>
    <n v="1"/>
    <n v="35.6"/>
    <n v="0"/>
    <n v="13.91"/>
    <x v="1449"/>
    <n v="13.91"/>
    <n v="21.69"/>
    <n v="0.60926966292134832"/>
    <n v="2026"/>
    <s v="Q3"/>
    <x v="6"/>
    <x v="6"/>
  </r>
  <r>
    <n v="4136"/>
    <d v="2026-07-25T00:00:00"/>
    <x v="1"/>
    <x v="11"/>
    <x v="2"/>
    <s v="New"/>
    <x v="0"/>
    <x v="0"/>
    <n v="2"/>
    <n v="80.25"/>
    <n v="0.05"/>
    <n v="42.39"/>
    <x v="1450"/>
    <n v="84.78"/>
    <n v="67.694999999999993"/>
    <n v="0.44397442203639936"/>
    <n v="2026"/>
    <s v="Q3"/>
    <x v="6"/>
    <x v="6"/>
  </r>
  <r>
    <n v="4212"/>
    <d v="2026-07-25T00:00:00"/>
    <x v="0"/>
    <x v="0"/>
    <x v="3"/>
    <s v="Returning"/>
    <x v="2"/>
    <x v="9"/>
    <n v="2"/>
    <n v="47.52"/>
    <n v="0.1"/>
    <n v="17.86"/>
    <x v="1451"/>
    <n v="35.72"/>
    <n v="49.816000000000003"/>
    <n v="0.58239805462027683"/>
    <n v="2026"/>
    <s v="Q3"/>
    <x v="6"/>
    <x v="6"/>
  </r>
  <r>
    <n v="4332"/>
    <d v="2026-07-25T00:00:00"/>
    <x v="3"/>
    <x v="13"/>
    <x v="0"/>
    <s v="New"/>
    <x v="2"/>
    <x v="18"/>
    <n v="2"/>
    <n v="164.58"/>
    <n v="0.1"/>
    <n v="86.55"/>
    <x v="1452"/>
    <n v="173.1"/>
    <n v="123.14400000000003"/>
    <n v="0.41568436829100341"/>
    <n v="2026"/>
    <s v="Q3"/>
    <x v="6"/>
    <x v="6"/>
  </r>
  <r>
    <n v="702"/>
    <d v="2026-07-26T00:00:00"/>
    <x v="0"/>
    <x v="9"/>
    <x v="0"/>
    <s v="New"/>
    <x v="0"/>
    <x v="6"/>
    <n v="1"/>
    <n v="39.99"/>
    <n v="0.05"/>
    <n v="16.739999999999998"/>
    <x v="1453"/>
    <n v="16.739999999999998"/>
    <n v="21.250499999999999"/>
    <n v="0.55936352509179932"/>
    <n v="2026"/>
    <s v="Q3"/>
    <x v="6"/>
    <x v="6"/>
  </r>
  <r>
    <n v="1223"/>
    <d v="2026-07-26T00:00:00"/>
    <x v="1"/>
    <x v="12"/>
    <x v="2"/>
    <s v="New"/>
    <x v="1"/>
    <x v="3"/>
    <n v="1"/>
    <n v="140.44"/>
    <n v="0"/>
    <n v="77.08"/>
    <x v="1454"/>
    <n v="77.08"/>
    <n v="63.36"/>
    <n v="0.45115351751637711"/>
    <n v="2026"/>
    <s v="Q3"/>
    <x v="6"/>
    <x v="6"/>
  </r>
  <r>
    <n v="1370"/>
    <d v="2026-07-26T00:00:00"/>
    <x v="2"/>
    <x v="10"/>
    <x v="3"/>
    <s v="New"/>
    <x v="4"/>
    <x v="12"/>
    <n v="2"/>
    <n v="123.73"/>
    <n v="0.05"/>
    <n v="68.22"/>
    <x v="1455"/>
    <n v="136.44"/>
    <n v="98.646999999999991"/>
    <n v="0.41961911973014243"/>
    <n v="2026"/>
    <s v="Q3"/>
    <x v="6"/>
    <x v="6"/>
  </r>
  <r>
    <n v="3476"/>
    <d v="2026-07-26T00:00:00"/>
    <x v="3"/>
    <x v="13"/>
    <x v="1"/>
    <s v="New"/>
    <x v="2"/>
    <x v="15"/>
    <n v="3"/>
    <n v="132.68"/>
    <n v="0.15"/>
    <n v="67.38"/>
    <x v="1456"/>
    <n v="202.14"/>
    <n v="136.19400000000002"/>
    <n v="0.40254304917625783"/>
    <n v="2026"/>
    <s v="Q3"/>
    <x v="6"/>
    <x v="6"/>
  </r>
  <r>
    <n v="4066"/>
    <d v="2026-07-26T00:00:00"/>
    <x v="3"/>
    <x v="7"/>
    <x v="2"/>
    <s v="New"/>
    <x v="4"/>
    <x v="14"/>
    <n v="1"/>
    <n v="35.479999999999997"/>
    <n v="0.05"/>
    <n v="14.15"/>
    <x v="1457"/>
    <n v="14.15"/>
    <n v="19.555999999999997"/>
    <n v="0.58019343737020113"/>
    <n v="2026"/>
    <s v="Q3"/>
    <x v="6"/>
    <x v="6"/>
  </r>
  <r>
    <n v="4153"/>
    <d v="2026-07-26T00:00:00"/>
    <x v="3"/>
    <x v="7"/>
    <x v="0"/>
    <s v="Business"/>
    <x v="2"/>
    <x v="15"/>
    <n v="3"/>
    <n v="134.63"/>
    <n v="0"/>
    <n v="67.2"/>
    <x v="1458"/>
    <n v="201.60000000000002"/>
    <n v="202.28999999999996"/>
    <n v="0.50085419297333422"/>
    <n v="2026"/>
    <s v="Q3"/>
    <x v="6"/>
    <x v="6"/>
  </r>
  <r>
    <n v="379"/>
    <d v="2026-07-27T00:00:00"/>
    <x v="0"/>
    <x v="9"/>
    <x v="3"/>
    <s v="New"/>
    <x v="1"/>
    <x v="17"/>
    <n v="3"/>
    <n v="72.03"/>
    <n v="0"/>
    <n v="32.46"/>
    <x v="1459"/>
    <n v="97.38"/>
    <n v="118.71000000000001"/>
    <n v="0.54935443565181175"/>
    <n v="2026"/>
    <s v="Q3"/>
    <x v="6"/>
    <x v="6"/>
  </r>
  <r>
    <n v="820"/>
    <d v="2026-07-27T00:00:00"/>
    <x v="3"/>
    <x v="7"/>
    <x v="3"/>
    <s v="Returning"/>
    <x v="4"/>
    <x v="10"/>
    <n v="1"/>
    <n v="40.24"/>
    <n v="0"/>
    <n v="15.05"/>
    <x v="1460"/>
    <n v="15.05"/>
    <n v="25.19"/>
    <n v="0.62599403578528823"/>
    <n v="2026"/>
    <s v="Q3"/>
    <x v="6"/>
    <x v="6"/>
  </r>
  <r>
    <n v="2003"/>
    <d v="2026-07-27T00:00:00"/>
    <x v="2"/>
    <x v="5"/>
    <x v="2"/>
    <s v="Returning"/>
    <x v="2"/>
    <x v="2"/>
    <n v="1"/>
    <n v="36.14"/>
    <n v="0"/>
    <n v="13.52"/>
    <x v="1461"/>
    <n v="13.52"/>
    <n v="22.62"/>
    <n v="0.62589928057553956"/>
    <n v="2026"/>
    <s v="Q3"/>
    <x v="6"/>
    <x v="6"/>
  </r>
  <r>
    <n v="2682"/>
    <d v="2026-07-27T00:00:00"/>
    <x v="1"/>
    <x v="11"/>
    <x v="0"/>
    <s v="New"/>
    <x v="4"/>
    <x v="10"/>
    <n v="2"/>
    <n v="40.22"/>
    <n v="0.05"/>
    <n v="14.72"/>
    <x v="1462"/>
    <n v="29.44"/>
    <n v="46.977999999999994"/>
    <n v="0.61475045146431473"/>
    <n v="2026"/>
    <s v="Q3"/>
    <x v="6"/>
    <x v="6"/>
  </r>
  <r>
    <n v="3860"/>
    <d v="2026-07-27T00:00:00"/>
    <x v="3"/>
    <x v="7"/>
    <x v="0"/>
    <s v="Returning"/>
    <x v="4"/>
    <x v="14"/>
    <n v="3"/>
    <n v="37.130000000000003"/>
    <n v="0.05"/>
    <n v="14.29"/>
    <x v="1463"/>
    <n v="42.87"/>
    <n v="62.950500000000012"/>
    <n v="0.59488000907196625"/>
    <n v="2026"/>
    <s v="Q3"/>
    <x v="6"/>
    <x v="6"/>
  </r>
  <r>
    <n v="4063"/>
    <d v="2026-07-27T00:00:00"/>
    <x v="0"/>
    <x v="9"/>
    <x v="0"/>
    <s v="New"/>
    <x v="3"/>
    <x v="19"/>
    <n v="4"/>
    <n v="125.07"/>
    <n v="0.05"/>
    <n v="60"/>
    <x v="1464"/>
    <n v="240"/>
    <n v="235.26599999999996"/>
    <n v="0.4950196311118405"/>
    <n v="2026"/>
    <s v="Q3"/>
    <x v="6"/>
    <x v="6"/>
  </r>
  <r>
    <n v="4474"/>
    <d v="2026-07-27T00:00:00"/>
    <x v="3"/>
    <x v="13"/>
    <x v="1"/>
    <s v="Returning"/>
    <x v="4"/>
    <x v="12"/>
    <n v="5"/>
    <n v="122.14"/>
    <n v="0.05"/>
    <n v="70.64"/>
    <x v="1465"/>
    <n v="353.2"/>
    <n v="226.96499999999997"/>
    <n v="0.39120767367903958"/>
    <n v="2026"/>
    <s v="Q3"/>
    <x v="6"/>
    <x v="6"/>
  </r>
  <r>
    <n v="21"/>
    <d v="2026-07-28T00:00:00"/>
    <x v="1"/>
    <x v="11"/>
    <x v="0"/>
    <s v="Business"/>
    <x v="3"/>
    <x v="19"/>
    <n v="1"/>
    <n v="120.09"/>
    <n v="0"/>
    <n v="62.18"/>
    <x v="1466"/>
    <n v="62.18"/>
    <n v="57.910000000000004"/>
    <n v="0.48222166708302111"/>
    <n v="2026"/>
    <s v="Q3"/>
    <x v="6"/>
    <x v="6"/>
  </r>
  <r>
    <n v="368"/>
    <d v="2026-07-28T00:00:00"/>
    <x v="3"/>
    <x v="4"/>
    <x v="3"/>
    <s v="Returning"/>
    <x v="0"/>
    <x v="8"/>
    <n v="6"/>
    <n v="102.75"/>
    <n v="0"/>
    <n v="51.55"/>
    <x v="1467"/>
    <n v="309.29999999999995"/>
    <n v="307.20000000000005"/>
    <n v="0.49829683698296845"/>
    <n v="2026"/>
    <s v="Q3"/>
    <x v="6"/>
    <x v="6"/>
  </r>
  <r>
    <n v="457"/>
    <d v="2026-07-28T00:00:00"/>
    <x v="2"/>
    <x v="2"/>
    <x v="0"/>
    <s v="Returning"/>
    <x v="3"/>
    <x v="7"/>
    <n v="4"/>
    <n v="191.15"/>
    <n v="0"/>
    <n v="105.01"/>
    <x v="1468"/>
    <n v="420.04"/>
    <n v="344.56"/>
    <n v="0.45064085796494896"/>
    <n v="2026"/>
    <s v="Q3"/>
    <x v="6"/>
    <x v="6"/>
  </r>
  <r>
    <n v="1516"/>
    <d v="2026-07-28T00:00:00"/>
    <x v="0"/>
    <x v="9"/>
    <x v="0"/>
    <s v="Business"/>
    <x v="4"/>
    <x v="10"/>
    <n v="2"/>
    <n v="40.15"/>
    <n v="0.1"/>
    <n v="14.86"/>
    <x v="1469"/>
    <n v="29.72"/>
    <n v="42.55"/>
    <n v="0.58876435588764353"/>
    <n v="2026"/>
    <s v="Q3"/>
    <x v="6"/>
    <x v="6"/>
  </r>
  <r>
    <n v="2266"/>
    <d v="2026-07-28T00:00:00"/>
    <x v="1"/>
    <x v="11"/>
    <x v="3"/>
    <s v="Business"/>
    <x v="3"/>
    <x v="13"/>
    <n v="1"/>
    <n v="83.05"/>
    <n v="0"/>
    <n v="38.86"/>
    <x v="1470"/>
    <n v="38.86"/>
    <n v="44.19"/>
    <n v="0.53208910295003009"/>
    <n v="2026"/>
    <s v="Q3"/>
    <x v="6"/>
    <x v="6"/>
  </r>
  <r>
    <n v="2802"/>
    <d v="2026-07-28T00:00:00"/>
    <x v="0"/>
    <x v="9"/>
    <x v="0"/>
    <s v="Returning"/>
    <x v="1"/>
    <x v="3"/>
    <n v="2"/>
    <n v="146.22999999999999"/>
    <n v="0"/>
    <n v="79.040000000000006"/>
    <x v="1471"/>
    <n v="158.08000000000001"/>
    <n v="134.37999999999997"/>
    <n v="0.45948163851466861"/>
    <n v="2026"/>
    <s v="Q3"/>
    <x v="6"/>
    <x v="6"/>
  </r>
  <r>
    <n v="3604"/>
    <d v="2026-07-28T00:00:00"/>
    <x v="1"/>
    <x v="14"/>
    <x v="0"/>
    <s v="Returning"/>
    <x v="1"/>
    <x v="3"/>
    <n v="2"/>
    <n v="144.09"/>
    <n v="0"/>
    <n v="77.67"/>
    <x v="1472"/>
    <n v="155.34"/>
    <n v="132.84"/>
    <n v="0.46096189881324173"/>
    <n v="2026"/>
    <s v="Q3"/>
    <x v="6"/>
    <x v="6"/>
  </r>
  <r>
    <n v="3644"/>
    <d v="2026-07-28T00:00:00"/>
    <x v="2"/>
    <x v="10"/>
    <x v="2"/>
    <s v="Business"/>
    <x v="1"/>
    <x v="1"/>
    <n v="3"/>
    <n v="93.01"/>
    <n v="0.15"/>
    <n v="46.68"/>
    <x v="1473"/>
    <n v="140.04"/>
    <n v="97.135500000000036"/>
    <n v="0.4095511551572571"/>
    <n v="2026"/>
    <s v="Q3"/>
    <x v="6"/>
    <x v="6"/>
  </r>
  <r>
    <n v="4271"/>
    <d v="2026-07-28T00:00:00"/>
    <x v="0"/>
    <x v="0"/>
    <x v="2"/>
    <s v="New"/>
    <x v="3"/>
    <x v="19"/>
    <n v="1"/>
    <n v="121.61"/>
    <n v="0.1"/>
    <n v="60.58"/>
    <x v="1474"/>
    <n v="60.58"/>
    <n v="48.869"/>
    <n v="0.4465001964385239"/>
    <n v="2026"/>
    <s v="Q3"/>
    <x v="6"/>
    <x v="6"/>
  </r>
  <r>
    <n v="272"/>
    <d v="2026-07-29T00:00:00"/>
    <x v="3"/>
    <x v="4"/>
    <x v="0"/>
    <s v="Business"/>
    <x v="3"/>
    <x v="7"/>
    <n v="2"/>
    <n v="195.09"/>
    <n v="0"/>
    <n v="106.82"/>
    <x v="1475"/>
    <n v="213.64"/>
    <n v="176.54000000000002"/>
    <n v="0.45245783997129535"/>
    <n v="2026"/>
    <s v="Q3"/>
    <x v="6"/>
    <x v="6"/>
  </r>
  <r>
    <n v="1469"/>
    <d v="2026-07-29T00:00:00"/>
    <x v="2"/>
    <x v="10"/>
    <x v="2"/>
    <s v="Returning"/>
    <x v="2"/>
    <x v="18"/>
    <n v="3"/>
    <n v="167.52"/>
    <n v="0"/>
    <n v="87.26"/>
    <x v="1476"/>
    <n v="261.78000000000003"/>
    <n v="240.78000000000003"/>
    <n v="0.4791069723018147"/>
    <n v="2026"/>
    <s v="Q3"/>
    <x v="6"/>
    <x v="6"/>
  </r>
  <r>
    <n v="2253"/>
    <d v="2026-07-29T00:00:00"/>
    <x v="1"/>
    <x v="14"/>
    <x v="3"/>
    <s v="New"/>
    <x v="0"/>
    <x v="4"/>
    <n v="3"/>
    <n v="50.98"/>
    <n v="0"/>
    <n v="22.63"/>
    <x v="1477"/>
    <n v="67.89"/>
    <n v="85.05"/>
    <n v="0.55610043154178113"/>
    <n v="2026"/>
    <s v="Q3"/>
    <x v="6"/>
    <x v="6"/>
  </r>
  <r>
    <n v="2554"/>
    <d v="2026-07-29T00:00:00"/>
    <x v="1"/>
    <x v="11"/>
    <x v="3"/>
    <s v="New"/>
    <x v="4"/>
    <x v="16"/>
    <n v="2"/>
    <n v="49.98"/>
    <n v="0.1"/>
    <n v="21.91"/>
    <x v="1478"/>
    <n v="43.82"/>
    <n v="46.143999999999998"/>
    <n v="0.51291627762215997"/>
    <n v="2026"/>
    <s v="Q3"/>
    <x v="6"/>
    <x v="6"/>
  </r>
  <r>
    <n v="2624"/>
    <d v="2026-07-29T00:00:00"/>
    <x v="3"/>
    <x v="4"/>
    <x v="1"/>
    <s v="Business"/>
    <x v="2"/>
    <x v="2"/>
    <n v="4"/>
    <n v="36.44"/>
    <n v="0.15"/>
    <n v="13.32"/>
    <x v="1479"/>
    <n v="53.28"/>
    <n v="70.615999999999985"/>
    <n v="0.5699619035319945"/>
    <n v="2026"/>
    <s v="Q3"/>
    <x v="6"/>
    <x v="6"/>
  </r>
  <r>
    <n v="3338"/>
    <d v="2026-07-29T00:00:00"/>
    <x v="0"/>
    <x v="0"/>
    <x v="0"/>
    <s v="Returning"/>
    <x v="3"/>
    <x v="7"/>
    <n v="1"/>
    <n v="195.34"/>
    <n v="0.05"/>
    <n v="106.6"/>
    <x v="1480"/>
    <n v="106.6"/>
    <n v="78.973000000000013"/>
    <n v="0.42556298599472991"/>
    <n v="2026"/>
    <s v="Q3"/>
    <x v="6"/>
    <x v="6"/>
  </r>
  <r>
    <n v="4575"/>
    <d v="2026-07-29T00:00:00"/>
    <x v="2"/>
    <x v="5"/>
    <x v="0"/>
    <s v="Business"/>
    <x v="0"/>
    <x v="8"/>
    <n v="1"/>
    <n v="103.31"/>
    <n v="0"/>
    <n v="50.93"/>
    <x v="1481"/>
    <n v="50.93"/>
    <n v="52.38"/>
    <n v="0.50701771367728199"/>
    <n v="2026"/>
    <s v="Q3"/>
    <x v="6"/>
    <x v="6"/>
  </r>
  <r>
    <n v="4871"/>
    <d v="2026-07-29T00:00:00"/>
    <x v="0"/>
    <x v="0"/>
    <x v="0"/>
    <s v="New"/>
    <x v="3"/>
    <x v="19"/>
    <n v="3"/>
    <n v="123.31"/>
    <n v="0"/>
    <n v="59.16"/>
    <x v="1482"/>
    <n v="177.48"/>
    <n v="192.45000000000002"/>
    <n v="0.52023355770010549"/>
    <n v="2026"/>
    <s v="Q3"/>
    <x v="6"/>
    <x v="6"/>
  </r>
  <r>
    <n v="4931"/>
    <d v="2026-07-29T00:00:00"/>
    <x v="0"/>
    <x v="15"/>
    <x v="0"/>
    <s v="New"/>
    <x v="4"/>
    <x v="10"/>
    <n v="1"/>
    <n v="40.36"/>
    <n v="0.1"/>
    <n v="14.82"/>
    <x v="1483"/>
    <n v="14.82"/>
    <n v="21.503999999999998"/>
    <n v="0.59200528576148004"/>
    <n v="2026"/>
    <s v="Q3"/>
    <x v="6"/>
    <x v="6"/>
  </r>
  <r>
    <n v="4962"/>
    <d v="2026-07-29T00:00:00"/>
    <x v="0"/>
    <x v="15"/>
    <x v="2"/>
    <s v="New"/>
    <x v="3"/>
    <x v="13"/>
    <n v="2"/>
    <n v="83.06"/>
    <n v="0"/>
    <n v="38.74"/>
    <x v="1484"/>
    <n v="77.48"/>
    <n v="88.64"/>
    <n v="0.5335901757765471"/>
    <n v="2026"/>
    <s v="Q3"/>
    <x v="6"/>
    <x v="6"/>
  </r>
  <r>
    <n v="5006"/>
    <d v="2026-07-29T00:00:00"/>
    <x v="2"/>
    <x v="3"/>
    <x v="0"/>
    <s v="Returning"/>
    <x v="1"/>
    <x v="11"/>
    <n v="2"/>
    <n v="151.72999999999999"/>
    <n v="0"/>
    <n v="81.209999999999994"/>
    <x v="1485"/>
    <n v="162.41999999999999"/>
    <n v="141.04"/>
    <n v="0.46477295195412904"/>
    <n v="2026"/>
    <s v="Q3"/>
    <x v="6"/>
    <x v="6"/>
  </r>
  <r>
    <n v="5033"/>
    <d v="2026-07-29T00:00:00"/>
    <x v="3"/>
    <x v="8"/>
    <x v="0"/>
    <s v="New"/>
    <x v="1"/>
    <x v="17"/>
    <n v="4"/>
    <n v="72.010000000000005"/>
    <n v="0.05"/>
    <n v="32.36"/>
    <x v="1486"/>
    <n v="129.44"/>
    <n v="144.19800000000004"/>
    <n v="0.52696628392255473"/>
    <n v="2026"/>
    <s v="Q3"/>
    <x v="6"/>
    <x v="6"/>
  </r>
  <r>
    <n v="5117"/>
    <d v="2026-07-29T00:00:00"/>
    <x v="1"/>
    <x v="11"/>
    <x v="0"/>
    <s v="Business"/>
    <x v="1"/>
    <x v="11"/>
    <n v="1"/>
    <n v="154.87"/>
    <n v="0"/>
    <n v="80.459999999999994"/>
    <x v="1487"/>
    <n v="80.459999999999994"/>
    <n v="74.410000000000011"/>
    <n v="0.48046748886162594"/>
    <n v="2026"/>
    <s v="Q3"/>
    <x v="6"/>
    <x v="6"/>
  </r>
  <r>
    <n v="954"/>
    <d v="2026-07-30T00:00:00"/>
    <x v="1"/>
    <x v="1"/>
    <x v="0"/>
    <s v="New"/>
    <x v="2"/>
    <x v="15"/>
    <n v="3"/>
    <n v="134.61000000000001"/>
    <n v="0.1"/>
    <n v="65.77"/>
    <x v="1488"/>
    <n v="197.31"/>
    <n v="166.13700000000006"/>
    <n v="0.45711479252820914"/>
    <n v="2026"/>
    <s v="Q3"/>
    <x v="6"/>
    <x v="6"/>
  </r>
  <r>
    <n v="1644"/>
    <d v="2026-07-30T00:00:00"/>
    <x v="3"/>
    <x v="13"/>
    <x v="0"/>
    <s v="Returning"/>
    <x v="0"/>
    <x v="0"/>
    <n v="3"/>
    <n v="81.5"/>
    <n v="0.05"/>
    <n v="43.85"/>
    <x v="1489"/>
    <n v="131.55000000000001"/>
    <n v="100.72499999999997"/>
    <n v="0.43364546335163051"/>
    <n v="2026"/>
    <s v="Q3"/>
    <x v="6"/>
    <x v="6"/>
  </r>
  <r>
    <n v="2030"/>
    <d v="2026-07-30T00:00:00"/>
    <x v="0"/>
    <x v="0"/>
    <x v="3"/>
    <s v="Business"/>
    <x v="2"/>
    <x v="15"/>
    <n v="2"/>
    <n v="135.63"/>
    <n v="0"/>
    <n v="66.63"/>
    <x v="1490"/>
    <n v="133.26"/>
    <n v="138"/>
    <n v="0.50873700508737008"/>
    <n v="2026"/>
    <s v="Q3"/>
    <x v="6"/>
    <x v="6"/>
  </r>
  <r>
    <n v="2595"/>
    <d v="2026-07-30T00:00:00"/>
    <x v="0"/>
    <x v="9"/>
    <x v="1"/>
    <s v="Business"/>
    <x v="2"/>
    <x v="15"/>
    <n v="15"/>
    <n v="133.44999999999999"/>
    <n v="0.2"/>
    <n v="65.819999999999993"/>
    <x v="1491"/>
    <n v="987.3"/>
    <n v="614.09999999999991"/>
    <n v="0.3834769576620457"/>
    <n v="2026"/>
    <s v="Q3"/>
    <x v="6"/>
    <x v="6"/>
  </r>
  <r>
    <n v="2763"/>
    <d v="2026-07-30T00:00:00"/>
    <x v="0"/>
    <x v="15"/>
    <x v="0"/>
    <s v="Business"/>
    <x v="3"/>
    <x v="19"/>
    <n v="1"/>
    <n v="120.94"/>
    <n v="0"/>
    <n v="62.24"/>
    <x v="1492"/>
    <n v="62.24"/>
    <n v="58.699999999999996"/>
    <n v="0.48536464362493797"/>
    <n v="2026"/>
    <s v="Q3"/>
    <x v="6"/>
    <x v="6"/>
  </r>
  <r>
    <n v="3537"/>
    <d v="2026-07-30T00:00:00"/>
    <x v="1"/>
    <x v="11"/>
    <x v="0"/>
    <s v="Returning"/>
    <x v="3"/>
    <x v="5"/>
    <n v="2"/>
    <n v="332.99"/>
    <n v="0.15"/>
    <n v="199.09"/>
    <x v="1493"/>
    <n v="398.18"/>
    <n v="167.90299999999996"/>
    <n v="0.29660491482697759"/>
    <n v="2026"/>
    <s v="Q3"/>
    <x v="6"/>
    <x v="6"/>
  </r>
  <r>
    <n v="3550"/>
    <d v="2026-07-30T00:00:00"/>
    <x v="0"/>
    <x v="15"/>
    <x v="0"/>
    <s v="Returning"/>
    <x v="3"/>
    <x v="19"/>
    <n v="3"/>
    <n v="120.88"/>
    <n v="0"/>
    <n v="60.97"/>
    <x v="1494"/>
    <n v="182.91"/>
    <n v="179.73"/>
    <n v="0.49561548643282594"/>
    <n v="2026"/>
    <s v="Q3"/>
    <x v="6"/>
    <x v="6"/>
  </r>
  <r>
    <n v="3875"/>
    <d v="2026-07-30T00:00:00"/>
    <x v="3"/>
    <x v="8"/>
    <x v="0"/>
    <s v="Returning"/>
    <x v="0"/>
    <x v="8"/>
    <n v="1"/>
    <n v="101.73"/>
    <n v="0.05"/>
    <n v="51.63"/>
    <x v="1495"/>
    <n v="51.63"/>
    <n v="45.013500000000001"/>
    <n v="0.46576852038678235"/>
    <n v="2026"/>
    <s v="Q3"/>
    <x v="6"/>
    <x v="6"/>
  </r>
  <r>
    <n v="4467"/>
    <d v="2026-07-30T00:00:00"/>
    <x v="3"/>
    <x v="7"/>
    <x v="0"/>
    <s v="Returning"/>
    <x v="2"/>
    <x v="2"/>
    <n v="2"/>
    <n v="36.21"/>
    <n v="0"/>
    <n v="13.5"/>
    <x v="1496"/>
    <n v="27"/>
    <n v="45.42"/>
    <n v="0.62717481358740679"/>
    <n v="2026"/>
    <s v="Q3"/>
    <x v="6"/>
    <x v="6"/>
  </r>
  <r>
    <n v="739"/>
    <d v="2026-07-31T00:00:00"/>
    <x v="3"/>
    <x v="7"/>
    <x v="0"/>
    <s v="Business"/>
    <x v="0"/>
    <x v="8"/>
    <n v="5"/>
    <n v="104.65"/>
    <n v="0"/>
    <n v="49.2"/>
    <x v="1497"/>
    <n v="246"/>
    <n v="277.25"/>
    <n v="0.52986144290492121"/>
    <n v="2026"/>
    <s v="Q3"/>
    <x v="6"/>
    <x v="6"/>
  </r>
  <r>
    <n v="2376"/>
    <d v="2026-07-31T00:00:00"/>
    <x v="2"/>
    <x v="5"/>
    <x v="1"/>
    <s v="Returning"/>
    <x v="3"/>
    <x v="7"/>
    <n v="5"/>
    <n v="198.35"/>
    <n v="0.05"/>
    <n v="104.96"/>
    <x v="1498"/>
    <n v="524.79999999999995"/>
    <n v="417.36249999999995"/>
    <n v="0.44298356175288234"/>
    <n v="2026"/>
    <s v="Q3"/>
    <x v="6"/>
    <x v="6"/>
  </r>
  <r>
    <n v="3109"/>
    <d v="2026-07-31T00:00:00"/>
    <x v="0"/>
    <x v="0"/>
    <x v="3"/>
    <s v="Returning"/>
    <x v="4"/>
    <x v="14"/>
    <n v="2"/>
    <n v="36.56"/>
    <n v="0.05"/>
    <n v="13.76"/>
    <x v="1499"/>
    <n v="27.52"/>
    <n v="41.944000000000003"/>
    <n v="0.60382356328457909"/>
    <n v="2026"/>
    <s v="Q3"/>
    <x v="6"/>
    <x v="6"/>
  </r>
  <r>
    <n v="4362"/>
    <d v="2026-07-31T00:00:00"/>
    <x v="1"/>
    <x v="14"/>
    <x v="0"/>
    <s v="Returning"/>
    <x v="1"/>
    <x v="1"/>
    <n v="5"/>
    <n v="92.41"/>
    <n v="0"/>
    <n v="44.29"/>
    <x v="1500"/>
    <n v="221.45"/>
    <n v="240.59999999999997"/>
    <n v="0.52072286549074775"/>
    <n v="2026"/>
    <s v="Q3"/>
    <x v="6"/>
    <x v="6"/>
  </r>
  <r>
    <n v="777"/>
    <d v="2026-08-01T00:00:00"/>
    <x v="3"/>
    <x v="13"/>
    <x v="0"/>
    <s v="Returning"/>
    <x v="3"/>
    <x v="19"/>
    <n v="4"/>
    <n v="121.87"/>
    <n v="0"/>
    <n v="59.89"/>
    <x v="1501"/>
    <n v="239.56"/>
    <n v="247.92000000000002"/>
    <n v="0.50857471075736438"/>
    <n v="2026"/>
    <s v="Q3"/>
    <x v="7"/>
    <x v="7"/>
  </r>
  <r>
    <n v="831"/>
    <d v="2026-08-01T00:00:00"/>
    <x v="3"/>
    <x v="8"/>
    <x v="0"/>
    <s v="Returning"/>
    <x v="2"/>
    <x v="15"/>
    <n v="2"/>
    <n v="130.9"/>
    <n v="0.05"/>
    <n v="67.959999999999994"/>
    <x v="1502"/>
    <n v="135.91999999999999"/>
    <n v="112.79000000000002"/>
    <n v="0.45350006031120588"/>
    <n v="2026"/>
    <s v="Q3"/>
    <x v="7"/>
    <x v="7"/>
  </r>
  <r>
    <n v="2059"/>
    <d v="2026-08-01T00:00:00"/>
    <x v="2"/>
    <x v="2"/>
    <x v="2"/>
    <s v="New"/>
    <x v="0"/>
    <x v="4"/>
    <n v="1"/>
    <n v="50.98"/>
    <n v="0"/>
    <n v="22.92"/>
    <x v="1503"/>
    <n v="22.92"/>
    <n v="28.059999999999995"/>
    <n v="0.55041192624558644"/>
    <n v="2026"/>
    <s v="Q3"/>
    <x v="7"/>
    <x v="7"/>
  </r>
  <r>
    <n v="2519"/>
    <d v="2026-08-01T00:00:00"/>
    <x v="2"/>
    <x v="2"/>
    <x v="0"/>
    <s v="Returning"/>
    <x v="1"/>
    <x v="1"/>
    <n v="2"/>
    <n v="91.11"/>
    <n v="0"/>
    <n v="44.19"/>
    <x v="1504"/>
    <n v="88.38"/>
    <n v="93.84"/>
    <n v="0.51498189002304906"/>
    <n v="2026"/>
    <s v="Q3"/>
    <x v="7"/>
    <x v="7"/>
  </r>
  <r>
    <n v="2644"/>
    <d v="2026-08-01T00:00:00"/>
    <x v="0"/>
    <x v="0"/>
    <x v="3"/>
    <s v="Returning"/>
    <x v="2"/>
    <x v="2"/>
    <n v="3"/>
    <n v="35.619999999999997"/>
    <n v="0.05"/>
    <n v="13.47"/>
    <x v="1505"/>
    <n v="40.410000000000004"/>
    <n v="61.106999999999978"/>
    <n v="0.60193859156594454"/>
    <n v="2026"/>
    <s v="Q3"/>
    <x v="7"/>
    <x v="7"/>
  </r>
  <r>
    <n v="4141"/>
    <d v="2026-08-01T00:00:00"/>
    <x v="3"/>
    <x v="13"/>
    <x v="0"/>
    <s v="New"/>
    <x v="1"/>
    <x v="1"/>
    <n v="1"/>
    <n v="91.95"/>
    <n v="0.05"/>
    <n v="46.47"/>
    <x v="1506"/>
    <n v="46.47"/>
    <n v="40.882499999999993"/>
    <n v="0.46801751523997592"/>
    <n v="2026"/>
    <s v="Q3"/>
    <x v="7"/>
    <x v="7"/>
  </r>
  <r>
    <n v="4804"/>
    <d v="2026-08-01T00:00:00"/>
    <x v="0"/>
    <x v="9"/>
    <x v="0"/>
    <s v="Returning"/>
    <x v="4"/>
    <x v="16"/>
    <n v="1"/>
    <n v="49.46"/>
    <n v="0"/>
    <n v="21.47"/>
    <x v="458"/>
    <n v="21.47"/>
    <n v="27.990000000000002"/>
    <n v="0.5659118479579458"/>
    <n v="2026"/>
    <s v="Q3"/>
    <x v="7"/>
    <x v="7"/>
  </r>
  <r>
    <n v="5161"/>
    <d v="2026-08-01T00:00:00"/>
    <x v="0"/>
    <x v="15"/>
    <x v="0"/>
    <s v="New"/>
    <x v="0"/>
    <x v="6"/>
    <n v="1"/>
    <n v="41.25"/>
    <n v="0.05"/>
    <n v="16.98"/>
    <x v="1507"/>
    <n v="16.98"/>
    <n v="22.2075"/>
    <n v="0.56669856459330148"/>
    <n v="2026"/>
    <s v="Q3"/>
    <x v="7"/>
    <x v="7"/>
  </r>
  <r>
    <n v="590"/>
    <d v="2026-08-02T00:00:00"/>
    <x v="2"/>
    <x v="5"/>
    <x v="0"/>
    <s v="Returning"/>
    <x v="2"/>
    <x v="15"/>
    <n v="4"/>
    <n v="133.65"/>
    <n v="0"/>
    <n v="66"/>
    <x v="1508"/>
    <n v="264"/>
    <n v="270.60000000000002"/>
    <n v="0.50617283950617287"/>
    <n v="2026"/>
    <s v="Q3"/>
    <x v="7"/>
    <x v="7"/>
  </r>
  <r>
    <n v="1599"/>
    <d v="2026-08-02T00:00:00"/>
    <x v="3"/>
    <x v="4"/>
    <x v="0"/>
    <s v="Returning"/>
    <x v="3"/>
    <x v="7"/>
    <n v="2"/>
    <n v="200.45"/>
    <n v="0.05"/>
    <n v="105.42"/>
    <x v="1509"/>
    <n v="210.84"/>
    <n v="170.01499999999996"/>
    <n v="0.44640348689133652"/>
    <n v="2026"/>
    <s v="Q3"/>
    <x v="7"/>
    <x v="7"/>
  </r>
  <r>
    <n v="1665"/>
    <d v="2026-08-02T00:00:00"/>
    <x v="0"/>
    <x v="0"/>
    <x v="3"/>
    <s v="Returning"/>
    <x v="0"/>
    <x v="4"/>
    <n v="2"/>
    <n v="51.87"/>
    <n v="0.05"/>
    <n v="21.98"/>
    <x v="1510"/>
    <n v="43.96"/>
    <n v="54.592999999999996"/>
    <n v="0.55394559272675614"/>
    <n v="2026"/>
    <s v="Q3"/>
    <x v="7"/>
    <x v="7"/>
  </r>
  <r>
    <n v="2409"/>
    <d v="2026-08-02T00:00:00"/>
    <x v="3"/>
    <x v="13"/>
    <x v="0"/>
    <s v="Returning"/>
    <x v="3"/>
    <x v="13"/>
    <n v="1"/>
    <n v="83.6"/>
    <n v="0.05"/>
    <n v="38.51"/>
    <x v="1511"/>
    <n v="38.51"/>
    <n v="40.909999999999989"/>
    <n v="0.51510954419541677"/>
    <n v="2026"/>
    <s v="Q3"/>
    <x v="7"/>
    <x v="7"/>
  </r>
  <r>
    <n v="2936"/>
    <d v="2026-08-02T00:00:00"/>
    <x v="2"/>
    <x v="16"/>
    <x v="0"/>
    <s v="New"/>
    <x v="2"/>
    <x v="2"/>
    <n v="1"/>
    <n v="35.74"/>
    <n v="0"/>
    <n v="13.49"/>
    <x v="1512"/>
    <n v="13.49"/>
    <n v="22.25"/>
    <n v="0.62255176273083379"/>
    <n v="2026"/>
    <s v="Q3"/>
    <x v="7"/>
    <x v="7"/>
  </r>
  <r>
    <n v="3397"/>
    <d v="2026-08-02T00:00:00"/>
    <x v="3"/>
    <x v="4"/>
    <x v="0"/>
    <s v="Returning"/>
    <x v="0"/>
    <x v="0"/>
    <n v="1"/>
    <n v="79.849999999999994"/>
    <n v="0.1"/>
    <n v="43.11"/>
    <x v="1513"/>
    <n v="43.11"/>
    <n v="28.754999999999995"/>
    <n v="0.40012523481527862"/>
    <n v="2026"/>
    <s v="Q3"/>
    <x v="7"/>
    <x v="7"/>
  </r>
  <r>
    <n v="4556"/>
    <d v="2026-08-02T00:00:00"/>
    <x v="0"/>
    <x v="15"/>
    <x v="0"/>
    <s v="Returning"/>
    <x v="2"/>
    <x v="9"/>
    <n v="2"/>
    <n v="46.44"/>
    <n v="0"/>
    <n v="18.489999999999998"/>
    <x v="822"/>
    <n v="36.979999999999997"/>
    <n v="55.9"/>
    <n v="0.60185185185185186"/>
    <n v="2026"/>
    <s v="Q3"/>
    <x v="7"/>
    <x v="7"/>
  </r>
  <r>
    <n v="4614"/>
    <d v="2026-08-02T00:00:00"/>
    <x v="3"/>
    <x v="8"/>
    <x v="2"/>
    <s v="Returning"/>
    <x v="0"/>
    <x v="4"/>
    <n v="2"/>
    <n v="50.44"/>
    <n v="0"/>
    <n v="22.99"/>
    <x v="1514"/>
    <n v="45.98"/>
    <n v="54.9"/>
    <n v="0.54421094369547984"/>
    <n v="2026"/>
    <s v="Q3"/>
    <x v="7"/>
    <x v="7"/>
  </r>
  <r>
    <n v="4999"/>
    <d v="2026-08-02T00:00:00"/>
    <x v="3"/>
    <x v="8"/>
    <x v="0"/>
    <s v="Returning"/>
    <x v="0"/>
    <x v="0"/>
    <n v="2"/>
    <n v="81.38"/>
    <n v="0"/>
    <n v="42.19"/>
    <x v="1515"/>
    <n v="84.38"/>
    <n v="78.38"/>
    <n v="0.4815679528139592"/>
    <n v="2026"/>
    <s v="Q3"/>
    <x v="7"/>
    <x v="7"/>
  </r>
  <r>
    <n v="207"/>
    <d v="2026-08-03T00:00:00"/>
    <x v="2"/>
    <x v="16"/>
    <x v="0"/>
    <s v="Returning"/>
    <x v="4"/>
    <x v="10"/>
    <n v="1"/>
    <n v="41.3"/>
    <n v="0"/>
    <n v="14.52"/>
    <x v="1516"/>
    <n v="14.52"/>
    <n v="26.779999999999998"/>
    <n v="0.64842615012106541"/>
    <n v="2026"/>
    <s v="Q3"/>
    <x v="7"/>
    <x v="7"/>
  </r>
  <r>
    <n v="295"/>
    <d v="2026-08-03T00:00:00"/>
    <x v="3"/>
    <x v="8"/>
    <x v="3"/>
    <s v="Returning"/>
    <x v="2"/>
    <x v="2"/>
    <n v="2"/>
    <n v="36.15"/>
    <n v="0.1"/>
    <n v="13.19"/>
    <x v="1517"/>
    <n v="26.38"/>
    <n v="38.69"/>
    <n v="0.59459044106347014"/>
    <n v="2026"/>
    <s v="Q3"/>
    <x v="7"/>
    <x v="7"/>
  </r>
  <r>
    <n v="657"/>
    <d v="2026-08-03T00:00:00"/>
    <x v="1"/>
    <x v="12"/>
    <x v="0"/>
    <s v="Returning"/>
    <x v="2"/>
    <x v="15"/>
    <n v="3"/>
    <n v="132.59"/>
    <n v="0.1"/>
    <n v="66.040000000000006"/>
    <x v="1518"/>
    <n v="198.12"/>
    <n v="159.87299999999999"/>
    <n v="0.44658135773604507"/>
    <n v="2026"/>
    <s v="Q3"/>
    <x v="7"/>
    <x v="7"/>
  </r>
  <r>
    <n v="694"/>
    <d v="2026-08-03T00:00:00"/>
    <x v="2"/>
    <x v="3"/>
    <x v="0"/>
    <s v="New"/>
    <x v="1"/>
    <x v="3"/>
    <n v="3"/>
    <n v="144"/>
    <n v="0"/>
    <n v="78.89"/>
    <x v="1519"/>
    <n v="236.67000000000002"/>
    <n v="195.32999999999998"/>
    <n v="0.45215277777777774"/>
    <n v="2026"/>
    <s v="Q3"/>
    <x v="7"/>
    <x v="7"/>
  </r>
  <r>
    <n v="1187"/>
    <d v="2026-08-03T00:00:00"/>
    <x v="0"/>
    <x v="0"/>
    <x v="0"/>
    <s v="Returning"/>
    <x v="2"/>
    <x v="9"/>
    <n v="2"/>
    <n v="45.45"/>
    <n v="0.05"/>
    <n v="18.829999999999998"/>
    <x v="1520"/>
    <n v="37.659999999999997"/>
    <n v="48.695000000000007"/>
    <n v="0.56389323142840608"/>
    <n v="2026"/>
    <s v="Q3"/>
    <x v="7"/>
    <x v="7"/>
  </r>
  <r>
    <n v="1915"/>
    <d v="2026-08-03T00:00:00"/>
    <x v="1"/>
    <x v="6"/>
    <x v="0"/>
    <s v="Returning"/>
    <x v="0"/>
    <x v="6"/>
    <n v="1"/>
    <n v="41.16"/>
    <n v="0.05"/>
    <n v="16.66"/>
    <x v="1521"/>
    <n v="16.66"/>
    <n v="22.441999999999997"/>
    <n v="0.57393483709273174"/>
    <n v="2026"/>
    <s v="Q3"/>
    <x v="7"/>
    <x v="7"/>
  </r>
  <r>
    <n v="2156"/>
    <d v="2026-08-03T00:00:00"/>
    <x v="0"/>
    <x v="0"/>
    <x v="2"/>
    <s v="Returning"/>
    <x v="2"/>
    <x v="18"/>
    <n v="1"/>
    <n v="162.78"/>
    <n v="0"/>
    <n v="85.08"/>
    <x v="1522"/>
    <n v="85.08"/>
    <n v="77.7"/>
    <n v="0.47733136748986366"/>
    <n v="2026"/>
    <s v="Q3"/>
    <x v="7"/>
    <x v="7"/>
  </r>
  <r>
    <n v="2539"/>
    <d v="2026-08-03T00:00:00"/>
    <x v="2"/>
    <x v="16"/>
    <x v="2"/>
    <s v="New"/>
    <x v="0"/>
    <x v="0"/>
    <n v="1"/>
    <n v="80.040000000000006"/>
    <n v="0.1"/>
    <n v="41.88"/>
    <x v="1523"/>
    <n v="41.88"/>
    <n v="30.155999999999999"/>
    <n v="0.41862402132267196"/>
    <n v="2026"/>
    <s v="Q3"/>
    <x v="7"/>
    <x v="7"/>
  </r>
  <r>
    <n v="3803"/>
    <d v="2026-08-03T00:00:00"/>
    <x v="2"/>
    <x v="5"/>
    <x v="0"/>
    <s v="New"/>
    <x v="1"/>
    <x v="1"/>
    <n v="1"/>
    <n v="90.21"/>
    <n v="0"/>
    <n v="46.31"/>
    <x v="1524"/>
    <n v="46.31"/>
    <n v="43.899999999999991"/>
    <n v="0.48664227912648261"/>
    <n v="2026"/>
    <s v="Q3"/>
    <x v="7"/>
    <x v="7"/>
  </r>
  <r>
    <n v="100"/>
    <d v="2026-08-04T00:00:00"/>
    <x v="0"/>
    <x v="9"/>
    <x v="2"/>
    <s v="Business"/>
    <x v="2"/>
    <x v="15"/>
    <n v="1"/>
    <n v="133.6"/>
    <n v="0.1"/>
    <n v="67.3"/>
    <x v="1525"/>
    <n v="67.3"/>
    <n v="52.94"/>
    <n v="0.44028609447771122"/>
    <n v="2026"/>
    <s v="Q3"/>
    <x v="7"/>
    <x v="7"/>
  </r>
  <r>
    <n v="118"/>
    <d v="2026-08-04T00:00:00"/>
    <x v="3"/>
    <x v="4"/>
    <x v="0"/>
    <s v="Returning"/>
    <x v="2"/>
    <x v="9"/>
    <n v="1"/>
    <n v="47.53"/>
    <n v="0"/>
    <n v="18.04"/>
    <x v="1526"/>
    <n v="18.04"/>
    <n v="29.490000000000002"/>
    <n v="0.62045024195245113"/>
    <n v="2026"/>
    <s v="Q3"/>
    <x v="7"/>
    <x v="7"/>
  </r>
  <r>
    <n v="220"/>
    <d v="2026-08-04T00:00:00"/>
    <x v="0"/>
    <x v="15"/>
    <x v="0"/>
    <s v="Returning"/>
    <x v="2"/>
    <x v="9"/>
    <n v="2"/>
    <n v="46.71"/>
    <n v="0"/>
    <n v="18.41"/>
    <x v="1527"/>
    <n v="36.82"/>
    <n v="56.6"/>
    <n v="0.60586598158852489"/>
    <n v="2026"/>
    <s v="Q3"/>
    <x v="7"/>
    <x v="7"/>
  </r>
  <r>
    <n v="1145"/>
    <d v="2026-08-04T00:00:00"/>
    <x v="2"/>
    <x v="16"/>
    <x v="3"/>
    <s v="New"/>
    <x v="3"/>
    <x v="7"/>
    <n v="1"/>
    <n v="197.26"/>
    <n v="0"/>
    <n v="104.09"/>
    <x v="1528"/>
    <n v="104.09"/>
    <n v="93.169999999999987"/>
    <n v="0.47232079488999285"/>
    <n v="2026"/>
    <s v="Q3"/>
    <x v="7"/>
    <x v="7"/>
  </r>
  <r>
    <n v="1289"/>
    <d v="2026-08-04T00:00:00"/>
    <x v="2"/>
    <x v="16"/>
    <x v="3"/>
    <s v="New"/>
    <x v="1"/>
    <x v="17"/>
    <n v="1"/>
    <n v="70.56"/>
    <n v="0"/>
    <n v="32.11"/>
    <x v="1529"/>
    <n v="32.11"/>
    <n v="38.450000000000003"/>
    <n v="0.54492630385487528"/>
    <n v="2026"/>
    <s v="Q3"/>
    <x v="7"/>
    <x v="7"/>
  </r>
  <r>
    <n v="1411"/>
    <d v="2026-08-04T00:00:00"/>
    <x v="1"/>
    <x v="12"/>
    <x v="0"/>
    <s v="Business"/>
    <x v="4"/>
    <x v="14"/>
    <n v="1"/>
    <n v="36.58"/>
    <n v="0"/>
    <n v="13.98"/>
    <x v="1530"/>
    <n v="13.98"/>
    <n v="22.599999999999998"/>
    <n v="0.61782394751230174"/>
    <n v="2026"/>
    <s v="Q3"/>
    <x v="7"/>
    <x v="7"/>
  </r>
  <r>
    <n v="1799"/>
    <d v="2026-08-04T00:00:00"/>
    <x v="3"/>
    <x v="13"/>
    <x v="1"/>
    <s v="Business"/>
    <x v="0"/>
    <x v="0"/>
    <n v="4"/>
    <n v="82.98"/>
    <n v="0.05"/>
    <n v="43.79"/>
    <x v="1531"/>
    <n v="175.16"/>
    <n v="140.16400000000002"/>
    <n v="0.44450787126891711"/>
    <n v="2026"/>
    <s v="Q3"/>
    <x v="7"/>
    <x v="7"/>
  </r>
  <r>
    <n v="1871"/>
    <d v="2026-08-04T00:00:00"/>
    <x v="0"/>
    <x v="0"/>
    <x v="0"/>
    <s v="New"/>
    <x v="0"/>
    <x v="6"/>
    <n v="1"/>
    <n v="41.25"/>
    <n v="0"/>
    <n v="17.02"/>
    <x v="1532"/>
    <n v="17.02"/>
    <n v="24.23"/>
    <n v="0.58739393939393936"/>
    <n v="2026"/>
    <s v="Q3"/>
    <x v="7"/>
    <x v="7"/>
  </r>
  <r>
    <n v="4180"/>
    <d v="2026-08-04T00:00:00"/>
    <x v="2"/>
    <x v="3"/>
    <x v="0"/>
    <s v="Returning"/>
    <x v="0"/>
    <x v="8"/>
    <n v="1"/>
    <n v="101.37"/>
    <n v="0"/>
    <n v="51.56"/>
    <x v="1533"/>
    <n v="51.56"/>
    <n v="49.81"/>
    <n v="0.49136825490776365"/>
    <n v="2026"/>
    <s v="Q3"/>
    <x v="7"/>
    <x v="7"/>
  </r>
  <r>
    <n v="4338"/>
    <d v="2026-08-04T00:00:00"/>
    <x v="2"/>
    <x v="16"/>
    <x v="0"/>
    <s v="Returning"/>
    <x v="3"/>
    <x v="5"/>
    <n v="1"/>
    <n v="340.66"/>
    <n v="0.05"/>
    <n v="194.13"/>
    <x v="1534"/>
    <n v="194.13"/>
    <n v="129.49700000000001"/>
    <n v="0.40014275693931595"/>
    <n v="2026"/>
    <s v="Q3"/>
    <x v="7"/>
    <x v="7"/>
  </r>
  <r>
    <n v="4463"/>
    <d v="2026-08-04T00:00:00"/>
    <x v="2"/>
    <x v="2"/>
    <x v="3"/>
    <s v="Business"/>
    <x v="0"/>
    <x v="4"/>
    <n v="1"/>
    <n v="50.43"/>
    <n v="0.15"/>
    <n v="22.94"/>
    <x v="1535"/>
    <n v="22.94"/>
    <n v="19.925499999999996"/>
    <n v="0.46483768998378644"/>
    <n v="2026"/>
    <s v="Q3"/>
    <x v="7"/>
    <x v="7"/>
  </r>
  <r>
    <n v="382"/>
    <d v="2026-08-05T00:00:00"/>
    <x v="3"/>
    <x v="8"/>
    <x v="0"/>
    <s v="New"/>
    <x v="4"/>
    <x v="10"/>
    <n v="1"/>
    <n v="40.42"/>
    <n v="0.05"/>
    <n v="14.33"/>
    <x v="1536"/>
    <n v="14.33"/>
    <n v="24.069000000000003"/>
    <n v="0.62681319826037141"/>
    <n v="2026"/>
    <s v="Q3"/>
    <x v="7"/>
    <x v="7"/>
  </r>
  <r>
    <n v="1011"/>
    <d v="2026-08-05T00:00:00"/>
    <x v="0"/>
    <x v="0"/>
    <x v="0"/>
    <s v="New"/>
    <x v="0"/>
    <x v="4"/>
    <n v="1"/>
    <n v="51.81"/>
    <n v="0.05"/>
    <n v="22.28"/>
    <x v="1537"/>
    <n v="22.28"/>
    <n v="26.939499999999995"/>
    <n v="0.54733388189640275"/>
    <n v="2026"/>
    <s v="Q3"/>
    <x v="7"/>
    <x v="7"/>
  </r>
  <r>
    <n v="1148"/>
    <d v="2026-08-05T00:00:00"/>
    <x v="2"/>
    <x v="2"/>
    <x v="2"/>
    <s v="New"/>
    <x v="4"/>
    <x v="14"/>
    <n v="3"/>
    <n v="35.9"/>
    <n v="0"/>
    <n v="14.11"/>
    <x v="1538"/>
    <n v="42.33"/>
    <n v="65.36999999999999"/>
    <n v="0.60696378830083564"/>
    <n v="2026"/>
    <s v="Q3"/>
    <x v="7"/>
    <x v="7"/>
  </r>
  <r>
    <n v="1397"/>
    <d v="2026-08-05T00:00:00"/>
    <x v="1"/>
    <x v="14"/>
    <x v="2"/>
    <s v="Business"/>
    <x v="1"/>
    <x v="1"/>
    <n v="2"/>
    <n v="90.27"/>
    <n v="0.05"/>
    <n v="46.38"/>
    <x v="1539"/>
    <n v="92.76"/>
    <n v="78.752999999999972"/>
    <n v="0.45916636056742044"/>
    <n v="2026"/>
    <s v="Q3"/>
    <x v="7"/>
    <x v="7"/>
  </r>
  <r>
    <n v="2252"/>
    <d v="2026-08-05T00:00:00"/>
    <x v="1"/>
    <x v="11"/>
    <x v="0"/>
    <s v="New"/>
    <x v="0"/>
    <x v="4"/>
    <n v="1"/>
    <n v="49.68"/>
    <n v="0.05"/>
    <n v="22.02"/>
    <x v="1540"/>
    <n v="22.02"/>
    <n v="25.175999999999998"/>
    <n v="0.53343503686753113"/>
    <n v="2026"/>
    <s v="Q3"/>
    <x v="7"/>
    <x v="7"/>
  </r>
  <r>
    <n v="2415"/>
    <d v="2026-08-05T00:00:00"/>
    <x v="1"/>
    <x v="12"/>
    <x v="0"/>
    <s v="New"/>
    <x v="2"/>
    <x v="15"/>
    <n v="2"/>
    <n v="131.25"/>
    <n v="0.05"/>
    <n v="65.42"/>
    <x v="1541"/>
    <n v="130.84"/>
    <n v="118.535"/>
    <n v="0.47532832080200499"/>
    <n v="2026"/>
    <s v="Q3"/>
    <x v="7"/>
    <x v="7"/>
  </r>
  <r>
    <n v="2525"/>
    <d v="2026-08-05T00:00:00"/>
    <x v="3"/>
    <x v="4"/>
    <x v="2"/>
    <s v="New"/>
    <x v="4"/>
    <x v="14"/>
    <n v="2"/>
    <n v="36.78"/>
    <n v="0.05"/>
    <n v="13.85"/>
    <x v="1542"/>
    <n v="27.7"/>
    <n v="42.182000000000002"/>
    <n v="0.60361752668784519"/>
    <n v="2026"/>
    <s v="Q3"/>
    <x v="7"/>
    <x v="7"/>
  </r>
  <r>
    <n v="2652"/>
    <d v="2026-08-05T00:00:00"/>
    <x v="2"/>
    <x v="2"/>
    <x v="2"/>
    <s v="Returning"/>
    <x v="0"/>
    <x v="0"/>
    <n v="1"/>
    <n v="80.790000000000006"/>
    <n v="0.1"/>
    <n v="43.65"/>
    <x v="1543"/>
    <n v="43.65"/>
    <n v="29.061000000000014"/>
    <n v="0.39967817799232591"/>
    <n v="2026"/>
    <s v="Q3"/>
    <x v="7"/>
    <x v="7"/>
  </r>
  <r>
    <n v="4035"/>
    <d v="2026-08-05T00:00:00"/>
    <x v="0"/>
    <x v="9"/>
    <x v="0"/>
    <s v="Returning"/>
    <x v="0"/>
    <x v="6"/>
    <n v="2"/>
    <n v="40.53"/>
    <n v="0.05"/>
    <n v="17.100000000000001"/>
    <x v="1544"/>
    <n v="34.200000000000003"/>
    <n v="42.807000000000002"/>
    <n v="0.55588452997779425"/>
    <n v="2026"/>
    <s v="Q3"/>
    <x v="7"/>
    <x v="7"/>
  </r>
  <r>
    <n v="4377"/>
    <d v="2026-08-05T00:00:00"/>
    <x v="2"/>
    <x v="2"/>
    <x v="3"/>
    <s v="New"/>
    <x v="0"/>
    <x v="0"/>
    <n v="2"/>
    <n v="81.66"/>
    <n v="0"/>
    <n v="42.11"/>
    <x v="1545"/>
    <n v="84.22"/>
    <n v="79.099999999999994"/>
    <n v="0.48432525104090129"/>
    <n v="2026"/>
    <s v="Q3"/>
    <x v="7"/>
    <x v="7"/>
  </r>
  <r>
    <n v="4734"/>
    <d v="2026-08-05T00:00:00"/>
    <x v="1"/>
    <x v="12"/>
    <x v="3"/>
    <s v="Returning"/>
    <x v="1"/>
    <x v="3"/>
    <n v="1"/>
    <n v="146.55000000000001"/>
    <n v="0"/>
    <n v="78.8"/>
    <x v="1546"/>
    <n v="78.8"/>
    <n v="67.750000000000014"/>
    <n v="0.46229955646537024"/>
    <n v="2026"/>
    <s v="Q3"/>
    <x v="7"/>
    <x v="7"/>
  </r>
  <r>
    <n v="4892"/>
    <d v="2026-08-05T00:00:00"/>
    <x v="1"/>
    <x v="1"/>
    <x v="2"/>
    <s v="Returning"/>
    <x v="2"/>
    <x v="18"/>
    <n v="2"/>
    <n v="161.75"/>
    <n v="0.1"/>
    <n v="85.85"/>
    <x v="1547"/>
    <n v="171.7"/>
    <n v="119.45000000000005"/>
    <n v="0.41026962047054794"/>
    <n v="2026"/>
    <s v="Q3"/>
    <x v="7"/>
    <x v="7"/>
  </r>
  <r>
    <n v="5059"/>
    <d v="2026-08-05T00:00:00"/>
    <x v="1"/>
    <x v="1"/>
    <x v="3"/>
    <s v="Returning"/>
    <x v="3"/>
    <x v="19"/>
    <n v="2"/>
    <n v="122.47"/>
    <n v="0"/>
    <n v="59.73"/>
    <x v="1548"/>
    <n v="119.46"/>
    <n v="125.48"/>
    <n v="0.5122887237690863"/>
    <n v="2026"/>
    <s v="Q3"/>
    <x v="7"/>
    <x v="7"/>
  </r>
  <r>
    <n v="835"/>
    <d v="2026-08-06T00:00:00"/>
    <x v="3"/>
    <x v="7"/>
    <x v="3"/>
    <s v="Returning"/>
    <x v="1"/>
    <x v="17"/>
    <n v="3"/>
    <n v="70.930000000000007"/>
    <n v="0"/>
    <n v="32.9"/>
    <x v="1549"/>
    <n v="98.699999999999989"/>
    <n v="114.09000000000003"/>
    <n v="0.53616241364725792"/>
    <n v="2026"/>
    <s v="Q3"/>
    <x v="7"/>
    <x v="7"/>
  </r>
  <r>
    <n v="1104"/>
    <d v="2026-08-06T00:00:00"/>
    <x v="0"/>
    <x v="15"/>
    <x v="0"/>
    <s v="Returning"/>
    <x v="3"/>
    <x v="7"/>
    <n v="1"/>
    <n v="191.44"/>
    <n v="0"/>
    <n v="102.13"/>
    <x v="1550"/>
    <n v="102.13"/>
    <n v="89.31"/>
    <n v="0.46651692436272463"/>
    <n v="2026"/>
    <s v="Q3"/>
    <x v="7"/>
    <x v="7"/>
  </r>
  <r>
    <n v="1976"/>
    <d v="2026-08-06T00:00:00"/>
    <x v="3"/>
    <x v="8"/>
    <x v="0"/>
    <s v="Returning"/>
    <x v="0"/>
    <x v="0"/>
    <n v="2"/>
    <n v="82.92"/>
    <n v="0"/>
    <n v="41.64"/>
    <x v="1551"/>
    <n v="83.28"/>
    <n v="82.56"/>
    <n v="0.49782923299565845"/>
    <n v="2026"/>
    <s v="Q3"/>
    <x v="7"/>
    <x v="7"/>
  </r>
  <r>
    <n v="2596"/>
    <d v="2026-08-06T00:00:00"/>
    <x v="2"/>
    <x v="3"/>
    <x v="2"/>
    <s v="Returning"/>
    <x v="3"/>
    <x v="13"/>
    <n v="1"/>
    <n v="82.82"/>
    <n v="0"/>
    <n v="38.83"/>
    <x v="1552"/>
    <n v="38.83"/>
    <n v="43.989999999999995"/>
    <n v="0.53115189567737264"/>
    <n v="2026"/>
    <s v="Q3"/>
    <x v="7"/>
    <x v="7"/>
  </r>
  <r>
    <n v="2693"/>
    <d v="2026-08-06T00:00:00"/>
    <x v="3"/>
    <x v="8"/>
    <x v="0"/>
    <s v="New"/>
    <x v="3"/>
    <x v="5"/>
    <n v="1"/>
    <n v="335.26"/>
    <n v="0.05"/>
    <n v="193.73"/>
    <x v="1553"/>
    <n v="193.73"/>
    <n v="124.76699999999997"/>
    <n v="0.39173681384754011"/>
    <n v="2026"/>
    <s v="Q3"/>
    <x v="7"/>
    <x v="7"/>
  </r>
  <r>
    <n v="3045"/>
    <d v="2026-08-06T00:00:00"/>
    <x v="2"/>
    <x v="16"/>
    <x v="3"/>
    <s v="Business"/>
    <x v="2"/>
    <x v="9"/>
    <n v="1"/>
    <n v="47.19"/>
    <n v="0.05"/>
    <n v="18.11"/>
    <x v="1554"/>
    <n v="18.11"/>
    <n v="26.720499999999994"/>
    <n v="0.59603395010093574"/>
    <n v="2026"/>
    <s v="Q3"/>
    <x v="7"/>
    <x v="7"/>
  </r>
  <r>
    <n v="3340"/>
    <d v="2026-08-06T00:00:00"/>
    <x v="2"/>
    <x v="16"/>
    <x v="3"/>
    <s v="Returning"/>
    <x v="1"/>
    <x v="1"/>
    <n v="3"/>
    <n v="91.57"/>
    <n v="0"/>
    <n v="44.52"/>
    <x v="1555"/>
    <n v="133.56"/>
    <n v="141.14999999999998"/>
    <n v="0.51381456808998571"/>
    <n v="2026"/>
    <s v="Q3"/>
    <x v="7"/>
    <x v="7"/>
  </r>
  <r>
    <n v="3553"/>
    <d v="2026-08-06T00:00:00"/>
    <x v="3"/>
    <x v="13"/>
    <x v="0"/>
    <s v="New"/>
    <x v="1"/>
    <x v="11"/>
    <n v="4"/>
    <n v="154.41999999999999"/>
    <n v="0"/>
    <n v="77.86"/>
    <x v="1556"/>
    <n v="311.44"/>
    <n v="306.23999999999995"/>
    <n v="0.49579070068643954"/>
    <n v="2026"/>
    <s v="Q3"/>
    <x v="7"/>
    <x v="7"/>
  </r>
  <r>
    <n v="3807"/>
    <d v="2026-08-06T00:00:00"/>
    <x v="0"/>
    <x v="0"/>
    <x v="3"/>
    <s v="Returning"/>
    <x v="0"/>
    <x v="4"/>
    <n v="2"/>
    <n v="49.91"/>
    <n v="0.05"/>
    <n v="21.86"/>
    <x v="1557"/>
    <n v="43.72"/>
    <n v="51.108999999999995"/>
    <n v="0.53895960096594919"/>
    <n v="2026"/>
    <s v="Q3"/>
    <x v="7"/>
    <x v="7"/>
  </r>
  <r>
    <n v="4061"/>
    <d v="2026-08-06T00:00:00"/>
    <x v="3"/>
    <x v="8"/>
    <x v="3"/>
    <s v="Returning"/>
    <x v="1"/>
    <x v="1"/>
    <n v="1"/>
    <n v="91.58"/>
    <n v="0.1"/>
    <n v="44.87"/>
    <x v="1558"/>
    <n v="44.87"/>
    <n v="37.552"/>
    <n v="0.45560651282424597"/>
    <n v="2026"/>
    <s v="Q3"/>
    <x v="7"/>
    <x v="7"/>
  </r>
  <r>
    <n v="4645"/>
    <d v="2026-08-06T00:00:00"/>
    <x v="2"/>
    <x v="10"/>
    <x v="0"/>
    <s v="New"/>
    <x v="4"/>
    <x v="10"/>
    <n v="3"/>
    <n v="41.11"/>
    <n v="0"/>
    <n v="14.49"/>
    <x v="1559"/>
    <n v="43.47"/>
    <n v="79.86"/>
    <n v="0.64753101435173921"/>
    <n v="2026"/>
    <s v="Q3"/>
    <x v="7"/>
    <x v="7"/>
  </r>
  <r>
    <n v="5104"/>
    <d v="2026-08-06T00:00:00"/>
    <x v="1"/>
    <x v="12"/>
    <x v="0"/>
    <s v="Returning"/>
    <x v="2"/>
    <x v="2"/>
    <n v="4"/>
    <n v="35.9"/>
    <n v="0"/>
    <n v="13.49"/>
    <x v="1560"/>
    <n v="53.96"/>
    <n v="89.639999999999986"/>
    <n v="0.62423398328690805"/>
    <n v="2026"/>
    <s v="Q3"/>
    <x v="7"/>
    <x v="7"/>
  </r>
  <r>
    <n v="813"/>
    <d v="2026-08-07T00:00:00"/>
    <x v="2"/>
    <x v="16"/>
    <x v="0"/>
    <s v="Returning"/>
    <x v="4"/>
    <x v="14"/>
    <n v="1"/>
    <n v="36.33"/>
    <n v="0.05"/>
    <n v="13.78"/>
    <x v="1561"/>
    <n v="13.78"/>
    <n v="20.733499999999992"/>
    <n v="0.60073594390600771"/>
    <n v="2026"/>
    <s v="Q3"/>
    <x v="7"/>
    <x v="7"/>
  </r>
  <r>
    <n v="836"/>
    <d v="2026-08-07T00:00:00"/>
    <x v="1"/>
    <x v="14"/>
    <x v="3"/>
    <s v="New"/>
    <x v="2"/>
    <x v="9"/>
    <n v="5"/>
    <n v="45.94"/>
    <n v="0.05"/>
    <n v="18.059999999999999"/>
    <x v="1562"/>
    <n v="90.3"/>
    <n v="127.91499999999998"/>
    <n v="0.5861879339183832"/>
    <n v="2026"/>
    <s v="Q3"/>
    <x v="7"/>
    <x v="7"/>
  </r>
  <r>
    <n v="1266"/>
    <d v="2026-08-07T00:00:00"/>
    <x v="0"/>
    <x v="15"/>
    <x v="2"/>
    <s v="Returning"/>
    <x v="4"/>
    <x v="14"/>
    <n v="1"/>
    <n v="36.630000000000003"/>
    <n v="0"/>
    <n v="13.7"/>
    <x v="1563"/>
    <n v="13.7"/>
    <n v="22.930000000000003"/>
    <n v="0.62598962598962604"/>
    <n v="2026"/>
    <s v="Q3"/>
    <x v="7"/>
    <x v="7"/>
  </r>
  <r>
    <n v="2201"/>
    <d v="2026-08-07T00:00:00"/>
    <x v="1"/>
    <x v="1"/>
    <x v="0"/>
    <s v="Returning"/>
    <x v="1"/>
    <x v="3"/>
    <n v="1"/>
    <n v="141.38"/>
    <n v="0.05"/>
    <n v="77.14"/>
    <x v="1564"/>
    <n v="77.14"/>
    <n v="57.170999999999978"/>
    <n v="0.42566133823737434"/>
    <n v="2026"/>
    <s v="Q3"/>
    <x v="7"/>
    <x v="7"/>
  </r>
  <r>
    <n v="2382"/>
    <d v="2026-08-07T00:00:00"/>
    <x v="1"/>
    <x v="14"/>
    <x v="2"/>
    <s v="Returning"/>
    <x v="3"/>
    <x v="5"/>
    <n v="3"/>
    <n v="343.45"/>
    <n v="0.05"/>
    <n v="195.73"/>
    <x v="1565"/>
    <n v="587.18999999999994"/>
    <n v="391.64249999999993"/>
    <n v="0.40011186796515236"/>
    <n v="2026"/>
    <s v="Q3"/>
    <x v="7"/>
    <x v="7"/>
  </r>
  <r>
    <n v="1227"/>
    <d v="2026-08-08T00:00:00"/>
    <x v="3"/>
    <x v="8"/>
    <x v="0"/>
    <s v="Returning"/>
    <x v="0"/>
    <x v="8"/>
    <n v="1"/>
    <n v="104.69"/>
    <n v="0"/>
    <n v="49.06"/>
    <x v="1566"/>
    <n v="49.06"/>
    <n v="55.629999999999995"/>
    <n v="0.53137835514375775"/>
    <n v="2026"/>
    <s v="Q3"/>
    <x v="7"/>
    <x v="7"/>
  </r>
  <r>
    <n v="1843"/>
    <d v="2026-08-08T00:00:00"/>
    <x v="3"/>
    <x v="8"/>
    <x v="0"/>
    <s v="New"/>
    <x v="3"/>
    <x v="5"/>
    <n v="2"/>
    <n v="341.23"/>
    <n v="0.05"/>
    <n v="192.5"/>
    <x v="1567"/>
    <n v="385"/>
    <n v="263.33699999999999"/>
    <n v="0.40617302421425894"/>
    <n v="2026"/>
    <s v="Q3"/>
    <x v="7"/>
    <x v="7"/>
  </r>
  <r>
    <n v="2369"/>
    <d v="2026-08-08T00:00:00"/>
    <x v="3"/>
    <x v="8"/>
    <x v="2"/>
    <s v="New"/>
    <x v="3"/>
    <x v="19"/>
    <n v="1"/>
    <n v="125.95"/>
    <n v="0.05"/>
    <n v="61.9"/>
    <x v="1568"/>
    <n v="61.9"/>
    <n v="57.752500000000005"/>
    <n v="0.48266856104134892"/>
    <n v="2026"/>
    <s v="Q3"/>
    <x v="7"/>
    <x v="7"/>
  </r>
  <r>
    <n v="2386"/>
    <d v="2026-08-08T00:00:00"/>
    <x v="1"/>
    <x v="1"/>
    <x v="0"/>
    <s v="Returning"/>
    <x v="1"/>
    <x v="1"/>
    <n v="6"/>
    <n v="91.9"/>
    <n v="0.05"/>
    <n v="44.69"/>
    <x v="1569"/>
    <n v="268.14"/>
    <n v="255.69000000000005"/>
    <n v="0.48811637363266713"/>
    <n v="2026"/>
    <s v="Q3"/>
    <x v="7"/>
    <x v="7"/>
  </r>
  <r>
    <n v="2579"/>
    <d v="2026-08-08T00:00:00"/>
    <x v="3"/>
    <x v="8"/>
    <x v="2"/>
    <s v="Returning"/>
    <x v="3"/>
    <x v="13"/>
    <n v="1"/>
    <n v="81.22"/>
    <n v="0"/>
    <n v="39.18"/>
    <x v="1570"/>
    <n v="39.18"/>
    <n v="42.04"/>
    <n v="0.51760650086185667"/>
    <n v="2026"/>
    <s v="Q3"/>
    <x v="7"/>
    <x v="7"/>
  </r>
  <r>
    <n v="3075"/>
    <d v="2026-08-08T00:00:00"/>
    <x v="0"/>
    <x v="0"/>
    <x v="0"/>
    <s v="Business"/>
    <x v="1"/>
    <x v="17"/>
    <n v="2"/>
    <n v="72.31"/>
    <n v="0"/>
    <n v="31.75"/>
    <x v="1571"/>
    <n v="63.5"/>
    <n v="81.12"/>
    <n v="0.56091826856589688"/>
    <n v="2026"/>
    <s v="Q3"/>
    <x v="7"/>
    <x v="7"/>
  </r>
  <r>
    <n v="3982"/>
    <d v="2026-08-08T00:00:00"/>
    <x v="2"/>
    <x v="2"/>
    <x v="2"/>
    <s v="Returning"/>
    <x v="3"/>
    <x v="13"/>
    <n v="1"/>
    <n v="79.989999999999995"/>
    <n v="0.05"/>
    <n v="40.25"/>
    <x v="142"/>
    <n v="40.25"/>
    <n v="35.740499999999997"/>
    <n v="0.47032852790809376"/>
    <n v="2026"/>
    <s v="Q3"/>
    <x v="7"/>
    <x v="7"/>
  </r>
  <r>
    <n v="4530"/>
    <d v="2026-08-08T00:00:00"/>
    <x v="3"/>
    <x v="13"/>
    <x v="0"/>
    <s v="New"/>
    <x v="1"/>
    <x v="11"/>
    <n v="1"/>
    <n v="151.87"/>
    <n v="0.1"/>
    <n v="76.97"/>
    <x v="1572"/>
    <n v="76.97"/>
    <n v="59.713000000000022"/>
    <n v="0.4368721786908395"/>
    <n v="2026"/>
    <s v="Q3"/>
    <x v="7"/>
    <x v="7"/>
  </r>
  <r>
    <n v="4641"/>
    <d v="2026-08-08T00:00:00"/>
    <x v="3"/>
    <x v="8"/>
    <x v="3"/>
    <s v="New"/>
    <x v="1"/>
    <x v="11"/>
    <n v="1"/>
    <n v="156.55000000000001"/>
    <n v="0"/>
    <n v="80.430000000000007"/>
    <x v="1573"/>
    <n v="80.430000000000007"/>
    <n v="76.12"/>
    <n v="0.48623442989460236"/>
    <n v="2026"/>
    <s v="Q3"/>
    <x v="7"/>
    <x v="7"/>
  </r>
  <r>
    <n v="4778"/>
    <d v="2026-08-08T00:00:00"/>
    <x v="1"/>
    <x v="12"/>
    <x v="2"/>
    <s v="New"/>
    <x v="1"/>
    <x v="11"/>
    <n v="1"/>
    <n v="152.72"/>
    <n v="0"/>
    <n v="77.73"/>
    <x v="1574"/>
    <n v="77.73"/>
    <n v="74.989999999999995"/>
    <n v="0.4910293347302252"/>
    <n v="2026"/>
    <s v="Q3"/>
    <x v="7"/>
    <x v="7"/>
  </r>
  <r>
    <n v="5132"/>
    <d v="2026-08-08T00:00:00"/>
    <x v="1"/>
    <x v="12"/>
    <x v="0"/>
    <s v="Business"/>
    <x v="0"/>
    <x v="6"/>
    <n v="1"/>
    <n v="40.51"/>
    <n v="0.05"/>
    <n v="16.29"/>
    <x v="1575"/>
    <n v="16.29"/>
    <n v="22.194499999999998"/>
    <n v="0.57671270251659756"/>
    <n v="2026"/>
    <s v="Q3"/>
    <x v="7"/>
    <x v="7"/>
  </r>
  <r>
    <n v="227"/>
    <d v="2026-08-09T00:00:00"/>
    <x v="3"/>
    <x v="7"/>
    <x v="3"/>
    <s v="Returning"/>
    <x v="4"/>
    <x v="10"/>
    <n v="3"/>
    <n v="40.61"/>
    <n v="0"/>
    <n v="14.72"/>
    <x v="1576"/>
    <n v="44.160000000000004"/>
    <n v="77.669999999999987"/>
    <n v="0.63752770253632096"/>
    <n v="2026"/>
    <s v="Q3"/>
    <x v="7"/>
    <x v="7"/>
  </r>
  <r>
    <n v="390"/>
    <d v="2026-08-09T00:00:00"/>
    <x v="2"/>
    <x v="5"/>
    <x v="2"/>
    <s v="New"/>
    <x v="1"/>
    <x v="1"/>
    <n v="1"/>
    <n v="93.41"/>
    <n v="0.05"/>
    <n v="44.7"/>
    <x v="1577"/>
    <n v="44.7"/>
    <n v="44.03949999999999"/>
    <n v="0.49627843294136198"/>
    <n v="2026"/>
    <s v="Q3"/>
    <x v="7"/>
    <x v="7"/>
  </r>
  <r>
    <n v="859"/>
    <d v="2026-08-09T00:00:00"/>
    <x v="0"/>
    <x v="0"/>
    <x v="2"/>
    <s v="New"/>
    <x v="1"/>
    <x v="1"/>
    <n v="2"/>
    <n v="90.23"/>
    <n v="0"/>
    <n v="44.22"/>
    <x v="1578"/>
    <n v="88.44"/>
    <n v="92.02000000000001"/>
    <n v="0.50991909564446414"/>
    <n v="2026"/>
    <s v="Q3"/>
    <x v="7"/>
    <x v="7"/>
  </r>
  <r>
    <n v="1468"/>
    <d v="2026-08-09T00:00:00"/>
    <x v="1"/>
    <x v="11"/>
    <x v="2"/>
    <s v="Returning"/>
    <x v="0"/>
    <x v="4"/>
    <n v="1"/>
    <n v="51.75"/>
    <n v="0"/>
    <n v="22.36"/>
    <x v="1579"/>
    <n v="22.36"/>
    <n v="29.39"/>
    <n v="0.56792270531400968"/>
    <n v="2026"/>
    <s v="Q3"/>
    <x v="7"/>
    <x v="7"/>
  </r>
  <r>
    <n v="2356"/>
    <d v="2026-08-09T00:00:00"/>
    <x v="3"/>
    <x v="13"/>
    <x v="2"/>
    <s v="New"/>
    <x v="0"/>
    <x v="8"/>
    <n v="3"/>
    <n v="102.91"/>
    <n v="0.1"/>
    <n v="50.23"/>
    <x v="1580"/>
    <n v="150.69"/>
    <n v="127.16700000000003"/>
    <n v="0.45767067232425318"/>
    <n v="2026"/>
    <s v="Q3"/>
    <x v="7"/>
    <x v="7"/>
  </r>
  <r>
    <n v="3556"/>
    <d v="2026-08-09T00:00:00"/>
    <x v="2"/>
    <x v="16"/>
    <x v="0"/>
    <s v="New"/>
    <x v="0"/>
    <x v="0"/>
    <n v="4"/>
    <n v="82.63"/>
    <n v="0.1"/>
    <n v="43.78"/>
    <x v="1581"/>
    <n v="175.12"/>
    <n v="122.34800000000001"/>
    <n v="0.41129802197211129"/>
    <n v="2026"/>
    <s v="Q3"/>
    <x v="7"/>
    <x v="7"/>
  </r>
  <r>
    <n v="925"/>
    <d v="2026-08-10T00:00:00"/>
    <x v="0"/>
    <x v="0"/>
    <x v="2"/>
    <s v="Returning"/>
    <x v="3"/>
    <x v="7"/>
    <n v="1"/>
    <n v="196.39"/>
    <n v="0"/>
    <n v="102.92"/>
    <x v="1582"/>
    <n v="102.92"/>
    <n v="93.469999999999985"/>
    <n v="0.47594073017974436"/>
    <n v="2026"/>
    <s v="Q3"/>
    <x v="7"/>
    <x v="7"/>
  </r>
  <r>
    <n v="1563"/>
    <d v="2026-08-10T00:00:00"/>
    <x v="2"/>
    <x v="10"/>
    <x v="3"/>
    <s v="Business"/>
    <x v="2"/>
    <x v="2"/>
    <n v="2"/>
    <n v="36.25"/>
    <n v="0"/>
    <n v="13.77"/>
    <x v="1583"/>
    <n v="27.54"/>
    <n v="44.96"/>
    <n v="0.62013793103448278"/>
    <n v="2026"/>
    <s v="Q3"/>
    <x v="7"/>
    <x v="7"/>
  </r>
  <r>
    <n v="1634"/>
    <d v="2026-08-10T00:00:00"/>
    <x v="1"/>
    <x v="1"/>
    <x v="2"/>
    <s v="Returning"/>
    <x v="3"/>
    <x v="7"/>
    <n v="2"/>
    <n v="199.85"/>
    <n v="0.05"/>
    <n v="104.34"/>
    <x v="1584"/>
    <n v="208.68"/>
    <n v="171.03499999999997"/>
    <n v="0.45042992770893953"/>
    <n v="2026"/>
    <s v="Q3"/>
    <x v="7"/>
    <x v="7"/>
  </r>
  <r>
    <n v="2187"/>
    <d v="2026-08-10T00:00:00"/>
    <x v="2"/>
    <x v="2"/>
    <x v="2"/>
    <s v="New"/>
    <x v="2"/>
    <x v="9"/>
    <n v="1"/>
    <n v="46.32"/>
    <n v="0.05"/>
    <n v="18.34"/>
    <x v="1585"/>
    <n v="18.34"/>
    <n v="25.663999999999998"/>
    <n v="0.58321970729933637"/>
    <n v="2026"/>
    <s v="Q3"/>
    <x v="7"/>
    <x v="7"/>
  </r>
  <r>
    <n v="2773"/>
    <d v="2026-08-10T00:00:00"/>
    <x v="1"/>
    <x v="14"/>
    <x v="0"/>
    <s v="New"/>
    <x v="1"/>
    <x v="11"/>
    <n v="4"/>
    <n v="151.06"/>
    <n v="0"/>
    <n v="77.67"/>
    <x v="1586"/>
    <n v="310.68"/>
    <n v="293.56"/>
    <n v="0.48583344366476894"/>
    <n v="2026"/>
    <s v="Q3"/>
    <x v="7"/>
    <x v="7"/>
  </r>
  <r>
    <n v="5040"/>
    <d v="2026-08-10T00:00:00"/>
    <x v="3"/>
    <x v="7"/>
    <x v="0"/>
    <s v="Returning"/>
    <x v="1"/>
    <x v="17"/>
    <n v="1"/>
    <n v="72.39"/>
    <n v="0.1"/>
    <n v="31.64"/>
    <x v="1587"/>
    <n v="31.64"/>
    <n v="33.510999999999996"/>
    <n v="0.51435895074519189"/>
    <n v="2026"/>
    <s v="Q3"/>
    <x v="7"/>
    <x v="7"/>
  </r>
  <r>
    <n v="415"/>
    <d v="2026-08-11T00:00:00"/>
    <x v="0"/>
    <x v="9"/>
    <x v="2"/>
    <s v="Returning"/>
    <x v="1"/>
    <x v="17"/>
    <n v="1"/>
    <n v="72.650000000000006"/>
    <n v="0"/>
    <n v="31.72"/>
    <x v="1588"/>
    <n v="31.72"/>
    <n v="40.930000000000007"/>
    <n v="0.56338609772883697"/>
    <n v="2026"/>
    <s v="Q3"/>
    <x v="7"/>
    <x v="7"/>
  </r>
  <r>
    <n v="1111"/>
    <d v="2026-08-11T00:00:00"/>
    <x v="3"/>
    <x v="13"/>
    <x v="0"/>
    <s v="New"/>
    <x v="3"/>
    <x v="7"/>
    <n v="1"/>
    <n v="198.44"/>
    <n v="0"/>
    <n v="106.79"/>
    <x v="1589"/>
    <n v="106.79"/>
    <n v="91.649999999999991"/>
    <n v="0.46185244910300338"/>
    <n v="2026"/>
    <s v="Q3"/>
    <x v="7"/>
    <x v="7"/>
  </r>
  <r>
    <n v="1243"/>
    <d v="2026-08-11T00:00:00"/>
    <x v="2"/>
    <x v="16"/>
    <x v="0"/>
    <s v="Returning"/>
    <x v="3"/>
    <x v="7"/>
    <n v="1"/>
    <n v="193.67"/>
    <n v="0"/>
    <n v="103.79"/>
    <x v="1590"/>
    <n v="103.79"/>
    <n v="89.879999999999981"/>
    <n v="0.46408839779005517"/>
    <n v="2026"/>
    <s v="Q3"/>
    <x v="7"/>
    <x v="7"/>
  </r>
  <r>
    <n v="1326"/>
    <d v="2026-08-11T00:00:00"/>
    <x v="3"/>
    <x v="8"/>
    <x v="0"/>
    <s v="Returning"/>
    <x v="2"/>
    <x v="18"/>
    <n v="5"/>
    <n v="166.03"/>
    <n v="0"/>
    <n v="87.46"/>
    <x v="1591"/>
    <n v="437.29999999999995"/>
    <n v="392.85"/>
    <n v="0.47322772992832624"/>
    <n v="2026"/>
    <s v="Q3"/>
    <x v="7"/>
    <x v="7"/>
  </r>
  <r>
    <n v="1682"/>
    <d v="2026-08-11T00:00:00"/>
    <x v="0"/>
    <x v="0"/>
    <x v="0"/>
    <s v="Business"/>
    <x v="3"/>
    <x v="13"/>
    <n v="2"/>
    <n v="81.569999999999993"/>
    <n v="0"/>
    <n v="40.36"/>
    <x v="1592"/>
    <n v="80.72"/>
    <n v="82.419999999999987"/>
    <n v="0.50521024886600463"/>
    <n v="2026"/>
    <s v="Q3"/>
    <x v="7"/>
    <x v="7"/>
  </r>
  <r>
    <n v="2618"/>
    <d v="2026-08-11T00:00:00"/>
    <x v="0"/>
    <x v="15"/>
    <x v="2"/>
    <s v="Business"/>
    <x v="1"/>
    <x v="3"/>
    <n v="2"/>
    <n v="143.86000000000001"/>
    <n v="0"/>
    <n v="81.23"/>
    <x v="1593"/>
    <n v="162.46"/>
    <n v="125.26000000000002"/>
    <n v="0.43535381621020441"/>
    <n v="2026"/>
    <s v="Q3"/>
    <x v="7"/>
    <x v="7"/>
  </r>
  <r>
    <n v="3319"/>
    <d v="2026-08-11T00:00:00"/>
    <x v="1"/>
    <x v="14"/>
    <x v="0"/>
    <s v="Returning"/>
    <x v="1"/>
    <x v="1"/>
    <n v="3"/>
    <n v="93.53"/>
    <n v="0"/>
    <n v="46.19"/>
    <x v="1594"/>
    <n v="138.57"/>
    <n v="142.02000000000004"/>
    <n v="0.5061477600769807"/>
    <n v="2026"/>
    <s v="Q3"/>
    <x v="7"/>
    <x v="7"/>
  </r>
  <r>
    <n v="4600"/>
    <d v="2026-08-11T00:00:00"/>
    <x v="3"/>
    <x v="4"/>
    <x v="1"/>
    <s v="Business"/>
    <x v="2"/>
    <x v="18"/>
    <n v="10"/>
    <n v="162.38"/>
    <n v="0.05"/>
    <n v="85.82"/>
    <x v="1595"/>
    <n v="858.19999999999993"/>
    <n v="684.41"/>
    <n v="0.44367014345816508"/>
    <n v="2026"/>
    <s v="Q3"/>
    <x v="7"/>
    <x v="7"/>
  </r>
  <r>
    <n v="5168"/>
    <d v="2026-08-11T00:00:00"/>
    <x v="0"/>
    <x v="15"/>
    <x v="3"/>
    <s v="Business"/>
    <x v="4"/>
    <x v="12"/>
    <n v="1"/>
    <n v="122.52"/>
    <n v="0.05"/>
    <n v="69.66"/>
    <x v="1596"/>
    <n v="69.66"/>
    <n v="46.733999999999995"/>
    <n v="0.40151554203824935"/>
    <n v="2026"/>
    <s v="Q3"/>
    <x v="7"/>
    <x v="7"/>
  </r>
  <r>
    <n v="245"/>
    <d v="2026-08-12T00:00:00"/>
    <x v="3"/>
    <x v="13"/>
    <x v="3"/>
    <s v="Returning"/>
    <x v="1"/>
    <x v="3"/>
    <n v="1"/>
    <n v="142.84"/>
    <n v="0"/>
    <n v="77.7"/>
    <x v="1597"/>
    <n v="77.7"/>
    <n v="65.14"/>
    <n v="0.4560347241669"/>
    <n v="2026"/>
    <s v="Q3"/>
    <x v="7"/>
    <x v="7"/>
  </r>
  <r>
    <n v="322"/>
    <d v="2026-08-12T00:00:00"/>
    <x v="1"/>
    <x v="14"/>
    <x v="2"/>
    <s v="Returning"/>
    <x v="1"/>
    <x v="17"/>
    <n v="3"/>
    <n v="72.349999999999994"/>
    <n v="0"/>
    <n v="32.119999999999997"/>
    <x v="1598"/>
    <n v="96.359999999999985"/>
    <n v="120.69"/>
    <n v="0.55604699378023503"/>
    <n v="2026"/>
    <s v="Q3"/>
    <x v="7"/>
    <x v="7"/>
  </r>
  <r>
    <n v="1101"/>
    <d v="2026-08-12T00:00:00"/>
    <x v="3"/>
    <x v="4"/>
    <x v="0"/>
    <s v="New"/>
    <x v="4"/>
    <x v="10"/>
    <n v="3"/>
    <n v="40.14"/>
    <n v="0.05"/>
    <n v="14.53"/>
    <x v="1599"/>
    <n v="43.589999999999996"/>
    <n v="70.808999999999997"/>
    <n v="0.61896520074476169"/>
    <n v="2026"/>
    <s v="Q3"/>
    <x v="7"/>
    <x v="7"/>
  </r>
  <r>
    <n v="1564"/>
    <d v="2026-08-12T00:00:00"/>
    <x v="3"/>
    <x v="13"/>
    <x v="0"/>
    <s v="New"/>
    <x v="4"/>
    <x v="16"/>
    <n v="2"/>
    <n v="51.84"/>
    <n v="0"/>
    <n v="21.62"/>
    <x v="1600"/>
    <n v="43.24"/>
    <n v="60.440000000000005"/>
    <n v="0.58294753086419759"/>
    <n v="2026"/>
    <s v="Q3"/>
    <x v="7"/>
    <x v="7"/>
  </r>
  <r>
    <n v="3712"/>
    <d v="2026-08-12T00:00:00"/>
    <x v="3"/>
    <x v="8"/>
    <x v="0"/>
    <s v="New"/>
    <x v="0"/>
    <x v="0"/>
    <n v="3"/>
    <n v="82.32"/>
    <n v="0.15"/>
    <n v="41.95"/>
    <x v="1601"/>
    <n v="125.85000000000001"/>
    <n v="84.06599999999996"/>
    <n v="0.40047447550448739"/>
    <n v="2026"/>
    <s v="Q3"/>
    <x v="7"/>
    <x v="7"/>
  </r>
  <r>
    <n v="771"/>
    <d v="2026-08-13T00:00:00"/>
    <x v="2"/>
    <x v="5"/>
    <x v="0"/>
    <s v="Returning"/>
    <x v="1"/>
    <x v="1"/>
    <n v="1"/>
    <n v="91.78"/>
    <n v="0"/>
    <n v="46.15"/>
    <x v="1602"/>
    <n v="46.15"/>
    <n v="45.63"/>
    <n v="0.49716713881019831"/>
    <n v="2026"/>
    <s v="Q3"/>
    <x v="7"/>
    <x v="7"/>
  </r>
  <r>
    <n v="2749"/>
    <d v="2026-08-13T00:00:00"/>
    <x v="1"/>
    <x v="14"/>
    <x v="0"/>
    <s v="Business"/>
    <x v="1"/>
    <x v="1"/>
    <n v="2"/>
    <n v="93.13"/>
    <n v="0"/>
    <n v="45.68"/>
    <x v="1603"/>
    <n v="91.36"/>
    <n v="94.899999999999991"/>
    <n v="0.50950284548480618"/>
    <n v="2026"/>
    <s v="Q3"/>
    <x v="7"/>
    <x v="7"/>
  </r>
  <r>
    <n v="4252"/>
    <d v="2026-08-13T00:00:00"/>
    <x v="1"/>
    <x v="12"/>
    <x v="0"/>
    <s v="Returning"/>
    <x v="2"/>
    <x v="2"/>
    <n v="1"/>
    <n v="36.67"/>
    <n v="0.1"/>
    <n v="13.18"/>
    <x v="1604"/>
    <n v="13.18"/>
    <n v="19.823"/>
    <n v="0.60064236584552921"/>
    <n v="2026"/>
    <s v="Q3"/>
    <x v="7"/>
    <x v="7"/>
  </r>
  <r>
    <n v="4665"/>
    <d v="2026-08-13T00:00:00"/>
    <x v="3"/>
    <x v="8"/>
    <x v="1"/>
    <s v="Returning"/>
    <x v="4"/>
    <x v="16"/>
    <n v="4"/>
    <n v="51.25"/>
    <n v="0.1"/>
    <n v="21.77"/>
    <x v="1605"/>
    <n v="87.08"/>
    <n v="97.42"/>
    <n v="0.52802168021680218"/>
    <n v="2026"/>
    <s v="Q3"/>
    <x v="7"/>
    <x v="7"/>
  </r>
  <r>
    <n v="4767"/>
    <d v="2026-08-13T00:00:00"/>
    <x v="3"/>
    <x v="8"/>
    <x v="3"/>
    <s v="Business"/>
    <x v="4"/>
    <x v="10"/>
    <n v="1"/>
    <n v="39.61"/>
    <n v="0.1"/>
    <n v="14.85"/>
    <x v="1606"/>
    <n v="14.85"/>
    <n v="20.798999999999999"/>
    <n v="0.58343852562484222"/>
    <n v="2026"/>
    <s v="Q3"/>
    <x v="7"/>
    <x v="7"/>
  </r>
  <r>
    <n v="4832"/>
    <d v="2026-08-13T00:00:00"/>
    <x v="0"/>
    <x v="15"/>
    <x v="3"/>
    <s v="Returning"/>
    <x v="0"/>
    <x v="0"/>
    <n v="2"/>
    <n v="81.59"/>
    <n v="0.15"/>
    <n v="43.9"/>
    <x v="1607"/>
    <n v="87.8"/>
    <n v="50.903000000000006"/>
    <n v="0.3669927831409559"/>
    <n v="2026"/>
    <s v="Q3"/>
    <x v="7"/>
    <x v="7"/>
  </r>
  <r>
    <n v="747"/>
    <d v="2026-08-14T00:00:00"/>
    <x v="1"/>
    <x v="1"/>
    <x v="2"/>
    <s v="New"/>
    <x v="4"/>
    <x v="12"/>
    <n v="3"/>
    <n v="122.96"/>
    <n v="0.1"/>
    <n v="67.62"/>
    <x v="1608"/>
    <n v="202.86"/>
    <n v="129.13200000000001"/>
    <n v="0.38896117978746475"/>
    <n v="2026"/>
    <s v="Q3"/>
    <x v="7"/>
    <x v="7"/>
  </r>
  <r>
    <n v="2281"/>
    <d v="2026-08-14T00:00:00"/>
    <x v="1"/>
    <x v="11"/>
    <x v="2"/>
    <s v="Returning"/>
    <x v="1"/>
    <x v="17"/>
    <n v="1"/>
    <n v="70.91"/>
    <n v="0"/>
    <n v="33.11"/>
    <x v="1609"/>
    <n v="33.11"/>
    <n v="37.799999999999997"/>
    <n v="0.53307008884501483"/>
    <n v="2026"/>
    <s v="Q3"/>
    <x v="7"/>
    <x v="7"/>
  </r>
  <r>
    <n v="2414"/>
    <d v="2026-08-14T00:00:00"/>
    <x v="1"/>
    <x v="6"/>
    <x v="1"/>
    <s v="Business"/>
    <x v="0"/>
    <x v="4"/>
    <n v="6"/>
    <n v="50.94"/>
    <n v="0.1"/>
    <n v="22.76"/>
    <x v="1610"/>
    <n v="136.56"/>
    <n v="138.51600000000002"/>
    <n v="0.50355538105832576"/>
    <n v="2026"/>
    <s v="Q3"/>
    <x v="7"/>
    <x v="7"/>
  </r>
  <r>
    <n v="3162"/>
    <d v="2026-08-14T00:00:00"/>
    <x v="1"/>
    <x v="1"/>
    <x v="0"/>
    <s v="New"/>
    <x v="1"/>
    <x v="3"/>
    <n v="1"/>
    <n v="144.96"/>
    <n v="0.05"/>
    <n v="77.959999999999994"/>
    <x v="1611"/>
    <n v="77.959999999999994"/>
    <n v="59.751999999999995"/>
    <n v="0.43389101893807364"/>
    <n v="2026"/>
    <s v="Q3"/>
    <x v="7"/>
    <x v="7"/>
  </r>
  <r>
    <n v="3200"/>
    <d v="2026-08-14T00:00:00"/>
    <x v="3"/>
    <x v="8"/>
    <x v="2"/>
    <s v="New"/>
    <x v="1"/>
    <x v="11"/>
    <n v="1"/>
    <n v="152.97"/>
    <n v="0"/>
    <n v="79.66"/>
    <x v="1612"/>
    <n v="79.66"/>
    <n v="73.31"/>
    <n v="0.47924429626724196"/>
    <n v="2026"/>
    <s v="Q3"/>
    <x v="7"/>
    <x v="7"/>
  </r>
  <r>
    <n v="3521"/>
    <d v="2026-08-14T00:00:00"/>
    <x v="2"/>
    <x v="16"/>
    <x v="0"/>
    <s v="Business"/>
    <x v="2"/>
    <x v="9"/>
    <n v="2"/>
    <n v="45.79"/>
    <n v="0"/>
    <n v="18.23"/>
    <x v="1613"/>
    <n v="36.46"/>
    <n v="55.12"/>
    <n v="0.60187813933173184"/>
    <n v="2026"/>
    <s v="Q3"/>
    <x v="7"/>
    <x v="7"/>
  </r>
  <r>
    <n v="4447"/>
    <d v="2026-08-14T00:00:00"/>
    <x v="1"/>
    <x v="6"/>
    <x v="0"/>
    <s v="New"/>
    <x v="2"/>
    <x v="18"/>
    <n v="1"/>
    <n v="161.31"/>
    <n v="0"/>
    <n v="87.81"/>
    <x v="1614"/>
    <n v="87.81"/>
    <n v="73.5"/>
    <n v="0.45564441138181139"/>
    <n v="2026"/>
    <s v="Q3"/>
    <x v="7"/>
    <x v="7"/>
  </r>
  <r>
    <n v="421"/>
    <d v="2026-08-15T00:00:00"/>
    <x v="3"/>
    <x v="7"/>
    <x v="0"/>
    <s v="New"/>
    <x v="4"/>
    <x v="14"/>
    <n v="2"/>
    <n v="35.97"/>
    <n v="0.05"/>
    <n v="14.28"/>
    <x v="1615"/>
    <n v="28.56"/>
    <n v="39.782999999999987"/>
    <n v="0.58210789693165343"/>
    <n v="2026"/>
    <s v="Q3"/>
    <x v="7"/>
    <x v="7"/>
  </r>
  <r>
    <n v="962"/>
    <d v="2026-08-15T00:00:00"/>
    <x v="0"/>
    <x v="0"/>
    <x v="2"/>
    <s v="New"/>
    <x v="4"/>
    <x v="10"/>
    <n v="2"/>
    <n v="39.729999999999997"/>
    <n v="0"/>
    <n v="14.95"/>
    <x v="1616"/>
    <n v="29.9"/>
    <n v="49.559999999999995"/>
    <n v="0.62371004278882458"/>
    <n v="2026"/>
    <s v="Q3"/>
    <x v="7"/>
    <x v="7"/>
  </r>
  <r>
    <n v="1386"/>
    <d v="2026-08-15T00:00:00"/>
    <x v="1"/>
    <x v="12"/>
    <x v="0"/>
    <s v="Business"/>
    <x v="2"/>
    <x v="2"/>
    <n v="2"/>
    <n v="36.049999999999997"/>
    <n v="0"/>
    <n v="13.8"/>
    <x v="1617"/>
    <n v="27.6"/>
    <n v="44.499999999999993"/>
    <n v="0.61719833564493753"/>
    <n v="2026"/>
    <s v="Q3"/>
    <x v="7"/>
    <x v="7"/>
  </r>
  <r>
    <n v="3083"/>
    <d v="2026-08-15T00:00:00"/>
    <x v="3"/>
    <x v="7"/>
    <x v="0"/>
    <s v="New"/>
    <x v="3"/>
    <x v="7"/>
    <n v="1"/>
    <n v="194.36"/>
    <n v="0"/>
    <n v="106.01"/>
    <x v="1618"/>
    <n v="106.01"/>
    <n v="88.350000000000009"/>
    <n v="0.45456884132537562"/>
    <n v="2026"/>
    <s v="Q3"/>
    <x v="7"/>
    <x v="7"/>
  </r>
  <r>
    <n v="3174"/>
    <d v="2026-08-15T00:00:00"/>
    <x v="3"/>
    <x v="4"/>
    <x v="2"/>
    <s v="Returning"/>
    <x v="3"/>
    <x v="7"/>
    <n v="1"/>
    <n v="192.67"/>
    <n v="0.05"/>
    <n v="103.37"/>
    <x v="1619"/>
    <n v="103.37"/>
    <n v="79.666499999999985"/>
    <n v="0.43524925356417976"/>
    <n v="2026"/>
    <s v="Q3"/>
    <x v="7"/>
    <x v="7"/>
  </r>
  <r>
    <n v="4045"/>
    <d v="2026-08-15T00:00:00"/>
    <x v="2"/>
    <x v="16"/>
    <x v="0"/>
    <s v="New"/>
    <x v="1"/>
    <x v="1"/>
    <n v="3"/>
    <n v="92.12"/>
    <n v="0.1"/>
    <n v="44.1"/>
    <x v="1620"/>
    <n v="132.30000000000001"/>
    <n v="116.42400000000001"/>
    <n v="0.46808510638297873"/>
    <n v="2026"/>
    <s v="Q3"/>
    <x v="7"/>
    <x v="7"/>
  </r>
  <r>
    <n v="4850"/>
    <d v="2026-08-15T00:00:00"/>
    <x v="1"/>
    <x v="1"/>
    <x v="2"/>
    <s v="Business"/>
    <x v="3"/>
    <x v="7"/>
    <n v="1"/>
    <n v="192.82"/>
    <n v="0"/>
    <n v="104.98"/>
    <x v="1621"/>
    <n v="104.98"/>
    <n v="87.839999999999989"/>
    <n v="0.45555440307022088"/>
    <n v="2026"/>
    <s v="Q3"/>
    <x v="7"/>
    <x v="7"/>
  </r>
  <r>
    <n v="71"/>
    <d v="2026-08-16T00:00:00"/>
    <x v="2"/>
    <x v="16"/>
    <x v="0"/>
    <s v="New"/>
    <x v="0"/>
    <x v="0"/>
    <n v="3"/>
    <n v="80.099999999999994"/>
    <n v="0"/>
    <n v="42.41"/>
    <x v="963"/>
    <n v="127.22999999999999"/>
    <n v="113.07"/>
    <n v="0.47053682896379528"/>
    <n v="2026"/>
    <s v="Q3"/>
    <x v="7"/>
    <x v="7"/>
  </r>
  <r>
    <n v="627"/>
    <d v="2026-08-16T00:00:00"/>
    <x v="3"/>
    <x v="7"/>
    <x v="3"/>
    <s v="New"/>
    <x v="0"/>
    <x v="0"/>
    <n v="6"/>
    <n v="83.26"/>
    <n v="0"/>
    <n v="43.8"/>
    <x v="1622"/>
    <n v="262.79999999999995"/>
    <n v="236.7600000000001"/>
    <n v="0.47393706461686297"/>
    <n v="2026"/>
    <s v="Q3"/>
    <x v="7"/>
    <x v="7"/>
  </r>
  <r>
    <n v="959"/>
    <d v="2026-08-16T00:00:00"/>
    <x v="1"/>
    <x v="1"/>
    <x v="2"/>
    <s v="Returning"/>
    <x v="4"/>
    <x v="10"/>
    <n v="4"/>
    <n v="40.46"/>
    <n v="0"/>
    <n v="15.12"/>
    <x v="1623"/>
    <n v="60.48"/>
    <n v="101.36000000000001"/>
    <n v="0.62629757785467133"/>
    <n v="2026"/>
    <s v="Q3"/>
    <x v="7"/>
    <x v="7"/>
  </r>
  <r>
    <n v="967"/>
    <d v="2026-08-16T00:00:00"/>
    <x v="2"/>
    <x v="16"/>
    <x v="1"/>
    <s v="Returning"/>
    <x v="0"/>
    <x v="0"/>
    <n v="5"/>
    <n v="81.55"/>
    <n v="0.2"/>
    <n v="42.09"/>
    <x v="1624"/>
    <n v="210.45000000000002"/>
    <n v="115.75000000000003"/>
    <n v="0.3548436541998774"/>
    <n v="2026"/>
    <s v="Q3"/>
    <x v="7"/>
    <x v="7"/>
  </r>
  <r>
    <n v="1267"/>
    <d v="2026-08-16T00:00:00"/>
    <x v="1"/>
    <x v="12"/>
    <x v="2"/>
    <s v="New"/>
    <x v="3"/>
    <x v="13"/>
    <n v="2"/>
    <n v="83.56"/>
    <n v="0"/>
    <n v="39.119999999999997"/>
    <x v="1625"/>
    <n v="78.239999999999995"/>
    <n v="88.88000000000001"/>
    <n v="0.53183341311632359"/>
    <n v="2026"/>
    <s v="Q3"/>
    <x v="7"/>
    <x v="7"/>
  </r>
  <r>
    <n v="1394"/>
    <d v="2026-08-16T00:00:00"/>
    <x v="2"/>
    <x v="10"/>
    <x v="0"/>
    <s v="Returning"/>
    <x v="3"/>
    <x v="19"/>
    <n v="3"/>
    <n v="125.75"/>
    <n v="0"/>
    <n v="62.05"/>
    <x v="1626"/>
    <n v="186.14999999999998"/>
    <n v="191.10000000000002"/>
    <n v="0.50656063618290259"/>
    <n v="2026"/>
    <s v="Q3"/>
    <x v="7"/>
    <x v="7"/>
  </r>
  <r>
    <n v="1652"/>
    <d v="2026-08-16T00:00:00"/>
    <x v="0"/>
    <x v="0"/>
    <x v="0"/>
    <s v="Returning"/>
    <x v="2"/>
    <x v="2"/>
    <n v="1"/>
    <n v="35.619999999999997"/>
    <n v="0.1"/>
    <n v="13.55"/>
    <x v="1627"/>
    <n v="13.55"/>
    <n v="18.507999999999999"/>
    <n v="0.57732859192713204"/>
    <n v="2026"/>
    <s v="Q3"/>
    <x v="7"/>
    <x v="7"/>
  </r>
  <r>
    <n v="2126"/>
    <d v="2026-08-16T00:00:00"/>
    <x v="1"/>
    <x v="14"/>
    <x v="0"/>
    <s v="Business"/>
    <x v="0"/>
    <x v="8"/>
    <n v="2"/>
    <n v="104.02"/>
    <n v="0"/>
    <n v="50.26"/>
    <x v="1628"/>
    <n v="100.52"/>
    <n v="107.52"/>
    <n v="0.51682368775235532"/>
    <n v="2026"/>
    <s v="Q3"/>
    <x v="7"/>
    <x v="7"/>
  </r>
  <r>
    <n v="2282"/>
    <d v="2026-08-16T00:00:00"/>
    <x v="1"/>
    <x v="6"/>
    <x v="1"/>
    <s v="Business"/>
    <x v="1"/>
    <x v="1"/>
    <n v="8"/>
    <n v="92.71"/>
    <n v="0.1"/>
    <n v="44.83"/>
    <x v="1629"/>
    <n v="358.64"/>
    <n v="308.87199999999996"/>
    <n v="0.46272126943036229"/>
    <n v="2026"/>
    <s v="Q3"/>
    <x v="7"/>
    <x v="7"/>
  </r>
  <r>
    <n v="2426"/>
    <d v="2026-08-16T00:00:00"/>
    <x v="1"/>
    <x v="12"/>
    <x v="0"/>
    <s v="New"/>
    <x v="1"/>
    <x v="1"/>
    <n v="1"/>
    <n v="90.58"/>
    <n v="0"/>
    <n v="44.53"/>
    <x v="1630"/>
    <n v="44.53"/>
    <n v="46.05"/>
    <n v="0.50839037315080593"/>
    <n v="2026"/>
    <s v="Q3"/>
    <x v="7"/>
    <x v="7"/>
  </r>
  <r>
    <n v="2534"/>
    <d v="2026-08-16T00:00:00"/>
    <x v="1"/>
    <x v="14"/>
    <x v="0"/>
    <s v="New"/>
    <x v="3"/>
    <x v="19"/>
    <n v="1"/>
    <n v="120.22"/>
    <n v="0"/>
    <n v="62.31"/>
    <x v="1631"/>
    <n v="62.31"/>
    <n v="57.91"/>
    <n v="0.48170021627017134"/>
    <n v="2026"/>
    <s v="Q3"/>
    <x v="7"/>
    <x v="7"/>
  </r>
  <r>
    <n v="2948"/>
    <d v="2026-08-16T00:00:00"/>
    <x v="2"/>
    <x v="2"/>
    <x v="2"/>
    <s v="New"/>
    <x v="2"/>
    <x v="2"/>
    <n v="3"/>
    <n v="36.35"/>
    <n v="0"/>
    <n v="13.42"/>
    <x v="1632"/>
    <n v="40.26"/>
    <n v="68.79000000000002"/>
    <n v="0.63081155433287495"/>
    <n v="2026"/>
    <s v="Q3"/>
    <x v="7"/>
    <x v="7"/>
  </r>
  <r>
    <n v="3141"/>
    <d v="2026-08-16T00:00:00"/>
    <x v="1"/>
    <x v="12"/>
    <x v="3"/>
    <s v="Returning"/>
    <x v="3"/>
    <x v="7"/>
    <n v="2"/>
    <n v="195.28"/>
    <n v="0"/>
    <n v="102.24"/>
    <x v="1633"/>
    <n v="204.48"/>
    <n v="186.08"/>
    <n v="0.4764440802949611"/>
    <n v="2026"/>
    <s v="Q3"/>
    <x v="7"/>
    <x v="7"/>
  </r>
  <r>
    <n v="3935"/>
    <d v="2026-08-16T00:00:00"/>
    <x v="2"/>
    <x v="16"/>
    <x v="3"/>
    <s v="Returning"/>
    <x v="2"/>
    <x v="9"/>
    <n v="4"/>
    <n v="46.05"/>
    <n v="0"/>
    <n v="18.75"/>
    <x v="1634"/>
    <n v="75"/>
    <n v="109.19999999999999"/>
    <n v="0.5928338762214983"/>
    <n v="2026"/>
    <s v="Q3"/>
    <x v="7"/>
    <x v="7"/>
  </r>
  <r>
    <n v="4636"/>
    <d v="2026-08-16T00:00:00"/>
    <x v="0"/>
    <x v="0"/>
    <x v="2"/>
    <s v="Returning"/>
    <x v="3"/>
    <x v="13"/>
    <n v="1"/>
    <n v="81.040000000000006"/>
    <n v="0.1"/>
    <n v="39.29"/>
    <x v="1635"/>
    <n v="39.29"/>
    <n v="33.646000000000008"/>
    <n v="0.46130854447735009"/>
    <n v="2026"/>
    <s v="Q3"/>
    <x v="7"/>
    <x v="7"/>
  </r>
  <r>
    <n v="4895"/>
    <d v="2026-08-16T00:00:00"/>
    <x v="0"/>
    <x v="15"/>
    <x v="2"/>
    <s v="Business"/>
    <x v="3"/>
    <x v="7"/>
    <n v="1"/>
    <n v="191.12"/>
    <n v="0.05"/>
    <n v="106.14"/>
    <x v="1636"/>
    <n v="106.14"/>
    <n v="75.423999999999992"/>
    <n v="0.41541274702033443"/>
    <n v="2026"/>
    <s v="Q3"/>
    <x v="7"/>
    <x v="7"/>
  </r>
  <r>
    <n v="5029"/>
    <d v="2026-08-16T00:00:00"/>
    <x v="0"/>
    <x v="15"/>
    <x v="0"/>
    <s v="New"/>
    <x v="1"/>
    <x v="11"/>
    <n v="1"/>
    <n v="156.19"/>
    <n v="0"/>
    <n v="79.239999999999995"/>
    <x v="1637"/>
    <n v="79.239999999999995"/>
    <n v="76.95"/>
    <n v="0.49266918496702738"/>
    <n v="2026"/>
    <s v="Q3"/>
    <x v="7"/>
    <x v="7"/>
  </r>
  <r>
    <n v="1965"/>
    <d v="2026-08-17T00:00:00"/>
    <x v="1"/>
    <x v="11"/>
    <x v="0"/>
    <s v="Returning"/>
    <x v="2"/>
    <x v="2"/>
    <n v="4"/>
    <n v="36.93"/>
    <n v="0"/>
    <n v="13.36"/>
    <x v="1638"/>
    <n v="53.44"/>
    <n v="94.28"/>
    <n v="0.63823449769834828"/>
    <n v="2026"/>
    <s v="Q3"/>
    <x v="7"/>
    <x v="7"/>
  </r>
  <r>
    <n v="3647"/>
    <d v="2026-08-17T00:00:00"/>
    <x v="1"/>
    <x v="12"/>
    <x v="2"/>
    <s v="Returning"/>
    <x v="0"/>
    <x v="8"/>
    <n v="3"/>
    <n v="104.96"/>
    <n v="0.05"/>
    <n v="51.66"/>
    <x v="1639"/>
    <n v="154.97999999999999"/>
    <n v="144.15599999999998"/>
    <n v="0.48190789473684209"/>
    <n v="2026"/>
    <s v="Q3"/>
    <x v="7"/>
    <x v="7"/>
  </r>
  <r>
    <n v="3918"/>
    <d v="2026-08-17T00:00:00"/>
    <x v="1"/>
    <x v="1"/>
    <x v="3"/>
    <s v="New"/>
    <x v="2"/>
    <x v="18"/>
    <n v="3"/>
    <n v="168.51"/>
    <n v="0"/>
    <n v="85.34"/>
    <x v="1640"/>
    <n v="256.02"/>
    <n v="249.51"/>
    <n v="0.49356121298439265"/>
    <n v="2026"/>
    <s v="Q3"/>
    <x v="7"/>
    <x v="7"/>
  </r>
  <r>
    <n v="4256"/>
    <d v="2026-08-17T00:00:00"/>
    <x v="1"/>
    <x v="12"/>
    <x v="2"/>
    <s v="New"/>
    <x v="2"/>
    <x v="9"/>
    <n v="1"/>
    <n v="46.44"/>
    <n v="0.05"/>
    <n v="18.59"/>
    <x v="1641"/>
    <n v="18.59"/>
    <n v="25.527999999999995"/>
    <n v="0.57863003762636556"/>
    <n v="2026"/>
    <s v="Q3"/>
    <x v="7"/>
    <x v="7"/>
  </r>
  <r>
    <n v="5087"/>
    <d v="2026-08-17T00:00:00"/>
    <x v="0"/>
    <x v="0"/>
    <x v="0"/>
    <s v="New"/>
    <x v="1"/>
    <x v="17"/>
    <n v="1"/>
    <n v="69.900000000000006"/>
    <n v="0.1"/>
    <n v="31.43"/>
    <x v="1642"/>
    <n v="31.43"/>
    <n v="31.480000000000004"/>
    <n v="0.50039739310125575"/>
    <n v="2026"/>
    <s v="Q3"/>
    <x v="7"/>
    <x v="7"/>
  </r>
  <r>
    <n v="1921"/>
    <d v="2026-08-18T00:00:00"/>
    <x v="3"/>
    <x v="13"/>
    <x v="0"/>
    <s v="New"/>
    <x v="0"/>
    <x v="6"/>
    <n v="2"/>
    <n v="39.83"/>
    <n v="0"/>
    <n v="17.18"/>
    <x v="1643"/>
    <n v="34.36"/>
    <n v="45.3"/>
    <n v="0.56866683404468987"/>
    <n v="2026"/>
    <s v="Q3"/>
    <x v="7"/>
    <x v="7"/>
  </r>
  <r>
    <n v="1966"/>
    <d v="2026-08-18T00:00:00"/>
    <x v="0"/>
    <x v="9"/>
    <x v="0"/>
    <s v="New"/>
    <x v="2"/>
    <x v="2"/>
    <n v="2"/>
    <n v="36.020000000000003"/>
    <n v="0"/>
    <n v="13.87"/>
    <x v="1644"/>
    <n v="27.74"/>
    <n v="44.300000000000011"/>
    <n v="0.61493614658523055"/>
    <n v="2026"/>
    <s v="Q3"/>
    <x v="7"/>
    <x v="7"/>
  </r>
  <r>
    <n v="2431"/>
    <d v="2026-08-18T00:00:00"/>
    <x v="0"/>
    <x v="15"/>
    <x v="3"/>
    <s v="Business"/>
    <x v="4"/>
    <x v="12"/>
    <n v="3"/>
    <n v="125.31"/>
    <n v="0"/>
    <n v="67.64"/>
    <x v="1645"/>
    <n v="202.92000000000002"/>
    <n v="173.01"/>
    <n v="0.46021865772883247"/>
    <n v="2026"/>
    <s v="Q3"/>
    <x v="7"/>
    <x v="7"/>
  </r>
  <r>
    <n v="3676"/>
    <d v="2026-08-18T00:00:00"/>
    <x v="1"/>
    <x v="12"/>
    <x v="0"/>
    <s v="Returning"/>
    <x v="1"/>
    <x v="1"/>
    <n v="3"/>
    <n v="92.5"/>
    <n v="0.1"/>
    <n v="46.38"/>
    <x v="1646"/>
    <n v="139.14000000000001"/>
    <n v="110.60999999999999"/>
    <n v="0.4428828828828828"/>
    <n v="2026"/>
    <s v="Q3"/>
    <x v="7"/>
    <x v="7"/>
  </r>
  <r>
    <n v="3972"/>
    <d v="2026-08-18T00:00:00"/>
    <x v="1"/>
    <x v="1"/>
    <x v="1"/>
    <s v="Business"/>
    <x v="0"/>
    <x v="8"/>
    <n v="5"/>
    <n v="100.48"/>
    <n v="0.1"/>
    <n v="49.67"/>
    <x v="1647"/>
    <n v="248.35000000000002"/>
    <n v="203.81"/>
    <n v="0.45074752300070769"/>
    <n v="2026"/>
    <s v="Q3"/>
    <x v="7"/>
    <x v="7"/>
  </r>
  <r>
    <n v="4056"/>
    <d v="2026-08-18T00:00:00"/>
    <x v="0"/>
    <x v="15"/>
    <x v="3"/>
    <s v="New"/>
    <x v="3"/>
    <x v="13"/>
    <n v="2"/>
    <n v="79.78"/>
    <n v="0"/>
    <n v="38.770000000000003"/>
    <x v="1648"/>
    <n v="77.540000000000006"/>
    <n v="82.02"/>
    <n v="0.51403860616695907"/>
    <n v="2026"/>
    <s v="Q3"/>
    <x v="7"/>
    <x v="7"/>
  </r>
  <r>
    <n v="4471"/>
    <d v="2026-08-18T00:00:00"/>
    <x v="2"/>
    <x v="10"/>
    <x v="1"/>
    <s v="Business"/>
    <x v="1"/>
    <x v="3"/>
    <n v="4"/>
    <n v="144.44"/>
    <n v="0.1"/>
    <n v="77.66"/>
    <x v="1649"/>
    <n v="310.64"/>
    <n v="209.34400000000005"/>
    <n v="0.4025970029847073"/>
    <n v="2026"/>
    <s v="Q3"/>
    <x v="7"/>
    <x v="7"/>
  </r>
  <r>
    <n v="1054"/>
    <d v="2026-08-19T00:00:00"/>
    <x v="1"/>
    <x v="1"/>
    <x v="0"/>
    <s v="Returning"/>
    <x v="1"/>
    <x v="11"/>
    <n v="3"/>
    <n v="157.41999999999999"/>
    <n v="0"/>
    <n v="77.989999999999995"/>
    <x v="1650"/>
    <n v="233.96999999999997"/>
    <n v="238.29000000000002"/>
    <n v="0.5045737517469191"/>
    <n v="2026"/>
    <s v="Q3"/>
    <x v="7"/>
    <x v="7"/>
  </r>
  <r>
    <n v="1854"/>
    <d v="2026-08-19T00:00:00"/>
    <x v="1"/>
    <x v="14"/>
    <x v="3"/>
    <s v="Business"/>
    <x v="1"/>
    <x v="1"/>
    <n v="1"/>
    <n v="90.37"/>
    <n v="0.05"/>
    <n v="45.89"/>
    <x v="1651"/>
    <n v="45.89"/>
    <n v="39.961500000000001"/>
    <n v="0.46547235633623174"/>
    <n v="2026"/>
    <s v="Q3"/>
    <x v="7"/>
    <x v="7"/>
  </r>
  <r>
    <n v="2140"/>
    <d v="2026-08-19T00:00:00"/>
    <x v="1"/>
    <x v="6"/>
    <x v="1"/>
    <s v="Business"/>
    <x v="0"/>
    <x v="8"/>
    <n v="15"/>
    <n v="104.79"/>
    <n v="0.15"/>
    <n v="49.67"/>
    <x v="1652"/>
    <n v="745.05000000000007"/>
    <n v="591.02249999999992"/>
    <n v="0.44235810556687599"/>
    <n v="2026"/>
    <s v="Q3"/>
    <x v="7"/>
    <x v="7"/>
  </r>
  <r>
    <n v="2328"/>
    <d v="2026-08-19T00:00:00"/>
    <x v="2"/>
    <x v="2"/>
    <x v="0"/>
    <s v="Returning"/>
    <x v="2"/>
    <x v="15"/>
    <n v="1"/>
    <n v="130.94"/>
    <n v="0"/>
    <n v="66.06"/>
    <x v="1653"/>
    <n v="66.06"/>
    <n v="64.88"/>
    <n v="0.49549411944402011"/>
    <n v="2026"/>
    <s v="Q3"/>
    <x v="7"/>
    <x v="7"/>
  </r>
  <r>
    <n v="4215"/>
    <d v="2026-08-19T00:00:00"/>
    <x v="1"/>
    <x v="6"/>
    <x v="0"/>
    <s v="Returning"/>
    <x v="0"/>
    <x v="6"/>
    <n v="1"/>
    <n v="40.42"/>
    <n v="0.05"/>
    <n v="16.62"/>
    <x v="1536"/>
    <n v="16.62"/>
    <n v="21.779"/>
    <n v="0.5671762285476184"/>
    <n v="2026"/>
    <s v="Q3"/>
    <x v="7"/>
    <x v="7"/>
  </r>
  <r>
    <n v="4563"/>
    <d v="2026-08-19T00:00:00"/>
    <x v="1"/>
    <x v="11"/>
    <x v="3"/>
    <s v="Returning"/>
    <x v="3"/>
    <x v="5"/>
    <n v="1"/>
    <n v="338.45"/>
    <n v="0.15"/>
    <n v="197.2"/>
    <x v="1654"/>
    <n v="197.2"/>
    <n v="90.482500000000016"/>
    <n v="0.31452208598020392"/>
    <n v="2026"/>
    <s v="Q3"/>
    <x v="7"/>
    <x v="7"/>
  </r>
  <r>
    <n v="4775"/>
    <d v="2026-08-19T00:00:00"/>
    <x v="2"/>
    <x v="10"/>
    <x v="3"/>
    <s v="Returning"/>
    <x v="0"/>
    <x v="8"/>
    <n v="1"/>
    <n v="103.92"/>
    <n v="0.05"/>
    <n v="50.71"/>
    <x v="1655"/>
    <n v="50.71"/>
    <n v="48.014000000000003"/>
    <n v="0.48634577205137558"/>
    <n v="2026"/>
    <s v="Q3"/>
    <x v="7"/>
    <x v="7"/>
  </r>
  <r>
    <n v="247"/>
    <d v="2026-08-20T00:00:00"/>
    <x v="0"/>
    <x v="9"/>
    <x v="0"/>
    <s v="New"/>
    <x v="0"/>
    <x v="4"/>
    <n v="6"/>
    <n v="51.67"/>
    <n v="0.1"/>
    <n v="23.1"/>
    <x v="1656"/>
    <n v="138.60000000000002"/>
    <n v="140.41799999999995"/>
    <n v="0.50325785433197845"/>
    <n v="2026"/>
    <s v="Q3"/>
    <x v="7"/>
    <x v="7"/>
  </r>
  <r>
    <n v="827"/>
    <d v="2026-08-20T00:00:00"/>
    <x v="1"/>
    <x v="12"/>
    <x v="1"/>
    <s v="Returning"/>
    <x v="2"/>
    <x v="18"/>
    <n v="4"/>
    <n v="166.02"/>
    <n v="0.1"/>
    <n v="87.99"/>
    <x v="1657"/>
    <n v="351.96"/>
    <n v="245.71200000000005"/>
    <n v="0.4111151266915633"/>
    <n v="2026"/>
    <s v="Q3"/>
    <x v="7"/>
    <x v="7"/>
  </r>
  <r>
    <n v="1156"/>
    <d v="2026-08-20T00:00:00"/>
    <x v="2"/>
    <x v="5"/>
    <x v="2"/>
    <s v="New"/>
    <x v="0"/>
    <x v="4"/>
    <n v="2"/>
    <n v="50.59"/>
    <n v="0.1"/>
    <n v="22.68"/>
    <x v="1658"/>
    <n v="45.36"/>
    <n v="45.702000000000012"/>
    <n v="0.5018778414706464"/>
    <n v="2026"/>
    <s v="Q3"/>
    <x v="7"/>
    <x v="7"/>
  </r>
  <r>
    <n v="1543"/>
    <d v="2026-08-20T00:00:00"/>
    <x v="3"/>
    <x v="7"/>
    <x v="2"/>
    <s v="Returning"/>
    <x v="1"/>
    <x v="11"/>
    <n v="1"/>
    <n v="155.83000000000001"/>
    <n v="0"/>
    <n v="77.260000000000005"/>
    <x v="1659"/>
    <n v="77.260000000000005"/>
    <n v="78.570000000000007"/>
    <n v="0.50420329846627732"/>
    <n v="2026"/>
    <s v="Q3"/>
    <x v="7"/>
    <x v="7"/>
  </r>
  <r>
    <n v="2613"/>
    <d v="2026-08-20T00:00:00"/>
    <x v="3"/>
    <x v="4"/>
    <x v="0"/>
    <s v="New"/>
    <x v="4"/>
    <x v="14"/>
    <n v="1"/>
    <n v="36.380000000000003"/>
    <n v="0.05"/>
    <n v="14.2"/>
    <x v="1660"/>
    <n v="14.2"/>
    <n v="20.361000000000001"/>
    <n v="0.58913225890454557"/>
    <n v="2026"/>
    <s v="Q3"/>
    <x v="7"/>
    <x v="7"/>
  </r>
  <r>
    <n v="3002"/>
    <d v="2026-08-20T00:00:00"/>
    <x v="1"/>
    <x v="12"/>
    <x v="2"/>
    <s v="New"/>
    <x v="3"/>
    <x v="19"/>
    <n v="2"/>
    <n v="124.09"/>
    <n v="0"/>
    <n v="60.39"/>
    <x v="1661"/>
    <n v="120.78"/>
    <n v="127.4"/>
    <n v="0.513337094044645"/>
    <n v="2026"/>
    <s v="Q3"/>
    <x v="7"/>
    <x v="7"/>
  </r>
  <r>
    <n v="3103"/>
    <d v="2026-08-20T00:00:00"/>
    <x v="3"/>
    <x v="8"/>
    <x v="0"/>
    <s v="New"/>
    <x v="1"/>
    <x v="3"/>
    <n v="1"/>
    <n v="141.97999999999999"/>
    <n v="0.05"/>
    <n v="79.510000000000005"/>
    <x v="1662"/>
    <n v="79.510000000000005"/>
    <n v="55.370999999999967"/>
    <n v="0.41051741905828082"/>
    <n v="2026"/>
    <s v="Q3"/>
    <x v="7"/>
    <x v="7"/>
  </r>
  <r>
    <n v="3234"/>
    <d v="2026-08-20T00:00:00"/>
    <x v="3"/>
    <x v="13"/>
    <x v="2"/>
    <s v="New"/>
    <x v="3"/>
    <x v="19"/>
    <n v="5"/>
    <n v="121.93"/>
    <n v="0.15"/>
    <n v="62.28"/>
    <x v="1663"/>
    <n v="311.39999999999998"/>
    <n v="206.80250000000012"/>
    <n v="0.39907661580173792"/>
    <n v="2026"/>
    <s v="Q3"/>
    <x v="7"/>
    <x v="7"/>
  </r>
  <r>
    <n v="3281"/>
    <d v="2026-08-20T00:00:00"/>
    <x v="3"/>
    <x v="4"/>
    <x v="0"/>
    <s v="New"/>
    <x v="2"/>
    <x v="2"/>
    <n v="1"/>
    <n v="35.58"/>
    <n v="0.15"/>
    <n v="13.94"/>
    <x v="1664"/>
    <n v="13.94"/>
    <n v="16.302999999999997"/>
    <n v="0.53906689151208542"/>
    <n v="2026"/>
    <s v="Q3"/>
    <x v="7"/>
    <x v="7"/>
  </r>
  <r>
    <n v="3870"/>
    <d v="2026-08-20T00:00:00"/>
    <x v="2"/>
    <x v="5"/>
    <x v="3"/>
    <s v="Returning"/>
    <x v="1"/>
    <x v="11"/>
    <n v="1"/>
    <n v="157.84"/>
    <n v="0"/>
    <n v="77.87"/>
    <x v="1665"/>
    <n v="77.87"/>
    <n v="79.97"/>
    <n v="0.50665230613279266"/>
    <n v="2026"/>
    <s v="Q3"/>
    <x v="7"/>
    <x v="7"/>
  </r>
  <r>
    <n v="3938"/>
    <d v="2026-08-20T00:00:00"/>
    <x v="1"/>
    <x v="12"/>
    <x v="0"/>
    <s v="New"/>
    <x v="3"/>
    <x v="5"/>
    <n v="1"/>
    <n v="336.35"/>
    <n v="0"/>
    <n v="195.07"/>
    <x v="1666"/>
    <n v="195.07"/>
    <n v="141.28000000000003"/>
    <n v="0.42003865021554931"/>
    <n v="2026"/>
    <s v="Q3"/>
    <x v="7"/>
    <x v="7"/>
  </r>
  <r>
    <n v="4237"/>
    <d v="2026-08-20T00:00:00"/>
    <x v="3"/>
    <x v="13"/>
    <x v="1"/>
    <s v="Returning"/>
    <x v="1"/>
    <x v="11"/>
    <n v="3"/>
    <n v="153.03"/>
    <n v="0.15"/>
    <n v="78.239999999999995"/>
    <x v="1667"/>
    <n v="234.71999999999997"/>
    <n v="155.50650000000007"/>
    <n v="0.39850317700104954"/>
    <n v="2026"/>
    <s v="Q3"/>
    <x v="7"/>
    <x v="7"/>
  </r>
  <r>
    <n v="4970"/>
    <d v="2026-08-20T00:00:00"/>
    <x v="1"/>
    <x v="14"/>
    <x v="0"/>
    <s v="Returning"/>
    <x v="0"/>
    <x v="8"/>
    <n v="2"/>
    <n v="105.01"/>
    <n v="0.15"/>
    <n v="50.56"/>
    <x v="1668"/>
    <n v="101.12"/>
    <n v="77.396999999999991"/>
    <n v="0.43355534766996978"/>
    <n v="2026"/>
    <s v="Q3"/>
    <x v="7"/>
    <x v="7"/>
  </r>
  <r>
    <n v="515"/>
    <d v="2026-08-21T00:00:00"/>
    <x v="0"/>
    <x v="0"/>
    <x v="2"/>
    <s v="Returning"/>
    <x v="2"/>
    <x v="9"/>
    <n v="2"/>
    <n v="45.47"/>
    <n v="0"/>
    <n v="18.27"/>
    <x v="709"/>
    <n v="36.54"/>
    <n v="54.4"/>
    <n v="0.5981966131515285"/>
    <n v="2026"/>
    <s v="Q3"/>
    <x v="7"/>
    <x v="7"/>
  </r>
  <r>
    <n v="661"/>
    <d v="2026-08-21T00:00:00"/>
    <x v="0"/>
    <x v="15"/>
    <x v="2"/>
    <s v="New"/>
    <x v="2"/>
    <x v="9"/>
    <n v="2"/>
    <n v="47.58"/>
    <n v="0.1"/>
    <n v="18.47"/>
    <x v="1669"/>
    <n v="36.94"/>
    <n v="48.704000000000008"/>
    <n v="0.56867965064686377"/>
    <n v="2026"/>
    <s v="Q3"/>
    <x v="7"/>
    <x v="7"/>
  </r>
  <r>
    <n v="1443"/>
    <d v="2026-08-21T00:00:00"/>
    <x v="3"/>
    <x v="4"/>
    <x v="0"/>
    <s v="New"/>
    <x v="1"/>
    <x v="11"/>
    <n v="5"/>
    <n v="155.65"/>
    <n v="0"/>
    <n v="79.13"/>
    <x v="1670"/>
    <n v="395.65"/>
    <n v="382.6"/>
    <n v="0.49161580469000965"/>
    <n v="2026"/>
    <s v="Q3"/>
    <x v="7"/>
    <x v="7"/>
  </r>
  <r>
    <n v="1446"/>
    <d v="2026-08-21T00:00:00"/>
    <x v="3"/>
    <x v="13"/>
    <x v="2"/>
    <s v="Returning"/>
    <x v="3"/>
    <x v="7"/>
    <n v="1"/>
    <n v="195.15"/>
    <n v="0"/>
    <n v="101.99"/>
    <x v="1671"/>
    <n v="101.99"/>
    <n v="93.160000000000011"/>
    <n v="0.47737637714578535"/>
    <n v="2026"/>
    <s v="Q3"/>
    <x v="7"/>
    <x v="7"/>
  </r>
  <r>
    <n v="1524"/>
    <d v="2026-08-21T00:00:00"/>
    <x v="1"/>
    <x v="6"/>
    <x v="3"/>
    <s v="New"/>
    <x v="0"/>
    <x v="0"/>
    <n v="1"/>
    <n v="81.569999999999993"/>
    <n v="0"/>
    <n v="43.79"/>
    <x v="1672"/>
    <n v="43.79"/>
    <n v="37.779999999999994"/>
    <n v="0.4631604756650729"/>
    <n v="2026"/>
    <s v="Q3"/>
    <x v="7"/>
    <x v="7"/>
  </r>
  <r>
    <n v="1946"/>
    <d v="2026-08-21T00:00:00"/>
    <x v="0"/>
    <x v="15"/>
    <x v="2"/>
    <s v="New"/>
    <x v="3"/>
    <x v="19"/>
    <n v="5"/>
    <n v="125.44"/>
    <n v="0"/>
    <n v="59.58"/>
    <x v="1673"/>
    <n v="297.89999999999998"/>
    <n v="329.30000000000007"/>
    <n v="0.52503188775510212"/>
    <n v="2026"/>
    <s v="Q3"/>
    <x v="7"/>
    <x v="7"/>
  </r>
  <r>
    <n v="2285"/>
    <d v="2026-08-21T00:00:00"/>
    <x v="1"/>
    <x v="11"/>
    <x v="0"/>
    <s v="Business"/>
    <x v="1"/>
    <x v="11"/>
    <n v="2"/>
    <n v="155.11000000000001"/>
    <n v="0.05"/>
    <n v="80.13"/>
    <x v="1674"/>
    <n v="160.26"/>
    <n v="134.44900000000001"/>
    <n v="0.45620934548995795"/>
    <n v="2026"/>
    <s v="Q3"/>
    <x v="7"/>
    <x v="7"/>
  </r>
  <r>
    <n v="2978"/>
    <d v="2026-08-21T00:00:00"/>
    <x v="2"/>
    <x v="10"/>
    <x v="2"/>
    <s v="New"/>
    <x v="0"/>
    <x v="0"/>
    <n v="1"/>
    <n v="80.7"/>
    <n v="0"/>
    <n v="41.98"/>
    <x v="753"/>
    <n v="41.98"/>
    <n v="38.720000000000006"/>
    <n v="0.47980173482032223"/>
    <n v="2026"/>
    <s v="Q3"/>
    <x v="7"/>
    <x v="7"/>
  </r>
  <r>
    <n v="3842"/>
    <d v="2026-08-21T00:00:00"/>
    <x v="3"/>
    <x v="8"/>
    <x v="1"/>
    <s v="Returning"/>
    <x v="1"/>
    <x v="11"/>
    <n v="10"/>
    <n v="156.72"/>
    <n v="0.15"/>
    <n v="78.12"/>
    <x v="1675"/>
    <n v="781.2"/>
    <n v="550.91999999999985"/>
    <n v="0.41356634537429054"/>
    <n v="2026"/>
    <s v="Q3"/>
    <x v="7"/>
    <x v="7"/>
  </r>
  <r>
    <n v="4220"/>
    <d v="2026-08-21T00:00:00"/>
    <x v="1"/>
    <x v="14"/>
    <x v="1"/>
    <s v="Business"/>
    <x v="2"/>
    <x v="18"/>
    <n v="5"/>
    <n v="162.76"/>
    <n v="0.15"/>
    <n v="85.32"/>
    <x v="1676"/>
    <n v="426.59999999999997"/>
    <n v="265.12999999999994"/>
    <n v="0.38328538591647027"/>
    <n v="2026"/>
    <s v="Q3"/>
    <x v="7"/>
    <x v="7"/>
  </r>
  <r>
    <n v="478"/>
    <d v="2026-08-22T00:00:00"/>
    <x v="3"/>
    <x v="8"/>
    <x v="2"/>
    <s v="Business"/>
    <x v="4"/>
    <x v="10"/>
    <n v="2"/>
    <n v="40.22"/>
    <n v="0"/>
    <n v="14.45"/>
    <x v="1677"/>
    <n v="28.9"/>
    <n v="51.54"/>
    <n v="0.64072600696171056"/>
    <n v="2026"/>
    <s v="Q3"/>
    <x v="7"/>
    <x v="7"/>
  </r>
  <r>
    <n v="491"/>
    <d v="2026-08-22T00:00:00"/>
    <x v="0"/>
    <x v="9"/>
    <x v="3"/>
    <s v="New"/>
    <x v="2"/>
    <x v="9"/>
    <n v="1"/>
    <n v="45.42"/>
    <n v="0.15"/>
    <n v="18.079999999999998"/>
    <x v="1678"/>
    <n v="18.079999999999998"/>
    <n v="20.527000000000001"/>
    <n v="0.53169114409304019"/>
    <n v="2026"/>
    <s v="Q3"/>
    <x v="7"/>
    <x v="7"/>
  </r>
  <r>
    <n v="862"/>
    <d v="2026-08-22T00:00:00"/>
    <x v="0"/>
    <x v="9"/>
    <x v="0"/>
    <s v="Returning"/>
    <x v="1"/>
    <x v="1"/>
    <n v="1"/>
    <n v="93.55"/>
    <n v="0"/>
    <n v="44.89"/>
    <x v="1679"/>
    <n v="44.89"/>
    <n v="48.66"/>
    <n v="0.5201496525921967"/>
    <n v="2026"/>
    <s v="Q3"/>
    <x v="7"/>
    <x v="7"/>
  </r>
  <r>
    <n v="957"/>
    <d v="2026-08-22T00:00:00"/>
    <x v="2"/>
    <x v="2"/>
    <x v="0"/>
    <s v="Returning"/>
    <x v="1"/>
    <x v="3"/>
    <n v="2"/>
    <n v="146.85"/>
    <n v="0"/>
    <n v="81.010000000000005"/>
    <x v="1680"/>
    <n v="162.02000000000001"/>
    <n v="131.67999999999998"/>
    <n v="0.44834865509022809"/>
    <n v="2026"/>
    <s v="Q3"/>
    <x v="7"/>
    <x v="7"/>
  </r>
  <r>
    <n v="1728"/>
    <d v="2026-08-22T00:00:00"/>
    <x v="0"/>
    <x v="9"/>
    <x v="1"/>
    <s v="Business"/>
    <x v="0"/>
    <x v="8"/>
    <n v="6"/>
    <n v="101.54"/>
    <n v="0.1"/>
    <n v="50"/>
    <x v="1681"/>
    <n v="300"/>
    <n v="248.31600000000003"/>
    <n v="0.45287024270676035"/>
    <n v="2026"/>
    <s v="Q3"/>
    <x v="7"/>
    <x v="7"/>
  </r>
  <r>
    <n v="2743"/>
    <d v="2026-08-22T00:00:00"/>
    <x v="3"/>
    <x v="7"/>
    <x v="0"/>
    <s v="Business"/>
    <x v="4"/>
    <x v="12"/>
    <n v="1"/>
    <n v="125.14"/>
    <n v="0"/>
    <n v="69.44"/>
    <x v="1682"/>
    <n v="69.44"/>
    <n v="55.7"/>
    <n v="0.4451014863353045"/>
    <n v="2026"/>
    <s v="Q3"/>
    <x v="7"/>
    <x v="7"/>
  </r>
  <r>
    <n v="3098"/>
    <d v="2026-08-22T00:00:00"/>
    <x v="1"/>
    <x v="6"/>
    <x v="0"/>
    <s v="New"/>
    <x v="0"/>
    <x v="0"/>
    <n v="2"/>
    <n v="80.239999999999995"/>
    <n v="0.1"/>
    <n v="42.09"/>
    <x v="1683"/>
    <n v="84.18"/>
    <n v="60.251999999999981"/>
    <n v="0.41716517115320695"/>
    <n v="2026"/>
    <s v="Q3"/>
    <x v="7"/>
    <x v="7"/>
  </r>
  <r>
    <n v="3606"/>
    <d v="2026-08-22T00:00:00"/>
    <x v="3"/>
    <x v="4"/>
    <x v="0"/>
    <s v="Business"/>
    <x v="1"/>
    <x v="3"/>
    <n v="1"/>
    <n v="147.24"/>
    <n v="0"/>
    <n v="79.11"/>
    <x v="1684"/>
    <n v="79.11"/>
    <n v="68.13000000000001"/>
    <n v="0.46271393643031788"/>
    <n v="2026"/>
    <s v="Q3"/>
    <x v="7"/>
    <x v="7"/>
  </r>
  <r>
    <n v="3815"/>
    <d v="2026-08-22T00:00:00"/>
    <x v="2"/>
    <x v="2"/>
    <x v="0"/>
    <s v="Returning"/>
    <x v="3"/>
    <x v="7"/>
    <n v="2"/>
    <n v="199.53"/>
    <n v="0.05"/>
    <n v="105.87"/>
    <x v="1685"/>
    <n v="211.74"/>
    <n v="167.36699999999996"/>
    <n v="0.44147694450379438"/>
    <n v="2026"/>
    <s v="Q3"/>
    <x v="7"/>
    <x v="7"/>
  </r>
  <r>
    <n v="3979"/>
    <d v="2026-08-22T00:00:00"/>
    <x v="2"/>
    <x v="5"/>
    <x v="0"/>
    <s v="Business"/>
    <x v="4"/>
    <x v="10"/>
    <n v="1"/>
    <n v="40.19"/>
    <n v="0.05"/>
    <n v="14.73"/>
    <x v="1686"/>
    <n v="14.73"/>
    <n v="23.450499999999995"/>
    <n v="0.61420096646193734"/>
    <n v="2026"/>
    <s v="Q3"/>
    <x v="7"/>
    <x v="7"/>
  </r>
  <r>
    <n v="4160"/>
    <d v="2026-08-22T00:00:00"/>
    <x v="3"/>
    <x v="7"/>
    <x v="3"/>
    <s v="Business"/>
    <x v="4"/>
    <x v="12"/>
    <n v="4"/>
    <n v="123.31"/>
    <n v="0"/>
    <n v="69.02"/>
    <x v="1687"/>
    <n v="276.08"/>
    <n v="217.16000000000003"/>
    <n v="0.44027248398345636"/>
    <n v="2026"/>
    <s v="Q3"/>
    <x v="7"/>
    <x v="7"/>
  </r>
  <r>
    <n v="4172"/>
    <d v="2026-08-22T00:00:00"/>
    <x v="3"/>
    <x v="8"/>
    <x v="3"/>
    <s v="New"/>
    <x v="0"/>
    <x v="6"/>
    <n v="1"/>
    <n v="40.19"/>
    <n v="0.05"/>
    <n v="16.78"/>
    <x v="1686"/>
    <n v="16.78"/>
    <n v="21.400499999999994"/>
    <n v="0.56050863660769235"/>
    <n v="2026"/>
    <s v="Q3"/>
    <x v="7"/>
    <x v="7"/>
  </r>
  <r>
    <n v="4265"/>
    <d v="2026-08-22T00:00:00"/>
    <x v="2"/>
    <x v="16"/>
    <x v="0"/>
    <s v="Returning"/>
    <x v="0"/>
    <x v="6"/>
    <n v="1"/>
    <n v="40.98"/>
    <n v="0.05"/>
    <n v="16.600000000000001"/>
    <x v="1688"/>
    <n v="16.600000000000001"/>
    <n v="22.330999999999996"/>
    <n v="0.57360458246641488"/>
    <n v="2026"/>
    <s v="Q3"/>
    <x v="7"/>
    <x v="7"/>
  </r>
  <r>
    <n v="4321"/>
    <d v="2026-08-22T00:00:00"/>
    <x v="3"/>
    <x v="13"/>
    <x v="0"/>
    <s v="New"/>
    <x v="2"/>
    <x v="2"/>
    <n v="3"/>
    <n v="35.380000000000003"/>
    <n v="0"/>
    <n v="13.91"/>
    <x v="1689"/>
    <n v="41.730000000000004"/>
    <n v="64.410000000000011"/>
    <n v="0.60684002261164505"/>
    <n v="2026"/>
    <s v="Q3"/>
    <x v="7"/>
    <x v="7"/>
  </r>
  <r>
    <n v="4975"/>
    <d v="2026-08-22T00:00:00"/>
    <x v="2"/>
    <x v="10"/>
    <x v="2"/>
    <s v="New"/>
    <x v="2"/>
    <x v="15"/>
    <n v="4"/>
    <n v="134.49"/>
    <n v="0"/>
    <n v="68.17"/>
    <x v="1690"/>
    <n v="272.68"/>
    <n v="265.28000000000003"/>
    <n v="0.49312216521674473"/>
    <n v="2026"/>
    <s v="Q3"/>
    <x v="7"/>
    <x v="7"/>
  </r>
  <r>
    <n v="991"/>
    <d v="2026-08-23T00:00:00"/>
    <x v="2"/>
    <x v="3"/>
    <x v="1"/>
    <s v="Business"/>
    <x v="1"/>
    <x v="3"/>
    <n v="4"/>
    <n v="145.30000000000001"/>
    <n v="0.15"/>
    <n v="77.040000000000006"/>
    <x v="1691"/>
    <n v="308.16000000000003"/>
    <n v="185.86"/>
    <n v="0.37621958625156876"/>
    <n v="2026"/>
    <s v="Q3"/>
    <x v="7"/>
    <x v="7"/>
  </r>
  <r>
    <n v="1008"/>
    <d v="2026-08-23T00:00:00"/>
    <x v="3"/>
    <x v="4"/>
    <x v="1"/>
    <s v="Business"/>
    <x v="2"/>
    <x v="18"/>
    <n v="10"/>
    <n v="164.55"/>
    <n v="0.1"/>
    <n v="88.23"/>
    <x v="1692"/>
    <n v="882.30000000000007"/>
    <n v="598.65"/>
    <n v="0.40423376886458012"/>
    <n v="2026"/>
    <s v="Q3"/>
    <x v="7"/>
    <x v="7"/>
  </r>
  <r>
    <n v="1083"/>
    <d v="2026-08-23T00:00:00"/>
    <x v="0"/>
    <x v="15"/>
    <x v="2"/>
    <s v="New"/>
    <x v="0"/>
    <x v="6"/>
    <n v="1"/>
    <n v="39.590000000000003"/>
    <n v="0"/>
    <n v="16.899999999999999"/>
    <x v="1693"/>
    <n v="16.899999999999999"/>
    <n v="22.690000000000005"/>
    <n v="0.57312452639555456"/>
    <n v="2026"/>
    <s v="Q3"/>
    <x v="7"/>
    <x v="7"/>
  </r>
  <r>
    <n v="1553"/>
    <d v="2026-08-23T00:00:00"/>
    <x v="2"/>
    <x v="2"/>
    <x v="1"/>
    <s v="Business"/>
    <x v="4"/>
    <x v="16"/>
    <n v="5"/>
    <n v="51.62"/>
    <n v="0.15"/>
    <n v="22.6"/>
    <x v="1694"/>
    <n v="113"/>
    <n v="106.38499999999996"/>
    <n v="0.48492376415889865"/>
    <n v="2026"/>
    <s v="Q3"/>
    <x v="7"/>
    <x v="7"/>
  </r>
  <r>
    <n v="1579"/>
    <d v="2026-08-23T00:00:00"/>
    <x v="3"/>
    <x v="7"/>
    <x v="2"/>
    <s v="Returning"/>
    <x v="1"/>
    <x v="1"/>
    <n v="3"/>
    <n v="90.71"/>
    <n v="0"/>
    <n v="45.57"/>
    <x v="1695"/>
    <n v="136.71"/>
    <n v="135.41999999999999"/>
    <n v="0.49762980928232825"/>
    <n v="2026"/>
    <s v="Q3"/>
    <x v="7"/>
    <x v="7"/>
  </r>
  <r>
    <n v="1732"/>
    <d v="2026-08-23T00:00:00"/>
    <x v="1"/>
    <x v="1"/>
    <x v="2"/>
    <s v="New"/>
    <x v="0"/>
    <x v="6"/>
    <n v="4"/>
    <n v="41.09"/>
    <n v="0"/>
    <n v="17"/>
    <x v="1696"/>
    <n v="68"/>
    <n v="96.360000000000014"/>
    <n v="0.58627403261134103"/>
    <n v="2026"/>
    <s v="Q3"/>
    <x v="7"/>
    <x v="7"/>
  </r>
  <r>
    <n v="2083"/>
    <d v="2026-08-23T00:00:00"/>
    <x v="1"/>
    <x v="14"/>
    <x v="0"/>
    <s v="New"/>
    <x v="1"/>
    <x v="1"/>
    <n v="1"/>
    <n v="91.37"/>
    <n v="0"/>
    <n v="46.73"/>
    <x v="1697"/>
    <n v="46.73"/>
    <n v="44.640000000000008"/>
    <n v="0.48856298566269024"/>
    <n v="2026"/>
    <s v="Q3"/>
    <x v="7"/>
    <x v="7"/>
  </r>
  <r>
    <n v="2176"/>
    <d v="2026-08-23T00:00:00"/>
    <x v="1"/>
    <x v="11"/>
    <x v="0"/>
    <s v="New"/>
    <x v="2"/>
    <x v="9"/>
    <n v="1"/>
    <n v="46.92"/>
    <n v="0"/>
    <n v="18.3"/>
    <x v="1698"/>
    <n v="18.3"/>
    <n v="28.62"/>
    <n v="0.60997442455242967"/>
    <n v="2026"/>
    <s v="Q3"/>
    <x v="7"/>
    <x v="7"/>
  </r>
  <r>
    <n v="2723"/>
    <d v="2026-08-23T00:00:00"/>
    <x v="0"/>
    <x v="0"/>
    <x v="0"/>
    <s v="New"/>
    <x v="0"/>
    <x v="8"/>
    <n v="1"/>
    <n v="100.29"/>
    <n v="0.05"/>
    <n v="49.82"/>
    <x v="1699"/>
    <n v="49.82"/>
    <n v="45.455500000000008"/>
    <n v="0.47709537079312103"/>
    <n v="2026"/>
    <s v="Q3"/>
    <x v="7"/>
    <x v="7"/>
  </r>
  <r>
    <n v="3299"/>
    <d v="2026-08-23T00:00:00"/>
    <x v="0"/>
    <x v="9"/>
    <x v="0"/>
    <s v="New"/>
    <x v="1"/>
    <x v="3"/>
    <n v="1"/>
    <n v="147.11000000000001"/>
    <n v="0.15"/>
    <n v="79.599999999999994"/>
    <x v="1700"/>
    <n v="79.599999999999994"/>
    <n v="45.443500000000014"/>
    <n v="0.36342152930780097"/>
    <n v="2026"/>
    <s v="Q3"/>
    <x v="7"/>
    <x v="7"/>
  </r>
  <r>
    <n v="3398"/>
    <d v="2026-08-23T00:00:00"/>
    <x v="1"/>
    <x v="12"/>
    <x v="0"/>
    <s v="New"/>
    <x v="1"/>
    <x v="11"/>
    <n v="2"/>
    <n v="156.44999999999999"/>
    <n v="0"/>
    <n v="80.13"/>
    <x v="1701"/>
    <n v="160.26"/>
    <n v="152.63999999999999"/>
    <n v="0.487823585810163"/>
    <n v="2026"/>
    <s v="Q3"/>
    <x v="7"/>
    <x v="7"/>
  </r>
  <r>
    <n v="4012"/>
    <d v="2026-08-23T00:00:00"/>
    <x v="1"/>
    <x v="14"/>
    <x v="0"/>
    <s v="New"/>
    <x v="1"/>
    <x v="17"/>
    <n v="2"/>
    <n v="72.97"/>
    <n v="0"/>
    <n v="33.25"/>
    <x v="1163"/>
    <n v="66.5"/>
    <n v="79.44"/>
    <n v="0.54433328765245992"/>
    <n v="2026"/>
    <s v="Q3"/>
    <x v="7"/>
    <x v="7"/>
  </r>
  <r>
    <n v="4064"/>
    <d v="2026-08-23T00:00:00"/>
    <x v="3"/>
    <x v="7"/>
    <x v="3"/>
    <s v="Returning"/>
    <x v="4"/>
    <x v="16"/>
    <n v="2"/>
    <n v="51.63"/>
    <n v="0"/>
    <n v="21.39"/>
    <x v="29"/>
    <n v="42.78"/>
    <n v="60.480000000000004"/>
    <n v="0.58570598489250436"/>
    <n v="2026"/>
    <s v="Q3"/>
    <x v="7"/>
    <x v="7"/>
  </r>
  <r>
    <n v="4671"/>
    <d v="2026-08-23T00:00:00"/>
    <x v="1"/>
    <x v="12"/>
    <x v="1"/>
    <s v="Returning"/>
    <x v="0"/>
    <x v="8"/>
    <n v="8"/>
    <n v="100.06"/>
    <n v="0.05"/>
    <n v="49.39"/>
    <x v="1702"/>
    <n v="395.12"/>
    <n v="365.33600000000001"/>
    <n v="0.48041701295012468"/>
    <n v="2026"/>
    <s v="Q3"/>
    <x v="7"/>
    <x v="7"/>
  </r>
  <r>
    <n v="1914"/>
    <d v="2026-08-24T00:00:00"/>
    <x v="3"/>
    <x v="8"/>
    <x v="2"/>
    <s v="Returning"/>
    <x v="3"/>
    <x v="13"/>
    <n v="4"/>
    <n v="83.2"/>
    <n v="0"/>
    <n v="39.99"/>
    <x v="1703"/>
    <n v="159.96"/>
    <n v="172.84"/>
    <n v="0.5193509615384615"/>
    <n v="2026"/>
    <s v="Q3"/>
    <x v="7"/>
    <x v="7"/>
  </r>
  <r>
    <n v="1973"/>
    <d v="2026-08-24T00:00:00"/>
    <x v="0"/>
    <x v="0"/>
    <x v="0"/>
    <s v="New"/>
    <x v="4"/>
    <x v="16"/>
    <n v="3"/>
    <n v="51.29"/>
    <n v="0"/>
    <n v="22.08"/>
    <x v="1704"/>
    <n v="66.239999999999995"/>
    <n v="87.63000000000001"/>
    <n v="0.56950672645739919"/>
    <n v="2026"/>
    <s v="Q3"/>
    <x v="7"/>
    <x v="7"/>
  </r>
  <r>
    <n v="2564"/>
    <d v="2026-08-24T00:00:00"/>
    <x v="2"/>
    <x v="3"/>
    <x v="0"/>
    <s v="Returning"/>
    <x v="3"/>
    <x v="7"/>
    <n v="1"/>
    <n v="200.2"/>
    <n v="0"/>
    <n v="103.38"/>
    <x v="1705"/>
    <n v="103.38"/>
    <n v="96.82"/>
    <n v="0.48361638361638359"/>
    <n v="2026"/>
    <s v="Q3"/>
    <x v="7"/>
    <x v="7"/>
  </r>
  <r>
    <n v="2791"/>
    <d v="2026-08-24T00:00:00"/>
    <x v="0"/>
    <x v="15"/>
    <x v="2"/>
    <s v="Business"/>
    <x v="4"/>
    <x v="14"/>
    <n v="2"/>
    <n v="36.869999999999997"/>
    <n v="0"/>
    <n v="13.71"/>
    <x v="1706"/>
    <n v="27.42"/>
    <n v="46.319999999999993"/>
    <n v="0.62815296989422287"/>
    <n v="2026"/>
    <s v="Q3"/>
    <x v="7"/>
    <x v="7"/>
  </r>
  <r>
    <n v="3559"/>
    <d v="2026-08-24T00:00:00"/>
    <x v="3"/>
    <x v="8"/>
    <x v="0"/>
    <s v="Returning"/>
    <x v="4"/>
    <x v="14"/>
    <n v="1"/>
    <n v="36.28"/>
    <n v="0.1"/>
    <n v="14.16"/>
    <x v="1111"/>
    <n v="14.16"/>
    <n v="18.492000000000001"/>
    <n v="0.56633590591694227"/>
    <n v="2026"/>
    <s v="Q3"/>
    <x v="7"/>
    <x v="7"/>
  </r>
  <r>
    <n v="3839"/>
    <d v="2026-08-24T00:00:00"/>
    <x v="0"/>
    <x v="15"/>
    <x v="3"/>
    <s v="Returning"/>
    <x v="1"/>
    <x v="1"/>
    <n v="2"/>
    <n v="93.88"/>
    <n v="0.05"/>
    <n v="46.57"/>
    <x v="1707"/>
    <n v="93.14"/>
    <n v="85.231999999999985"/>
    <n v="0.47783284371986628"/>
    <n v="2026"/>
    <s v="Q3"/>
    <x v="7"/>
    <x v="7"/>
  </r>
  <r>
    <n v="4133"/>
    <d v="2026-08-24T00:00:00"/>
    <x v="3"/>
    <x v="4"/>
    <x v="0"/>
    <s v="New"/>
    <x v="3"/>
    <x v="7"/>
    <n v="1"/>
    <n v="192.67"/>
    <n v="0.05"/>
    <n v="101.04"/>
    <x v="1619"/>
    <n v="101.04"/>
    <n v="81.996499999999983"/>
    <n v="0.44797895501716867"/>
    <n v="2026"/>
    <s v="Q3"/>
    <x v="7"/>
    <x v="7"/>
  </r>
  <r>
    <n v="4765"/>
    <d v="2026-08-24T00:00:00"/>
    <x v="0"/>
    <x v="15"/>
    <x v="0"/>
    <s v="New"/>
    <x v="0"/>
    <x v="0"/>
    <n v="1"/>
    <n v="80.099999999999994"/>
    <n v="0.05"/>
    <n v="43.49"/>
    <x v="1708"/>
    <n v="43.49"/>
    <n v="32.604999999999983"/>
    <n v="0.42847756094355727"/>
    <n v="2026"/>
    <s v="Q3"/>
    <x v="7"/>
    <x v="7"/>
  </r>
  <r>
    <n v="1868"/>
    <d v="2026-08-25T00:00:00"/>
    <x v="3"/>
    <x v="8"/>
    <x v="3"/>
    <s v="Returning"/>
    <x v="1"/>
    <x v="3"/>
    <n v="1"/>
    <n v="145.02000000000001"/>
    <n v="0"/>
    <n v="78.959999999999994"/>
    <x v="1709"/>
    <n v="78.959999999999994"/>
    <n v="66.060000000000016"/>
    <n v="0.4555233760860572"/>
    <n v="2026"/>
    <s v="Q3"/>
    <x v="7"/>
    <x v="7"/>
  </r>
  <r>
    <n v="987"/>
    <d v="2026-08-26T00:00:00"/>
    <x v="1"/>
    <x v="11"/>
    <x v="3"/>
    <s v="Returning"/>
    <x v="2"/>
    <x v="2"/>
    <n v="1"/>
    <n v="37"/>
    <n v="0.15"/>
    <n v="13.68"/>
    <x v="1710"/>
    <n v="13.68"/>
    <n v="17.77"/>
    <n v="0.56502384737678857"/>
    <n v="2026"/>
    <s v="Q3"/>
    <x v="7"/>
    <x v="7"/>
  </r>
  <r>
    <n v="2503"/>
    <d v="2026-08-26T00:00:00"/>
    <x v="1"/>
    <x v="6"/>
    <x v="0"/>
    <s v="Returning"/>
    <x v="0"/>
    <x v="4"/>
    <n v="2"/>
    <n v="50.02"/>
    <n v="0"/>
    <n v="21.99"/>
    <x v="1711"/>
    <n v="43.98"/>
    <n v="56.060000000000009"/>
    <n v="0.56037584966013598"/>
    <n v="2026"/>
    <s v="Q3"/>
    <x v="7"/>
    <x v="7"/>
  </r>
  <r>
    <n v="4928"/>
    <d v="2026-08-26T00:00:00"/>
    <x v="1"/>
    <x v="11"/>
    <x v="2"/>
    <s v="Returning"/>
    <x v="4"/>
    <x v="14"/>
    <n v="2"/>
    <n v="35.950000000000003"/>
    <n v="0.05"/>
    <n v="13.93"/>
    <x v="1712"/>
    <n v="27.86"/>
    <n v="40.445000000000007"/>
    <n v="0.59212356342873884"/>
    <n v="2026"/>
    <s v="Q3"/>
    <x v="7"/>
    <x v="7"/>
  </r>
  <r>
    <n v="852"/>
    <d v="2026-08-27T00:00:00"/>
    <x v="0"/>
    <x v="9"/>
    <x v="0"/>
    <s v="New"/>
    <x v="2"/>
    <x v="9"/>
    <n v="3"/>
    <n v="45.84"/>
    <n v="0.15"/>
    <n v="17.899999999999999"/>
    <x v="1713"/>
    <n v="53.699999999999996"/>
    <n v="63.192000000000014"/>
    <n v="0.54060158094651478"/>
    <n v="2026"/>
    <s v="Q3"/>
    <x v="7"/>
    <x v="7"/>
  </r>
  <r>
    <n v="2188"/>
    <d v="2026-08-27T00:00:00"/>
    <x v="1"/>
    <x v="6"/>
    <x v="0"/>
    <s v="New"/>
    <x v="3"/>
    <x v="13"/>
    <n v="1"/>
    <n v="83.23"/>
    <n v="0.1"/>
    <n v="40.229999999999997"/>
    <x v="1714"/>
    <n v="40.229999999999997"/>
    <n v="34.677000000000014"/>
    <n v="0.46293403820737727"/>
    <n v="2026"/>
    <s v="Q3"/>
    <x v="7"/>
    <x v="7"/>
  </r>
  <r>
    <n v="2574"/>
    <d v="2026-08-27T00:00:00"/>
    <x v="0"/>
    <x v="9"/>
    <x v="2"/>
    <s v="New"/>
    <x v="0"/>
    <x v="8"/>
    <n v="1"/>
    <n v="104.33"/>
    <n v="0.1"/>
    <n v="49.86"/>
    <x v="1715"/>
    <n v="49.86"/>
    <n v="44.037000000000006"/>
    <n v="0.46899261957251032"/>
    <n v="2026"/>
    <s v="Q3"/>
    <x v="7"/>
    <x v="7"/>
  </r>
  <r>
    <n v="2942"/>
    <d v="2026-08-27T00:00:00"/>
    <x v="1"/>
    <x v="6"/>
    <x v="0"/>
    <s v="New"/>
    <x v="1"/>
    <x v="11"/>
    <n v="1"/>
    <n v="156.94999999999999"/>
    <n v="0"/>
    <n v="80.41"/>
    <x v="1716"/>
    <n v="80.41"/>
    <n v="76.539999999999992"/>
    <n v="0.48767123287671232"/>
    <n v="2026"/>
    <s v="Q3"/>
    <x v="7"/>
    <x v="7"/>
  </r>
  <r>
    <n v="3211"/>
    <d v="2026-08-27T00:00:00"/>
    <x v="1"/>
    <x v="14"/>
    <x v="2"/>
    <s v="Business"/>
    <x v="0"/>
    <x v="6"/>
    <n v="3"/>
    <n v="41.33"/>
    <n v="0.05"/>
    <n v="17"/>
    <x v="282"/>
    <n v="51"/>
    <n v="66.790499999999994"/>
    <n v="0.56702790123142355"/>
    <n v="2026"/>
    <s v="Q3"/>
    <x v="7"/>
    <x v="7"/>
  </r>
  <r>
    <n v="3306"/>
    <d v="2026-08-27T00:00:00"/>
    <x v="0"/>
    <x v="15"/>
    <x v="0"/>
    <s v="Business"/>
    <x v="2"/>
    <x v="2"/>
    <n v="1"/>
    <n v="35.590000000000003"/>
    <n v="0"/>
    <n v="13.66"/>
    <x v="1717"/>
    <n v="13.66"/>
    <n v="21.930000000000003"/>
    <n v="0.61618432143860635"/>
    <n v="2026"/>
    <s v="Q3"/>
    <x v="7"/>
    <x v="7"/>
  </r>
  <r>
    <n v="3837"/>
    <d v="2026-08-27T00:00:00"/>
    <x v="3"/>
    <x v="8"/>
    <x v="0"/>
    <s v="Returning"/>
    <x v="3"/>
    <x v="5"/>
    <n v="2"/>
    <n v="335.87"/>
    <n v="0.1"/>
    <n v="196.54"/>
    <x v="1718"/>
    <n v="393.08"/>
    <n v="211.48600000000005"/>
    <n v="0.34981457773014035"/>
    <n v="2026"/>
    <s v="Q3"/>
    <x v="7"/>
    <x v="7"/>
  </r>
  <r>
    <n v="4169"/>
    <d v="2026-08-27T00:00:00"/>
    <x v="3"/>
    <x v="13"/>
    <x v="0"/>
    <s v="New"/>
    <x v="4"/>
    <x v="16"/>
    <n v="1"/>
    <n v="50.7"/>
    <n v="0.05"/>
    <n v="21.65"/>
    <x v="491"/>
    <n v="21.65"/>
    <n v="26.515000000000001"/>
    <n v="0.55050347762898377"/>
    <n v="2026"/>
    <s v="Q3"/>
    <x v="7"/>
    <x v="7"/>
  </r>
  <r>
    <n v="4452"/>
    <d v="2026-08-27T00:00:00"/>
    <x v="2"/>
    <x v="2"/>
    <x v="3"/>
    <s v="New"/>
    <x v="1"/>
    <x v="11"/>
    <n v="3"/>
    <n v="152.76"/>
    <n v="0.1"/>
    <n v="77.36"/>
    <x v="1719"/>
    <n v="232.07999999999998"/>
    <n v="180.37200000000001"/>
    <n v="0.43731634226528182"/>
    <n v="2026"/>
    <s v="Q3"/>
    <x v="7"/>
    <x v="7"/>
  </r>
  <r>
    <n v="4740"/>
    <d v="2026-08-27T00:00:00"/>
    <x v="0"/>
    <x v="15"/>
    <x v="1"/>
    <s v="Returning"/>
    <x v="1"/>
    <x v="17"/>
    <n v="5"/>
    <n v="72.78"/>
    <n v="0.1"/>
    <n v="33.25"/>
    <x v="1720"/>
    <n v="166.25"/>
    <n v="161.26"/>
    <n v="0.49238191200268694"/>
    <n v="2026"/>
    <s v="Q3"/>
    <x v="7"/>
    <x v="7"/>
  </r>
  <r>
    <n v="5000"/>
    <d v="2026-08-27T00:00:00"/>
    <x v="1"/>
    <x v="12"/>
    <x v="3"/>
    <s v="New"/>
    <x v="2"/>
    <x v="2"/>
    <n v="2"/>
    <n v="37"/>
    <n v="0"/>
    <n v="13.83"/>
    <x v="1721"/>
    <n v="27.66"/>
    <n v="46.34"/>
    <n v="0.62621621621621626"/>
    <n v="2026"/>
    <s v="Q3"/>
    <x v="7"/>
    <x v="7"/>
  </r>
  <r>
    <n v="5058"/>
    <d v="2026-08-27T00:00:00"/>
    <x v="1"/>
    <x v="11"/>
    <x v="1"/>
    <s v="Business"/>
    <x v="0"/>
    <x v="6"/>
    <n v="6"/>
    <n v="41.33"/>
    <n v="0.2"/>
    <n v="17.02"/>
    <x v="1722"/>
    <n v="102.12"/>
    <n v="96.26400000000001"/>
    <n v="0.48524074522138883"/>
    <n v="2026"/>
    <s v="Q3"/>
    <x v="7"/>
    <x v="7"/>
  </r>
  <r>
    <n v="496"/>
    <d v="2026-08-28T00:00:00"/>
    <x v="0"/>
    <x v="15"/>
    <x v="2"/>
    <s v="Returning"/>
    <x v="4"/>
    <x v="14"/>
    <n v="1"/>
    <n v="37.020000000000003"/>
    <n v="0"/>
    <n v="13.64"/>
    <x v="1723"/>
    <n v="13.64"/>
    <n v="23.380000000000003"/>
    <n v="0.63155051323608857"/>
    <n v="2026"/>
    <s v="Q3"/>
    <x v="7"/>
    <x v="7"/>
  </r>
  <r>
    <n v="1343"/>
    <d v="2026-08-28T00:00:00"/>
    <x v="3"/>
    <x v="8"/>
    <x v="0"/>
    <s v="New"/>
    <x v="3"/>
    <x v="13"/>
    <n v="1"/>
    <n v="81.06"/>
    <n v="0"/>
    <n v="38.43"/>
    <x v="1724"/>
    <n v="38.43"/>
    <n v="42.63"/>
    <n v="0.52590673575129532"/>
    <n v="2026"/>
    <s v="Q3"/>
    <x v="7"/>
    <x v="7"/>
  </r>
  <r>
    <n v="1455"/>
    <d v="2026-08-28T00:00:00"/>
    <x v="2"/>
    <x v="2"/>
    <x v="0"/>
    <s v="New"/>
    <x v="0"/>
    <x v="4"/>
    <n v="2"/>
    <n v="51.91"/>
    <n v="0"/>
    <n v="21.94"/>
    <x v="1725"/>
    <n v="43.88"/>
    <n v="59.939999999999991"/>
    <n v="0.57734540550953573"/>
    <n v="2026"/>
    <s v="Q3"/>
    <x v="7"/>
    <x v="7"/>
  </r>
  <r>
    <n v="1632"/>
    <d v="2026-08-28T00:00:00"/>
    <x v="3"/>
    <x v="7"/>
    <x v="3"/>
    <s v="New"/>
    <x v="2"/>
    <x v="2"/>
    <n v="1"/>
    <n v="35.700000000000003"/>
    <n v="0.05"/>
    <n v="13.45"/>
    <x v="432"/>
    <n v="13.45"/>
    <n v="20.465"/>
    <n v="0.60342031549461894"/>
    <n v="2026"/>
    <s v="Q3"/>
    <x v="7"/>
    <x v="7"/>
  </r>
  <r>
    <n v="1817"/>
    <d v="2026-08-28T00:00:00"/>
    <x v="0"/>
    <x v="9"/>
    <x v="2"/>
    <s v="New"/>
    <x v="4"/>
    <x v="14"/>
    <n v="1"/>
    <n v="36.590000000000003"/>
    <n v="0.05"/>
    <n v="14.15"/>
    <x v="1726"/>
    <n v="14.15"/>
    <n v="20.610500000000002"/>
    <n v="0.59292875534011313"/>
    <n v="2026"/>
    <s v="Q3"/>
    <x v="7"/>
    <x v="7"/>
  </r>
  <r>
    <n v="2993"/>
    <d v="2026-08-28T00:00:00"/>
    <x v="1"/>
    <x v="12"/>
    <x v="1"/>
    <s v="Business"/>
    <x v="2"/>
    <x v="2"/>
    <n v="3"/>
    <n v="35.520000000000003"/>
    <n v="0.1"/>
    <n v="13.78"/>
    <x v="1727"/>
    <n v="41.339999999999996"/>
    <n v="54.564000000000014"/>
    <n v="0.56894394394394399"/>
    <n v="2026"/>
    <s v="Q3"/>
    <x v="7"/>
    <x v="7"/>
  </r>
  <r>
    <n v="4676"/>
    <d v="2026-08-28T00:00:00"/>
    <x v="3"/>
    <x v="13"/>
    <x v="2"/>
    <s v="New"/>
    <x v="0"/>
    <x v="0"/>
    <n v="2"/>
    <n v="81.88"/>
    <n v="0.1"/>
    <n v="42.87"/>
    <x v="1728"/>
    <n v="85.74"/>
    <n v="61.643999999999991"/>
    <n v="0.41825435596808336"/>
    <n v="2026"/>
    <s v="Q3"/>
    <x v="7"/>
    <x v="7"/>
  </r>
  <r>
    <n v="5105"/>
    <d v="2026-08-28T00:00:00"/>
    <x v="3"/>
    <x v="7"/>
    <x v="0"/>
    <s v="Business"/>
    <x v="2"/>
    <x v="9"/>
    <n v="4"/>
    <n v="46.54"/>
    <n v="0"/>
    <n v="18.86"/>
    <x v="1729"/>
    <n v="75.44"/>
    <n v="110.72"/>
    <n v="0.5947571981091534"/>
    <n v="2026"/>
    <s v="Q3"/>
    <x v="7"/>
    <x v="7"/>
  </r>
  <r>
    <n v="223"/>
    <d v="2026-08-29T00:00:00"/>
    <x v="2"/>
    <x v="2"/>
    <x v="2"/>
    <s v="Returning"/>
    <x v="4"/>
    <x v="16"/>
    <n v="1"/>
    <n v="49.79"/>
    <n v="0"/>
    <n v="21.43"/>
    <x v="1730"/>
    <n v="21.43"/>
    <n v="28.36"/>
    <n v="0.56959228760795344"/>
    <n v="2026"/>
    <s v="Q3"/>
    <x v="7"/>
    <x v="7"/>
  </r>
  <r>
    <n v="1023"/>
    <d v="2026-08-29T00:00:00"/>
    <x v="2"/>
    <x v="3"/>
    <x v="0"/>
    <s v="New"/>
    <x v="1"/>
    <x v="1"/>
    <n v="6"/>
    <n v="90.19"/>
    <n v="0"/>
    <n v="45.61"/>
    <x v="1731"/>
    <n v="273.65999999999997"/>
    <n v="267.48"/>
    <n v="0.4942898325756736"/>
    <n v="2026"/>
    <s v="Q3"/>
    <x v="7"/>
    <x v="7"/>
  </r>
  <r>
    <n v="1694"/>
    <d v="2026-08-29T00:00:00"/>
    <x v="1"/>
    <x v="12"/>
    <x v="0"/>
    <s v="New"/>
    <x v="1"/>
    <x v="17"/>
    <n v="1"/>
    <n v="70.38"/>
    <n v="0.15"/>
    <n v="32.64"/>
    <x v="1732"/>
    <n v="32.64"/>
    <n v="27.182999999999993"/>
    <n v="0.45439045183290699"/>
    <n v="2026"/>
    <s v="Q3"/>
    <x v="7"/>
    <x v="7"/>
  </r>
  <r>
    <n v="2006"/>
    <d v="2026-08-29T00:00:00"/>
    <x v="3"/>
    <x v="13"/>
    <x v="0"/>
    <s v="New"/>
    <x v="2"/>
    <x v="9"/>
    <n v="1"/>
    <n v="46.43"/>
    <n v="0"/>
    <n v="18.2"/>
    <x v="1733"/>
    <n v="18.2"/>
    <n v="28.23"/>
    <n v="0.60801206116734874"/>
    <n v="2026"/>
    <s v="Q3"/>
    <x v="7"/>
    <x v="7"/>
  </r>
  <r>
    <n v="3026"/>
    <d v="2026-08-29T00:00:00"/>
    <x v="0"/>
    <x v="0"/>
    <x v="0"/>
    <s v="New"/>
    <x v="3"/>
    <x v="7"/>
    <n v="1"/>
    <n v="194.75"/>
    <n v="0.05"/>
    <n v="105.94"/>
    <x v="1734"/>
    <n v="105.94"/>
    <n v="79.072499999999991"/>
    <n v="0.42739004121343149"/>
    <n v="2026"/>
    <s v="Q3"/>
    <x v="7"/>
    <x v="7"/>
  </r>
  <r>
    <n v="3057"/>
    <d v="2026-08-29T00:00:00"/>
    <x v="1"/>
    <x v="14"/>
    <x v="2"/>
    <s v="Returning"/>
    <x v="1"/>
    <x v="3"/>
    <n v="2"/>
    <n v="142.16"/>
    <n v="0"/>
    <n v="79.36"/>
    <x v="1735"/>
    <n v="158.72"/>
    <n v="125.6"/>
    <n v="0.44175576814856499"/>
    <n v="2026"/>
    <s v="Q3"/>
    <x v="7"/>
    <x v="7"/>
  </r>
  <r>
    <n v="3112"/>
    <d v="2026-08-29T00:00:00"/>
    <x v="3"/>
    <x v="8"/>
    <x v="0"/>
    <s v="Business"/>
    <x v="2"/>
    <x v="9"/>
    <n v="2"/>
    <n v="47.69"/>
    <n v="0.05"/>
    <n v="18.8"/>
    <x v="1736"/>
    <n v="37.6"/>
    <n v="53.010999999999989"/>
    <n v="0.58503934400900548"/>
    <n v="2026"/>
    <s v="Q3"/>
    <x v="7"/>
    <x v="7"/>
  </r>
  <r>
    <n v="3137"/>
    <d v="2026-08-29T00:00:00"/>
    <x v="2"/>
    <x v="5"/>
    <x v="2"/>
    <s v="New"/>
    <x v="2"/>
    <x v="18"/>
    <n v="3"/>
    <n v="164.51"/>
    <n v="0"/>
    <n v="86.76"/>
    <x v="1737"/>
    <n v="260.28000000000003"/>
    <n v="233.24999999999994"/>
    <n v="0.47261564646526039"/>
    <n v="2026"/>
    <s v="Q3"/>
    <x v="7"/>
    <x v="7"/>
  </r>
  <r>
    <n v="3983"/>
    <d v="2026-08-29T00:00:00"/>
    <x v="2"/>
    <x v="2"/>
    <x v="3"/>
    <s v="Business"/>
    <x v="3"/>
    <x v="7"/>
    <n v="2"/>
    <n v="194.71"/>
    <n v="0.1"/>
    <n v="105.57"/>
    <x v="1738"/>
    <n v="211.14"/>
    <n v="139.33800000000002"/>
    <n v="0.39756561039494637"/>
    <n v="2026"/>
    <s v="Q3"/>
    <x v="7"/>
    <x v="7"/>
  </r>
  <r>
    <n v="4016"/>
    <d v="2026-08-29T00:00:00"/>
    <x v="3"/>
    <x v="13"/>
    <x v="1"/>
    <s v="Business"/>
    <x v="1"/>
    <x v="3"/>
    <n v="5"/>
    <n v="145.24"/>
    <n v="0.15"/>
    <n v="77.69"/>
    <x v="1739"/>
    <n v="388.45"/>
    <n v="228.82"/>
    <n v="0.37069677774717708"/>
    <n v="2026"/>
    <s v="Q3"/>
    <x v="7"/>
    <x v="7"/>
  </r>
  <r>
    <n v="4340"/>
    <d v="2026-08-29T00:00:00"/>
    <x v="3"/>
    <x v="8"/>
    <x v="0"/>
    <s v="New"/>
    <x v="2"/>
    <x v="2"/>
    <n v="2"/>
    <n v="35.6"/>
    <n v="0.15"/>
    <n v="13.67"/>
    <x v="1740"/>
    <n v="27.34"/>
    <n v="33.180000000000007"/>
    <n v="0.54824851288830145"/>
    <n v="2026"/>
    <s v="Q3"/>
    <x v="7"/>
    <x v="7"/>
  </r>
  <r>
    <n v="4640"/>
    <d v="2026-08-29T00:00:00"/>
    <x v="0"/>
    <x v="15"/>
    <x v="0"/>
    <s v="New"/>
    <x v="4"/>
    <x v="10"/>
    <n v="2"/>
    <n v="41.05"/>
    <n v="0.05"/>
    <n v="14.47"/>
    <x v="1741"/>
    <n v="28.94"/>
    <n v="49.054999999999993"/>
    <n v="0.62895057375472785"/>
    <n v="2026"/>
    <s v="Q3"/>
    <x v="7"/>
    <x v="7"/>
  </r>
  <r>
    <n v="4733"/>
    <d v="2026-08-29T00:00:00"/>
    <x v="2"/>
    <x v="2"/>
    <x v="0"/>
    <s v="New"/>
    <x v="1"/>
    <x v="11"/>
    <n v="2"/>
    <n v="153.63999999999999"/>
    <n v="0.05"/>
    <n v="77.709999999999994"/>
    <x v="1742"/>
    <n v="155.41999999999999"/>
    <n v="136.49599999999995"/>
    <n v="0.46758656599843784"/>
    <n v="2026"/>
    <s v="Q3"/>
    <x v="7"/>
    <x v="7"/>
  </r>
  <r>
    <n v="4827"/>
    <d v="2026-08-29T00:00:00"/>
    <x v="2"/>
    <x v="2"/>
    <x v="0"/>
    <s v="Returning"/>
    <x v="2"/>
    <x v="2"/>
    <n v="5"/>
    <n v="36.700000000000003"/>
    <n v="0"/>
    <n v="13.45"/>
    <x v="1743"/>
    <n v="67.25"/>
    <n v="116.25"/>
    <n v="0.63351498637602177"/>
    <n v="2026"/>
    <s v="Q3"/>
    <x v="7"/>
    <x v="7"/>
  </r>
  <r>
    <n v="5180"/>
    <d v="2026-08-29T00:00:00"/>
    <x v="0"/>
    <x v="15"/>
    <x v="1"/>
    <s v="Business"/>
    <x v="3"/>
    <x v="19"/>
    <n v="8"/>
    <n v="124"/>
    <n v="0.1"/>
    <n v="61.85"/>
    <x v="1744"/>
    <n v="494.8"/>
    <n v="398.00000000000006"/>
    <n v="0.44578853046594985"/>
    <n v="2026"/>
    <s v="Q3"/>
    <x v="7"/>
    <x v="7"/>
  </r>
  <r>
    <n v="121"/>
    <d v="2026-08-30T00:00:00"/>
    <x v="1"/>
    <x v="1"/>
    <x v="3"/>
    <s v="New"/>
    <x v="0"/>
    <x v="0"/>
    <n v="1"/>
    <n v="81.23"/>
    <n v="0.1"/>
    <n v="42.65"/>
    <x v="1745"/>
    <n v="42.65"/>
    <n v="30.457000000000001"/>
    <n v="0.41660853269864723"/>
    <n v="2026"/>
    <s v="Q3"/>
    <x v="7"/>
    <x v="7"/>
  </r>
  <r>
    <n v="618"/>
    <d v="2026-08-30T00:00:00"/>
    <x v="1"/>
    <x v="12"/>
    <x v="0"/>
    <s v="Business"/>
    <x v="0"/>
    <x v="6"/>
    <n v="2"/>
    <n v="41.06"/>
    <n v="0.05"/>
    <n v="16.559999999999999"/>
    <x v="1746"/>
    <n v="33.119999999999997"/>
    <n v="44.893999999999998"/>
    <n v="0.5754608147255621"/>
    <n v="2026"/>
    <s v="Q3"/>
    <x v="7"/>
    <x v="7"/>
  </r>
  <r>
    <n v="2860"/>
    <d v="2026-08-30T00:00:00"/>
    <x v="3"/>
    <x v="7"/>
    <x v="3"/>
    <s v="Returning"/>
    <x v="1"/>
    <x v="3"/>
    <n v="1"/>
    <n v="143.49"/>
    <n v="0.1"/>
    <n v="80.72"/>
    <x v="1747"/>
    <n v="80.72"/>
    <n v="48.421000000000021"/>
    <n v="0.3749467636149636"/>
    <n v="2026"/>
    <s v="Q3"/>
    <x v="7"/>
    <x v="7"/>
  </r>
  <r>
    <n v="3768"/>
    <d v="2026-08-30T00:00:00"/>
    <x v="2"/>
    <x v="3"/>
    <x v="2"/>
    <s v="New"/>
    <x v="1"/>
    <x v="3"/>
    <n v="1"/>
    <n v="143.38"/>
    <n v="0"/>
    <n v="78.37"/>
    <x v="1748"/>
    <n v="78.37"/>
    <n v="65.009999999999991"/>
    <n v="0.45341051750592826"/>
    <n v="2026"/>
    <s v="Q3"/>
    <x v="7"/>
    <x v="7"/>
  </r>
  <r>
    <n v="3987"/>
    <d v="2026-08-30T00:00:00"/>
    <x v="1"/>
    <x v="12"/>
    <x v="3"/>
    <s v="Business"/>
    <x v="1"/>
    <x v="3"/>
    <n v="1"/>
    <n v="144.54"/>
    <n v="0"/>
    <n v="78.77"/>
    <x v="1749"/>
    <n v="78.77"/>
    <n v="65.77"/>
    <n v="0.45502974955029751"/>
    <n v="2026"/>
    <s v="Q3"/>
    <x v="7"/>
    <x v="7"/>
  </r>
  <r>
    <n v="4990"/>
    <d v="2026-08-30T00:00:00"/>
    <x v="3"/>
    <x v="8"/>
    <x v="3"/>
    <s v="Returning"/>
    <x v="4"/>
    <x v="10"/>
    <n v="1"/>
    <n v="40.92"/>
    <n v="0.1"/>
    <n v="14.94"/>
    <x v="1750"/>
    <n v="14.94"/>
    <n v="21.888000000000005"/>
    <n v="0.59433040078201382"/>
    <n v="2026"/>
    <s v="Q3"/>
    <x v="7"/>
    <x v="7"/>
  </r>
  <r>
    <n v="348"/>
    <d v="2026-08-31T00:00:00"/>
    <x v="1"/>
    <x v="12"/>
    <x v="1"/>
    <s v="Business"/>
    <x v="1"/>
    <x v="11"/>
    <n v="5"/>
    <n v="151.21"/>
    <n v="0.15"/>
    <n v="77.12"/>
    <x v="1751"/>
    <n v="385.6"/>
    <n v="257.04250000000002"/>
    <n v="0.39997743691087967"/>
    <n v="2026"/>
    <s v="Q3"/>
    <x v="7"/>
    <x v="7"/>
  </r>
  <r>
    <n v="1642"/>
    <d v="2026-08-31T00:00:00"/>
    <x v="3"/>
    <x v="8"/>
    <x v="3"/>
    <s v="New"/>
    <x v="4"/>
    <x v="10"/>
    <n v="1"/>
    <n v="40.770000000000003"/>
    <n v="0"/>
    <n v="15.13"/>
    <x v="1752"/>
    <n v="15.13"/>
    <n v="25.64"/>
    <n v="0.62889379445670834"/>
    <n v="2026"/>
    <s v="Q3"/>
    <x v="7"/>
    <x v="7"/>
  </r>
  <r>
    <n v="2146"/>
    <d v="2026-08-31T00:00:00"/>
    <x v="0"/>
    <x v="0"/>
    <x v="3"/>
    <s v="New"/>
    <x v="4"/>
    <x v="14"/>
    <n v="1"/>
    <n v="35.47"/>
    <n v="0.05"/>
    <n v="14.1"/>
    <x v="1753"/>
    <n v="14.1"/>
    <n v="19.596499999999999"/>
    <n v="0.58155891561438122"/>
    <n v="2026"/>
    <s v="Q3"/>
    <x v="7"/>
    <x v="7"/>
  </r>
  <r>
    <n v="2629"/>
    <d v="2026-08-31T00:00:00"/>
    <x v="3"/>
    <x v="8"/>
    <x v="0"/>
    <s v="Returning"/>
    <x v="0"/>
    <x v="0"/>
    <n v="1"/>
    <n v="81.72"/>
    <n v="0"/>
    <n v="42.38"/>
    <x v="1032"/>
    <n v="42.38"/>
    <n v="39.339999999999996"/>
    <n v="0.48139990210474787"/>
    <n v="2026"/>
    <s v="Q3"/>
    <x v="7"/>
    <x v="7"/>
  </r>
  <r>
    <n v="2870"/>
    <d v="2026-08-31T00:00:00"/>
    <x v="3"/>
    <x v="7"/>
    <x v="0"/>
    <s v="New"/>
    <x v="2"/>
    <x v="9"/>
    <n v="1"/>
    <n v="45.84"/>
    <n v="0"/>
    <n v="17.84"/>
    <x v="412"/>
    <n v="17.84"/>
    <n v="28.000000000000004"/>
    <n v="0.61082024432809778"/>
    <n v="2026"/>
    <s v="Q3"/>
    <x v="7"/>
    <x v="7"/>
  </r>
  <r>
    <n v="2975"/>
    <d v="2026-08-31T00:00:00"/>
    <x v="1"/>
    <x v="12"/>
    <x v="0"/>
    <s v="New"/>
    <x v="2"/>
    <x v="9"/>
    <n v="1"/>
    <n v="46.59"/>
    <n v="0"/>
    <n v="18.47"/>
    <x v="1754"/>
    <n v="18.47"/>
    <n v="28.120000000000005"/>
    <n v="0.60356299635114841"/>
    <n v="2026"/>
    <s v="Q3"/>
    <x v="7"/>
    <x v="7"/>
  </r>
  <r>
    <n v="3163"/>
    <d v="2026-08-31T00:00:00"/>
    <x v="0"/>
    <x v="15"/>
    <x v="2"/>
    <s v="Business"/>
    <x v="1"/>
    <x v="17"/>
    <n v="1"/>
    <n v="69.959999999999994"/>
    <n v="0"/>
    <n v="32.340000000000003"/>
    <x v="1755"/>
    <n v="32.340000000000003"/>
    <n v="37.61999999999999"/>
    <n v="0.53773584905660365"/>
    <n v="2026"/>
    <s v="Q3"/>
    <x v="7"/>
    <x v="7"/>
  </r>
  <r>
    <n v="94"/>
    <d v="2026-09-01T00:00:00"/>
    <x v="1"/>
    <x v="6"/>
    <x v="2"/>
    <s v="Returning"/>
    <x v="0"/>
    <x v="4"/>
    <n v="5"/>
    <n v="50.76"/>
    <n v="0"/>
    <n v="22.89"/>
    <x v="1756"/>
    <n v="114.45"/>
    <n v="139.34999999999997"/>
    <n v="0.54905437352245856"/>
    <n v="2026"/>
    <s v="Q3"/>
    <x v="8"/>
    <x v="8"/>
  </r>
  <r>
    <n v="271"/>
    <d v="2026-09-01T00:00:00"/>
    <x v="1"/>
    <x v="12"/>
    <x v="3"/>
    <s v="Returning"/>
    <x v="1"/>
    <x v="1"/>
    <n v="1"/>
    <n v="94.29"/>
    <n v="0.1"/>
    <n v="45.12"/>
    <x v="1757"/>
    <n v="45.12"/>
    <n v="39.741000000000007"/>
    <n v="0.46830699614663984"/>
    <n v="2026"/>
    <s v="Q3"/>
    <x v="8"/>
    <x v="8"/>
  </r>
  <r>
    <n v="1481"/>
    <d v="2026-09-01T00:00:00"/>
    <x v="1"/>
    <x v="12"/>
    <x v="1"/>
    <s v="Business"/>
    <x v="0"/>
    <x v="0"/>
    <n v="6"/>
    <n v="81.430000000000007"/>
    <n v="0.05"/>
    <n v="42.24"/>
    <x v="1758"/>
    <n v="253.44"/>
    <n v="210.71100000000001"/>
    <n v="0.45397079829624415"/>
    <n v="2026"/>
    <s v="Q3"/>
    <x v="8"/>
    <x v="8"/>
  </r>
  <r>
    <n v="1663"/>
    <d v="2026-09-01T00:00:00"/>
    <x v="2"/>
    <x v="5"/>
    <x v="0"/>
    <s v="Returning"/>
    <x v="2"/>
    <x v="9"/>
    <n v="1"/>
    <n v="45.54"/>
    <n v="0.1"/>
    <n v="18.440000000000001"/>
    <x v="1759"/>
    <n v="18.440000000000001"/>
    <n v="22.545999999999996"/>
    <n v="0.5500902747279558"/>
    <n v="2026"/>
    <s v="Q3"/>
    <x v="8"/>
    <x v="8"/>
  </r>
  <r>
    <n v="2866"/>
    <d v="2026-09-01T00:00:00"/>
    <x v="0"/>
    <x v="15"/>
    <x v="3"/>
    <s v="Returning"/>
    <x v="1"/>
    <x v="11"/>
    <n v="2"/>
    <n v="156.63999999999999"/>
    <n v="0.1"/>
    <n v="80.09"/>
    <x v="1760"/>
    <n v="160.18"/>
    <n v="121.77199999999999"/>
    <n v="0.43188911587787987"/>
    <n v="2026"/>
    <s v="Q3"/>
    <x v="8"/>
    <x v="8"/>
  </r>
  <r>
    <n v="3288"/>
    <d v="2026-09-01T00:00:00"/>
    <x v="3"/>
    <x v="7"/>
    <x v="3"/>
    <s v="Business"/>
    <x v="1"/>
    <x v="17"/>
    <n v="1"/>
    <n v="72.81"/>
    <n v="0"/>
    <n v="32.299999999999997"/>
    <x v="1761"/>
    <n v="32.299999999999997"/>
    <n v="40.510000000000005"/>
    <n v="0.55637961818431536"/>
    <n v="2026"/>
    <s v="Q3"/>
    <x v="8"/>
    <x v="8"/>
  </r>
  <r>
    <n v="3426"/>
    <d v="2026-09-01T00:00:00"/>
    <x v="1"/>
    <x v="11"/>
    <x v="2"/>
    <s v="New"/>
    <x v="3"/>
    <x v="13"/>
    <n v="6"/>
    <n v="80.319999999999993"/>
    <n v="0"/>
    <n v="38.42"/>
    <x v="1762"/>
    <n v="230.52"/>
    <n v="251.39999999999995"/>
    <n v="0.52166334661354574"/>
    <n v="2026"/>
    <s v="Q3"/>
    <x v="8"/>
    <x v="8"/>
  </r>
  <r>
    <n v="4826"/>
    <d v="2026-09-01T00:00:00"/>
    <x v="3"/>
    <x v="13"/>
    <x v="2"/>
    <s v="Returning"/>
    <x v="2"/>
    <x v="18"/>
    <n v="5"/>
    <n v="166.81"/>
    <n v="0.05"/>
    <n v="89.24"/>
    <x v="1763"/>
    <n v="446.2"/>
    <n v="346.14749999999998"/>
    <n v="0.43686324497774021"/>
    <n v="2026"/>
    <s v="Q3"/>
    <x v="8"/>
    <x v="8"/>
  </r>
  <r>
    <n v="662"/>
    <d v="2026-09-02T00:00:00"/>
    <x v="3"/>
    <x v="13"/>
    <x v="0"/>
    <s v="New"/>
    <x v="4"/>
    <x v="10"/>
    <n v="1"/>
    <n v="40.56"/>
    <n v="0.15"/>
    <n v="14.28"/>
    <x v="1764"/>
    <n v="14.28"/>
    <n v="20.195999999999998"/>
    <n v="0.58579881656804733"/>
    <n v="2026"/>
    <s v="Q3"/>
    <x v="8"/>
    <x v="8"/>
  </r>
  <r>
    <n v="1393"/>
    <d v="2026-09-02T00:00:00"/>
    <x v="2"/>
    <x v="16"/>
    <x v="0"/>
    <s v="Returning"/>
    <x v="2"/>
    <x v="18"/>
    <n v="2"/>
    <n v="162.4"/>
    <n v="0.1"/>
    <n v="88.04"/>
    <x v="1765"/>
    <n v="176.08"/>
    <n v="116.23999999999998"/>
    <n v="0.39764641488779412"/>
    <n v="2026"/>
    <s v="Q3"/>
    <x v="8"/>
    <x v="8"/>
  </r>
  <r>
    <n v="1568"/>
    <d v="2026-09-02T00:00:00"/>
    <x v="0"/>
    <x v="15"/>
    <x v="2"/>
    <s v="Returning"/>
    <x v="4"/>
    <x v="12"/>
    <n v="5"/>
    <n v="123.09"/>
    <n v="0"/>
    <n v="70.3"/>
    <x v="1766"/>
    <n v="351.5"/>
    <n v="263.95000000000005"/>
    <n v="0.42887318222438869"/>
    <n v="2026"/>
    <s v="Q3"/>
    <x v="8"/>
    <x v="8"/>
  </r>
  <r>
    <n v="2428"/>
    <d v="2026-09-02T00:00:00"/>
    <x v="1"/>
    <x v="6"/>
    <x v="3"/>
    <s v="New"/>
    <x v="2"/>
    <x v="2"/>
    <n v="1"/>
    <n v="36.69"/>
    <n v="0"/>
    <n v="13.92"/>
    <x v="1767"/>
    <n v="13.92"/>
    <n v="22.769999999999996"/>
    <n v="0.6206050695012264"/>
    <n v="2026"/>
    <s v="Q3"/>
    <x v="8"/>
    <x v="8"/>
  </r>
  <r>
    <n v="2890"/>
    <d v="2026-09-02T00:00:00"/>
    <x v="2"/>
    <x v="3"/>
    <x v="0"/>
    <s v="Business"/>
    <x v="2"/>
    <x v="15"/>
    <n v="4"/>
    <n v="130.43"/>
    <n v="0"/>
    <n v="66.849999999999994"/>
    <x v="1768"/>
    <n v="267.39999999999998"/>
    <n v="254.32000000000005"/>
    <n v="0.48746454036648018"/>
    <n v="2026"/>
    <s v="Q3"/>
    <x v="8"/>
    <x v="8"/>
  </r>
  <r>
    <n v="2108"/>
    <d v="2026-09-03T00:00:00"/>
    <x v="1"/>
    <x v="11"/>
    <x v="0"/>
    <s v="Returning"/>
    <x v="1"/>
    <x v="3"/>
    <n v="1"/>
    <n v="146.13999999999999"/>
    <n v="0"/>
    <n v="81.040000000000006"/>
    <x v="1769"/>
    <n v="81.040000000000006"/>
    <n v="65.09999999999998"/>
    <n v="0.44546325441357593"/>
    <n v="2026"/>
    <s v="Q3"/>
    <x v="8"/>
    <x v="8"/>
  </r>
  <r>
    <n v="2340"/>
    <d v="2026-09-03T00:00:00"/>
    <x v="1"/>
    <x v="14"/>
    <x v="2"/>
    <s v="New"/>
    <x v="3"/>
    <x v="5"/>
    <n v="4"/>
    <n v="332.93"/>
    <n v="0"/>
    <n v="193.56"/>
    <x v="1770"/>
    <n v="774.24"/>
    <n v="557.48"/>
    <n v="0.41861652599645571"/>
    <n v="2026"/>
    <s v="Q3"/>
    <x v="8"/>
    <x v="8"/>
  </r>
  <r>
    <n v="3078"/>
    <d v="2026-09-03T00:00:00"/>
    <x v="1"/>
    <x v="14"/>
    <x v="2"/>
    <s v="Business"/>
    <x v="3"/>
    <x v="19"/>
    <n v="4"/>
    <n v="122.43"/>
    <n v="0"/>
    <n v="61.5"/>
    <x v="1771"/>
    <n v="246"/>
    <n v="243.72000000000003"/>
    <n v="0.49767213918157316"/>
    <n v="2026"/>
    <s v="Q3"/>
    <x v="8"/>
    <x v="8"/>
  </r>
  <r>
    <n v="3575"/>
    <d v="2026-09-03T00:00:00"/>
    <x v="2"/>
    <x v="2"/>
    <x v="3"/>
    <s v="Returning"/>
    <x v="0"/>
    <x v="0"/>
    <n v="3"/>
    <n v="81.12"/>
    <n v="0.1"/>
    <n v="41.78"/>
    <x v="1772"/>
    <n v="125.34"/>
    <n v="93.684000000000026"/>
    <n v="0.42773394696471628"/>
    <n v="2026"/>
    <s v="Q3"/>
    <x v="8"/>
    <x v="8"/>
  </r>
  <r>
    <n v="3700"/>
    <d v="2026-09-03T00:00:00"/>
    <x v="1"/>
    <x v="14"/>
    <x v="0"/>
    <s v="Returning"/>
    <x v="2"/>
    <x v="18"/>
    <n v="1"/>
    <n v="168.54"/>
    <n v="0.05"/>
    <n v="87.82"/>
    <x v="1773"/>
    <n v="87.82"/>
    <n v="72.292999999999978"/>
    <n v="0.45151236938911887"/>
    <n v="2026"/>
    <s v="Q3"/>
    <x v="8"/>
    <x v="8"/>
  </r>
  <r>
    <n v="3762"/>
    <d v="2026-09-03T00:00:00"/>
    <x v="0"/>
    <x v="0"/>
    <x v="2"/>
    <s v="New"/>
    <x v="0"/>
    <x v="6"/>
    <n v="4"/>
    <n v="39.61"/>
    <n v="0.1"/>
    <n v="16.829999999999998"/>
    <x v="1774"/>
    <n v="67.319999999999993"/>
    <n v="75.27600000000001"/>
    <n v="0.52789699570815452"/>
    <n v="2026"/>
    <s v="Q3"/>
    <x v="8"/>
    <x v="8"/>
  </r>
  <r>
    <n v="2790"/>
    <d v="2026-09-04T00:00:00"/>
    <x v="3"/>
    <x v="8"/>
    <x v="0"/>
    <s v="Returning"/>
    <x v="4"/>
    <x v="10"/>
    <n v="1"/>
    <n v="39.85"/>
    <n v="0.1"/>
    <n v="14.96"/>
    <x v="1775"/>
    <n v="14.96"/>
    <n v="20.905000000000001"/>
    <n v="0.58288024536456151"/>
    <n v="2026"/>
    <s v="Q3"/>
    <x v="8"/>
    <x v="8"/>
  </r>
  <r>
    <n v="4149"/>
    <d v="2026-09-04T00:00:00"/>
    <x v="3"/>
    <x v="8"/>
    <x v="0"/>
    <s v="New"/>
    <x v="4"/>
    <x v="10"/>
    <n v="1"/>
    <n v="40.51"/>
    <n v="0.05"/>
    <n v="14.7"/>
    <x v="1575"/>
    <n v="14.7"/>
    <n v="23.784499999999998"/>
    <n v="0.6180280372617547"/>
    <n v="2026"/>
    <s v="Q3"/>
    <x v="8"/>
    <x v="8"/>
  </r>
  <r>
    <n v="1955"/>
    <d v="2026-09-05T00:00:00"/>
    <x v="1"/>
    <x v="12"/>
    <x v="0"/>
    <s v="Returning"/>
    <x v="3"/>
    <x v="19"/>
    <n v="1"/>
    <n v="121.59"/>
    <n v="0"/>
    <n v="62.44"/>
    <x v="1776"/>
    <n v="62.44"/>
    <n v="59.150000000000006"/>
    <n v="0.4864709268854347"/>
    <n v="2026"/>
    <s v="Q3"/>
    <x v="8"/>
    <x v="8"/>
  </r>
  <r>
    <n v="2077"/>
    <d v="2026-09-05T00:00:00"/>
    <x v="3"/>
    <x v="8"/>
    <x v="1"/>
    <s v="Business"/>
    <x v="1"/>
    <x v="11"/>
    <n v="4"/>
    <n v="152.99"/>
    <n v="0.15"/>
    <n v="77.12"/>
    <x v="1777"/>
    <n v="308.48"/>
    <n v="211.68600000000004"/>
    <n v="0.40695854784818697"/>
    <n v="2026"/>
    <s v="Q3"/>
    <x v="8"/>
    <x v="8"/>
  </r>
  <r>
    <n v="2879"/>
    <d v="2026-09-05T00:00:00"/>
    <x v="2"/>
    <x v="10"/>
    <x v="0"/>
    <s v="Business"/>
    <x v="2"/>
    <x v="2"/>
    <n v="3"/>
    <n v="36.19"/>
    <n v="0.1"/>
    <n v="13.97"/>
    <x v="1778"/>
    <n v="41.910000000000004"/>
    <n v="55.80299999999999"/>
    <n v="0.57109084768659235"/>
    <n v="2026"/>
    <s v="Q3"/>
    <x v="8"/>
    <x v="8"/>
  </r>
  <r>
    <n v="3353"/>
    <d v="2026-09-05T00:00:00"/>
    <x v="2"/>
    <x v="16"/>
    <x v="2"/>
    <s v="New"/>
    <x v="1"/>
    <x v="3"/>
    <n v="2"/>
    <n v="142.44"/>
    <n v="0"/>
    <n v="77.33"/>
    <x v="1779"/>
    <n v="154.66"/>
    <n v="130.22"/>
    <n v="0.45710474585790506"/>
    <n v="2026"/>
    <s v="Q3"/>
    <x v="8"/>
    <x v="8"/>
  </r>
  <r>
    <n v="3514"/>
    <d v="2026-09-05T00:00:00"/>
    <x v="1"/>
    <x v="6"/>
    <x v="0"/>
    <s v="New"/>
    <x v="2"/>
    <x v="15"/>
    <n v="2"/>
    <n v="133.81"/>
    <n v="0"/>
    <n v="66.78"/>
    <x v="1780"/>
    <n v="133.56"/>
    <n v="134.06"/>
    <n v="0.5009341603766535"/>
    <n v="2026"/>
    <s v="Q3"/>
    <x v="8"/>
    <x v="8"/>
  </r>
  <r>
    <n v="3964"/>
    <d v="2026-09-05T00:00:00"/>
    <x v="1"/>
    <x v="12"/>
    <x v="2"/>
    <s v="New"/>
    <x v="4"/>
    <x v="10"/>
    <n v="2"/>
    <n v="40.49"/>
    <n v="0.15"/>
    <n v="14.32"/>
    <x v="1781"/>
    <n v="28.64"/>
    <n v="40.192999999999998"/>
    <n v="0.58392050324698908"/>
    <n v="2026"/>
    <s v="Q3"/>
    <x v="8"/>
    <x v="8"/>
  </r>
  <r>
    <n v="4599"/>
    <d v="2026-09-05T00:00:00"/>
    <x v="2"/>
    <x v="2"/>
    <x v="0"/>
    <s v="Business"/>
    <x v="3"/>
    <x v="7"/>
    <n v="4"/>
    <n v="198.1"/>
    <n v="0"/>
    <n v="101.61"/>
    <x v="1782"/>
    <n v="406.44"/>
    <n v="385.96"/>
    <n v="0.48707723372034323"/>
    <n v="2026"/>
    <s v="Q3"/>
    <x v="8"/>
    <x v="8"/>
  </r>
  <r>
    <n v="5030"/>
    <d v="2026-09-05T00:00:00"/>
    <x v="1"/>
    <x v="12"/>
    <x v="2"/>
    <s v="New"/>
    <x v="0"/>
    <x v="0"/>
    <n v="1"/>
    <n v="83.73"/>
    <n v="0.15"/>
    <n v="43.34"/>
    <x v="1783"/>
    <n v="43.34"/>
    <n v="27.830500000000001"/>
    <n v="0.39103982689457006"/>
    <n v="2026"/>
    <s v="Q3"/>
    <x v="8"/>
    <x v="8"/>
  </r>
  <r>
    <n v="1593"/>
    <d v="2026-09-06T00:00:00"/>
    <x v="1"/>
    <x v="14"/>
    <x v="2"/>
    <s v="New"/>
    <x v="3"/>
    <x v="7"/>
    <n v="2"/>
    <n v="194.92"/>
    <n v="0"/>
    <n v="102.66"/>
    <x v="1784"/>
    <n v="205.32"/>
    <n v="184.51999999999998"/>
    <n v="0.47332238867227577"/>
    <n v="2026"/>
    <s v="Q3"/>
    <x v="8"/>
    <x v="8"/>
  </r>
  <r>
    <n v="1818"/>
    <d v="2026-09-06T00:00:00"/>
    <x v="1"/>
    <x v="12"/>
    <x v="2"/>
    <s v="New"/>
    <x v="2"/>
    <x v="18"/>
    <n v="1"/>
    <n v="161.03"/>
    <n v="0"/>
    <n v="89.86"/>
    <x v="1785"/>
    <n v="89.86"/>
    <n v="71.17"/>
    <n v="0.44196733527914056"/>
    <n v="2026"/>
    <s v="Q3"/>
    <x v="8"/>
    <x v="8"/>
  </r>
  <r>
    <n v="2370"/>
    <d v="2026-09-06T00:00:00"/>
    <x v="3"/>
    <x v="4"/>
    <x v="3"/>
    <s v="New"/>
    <x v="4"/>
    <x v="14"/>
    <n v="1"/>
    <n v="35.68"/>
    <n v="0.05"/>
    <n v="13.76"/>
    <x v="1786"/>
    <n v="13.76"/>
    <n v="20.136000000000003"/>
    <n v="0.59405239556289835"/>
    <n v="2026"/>
    <s v="Q3"/>
    <x v="8"/>
    <x v="8"/>
  </r>
  <r>
    <n v="2726"/>
    <d v="2026-09-06T00:00:00"/>
    <x v="1"/>
    <x v="6"/>
    <x v="0"/>
    <s v="New"/>
    <x v="0"/>
    <x v="6"/>
    <n v="1"/>
    <n v="39.68"/>
    <n v="0.05"/>
    <n v="16.63"/>
    <x v="1787"/>
    <n v="16.63"/>
    <n v="21.065999999999999"/>
    <n v="0.55883913412563668"/>
    <n v="2026"/>
    <s v="Q3"/>
    <x v="8"/>
    <x v="8"/>
  </r>
  <r>
    <n v="2755"/>
    <d v="2026-09-06T00:00:00"/>
    <x v="2"/>
    <x v="10"/>
    <x v="0"/>
    <s v="New"/>
    <x v="1"/>
    <x v="3"/>
    <n v="3"/>
    <n v="146.22"/>
    <n v="0"/>
    <n v="80.13"/>
    <x v="1788"/>
    <n v="240.39"/>
    <n v="198.26999999999998"/>
    <n v="0.4519901518260156"/>
    <n v="2026"/>
    <s v="Q3"/>
    <x v="8"/>
    <x v="8"/>
  </r>
  <r>
    <n v="3187"/>
    <d v="2026-09-06T00:00:00"/>
    <x v="3"/>
    <x v="7"/>
    <x v="2"/>
    <s v="Returning"/>
    <x v="1"/>
    <x v="17"/>
    <n v="1"/>
    <n v="71.680000000000007"/>
    <n v="0"/>
    <n v="31.87"/>
    <x v="1789"/>
    <n v="31.87"/>
    <n v="39.81"/>
    <n v="0.5553850446428571"/>
    <n v="2026"/>
    <s v="Q3"/>
    <x v="8"/>
    <x v="8"/>
  </r>
  <r>
    <n v="3471"/>
    <d v="2026-09-06T00:00:00"/>
    <x v="2"/>
    <x v="10"/>
    <x v="3"/>
    <s v="New"/>
    <x v="4"/>
    <x v="16"/>
    <n v="2"/>
    <n v="51.77"/>
    <n v="0"/>
    <n v="21.46"/>
    <x v="1790"/>
    <n v="42.92"/>
    <n v="60.620000000000005"/>
    <n v="0.58547421286459345"/>
    <n v="2026"/>
    <s v="Q3"/>
    <x v="8"/>
    <x v="8"/>
  </r>
  <r>
    <n v="3529"/>
    <d v="2026-09-06T00:00:00"/>
    <x v="2"/>
    <x v="5"/>
    <x v="1"/>
    <s v="Returning"/>
    <x v="4"/>
    <x v="10"/>
    <n v="4"/>
    <n v="39.4"/>
    <n v="0.15"/>
    <n v="14.95"/>
    <x v="1791"/>
    <n v="59.8"/>
    <n v="74.159999999999982"/>
    <n v="0.55359808898178553"/>
    <n v="2026"/>
    <s v="Q3"/>
    <x v="8"/>
    <x v="8"/>
  </r>
  <r>
    <n v="3549"/>
    <d v="2026-09-06T00:00:00"/>
    <x v="3"/>
    <x v="8"/>
    <x v="0"/>
    <s v="New"/>
    <x v="2"/>
    <x v="9"/>
    <n v="1"/>
    <n v="47.17"/>
    <n v="0"/>
    <n v="18.64"/>
    <x v="1792"/>
    <n v="18.64"/>
    <n v="28.53"/>
    <n v="0.60483358066567738"/>
    <n v="2026"/>
    <s v="Q3"/>
    <x v="8"/>
    <x v="8"/>
  </r>
  <r>
    <n v="4003"/>
    <d v="2026-09-06T00:00:00"/>
    <x v="3"/>
    <x v="4"/>
    <x v="3"/>
    <s v="Returning"/>
    <x v="4"/>
    <x v="16"/>
    <n v="2"/>
    <n v="50.41"/>
    <n v="0.1"/>
    <n v="22.05"/>
    <x v="1793"/>
    <n v="44.1"/>
    <n v="46.637999999999998"/>
    <n v="0.51398532037294187"/>
    <n v="2026"/>
    <s v="Q3"/>
    <x v="8"/>
    <x v="8"/>
  </r>
  <r>
    <n v="4613"/>
    <d v="2026-09-06T00:00:00"/>
    <x v="3"/>
    <x v="13"/>
    <x v="0"/>
    <s v="Business"/>
    <x v="0"/>
    <x v="0"/>
    <n v="4"/>
    <n v="80.38"/>
    <n v="0.1"/>
    <n v="42.55"/>
    <x v="1794"/>
    <n v="170.2"/>
    <n v="119.16800000000001"/>
    <n v="0.41182162505874875"/>
    <n v="2026"/>
    <s v="Q3"/>
    <x v="8"/>
    <x v="8"/>
  </r>
  <r>
    <n v="75"/>
    <d v="2026-09-07T00:00:00"/>
    <x v="0"/>
    <x v="0"/>
    <x v="0"/>
    <s v="Business"/>
    <x v="4"/>
    <x v="10"/>
    <n v="2"/>
    <n v="40.78"/>
    <n v="0"/>
    <n v="15.04"/>
    <x v="1795"/>
    <n v="30.08"/>
    <n v="51.480000000000004"/>
    <n v="0.63119176066699367"/>
    <n v="2026"/>
    <s v="Q3"/>
    <x v="8"/>
    <x v="8"/>
  </r>
  <r>
    <n v="601"/>
    <d v="2026-09-07T00:00:00"/>
    <x v="1"/>
    <x v="12"/>
    <x v="0"/>
    <s v="Returning"/>
    <x v="1"/>
    <x v="3"/>
    <n v="1"/>
    <n v="141.69"/>
    <n v="0"/>
    <n v="80.34"/>
    <x v="1796"/>
    <n v="80.34"/>
    <n v="61.349999999999994"/>
    <n v="0.43298750793986868"/>
    <n v="2026"/>
    <s v="Q3"/>
    <x v="8"/>
    <x v="8"/>
  </r>
  <r>
    <n v="1617"/>
    <d v="2026-09-07T00:00:00"/>
    <x v="3"/>
    <x v="8"/>
    <x v="0"/>
    <s v="New"/>
    <x v="3"/>
    <x v="13"/>
    <n v="1"/>
    <n v="83.28"/>
    <n v="0.1"/>
    <n v="39.75"/>
    <x v="1797"/>
    <n v="39.75"/>
    <n v="35.201999999999998"/>
    <n v="0.46966058277297468"/>
    <n v="2026"/>
    <s v="Q3"/>
    <x v="8"/>
    <x v="8"/>
  </r>
  <r>
    <n v="2305"/>
    <d v="2026-09-07T00:00:00"/>
    <x v="3"/>
    <x v="7"/>
    <x v="3"/>
    <s v="Returning"/>
    <x v="3"/>
    <x v="13"/>
    <n v="2"/>
    <n v="82.43"/>
    <n v="0"/>
    <n v="40.51"/>
    <x v="1798"/>
    <n v="81.02"/>
    <n v="83.840000000000018"/>
    <n v="0.50855271139148372"/>
    <n v="2026"/>
    <s v="Q3"/>
    <x v="8"/>
    <x v="8"/>
  </r>
  <r>
    <n v="2344"/>
    <d v="2026-09-07T00:00:00"/>
    <x v="0"/>
    <x v="15"/>
    <x v="3"/>
    <s v="New"/>
    <x v="4"/>
    <x v="14"/>
    <n v="4"/>
    <n v="36.380000000000003"/>
    <n v="0"/>
    <n v="14.16"/>
    <x v="1799"/>
    <n v="56.64"/>
    <n v="88.88000000000001"/>
    <n v="0.61077515118196812"/>
    <n v="2026"/>
    <s v="Q3"/>
    <x v="8"/>
    <x v="8"/>
  </r>
  <r>
    <n v="2601"/>
    <d v="2026-09-07T00:00:00"/>
    <x v="1"/>
    <x v="11"/>
    <x v="0"/>
    <s v="New"/>
    <x v="0"/>
    <x v="0"/>
    <n v="1"/>
    <n v="82.86"/>
    <n v="0"/>
    <n v="43.33"/>
    <x v="769"/>
    <n v="43.33"/>
    <n v="39.53"/>
    <n v="0.47706975621530295"/>
    <n v="2026"/>
    <s v="Q3"/>
    <x v="8"/>
    <x v="8"/>
  </r>
  <r>
    <n v="2831"/>
    <d v="2026-09-07T00:00:00"/>
    <x v="0"/>
    <x v="9"/>
    <x v="0"/>
    <s v="New"/>
    <x v="2"/>
    <x v="9"/>
    <n v="1"/>
    <n v="46.44"/>
    <n v="0.05"/>
    <n v="17.88"/>
    <x v="1641"/>
    <n v="17.88"/>
    <n v="26.237999999999996"/>
    <n v="0.59472324221406225"/>
    <n v="2026"/>
    <s v="Q3"/>
    <x v="8"/>
    <x v="8"/>
  </r>
  <r>
    <n v="2845"/>
    <d v="2026-09-07T00:00:00"/>
    <x v="0"/>
    <x v="0"/>
    <x v="1"/>
    <s v="Business"/>
    <x v="2"/>
    <x v="15"/>
    <n v="4"/>
    <n v="133.26"/>
    <n v="0.1"/>
    <n v="68.77"/>
    <x v="1800"/>
    <n v="275.08"/>
    <n v="204.65600000000001"/>
    <n v="0.42660129738022579"/>
    <n v="2026"/>
    <s v="Q3"/>
    <x v="8"/>
    <x v="8"/>
  </r>
  <r>
    <n v="3679"/>
    <d v="2026-09-07T00:00:00"/>
    <x v="1"/>
    <x v="12"/>
    <x v="3"/>
    <s v="New"/>
    <x v="1"/>
    <x v="3"/>
    <n v="1"/>
    <n v="147.36000000000001"/>
    <n v="0"/>
    <n v="81.599999999999994"/>
    <x v="1801"/>
    <n v="81.599999999999994"/>
    <n v="65.760000000000019"/>
    <n v="0.44625407166123787"/>
    <n v="2026"/>
    <s v="Q3"/>
    <x v="8"/>
    <x v="8"/>
  </r>
  <r>
    <n v="3828"/>
    <d v="2026-09-07T00:00:00"/>
    <x v="0"/>
    <x v="0"/>
    <x v="0"/>
    <s v="New"/>
    <x v="2"/>
    <x v="18"/>
    <n v="2"/>
    <n v="166.13"/>
    <n v="0.15"/>
    <n v="86.71"/>
    <x v="1802"/>
    <n v="173.42"/>
    <n v="109.001"/>
    <n v="0.38595217777714835"/>
    <n v="2026"/>
    <s v="Q3"/>
    <x v="8"/>
    <x v="8"/>
  </r>
  <r>
    <n v="4226"/>
    <d v="2026-09-07T00:00:00"/>
    <x v="2"/>
    <x v="3"/>
    <x v="0"/>
    <s v="New"/>
    <x v="4"/>
    <x v="16"/>
    <n v="1"/>
    <n v="51.74"/>
    <n v="0"/>
    <n v="22.45"/>
    <x v="1803"/>
    <n v="22.45"/>
    <n v="29.290000000000003"/>
    <n v="0.56609972941631237"/>
    <n v="2026"/>
    <s v="Q3"/>
    <x v="8"/>
    <x v="8"/>
  </r>
  <r>
    <n v="58"/>
    <d v="2026-09-08T00:00:00"/>
    <x v="0"/>
    <x v="0"/>
    <x v="2"/>
    <s v="Returning"/>
    <x v="1"/>
    <x v="17"/>
    <n v="1"/>
    <n v="71.7"/>
    <n v="0"/>
    <n v="32"/>
    <x v="1804"/>
    <n v="32"/>
    <n v="39.700000000000003"/>
    <n v="0.55369595536959559"/>
    <n v="2026"/>
    <s v="Q3"/>
    <x v="8"/>
    <x v="8"/>
  </r>
  <r>
    <n v="1224"/>
    <d v="2026-09-08T00:00:00"/>
    <x v="2"/>
    <x v="2"/>
    <x v="0"/>
    <s v="Returning"/>
    <x v="0"/>
    <x v="6"/>
    <n v="2"/>
    <n v="39.409999999999997"/>
    <n v="0.05"/>
    <n v="17.12"/>
    <x v="1805"/>
    <n v="34.24"/>
    <n v="40.638999999999989"/>
    <n v="0.54272893601677363"/>
    <n v="2026"/>
    <s v="Q3"/>
    <x v="8"/>
    <x v="8"/>
  </r>
  <r>
    <n v="4345"/>
    <d v="2026-09-08T00:00:00"/>
    <x v="0"/>
    <x v="9"/>
    <x v="0"/>
    <s v="New"/>
    <x v="3"/>
    <x v="5"/>
    <n v="2"/>
    <n v="345.33"/>
    <n v="0"/>
    <n v="198.22"/>
    <x v="1806"/>
    <n v="396.44"/>
    <n v="294.21999999999997"/>
    <n v="0.42599832044710856"/>
    <n v="2026"/>
    <s v="Q3"/>
    <x v="8"/>
    <x v="8"/>
  </r>
  <r>
    <n v="1069"/>
    <d v="2026-09-09T00:00:00"/>
    <x v="3"/>
    <x v="13"/>
    <x v="0"/>
    <s v="Returning"/>
    <x v="1"/>
    <x v="3"/>
    <n v="1"/>
    <n v="145.33000000000001"/>
    <n v="0.1"/>
    <n v="80.97"/>
    <x v="1807"/>
    <n v="80.97"/>
    <n v="49.827000000000027"/>
    <n v="0.3809491043372556"/>
    <n v="2026"/>
    <s v="Q3"/>
    <x v="8"/>
    <x v="8"/>
  </r>
  <r>
    <n v="1489"/>
    <d v="2026-09-09T00:00:00"/>
    <x v="0"/>
    <x v="0"/>
    <x v="0"/>
    <s v="Returning"/>
    <x v="0"/>
    <x v="4"/>
    <n v="3"/>
    <n v="50.03"/>
    <n v="0.1"/>
    <n v="22.89"/>
    <x v="1808"/>
    <n v="68.67"/>
    <n v="66.411000000000016"/>
    <n v="0.49163835032313952"/>
    <n v="2026"/>
    <s v="Q3"/>
    <x v="8"/>
    <x v="8"/>
  </r>
  <r>
    <n v="2045"/>
    <d v="2026-09-09T00:00:00"/>
    <x v="1"/>
    <x v="1"/>
    <x v="3"/>
    <s v="Returning"/>
    <x v="2"/>
    <x v="2"/>
    <n v="1"/>
    <n v="35.68"/>
    <n v="0.05"/>
    <n v="13.37"/>
    <x v="1786"/>
    <n v="13.37"/>
    <n v="20.526000000000003"/>
    <n v="0.60555817795610112"/>
    <n v="2026"/>
    <s v="Q3"/>
    <x v="8"/>
    <x v="8"/>
  </r>
  <r>
    <n v="2610"/>
    <d v="2026-09-09T00:00:00"/>
    <x v="3"/>
    <x v="8"/>
    <x v="0"/>
    <s v="Returning"/>
    <x v="3"/>
    <x v="5"/>
    <n v="1"/>
    <n v="341.87"/>
    <n v="0.1"/>
    <n v="190.66"/>
    <x v="1809"/>
    <n v="190.66"/>
    <n v="117.023"/>
    <n v="0.38033625517171893"/>
    <n v="2026"/>
    <s v="Q3"/>
    <x v="8"/>
    <x v="8"/>
  </r>
  <r>
    <n v="4210"/>
    <d v="2026-09-09T00:00:00"/>
    <x v="1"/>
    <x v="6"/>
    <x v="0"/>
    <s v="Returning"/>
    <x v="2"/>
    <x v="18"/>
    <n v="1"/>
    <n v="164.6"/>
    <n v="0"/>
    <n v="87.21"/>
    <x v="248"/>
    <n v="87.21"/>
    <n v="77.39"/>
    <n v="0.47017010935601461"/>
    <n v="2026"/>
    <s v="Q3"/>
    <x v="8"/>
    <x v="8"/>
  </r>
  <r>
    <n v="4584"/>
    <d v="2026-09-09T00:00:00"/>
    <x v="3"/>
    <x v="8"/>
    <x v="0"/>
    <s v="Returning"/>
    <x v="4"/>
    <x v="10"/>
    <n v="2"/>
    <n v="41.24"/>
    <n v="0"/>
    <n v="14.46"/>
    <x v="1810"/>
    <n v="28.92"/>
    <n v="53.56"/>
    <n v="0.64936954413191073"/>
    <n v="2026"/>
    <s v="Q3"/>
    <x v="8"/>
    <x v="8"/>
  </r>
  <r>
    <n v="44"/>
    <d v="2026-09-10T00:00:00"/>
    <x v="2"/>
    <x v="10"/>
    <x v="2"/>
    <s v="New"/>
    <x v="0"/>
    <x v="6"/>
    <n v="1"/>
    <n v="40.1"/>
    <n v="0"/>
    <n v="16.920000000000002"/>
    <x v="1811"/>
    <n v="16.920000000000002"/>
    <n v="23.18"/>
    <n v="0.57805486284289276"/>
    <n v="2026"/>
    <s v="Q3"/>
    <x v="8"/>
    <x v="8"/>
  </r>
  <r>
    <n v="97"/>
    <d v="2026-09-10T00:00:00"/>
    <x v="1"/>
    <x v="6"/>
    <x v="0"/>
    <s v="New"/>
    <x v="3"/>
    <x v="13"/>
    <n v="2"/>
    <n v="80.239999999999995"/>
    <n v="0"/>
    <n v="40.5"/>
    <x v="1812"/>
    <n v="81"/>
    <n v="79.47999999999999"/>
    <n v="0.49526420737786636"/>
    <n v="2026"/>
    <s v="Q3"/>
    <x v="8"/>
    <x v="8"/>
  </r>
  <r>
    <n v="1015"/>
    <d v="2026-09-10T00:00:00"/>
    <x v="2"/>
    <x v="3"/>
    <x v="0"/>
    <s v="New"/>
    <x v="1"/>
    <x v="11"/>
    <n v="4"/>
    <n v="151.01"/>
    <n v="0"/>
    <n v="80.569999999999993"/>
    <x v="1813"/>
    <n v="322.27999999999997"/>
    <n v="281.76"/>
    <n v="0.46645917488908023"/>
    <n v="2026"/>
    <s v="Q3"/>
    <x v="8"/>
    <x v="8"/>
  </r>
  <r>
    <n v="1128"/>
    <d v="2026-09-10T00:00:00"/>
    <x v="0"/>
    <x v="15"/>
    <x v="3"/>
    <s v="Returning"/>
    <x v="0"/>
    <x v="4"/>
    <n v="1"/>
    <n v="51.32"/>
    <n v="0.1"/>
    <n v="22.67"/>
    <x v="1814"/>
    <n v="22.67"/>
    <n v="23.518000000000001"/>
    <n v="0.50917987356023209"/>
    <n v="2026"/>
    <s v="Q3"/>
    <x v="8"/>
    <x v="8"/>
  </r>
  <r>
    <n v="3548"/>
    <d v="2026-09-10T00:00:00"/>
    <x v="3"/>
    <x v="7"/>
    <x v="2"/>
    <s v="Returning"/>
    <x v="1"/>
    <x v="17"/>
    <n v="2"/>
    <n v="72.61"/>
    <n v="0"/>
    <n v="32.68"/>
    <x v="1815"/>
    <n v="65.36"/>
    <n v="79.86"/>
    <n v="0.54992425285773305"/>
    <n v="2026"/>
    <s v="Q3"/>
    <x v="8"/>
    <x v="8"/>
  </r>
  <r>
    <n v="242"/>
    <d v="2026-09-11T00:00:00"/>
    <x v="3"/>
    <x v="13"/>
    <x v="3"/>
    <s v="Business"/>
    <x v="4"/>
    <x v="10"/>
    <n v="5"/>
    <n v="40.94"/>
    <n v="0"/>
    <n v="14.78"/>
    <x v="1816"/>
    <n v="73.899999999999991"/>
    <n v="130.80000000000001"/>
    <n v="0.6389838788470934"/>
    <n v="2026"/>
    <s v="Q3"/>
    <x v="8"/>
    <x v="8"/>
  </r>
  <r>
    <n v="784"/>
    <d v="2026-09-11T00:00:00"/>
    <x v="2"/>
    <x v="16"/>
    <x v="3"/>
    <s v="New"/>
    <x v="0"/>
    <x v="0"/>
    <n v="4"/>
    <n v="81.69"/>
    <n v="0"/>
    <n v="42.23"/>
    <x v="1817"/>
    <n v="168.92"/>
    <n v="157.84"/>
    <n v="0.48304566042355246"/>
    <n v="2026"/>
    <s v="Q3"/>
    <x v="8"/>
    <x v="8"/>
  </r>
  <r>
    <n v="1535"/>
    <d v="2026-09-11T00:00:00"/>
    <x v="0"/>
    <x v="15"/>
    <x v="2"/>
    <s v="New"/>
    <x v="0"/>
    <x v="4"/>
    <n v="1"/>
    <n v="51.25"/>
    <n v="0.05"/>
    <n v="21.99"/>
    <x v="1818"/>
    <n v="21.99"/>
    <n v="26.697500000000002"/>
    <n v="0.54834403080872918"/>
    <n v="2026"/>
    <s v="Q3"/>
    <x v="8"/>
    <x v="8"/>
  </r>
  <r>
    <n v="1687"/>
    <d v="2026-09-11T00:00:00"/>
    <x v="2"/>
    <x v="16"/>
    <x v="0"/>
    <s v="Returning"/>
    <x v="4"/>
    <x v="16"/>
    <n v="1"/>
    <n v="50.78"/>
    <n v="0.05"/>
    <n v="22.52"/>
    <x v="1819"/>
    <n v="22.52"/>
    <n v="25.721"/>
    <n v="0.5331771729441761"/>
    <n v="2026"/>
    <s v="Q3"/>
    <x v="8"/>
    <x v="8"/>
  </r>
  <r>
    <n v="2162"/>
    <d v="2026-09-11T00:00:00"/>
    <x v="1"/>
    <x v="1"/>
    <x v="0"/>
    <s v="New"/>
    <x v="2"/>
    <x v="15"/>
    <n v="1"/>
    <n v="133.31"/>
    <n v="0.05"/>
    <n v="67.790000000000006"/>
    <x v="1820"/>
    <n v="67.790000000000006"/>
    <n v="58.854499999999987"/>
    <n v="0.46472211584395684"/>
    <n v="2026"/>
    <s v="Q3"/>
    <x v="8"/>
    <x v="8"/>
  </r>
  <r>
    <n v="2307"/>
    <d v="2026-09-11T00:00:00"/>
    <x v="2"/>
    <x v="2"/>
    <x v="0"/>
    <s v="Returning"/>
    <x v="2"/>
    <x v="18"/>
    <n v="1"/>
    <n v="162.06"/>
    <n v="0"/>
    <n v="86.95"/>
    <x v="1821"/>
    <n v="86.95"/>
    <n v="75.11"/>
    <n v="0.4634703196347032"/>
    <n v="2026"/>
    <s v="Q3"/>
    <x v="8"/>
    <x v="8"/>
  </r>
  <r>
    <n v="3976"/>
    <d v="2026-09-11T00:00:00"/>
    <x v="2"/>
    <x v="5"/>
    <x v="2"/>
    <s v="Returning"/>
    <x v="2"/>
    <x v="2"/>
    <n v="2"/>
    <n v="37.03"/>
    <n v="0.1"/>
    <n v="13.46"/>
    <x v="1822"/>
    <n v="26.92"/>
    <n v="39.734000000000009"/>
    <n v="0.59612326342004984"/>
    <n v="2026"/>
    <s v="Q3"/>
    <x v="8"/>
    <x v="8"/>
  </r>
  <r>
    <n v="5066"/>
    <d v="2026-09-11T00:00:00"/>
    <x v="1"/>
    <x v="11"/>
    <x v="0"/>
    <s v="New"/>
    <x v="3"/>
    <x v="5"/>
    <n v="1"/>
    <n v="338.01"/>
    <n v="0"/>
    <n v="190.89"/>
    <x v="1823"/>
    <n v="190.89"/>
    <n v="147.12"/>
    <n v="0.43525339486997427"/>
    <n v="2026"/>
    <s v="Q3"/>
    <x v="8"/>
    <x v="8"/>
  </r>
  <r>
    <n v="78"/>
    <d v="2026-09-12T00:00:00"/>
    <x v="3"/>
    <x v="13"/>
    <x v="0"/>
    <s v="New"/>
    <x v="4"/>
    <x v="10"/>
    <n v="5"/>
    <n v="40.78"/>
    <n v="0.05"/>
    <n v="14.94"/>
    <x v="1824"/>
    <n v="74.7"/>
    <n v="119.00499999999998"/>
    <n v="0.61436204537828132"/>
    <n v="2026"/>
    <s v="Q3"/>
    <x v="8"/>
    <x v="8"/>
  </r>
  <r>
    <n v="354"/>
    <d v="2026-09-12T00:00:00"/>
    <x v="2"/>
    <x v="16"/>
    <x v="0"/>
    <s v="Returning"/>
    <x v="0"/>
    <x v="4"/>
    <n v="4"/>
    <n v="51.47"/>
    <n v="0"/>
    <n v="21.9"/>
    <x v="1825"/>
    <n v="87.6"/>
    <n v="118.28"/>
    <n v="0.57450942296483387"/>
    <n v="2026"/>
    <s v="Q3"/>
    <x v="8"/>
    <x v="8"/>
  </r>
  <r>
    <n v="1738"/>
    <d v="2026-09-12T00:00:00"/>
    <x v="0"/>
    <x v="15"/>
    <x v="1"/>
    <s v="Business"/>
    <x v="1"/>
    <x v="3"/>
    <n v="10"/>
    <n v="144.4"/>
    <n v="0.1"/>
    <n v="81.069999999999993"/>
    <x v="1826"/>
    <n v="810.69999999999993"/>
    <n v="488.9000000000002"/>
    <n v="0.37619267466912909"/>
    <n v="2026"/>
    <s v="Q3"/>
    <x v="8"/>
    <x v="8"/>
  </r>
  <r>
    <n v="1900"/>
    <d v="2026-09-12T00:00:00"/>
    <x v="1"/>
    <x v="6"/>
    <x v="2"/>
    <s v="New"/>
    <x v="4"/>
    <x v="16"/>
    <n v="1"/>
    <n v="51.34"/>
    <n v="0.1"/>
    <n v="22.63"/>
    <x v="1827"/>
    <n v="22.63"/>
    <n v="23.576000000000004"/>
    <n v="0.51023676578799293"/>
    <n v="2026"/>
    <s v="Q3"/>
    <x v="8"/>
    <x v="8"/>
  </r>
  <r>
    <n v="3375"/>
    <d v="2026-09-12T00:00:00"/>
    <x v="1"/>
    <x v="1"/>
    <x v="1"/>
    <s v="Returning"/>
    <x v="2"/>
    <x v="9"/>
    <n v="6"/>
    <n v="47.72"/>
    <n v="0.1"/>
    <n v="18.41"/>
    <x v="1828"/>
    <n v="110.46000000000001"/>
    <n v="147.22799999999998"/>
    <n v="0.57134208810654741"/>
    <n v="2026"/>
    <s v="Q3"/>
    <x v="8"/>
    <x v="8"/>
  </r>
  <r>
    <n v="3567"/>
    <d v="2026-09-12T00:00:00"/>
    <x v="1"/>
    <x v="11"/>
    <x v="0"/>
    <s v="Business"/>
    <x v="3"/>
    <x v="13"/>
    <n v="1"/>
    <n v="81.489999999999995"/>
    <n v="0.1"/>
    <n v="38.83"/>
    <x v="1829"/>
    <n v="38.83"/>
    <n v="34.510999999999996"/>
    <n v="0.47055535103148305"/>
    <n v="2026"/>
    <s v="Q3"/>
    <x v="8"/>
    <x v="8"/>
  </r>
  <r>
    <n v="4106"/>
    <d v="2026-09-12T00:00:00"/>
    <x v="1"/>
    <x v="6"/>
    <x v="2"/>
    <s v="Returning"/>
    <x v="0"/>
    <x v="6"/>
    <n v="2"/>
    <n v="39.700000000000003"/>
    <n v="0"/>
    <n v="16.32"/>
    <x v="1830"/>
    <n v="32.64"/>
    <n v="46.760000000000005"/>
    <n v="0.58891687657430736"/>
    <n v="2026"/>
    <s v="Q3"/>
    <x v="8"/>
    <x v="8"/>
  </r>
  <r>
    <n v="4293"/>
    <d v="2026-09-12T00:00:00"/>
    <x v="1"/>
    <x v="12"/>
    <x v="1"/>
    <s v="New"/>
    <x v="3"/>
    <x v="5"/>
    <n v="4"/>
    <n v="344.67"/>
    <n v="0.1"/>
    <n v="195.35"/>
    <x v="1831"/>
    <n v="781.4"/>
    <n v="459.41200000000015"/>
    <n v="0.37025109363868186"/>
    <n v="2026"/>
    <s v="Q3"/>
    <x v="8"/>
    <x v="8"/>
  </r>
  <r>
    <n v="4859"/>
    <d v="2026-09-12T00:00:00"/>
    <x v="0"/>
    <x v="0"/>
    <x v="0"/>
    <s v="Returning"/>
    <x v="0"/>
    <x v="0"/>
    <n v="1"/>
    <n v="80.39"/>
    <n v="0"/>
    <n v="42.85"/>
    <x v="1832"/>
    <n v="42.85"/>
    <n v="37.54"/>
    <n v="0.46697350416718497"/>
    <n v="2026"/>
    <s v="Q3"/>
    <x v="8"/>
    <x v="8"/>
  </r>
  <r>
    <n v="770"/>
    <d v="2026-09-13T00:00:00"/>
    <x v="2"/>
    <x v="3"/>
    <x v="2"/>
    <s v="Returning"/>
    <x v="1"/>
    <x v="3"/>
    <n v="1"/>
    <n v="143.66999999999999"/>
    <n v="0.1"/>
    <n v="79.89"/>
    <x v="1833"/>
    <n v="79.89"/>
    <n v="49.412999999999997"/>
    <n v="0.38214890605786406"/>
    <n v="2026"/>
    <s v="Q3"/>
    <x v="8"/>
    <x v="8"/>
  </r>
  <r>
    <n v="1375"/>
    <d v="2026-09-13T00:00:00"/>
    <x v="1"/>
    <x v="12"/>
    <x v="2"/>
    <s v="Returning"/>
    <x v="2"/>
    <x v="2"/>
    <n v="1"/>
    <n v="35.86"/>
    <n v="0"/>
    <n v="13.33"/>
    <x v="1834"/>
    <n v="13.33"/>
    <n v="22.53"/>
    <n v="0.62827663134411604"/>
    <n v="2026"/>
    <s v="Q3"/>
    <x v="8"/>
    <x v="8"/>
  </r>
  <r>
    <n v="2063"/>
    <d v="2026-09-13T00:00:00"/>
    <x v="1"/>
    <x v="14"/>
    <x v="2"/>
    <s v="Returning"/>
    <x v="2"/>
    <x v="15"/>
    <n v="3"/>
    <n v="130.28"/>
    <n v="0.1"/>
    <n v="65.33"/>
    <x v="1835"/>
    <n v="195.99"/>
    <n v="155.76600000000002"/>
    <n v="0.44282400300208102"/>
    <n v="2026"/>
    <s v="Q3"/>
    <x v="8"/>
    <x v="8"/>
  </r>
  <r>
    <n v="2563"/>
    <d v="2026-09-13T00:00:00"/>
    <x v="1"/>
    <x v="6"/>
    <x v="3"/>
    <s v="Returning"/>
    <x v="1"/>
    <x v="11"/>
    <n v="1"/>
    <n v="157.88999999999999"/>
    <n v="0.1"/>
    <n v="78.209999999999994"/>
    <x v="1836"/>
    <n v="78.209999999999994"/>
    <n v="63.891000000000005"/>
    <n v="0.44961682183798851"/>
    <n v="2026"/>
    <s v="Q3"/>
    <x v="8"/>
    <x v="8"/>
  </r>
  <r>
    <n v="2786"/>
    <d v="2026-09-13T00:00:00"/>
    <x v="3"/>
    <x v="8"/>
    <x v="0"/>
    <s v="New"/>
    <x v="4"/>
    <x v="10"/>
    <n v="2"/>
    <n v="40.83"/>
    <n v="0"/>
    <n v="14.56"/>
    <x v="1837"/>
    <n v="29.12"/>
    <n v="52.539999999999992"/>
    <n v="0.64339946118050451"/>
    <n v="2026"/>
    <s v="Q3"/>
    <x v="8"/>
    <x v="8"/>
  </r>
  <r>
    <n v="3269"/>
    <d v="2026-09-13T00:00:00"/>
    <x v="2"/>
    <x v="16"/>
    <x v="2"/>
    <s v="New"/>
    <x v="4"/>
    <x v="14"/>
    <n v="2"/>
    <n v="37.119999999999997"/>
    <n v="0"/>
    <n v="14.26"/>
    <x v="1838"/>
    <n v="28.52"/>
    <n v="45.72"/>
    <n v="0.61584051724137934"/>
    <n v="2026"/>
    <s v="Q3"/>
    <x v="8"/>
    <x v="8"/>
  </r>
  <r>
    <n v="3346"/>
    <d v="2026-09-13T00:00:00"/>
    <x v="3"/>
    <x v="8"/>
    <x v="0"/>
    <s v="Returning"/>
    <x v="3"/>
    <x v="19"/>
    <n v="2"/>
    <n v="124.04"/>
    <n v="0.05"/>
    <n v="59.29"/>
    <x v="1839"/>
    <n v="118.58"/>
    <n v="117.09599999999999"/>
    <n v="0.49685160983723414"/>
    <n v="2026"/>
    <s v="Q3"/>
    <x v="8"/>
    <x v="8"/>
  </r>
  <r>
    <n v="4097"/>
    <d v="2026-09-13T00:00:00"/>
    <x v="1"/>
    <x v="12"/>
    <x v="0"/>
    <s v="Returning"/>
    <x v="1"/>
    <x v="3"/>
    <n v="1"/>
    <n v="142.36000000000001"/>
    <n v="0"/>
    <n v="78.3"/>
    <x v="1840"/>
    <n v="78.3"/>
    <n v="64.060000000000016"/>
    <n v="0.44998595110986239"/>
    <n v="2026"/>
    <s v="Q3"/>
    <x v="8"/>
    <x v="8"/>
  </r>
  <r>
    <n v="4208"/>
    <d v="2026-09-13T00:00:00"/>
    <x v="1"/>
    <x v="12"/>
    <x v="1"/>
    <s v="Business"/>
    <x v="0"/>
    <x v="8"/>
    <n v="6"/>
    <n v="104.11"/>
    <n v="0.1"/>
    <n v="49"/>
    <x v="1841"/>
    <n v="294"/>
    <n v="268.19399999999996"/>
    <n v="0.47704884790659446"/>
    <n v="2026"/>
    <s v="Q3"/>
    <x v="8"/>
    <x v="8"/>
  </r>
  <r>
    <n v="4606"/>
    <d v="2026-09-13T00:00:00"/>
    <x v="3"/>
    <x v="8"/>
    <x v="0"/>
    <s v="Business"/>
    <x v="3"/>
    <x v="5"/>
    <n v="1"/>
    <n v="335.02"/>
    <n v="0.05"/>
    <n v="198.44"/>
    <x v="1842"/>
    <n v="198.44"/>
    <n v="119.82899999999995"/>
    <n v="0.3765022669502841"/>
    <n v="2026"/>
    <s v="Q3"/>
    <x v="8"/>
    <x v="8"/>
  </r>
  <r>
    <n v="222"/>
    <d v="2026-09-14T00:00:00"/>
    <x v="1"/>
    <x v="12"/>
    <x v="0"/>
    <s v="Returning"/>
    <x v="0"/>
    <x v="4"/>
    <n v="2"/>
    <n v="49.69"/>
    <n v="0.05"/>
    <n v="22.55"/>
    <x v="1843"/>
    <n v="45.1"/>
    <n v="49.310999999999986"/>
    <n v="0.52230142674052804"/>
    <n v="2026"/>
    <s v="Q3"/>
    <x v="8"/>
    <x v="8"/>
  </r>
  <r>
    <n v="241"/>
    <d v="2026-09-14T00:00:00"/>
    <x v="2"/>
    <x v="5"/>
    <x v="0"/>
    <s v="Returning"/>
    <x v="0"/>
    <x v="4"/>
    <n v="4"/>
    <n v="50.5"/>
    <n v="0"/>
    <n v="23.02"/>
    <x v="1844"/>
    <n v="92.08"/>
    <n v="109.92"/>
    <n v="0.5441584158415842"/>
    <n v="2026"/>
    <s v="Q3"/>
    <x v="8"/>
    <x v="8"/>
  </r>
  <r>
    <n v="753"/>
    <d v="2026-09-14T00:00:00"/>
    <x v="3"/>
    <x v="4"/>
    <x v="2"/>
    <s v="Returning"/>
    <x v="2"/>
    <x v="9"/>
    <n v="1"/>
    <n v="47.55"/>
    <n v="0.05"/>
    <n v="18.350000000000001"/>
    <x v="1845"/>
    <n v="18.350000000000001"/>
    <n v="26.822499999999991"/>
    <n v="0.5937794011843488"/>
    <n v="2026"/>
    <s v="Q3"/>
    <x v="8"/>
    <x v="8"/>
  </r>
  <r>
    <n v="2530"/>
    <d v="2026-09-14T00:00:00"/>
    <x v="3"/>
    <x v="7"/>
    <x v="0"/>
    <s v="New"/>
    <x v="2"/>
    <x v="9"/>
    <n v="6"/>
    <n v="46.16"/>
    <n v="0.1"/>
    <n v="18.39"/>
    <x v="1846"/>
    <n v="110.34"/>
    <n v="138.92399999999998"/>
    <n v="0.55733679953783932"/>
    <n v="2026"/>
    <s v="Q3"/>
    <x v="8"/>
    <x v="8"/>
  </r>
  <r>
    <n v="572"/>
    <d v="2026-09-15T00:00:00"/>
    <x v="0"/>
    <x v="15"/>
    <x v="2"/>
    <s v="Returning"/>
    <x v="2"/>
    <x v="15"/>
    <n v="2"/>
    <n v="135.79"/>
    <n v="0.05"/>
    <n v="66.53"/>
    <x v="1847"/>
    <n v="133.06"/>
    <n v="124.94099999999997"/>
    <n v="0.48426556486215167"/>
    <n v="2026"/>
    <s v="Q3"/>
    <x v="8"/>
    <x v="8"/>
  </r>
  <r>
    <n v="874"/>
    <d v="2026-09-15T00:00:00"/>
    <x v="0"/>
    <x v="15"/>
    <x v="0"/>
    <s v="Returning"/>
    <x v="1"/>
    <x v="3"/>
    <n v="2"/>
    <n v="141.91999999999999"/>
    <n v="0"/>
    <n v="79.900000000000006"/>
    <x v="1848"/>
    <n v="159.80000000000001"/>
    <n v="124.03999999999996"/>
    <n v="0.43700676437429531"/>
    <n v="2026"/>
    <s v="Q3"/>
    <x v="8"/>
    <x v="8"/>
  </r>
  <r>
    <n v="937"/>
    <d v="2026-09-15T00:00:00"/>
    <x v="3"/>
    <x v="4"/>
    <x v="3"/>
    <s v="Business"/>
    <x v="1"/>
    <x v="3"/>
    <n v="1"/>
    <n v="146.41"/>
    <n v="0.15"/>
    <n v="80.87"/>
    <x v="1849"/>
    <n v="80.87"/>
    <n v="43.578499999999991"/>
    <n v="0.35017296311325563"/>
    <n v="2026"/>
    <s v="Q3"/>
    <x v="8"/>
    <x v="8"/>
  </r>
  <r>
    <n v="1229"/>
    <d v="2026-09-15T00:00:00"/>
    <x v="1"/>
    <x v="1"/>
    <x v="3"/>
    <s v="New"/>
    <x v="0"/>
    <x v="6"/>
    <n v="5"/>
    <n v="40.17"/>
    <n v="0"/>
    <n v="16.27"/>
    <x v="1850"/>
    <n v="81.349999999999994"/>
    <n v="119.50000000000003"/>
    <n v="0.59497137167040082"/>
    <n v="2026"/>
    <s v="Q3"/>
    <x v="8"/>
    <x v="8"/>
  </r>
  <r>
    <n v="2186"/>
    <d v="2026-09-15T00:00:00"/>
    <x v="2"/>
    <x v="2"/>
    <x v="0"/>
    <s v="Returning"/>
    <x v="1"/>
    <x v="1"/>
    <n v="2"/>
    <n v="91.6"/>
    <n v="0"/>
    <n v="46.54"/>
    <x v="1851"/>
    <n v="93.08"/>
    <n v="90.11999999999999"/>
    <n v="0.49192139737991264"/>
    <n v="2026"/>
    <s v="Q3"/>
    <x v="8"/>
    <x v="8"/>
  </r>
  <r>
    <n v="2922"/>
    <d v="2026-09-15T00:00:00"/>
    <x v="2"/>
    <x v="2"/>
    <x v="0"/>
    <s v="New"/>
    <x v="4"/>
    <x v="12"/>
    <n v="4"/>
    <n v="121.47"/>
    <n v="0.05"/>
    <n v="67.650000000000006"/>
    <x v="1852"/>
    <n v="270.60000000000002"/>
    <n v="190.98599999999993"/>
    <n v="0.41376038268058379"/>
    <n v="2026"/>
    <s v="Q3"/>
    <x v="8"/>
    <x v="8"/>
  </r>
  <r>
    <n v="3140"/>
    <d v="2026-09-15T00:00:00"/>
    <x v="1"/>
    <x v="12"/>
    <x v="3"/>
    <s v="New"/>
    <x v="3"/>
    <x v="19"/>
    <n v="2"/>
    <n v="122.69"/>
    <n v="0"/>
    <n v="61.4"/>
    <x v="1853"/>
    <n v="122.8"/>
    <n v="122.58"/>
    <n v="0.49955171570625151"/>
    <n v="2026"/>
    <s v="Q3"/>
    <x v="8"/>
    <x v="8"/>
  </r>
  <r>
    <n v="3369"/>
    <d v="2026-09-15T00:00:00"/>
    <x v="1"/>
    <x v="12"/>
    <x v="3"/>
    <s v="New"/>
    <x v="2"/>
    <x v="9"/>
    <n v="1"/>
    <n v="45.59"/>
    <n v="0"/>
    <n v="18.28"/>
    <x v="1038"/>
    <n v="18.28"/>
    <n v="27.310000000000002"/>
    <n v="0.59903487606931349"/>
    <n v="2026"/>
    <s v="Q3"/>
    <x v="8"/>
    <x v="8"/>
  </r>
  <r>
    <n v="4865"/>
    <d v="2026-09-15T00:00:00"/>
    <x v="3"/>
    <x v="4"/>
    <x v="0"/>
    <s v="Returning"/>
    <x v="0"/>
    <x v="0"/>
    <n v="1"/>
    <n v="83.8"/>
    <n v="0"/>
    <n v="42.23"/>
    <x v="1854"/>
    <n v="42.23"/>
    <n v="41.57"/>
    <n v="0.49606205250596663"/>
    <n v="2026"/>
    <s v="Q3"/>
    <x v="8"/>
    <x v="8"/>
  </r>
  <r>
    <n v="103"/>
    <d v="2026-09-16T00:00:00"/>
    <x v="2"/>
    <x v="3"/>
    <x v="0"/>
    <s v="New"/>
    <x v="2"/>
    <x v="15"/>
    <n v="1"/>
    <n v="132.58000000000001"/>
    <n v="0.15"/>
    <n v="67.62"/>
    <x v="1855"/>
    <n v="67.62"/>
    <n v="45.073000000000008"/>
    <n v="0.39996273060438536"/>
    <n v="2026"/>
    <s v="Q3"/>
    <x v="8"/>
    <x v="8"/>
  </r>
  <r>
    <n v="4500"/>
    <d v="2026-09-16T00:00:00"/>
    <x v="3"/>
    <x v="8"/>
    <x v="0"/>
    <s v="New"/>
    <x v="3"/>
    <x v="19"/>
    <n v="2"/>
    <n v="122.12"/>
    <n v="0.05"/>
    <n v="61.76"/>
    <x v="1856"/>
    <n v="123.52"/>
    <n v="108.508"/>
    <n v="0.46765045597945076"/>
    <n v="2026"/>
    <s v="Q3"/>
    <x v="8"/>
    <x v="8"/>
  </r>
  <r>
    <n v="5093"/>
    <d v="2026-09-16T00:00:00"/>
    <x v="0"/>
    <x v="0"/>
    <x v="1"/>
    <s v="Business"/>
    <x v="1"/>
    <x v="3"/>
    <n v="3"/>
    <n v="140.47"/>
    <n v="0.15"/>
    <n v="81.739999999999995"/>
    <x v="1857"/>
    <n v="245.21999999999997"/>
    <n v="112.9785"/>
    <n v="0.31540751845694498"/>
    <n v="2026"/>
    <s v="Q3"/>
    <x v="8"/>
    <x v="8"/>
  </r>
  <r>
    <n v="5147"/>
    <d v="2026-09-16T00:00:00"/>
    <x v="3"/>
    <x v="13"/>
    <x v="0"/>
    <s v="New"/>
    <x v="1"/>
    <x v="3"/>
    <n v="2"/>
    <n v="145.35"/>
    <n v="0.05"/>
    <n v="78.39"/>
    <x v="1858"/>
    <n v="156.78"/>
    <n v="119.38499999999996"/>
    <n v="0.4322959100537721"/>
    <n v="2026"/>
    <s v="Q3"/>
    <x v="8"/>
    <x v="8"/>
  </r>
  <r>
    <n v="365"/>
    <d v="2026-09-17T00:00:00"/>
    <x v="3"/>
    <x v="8"/>
    <x v="3"/>
    <s v="Returning"/>
    <x v="3"/>
    <x v="19"/>
    <n v="2"/>
    <n v="121.25"/>
    <n v="0"/>
    <n v="61.5"/>
    <x v="1859"/>
    <n v="123"/>
    <n v="119.5"/>
    <n v="0.4927835051546392"/>
    <n v="2026"/>
    <s v="Q3"/>
    <x v="8"/>
    <x v="8"/>
  </r>
  <r>
    <n v="494"/>
    <d v="2026-09-17T00:00:00"/>
    <x v="3"/>
    <x v="4"/>
    <x v="0"/>
    <s v="New"/>
    <x v="2"/>
    <x v="2"/>
    <n v="1"/>
    <n v="35.94"/>
    <n v="0.1"/>
    <n v="13.19"/>
    <x v="1860"/>
    <n v="13.19"/>
    <n v="19.155999999999999"/>
    <n v="0.59222160390774747"/>
    <n v="2026"/>
    <s v="Q3"/>
    <x v="8"/>
    <x v="8"/>
  </r>
  <r>
    <n v="665"/>
    <d v="2026-09-17T00:00:00"/>
    <x v="1"/>
    <x v="14"/>
    <x v="0"/>
    <s v="New"/>
    <x v="0"/>
    <x v="8"/>
    <n v="1"/>
    <n v="101.18"/>
    <n v="0.1"/>
    <n v="49.38"/>
    <x v="1658"/>
    <n v="49.38"/>
    <n v="41.682000000000009"/>
    <n v="0.45773209461685449"/>
    <n v="2026"/>
    <s v="Q3"/>
    <x v="8"/>
    <x v="8"/>
  </r>
  <r>
    <n v="2067"/>
    <d v="2026-09-17T00:00:00"/>
    <x v="3"/>
    <x v="7"/>
    <x v="2"/>
    <s v="New"/>
    <x v="0"/>
    <x v="0"/>
    <n v="2"/>
    <n v="82.47"/>
    <n v="0"/>
    <n v="42.49"/>
    <x v="1861"/>
    <n v="84.98"/>
    <n v="79.959999999999994"/>
    <n v="0.48478234509518608"/>
    <n v="2026"/>
    <s v="Q3"/>
    <x v="8"/>
    <x v="8"/>
  </r>
  <r>
    <n v="2648"/>
    <d v="2026-09-17T00:00:00"/>
    <x v="2"/>
    <x v="16"/>
    <x v="3"/>
    <s v="New"/>
    <x v="4"/>
    <x v="16"/>
    <n v="1"/>
    <n v="50.47"/>
    <n v="0.05"/>
    <n v="22.27"/>
    <x v="1862"/>
    <n v="22.27"/>
    <n v="25.676499999999994"/>
    <n v="0.53552396942425406"/>
    <n v="2026"/>
    <s v="Q3"/>
    <x v="8"/>
    <x v="8"/>
  </r>
  <r>
    <n v="3074"/>
    <d v="2026-09-17T00:00:00"/>
    <x v="3"/>
    <x v="8"/>
    <x v="1"/>
    <s v="Business"/>
    <x v="3"/>
    <x v="13"/>
    <n v="5"/>
    <n v="82.63"/>
    <n v="0.15"/>
    <n v="38.630000000000003"/>
    <x v="1863"/>
    <n v="193.15"/>
    <n v="158.02749999999995"/>
    <n v="0.44999323703824978"/>
    <n v="2026"/>
    <s v="Q3"/>
    <x v="8"/>
    <x v="8"/>
  </r>
  <r>
    <n v="259"/>
    <d v="2026-09-18T00:00:00"/>
    <x v="3"/>
    <x v="8"/>
    <x v="2"/>
    <s v="Business"/>
    <x v="2"/>
    <x v="18"/>
    <n v="4"/>
    <n v="168.48"/>
    <n v="0.1"/>
    <n v="89.85"/>
    <x v="1864"/>
    <n v="359.4"/>
    <n v="247.12800000000004"/>
    <n v="0.4074469768914214"/>
    <n v="2026"/>
    <s v="Q3"/>
    <x v="8"/>
    <x v="8"/>
  </r>
  <r>
    <n v="997"/>
    <d v="2026-09-18T00:00:00"/>
    <x v="1"/>
    <x v="11"/>
    <x v="3"/>
    <s v="Returning"/>
    <x v="3"/>
    <x v="19"/>
    <n v="2"/>
    <n v="121.82"/>
    <n v="0"/>
    <n v="61.92"/>
    <x v="1865"/>
    <n v="123.84"/>
    <n v="119.79999999999998"/>
    <n v="0.49170907896897059"/>
    <n v="2026"/>
    <s v="Q3"/>
    <x v="8"/>
    <x v="8"/>
  </r>
  <r>
    <n v="2102"/>
    <d v="2026-09-18T00:00:00"/>
    <x v="0"/>
    <x v="15"/>
    <x v="2"/>
    <s v="Returning"/>
    <x v="0"/>
    <x v="4"/>
    <n v="1"/>
    <n v="50.02"/>
    <n v="0.1"/>
    <n v="22.47"/>
    <x v="1866"/>
    <n v="22.47"/>
    <n v="22.548000000000002"/>
    <n v="0.50086632013861121"/>
    <n v="2026"/>
    <s v="Q3"/>
    <x v="8"/>
    <x v="8"/>
  </r>
  <r>
    <n v="2452"/>
    <d v="2026-09-18T00:00:00"/>
    <x v="2"/>
    <x v="5"/>
    <x v="0"/>
    <s v="New"/>
    <x v="4"/>
    <x v="16"/>
    <n v="1"/>
    <n v="50.17"/>
    <n v="0.1"/>
    <n v="21.99"/>
    <x v="1867"/>
    <n v="21.99"/>
    <n v="23.163000000000007"/>
    <n v="0.51298917015480705"/>
    <n v="2026"/>
    <s v="Q3"/>
    <x v="8"/>
    <x v="8"/>
  </r>
  <r>
    <n v="2761"/>
    <d v="2026-09-18T00:00:00"/>
    <x v="0"/>
    <x v="15"/>
    <x v="1"/>
    <s v="Business"/>
    <x v="3"/>
    <x v="19"/>
    <n v="5"/>
    <n v="124.51"/>
    <n v="0.1"/>
    <n v="60.29"/>
    <x v="1868"/>
    <n v="301.45"/>
    <n v="258.84500000000008"/>
    <n v="0.46197984990049895"/>
    <n v="2026"/>
    <s v="Q3"/>
    <x v="8"/>
    <x v="8"/>
  </r>
  <r>
    <n v="3993"/>
    <d v="2026-09-18T00:00:00"/>
    <x v="1"/>
    <x v="12"/>
    <x v="3"/>
    <s v="Returning"/>
    <x v="1"/>
    <x v="11"/>
    <n v="1"/>
    <n v="153.68"/>
    <n v="0.05"/>
    <n v="77.42"/>
    <x v="1869"/>
    <n v="77.42"/>
    <n v="68.576000000000008"/>
    <n v="0.46971149894517661"/>
    <n v="2026"/>
    <s v="Q3"/>
    <x v="8"/>
    <x v="8"/>
  </r>
  <r>
    <n v="4343"/>
    <d v="2026-09-18T00:00:00"/>
    <x v="1"/>
    <x v="12"/>
    <x v="3"/>
    <s v="New"/>
    <x v="3"/>
    <x v="19"/>
    <n v="2"/>
    <n v="121.37"/>
    <n v="0.05"/>
    <n v="60.13"/>
    <x v="1870"/>
    <n v="120.26"/>
    <n v="110.343"/>
    <n v="0.47849767782726155"/>
    <n v="2026"/>
    <s v="Q3"/>
    <x v="8"/>
    <x v="8"/>
  </r>
  <r>
    <n v="4429"/>
    <d v="2026-09-18T00:00:00"/>
    <x v="0"/>
    <x v="15"/>
    <x v="0"/>
    <s v="Business"/>
    <x v="1"/>
    <x v="3"/>
    <n v="2"/>
    <n v="145.1"/>
    <n v="0.1"/>
    <n v="77.62"/>
    <x v="1871"/>
    <n v="155.24"/>
    <n v="105.94"/>
    <n v="0.40562064476606169"/>
    <n v="2026"/>
    <s v="Q3"/>
    <x v="8"/>
    <x v="8"/>
  </r>
  <r>
    <n v="4824"/>
    <d v="2026-09-18T00:00:00"/>
    <x v="3"/>
    <x v="8"/>
    <x v="0"/>
    <s v="Returning"/>
    <x v="4"/>
    <x v="14"/>
    <n v="1"/>
    <n v="36.729999999999997"/>
    <n v="0.05"/>
    <n v="14.11"/>
    <x v="1872"/>
    <n v="14.11"/>
    <n v="20.783499999999997"/>
    <n v="0.59562669265049362"/>
    <n v="2026"/>
    <s v="Q3"/>
    <x v="8"/>
    <x v="8"/>
  </r>
  <r>
    <n v="4881"/>
    <d v="2026-09-18T00:00:00"/>
    <x v="2"/>
    <x v="2"/>
    <x v="0"/>
    <s v="Business"/>
    <x v="2"/>
    <x v="15"/>
    <n v="4"/>
    <n v="134.15"/>
    <n v="0.05"/>
    <n v="65.58"/>
    <x v="1873"/>
    <n v="262.32"/>
    <n v="247.45"/>
    <n v="0.48541499107440611"/>
    <n v="2026"/>
    <s v="Q3"/>
    <x v="8"/>
    <x v="8"/>
  </r>
  <r>
    <n v="5138"/>
    <d v="2026-09-18T00:00:00"/>
    <x v="0"/>
    <x v="0"/>
    <x v="1"/>
    <s v="Business"/>
    <x v="1"/>
    <x v="1"/>
    <n v="8"/>
    <n v="94.21"/>
    <n v="0.1"/>
    <n v="45.05"/>
    <x v="1874"/>
    <n v="360.4"/>
    <n v="317.91200000000003"/>
    <n v="0.46868107891353833"/>
    <n v="2026"/>
    <s v="Q3"/>
    <x v="8"/>
    <x v="8"/>
  </r>
  <r>
    <n v="1214"/>
    <d v="2026-09-19T00:00:00"/>
    <x v="0"/>
    <x v="15"/>
    <x v="2"/>
    <s v="Returning"/>
    <x v="3"/>
    <x v="7"/>
    <n v="1"/>
    <n v="198.29"/>
    <n v="0.05"/>
    <n v="106.24"/>
    <x v="1875"/>
    <n v="106.24"/>
    <n v="82.135499999999993"/>
    <n v="0.436020076920831"/>
    <n v="2026"/>
    <s v="Q3"/>
    <x v="8"/>
    <x v="8"/>
  </r>
  <r>
    <n v="1346"/>
    <d v="2026-09-19T00:00:00"/>
    <x v="1"/>
    <x v="14"/>
    <x v="3"/>
    <s v="Returning"/>
    <x v="2"/>
    <x v="18"/>
    <n v="3"/>
    <n v="166.21"/>
    <n v="0.05"/>
    <n v="85.03"/>
    <x v="1876"/>
    <n v="255.09"/>
    <n v="218.60849999999996"/>
    <n v="0.4614929116304991"/>
    <n v="2026"/>
    <s v="Q3"/>
    <x v="8"/>
    <x v="8"/>
  </r>
  <r>
    <n v="1361"/>
    <d v="2026-09-19T00:00:00"/>
    <x v="1"/>
    <x v="6"/>
    <x v="3"/>
    <s v="New"/>
    <x v="0"/>
    <x v="6"/>
    <n v="1"/>
    <n v="40.700000000000003"/>
    <n v="0.05"/>
    <n v="16.43"/>
    <x v="1877"/>
    <n v="16.43"/>
    <n v="22.234999999999999"/>
    <n v="0.57506789085736454"/>
    <n v="2026"/>
    <s v="Q3"/>
    <x v="8"/>
    <x v="8"/>
  </r>
  <r>
    <n v="2728"/>
    <d v="2026-09-19T00:00:00"/>
    <x v="0"/>
    <x v="15"/>
    <x v="0"/>
    <s v="New"/>
    <x v="1"/>
    <x v="11"/>
    <n v="3"/>
    <n v="153.5"/>
    <n v="0"/>
    <n v="80.819999999999993"/>
    <x v="1878"/>
    <n v="242.45999999999998"/>
    <n v="218.04000000000002"/>
    <n v="0.47348534201954401"/>
    <n v="2026"/>
    <s v="Q3"/>
    <x v="8"/>
    <x v="8"/>
  </r>
  <r>
    <n v="2788"/>
    <d v="2026-09-19T00:00:00"/>
    <x v="1"/>
    <x v="12"/>
    <x v="3"/>
    <s v="New"/>
    <x v="1"/>
    <x v="17"/>
    <n v="1"/>
    <n v="70.430000000000007"/>
    <n v="0"/>
    <n v="31.51"/>
    <x v="1879"/>
    <n v="31.51"/>
    <n v="38.92"/>
    <n v="0.55260542382507449"/>
    <n v="2026"/>
    <s v="Q3"/>
    <x v="8"/>
    <x v="8"/>
  </r>
  <r>
    <n v="2932"/>
    <d v="2026-09-19T00:00:00"/>
    <x v="0"/>
    <x v="15"/>
    <x v="2"/>
    <s v="Business"/>
    <x v="0"/>
    <x v="4"/>
    <n v="4"/>
    <n v="49.93"/>
    <n v="0"/>
    <n v="22.99"/>
    <x v="1880"/>
    <n v="91.96"/>
    <n v="107.76"/>
    <n v="0.53955537752853999"/>
    <n v="2026"/>
    <s v="Q3"/>
    <x v="8"/>
    <x v="8"/>
  </r>
  <r>
    <n v="3399"/>
    <d v="2026-09-19T00:00:00"/>
    <x v="1"/>
    <x v="12"/>
    <x v="2"/>
    <s v="Returning"/>
    <x v="0"/>
    <x v="4"/>
    <n v="1"/>
    <n v="50.18"/>
    <n v="0"/>
    <n v="22.92"/>
    <x v="677"/>
    <n v="22.92"/>
    <n v="27.259999999999998"/>
    <n v="0.54324432044639293"/>
    <n v="2026"/>
    <s v="Q3"/>
    <x v="8"/>
    <x v="8"/>
  </r>
  <r>
    <n v="3588"/>
    <d v="2026-09-19T00:00:00"/>
    <x v="3"/>
    <x v="13"/>
    <x v="2"/>
    <s v="New"/>
    <x v="2"/>
    <x v="18"/>
    <n v="2"/>
    <n v="164.01"/>
    <n v="0.15"/>
    <n v="87.14"/>
    <x v="1881"/>
    <n v="174.28"/>
    <n v="104.53699999999995"/>
    <n v="0.37493050997607741"/>
    <n v="2026"/>
    <s v="Q3"/>
    <x v="8"/>
    <x v="8"/>
  </r>
  <r>
    <n v="3603"/>
    <d v="2026-09-19T00:00:00"/>
    <x v="1"/>
    <x v="14"/>
    <x v="3"/>
    <s v="Returning"/>
    <x v="0"/>
    <x v="0"/>
    <n v="2"/>
    <n v="83.77"/>
    <n v="0"/>
    <n v="43.32"/>
    <x v="1882"/>
    <n v="86.64"/>
    <n v="80.899999999999991"/>
    <n v="0.4828697624447893"/>
    <n v="2026"/>
    <s v="Q3"/>
    <x v="8"/>
    <x v="8"/>
  </r>
  <r>
    <n v="3845"/>
    <d v="2026-09-19T00:00:00"/>
    <x v="3"/>
    <x v="8"/>
    <x v="0"/>
    <s v="New"/>
    <x v="3"/>
    <x v="13"/>
    <n v="1"/>
    <n v="81.84"/>
    <n v="0"/>
    <n v="38.5"/>
    <x v="1883"/>
    <n v="38.5"/>
    <n v="43.34"/>
    <n v="0.52956989247311825"/>
    <n v="2026"/>
    <s v="Q3"/>
    <x v="8"/>
    <x v="8"/>
  </r>
  <r>
    <n v="4191"/>
    <d v="2026-09-19T00:00:00"/>
    <x v="2"/>
    <x v="5"/>
    <x v="3"/>
    <s v="Returning"/>
    <x v="4"/>
    <x v="10"/>
    <n v="1"/>
    <n v="40.32"/>
    <n v="0.15"/>
    <n v="14.39"/>
    <x v="1884"/>
    <n v="14.39"/>
    <n v="19.881999999999998"/>
    <n v="0.58012371615312786"/>
    <n v="2026"/>
    <s v="Q3"/>
    <x v="8"/>
    <x v="8"/>
  </r>
  <r>
    <n v="4269"/>
    <d v="2026-09-19T00:00:00"/>
    <x v="2"/>
    <x v="16"/>
    <x v="1"/>
    <s v="Business"/>
    <x v="1"/>
    <x v="11"/>
    <n v="4"/>
    <n v="155.84"/>
    <n v="0.05"/>
    <n v="80.790000000000006"/>
    <x v="1885"/>
    <n v="323.16000000000003"/>
    <n v="269.03199999999998"/>
    <n v="0.45429860585755966"/>
    <n v="2026"/>
    <s v="Q3"/>
    <x v="8"/>
    <x v="8"/>
  </r>
  <r>
    <n v="5"/>
    <d v="2026-09-20T00:00:00"/>
    <x v="1"/>
    <x v="6"/>
    <x v="0"/>
    <s v="Business"/>
    <x v="4"/>
    <x v="16"/>
    <n v="1"/>
    <n v="51.83"/>
    <n v="0"/>
    <n v="21.9"/>
    <x v="1886"/>
    <n v="21.9"/>
    <n v="29.93"/>
    <n v="0.57746478873239437"/>
    <n v="2026"/>
    <s v="Q3"/>
    <x v="8"/>
    <x v="8"/>
  </r>
  <r>
    <n v="210"/>
    <d v="2026-09-20T00:00:00"/>
    <x v="2"/>
    <x v="3"/>
    <x v="2"/>
    <s v="Returning"/>
    <x v="3"/>
    <x v="7"/>
    <n v="1"/>
    <n v="190.77"/>
    <n v="0.05"/>
    <n v="104.69"/>
    <x v="1887"/>
    <n v="104.69"/>
    <n v="76.541500000000013"/>
    <n v="0.42234103894742364"/>
    <n v="2026"/>
    <s v="Q3"/>
    <x v="8"/>
    <x v="8"/>
  </r>
  <r>
    <n v="462"/>
    <d v="2026-09-20T00:00:00"/>
    <x v="1"/>
    <x v="12"/>
    <x v="2"/>
    <s v="New"/>
    <x v="0"/>
    <x v="6"/>
    <n v="2"/>
    <n v="40.049999999999997"/>
    <n v="0.05"/>
    <n v="16.97"/>
    <x v="1708"/>
    <n v="33.94"/>
    <n v="42.154999999999987"/>
    <n v="0.55397857940731976"/>
    <n v="2026"/>
    <s v="Q3"/>
    <x v="8"/>
    <x v="8"/>
  </r>
  <r>
    <n v="725"/>
    <d v="2026-09-20T00:00:00"/>
    <x v="1"/>
    <x v="12"/>
    <x v="0"/>
    <s v="New"/>
    <x v="0"/>
    <x v="0"/>
    <n v="1"/>
    <n v="82.08"/>
    <n v="0.05"/>
    <n v="43.18"/>
    <x v="1888"/>
    <n v="43.18"/>
    <n v="34.795999999999999"/>
    <n v="0.44623986867754178"/>
    <n v="2026"/>
    <s v="Q3"/>
    <x v="8"/>
    <x v="8"/>
  </r>
  <r>
    <n v="918"/>
    <d v="2026-09-20T00:00:00"/>
    <x v="0"/>
    <x v="15"/>
    <x v="0"/>
    <s v="Returning"/>
    <x v="0"/>
    <x v="4"/>
    <n v="1"/>
    <n v="50.3"/>
    <n v="0.05"/>
    <n v="22.14"/>
    <x v="1889"/>
    <n v="22.14"/>
    <n v="25.644999999999996"/>
    <n v="0.53667468870984614"/>
    <n v="2026"/>
    <s v="Q3"/>
    <x v="8"/>
    <x v="8"/>
  </r>
  <r>
    <n v="1442"/>
    <d v="2026-09-20T00:00:00"/>
    <x v="2"/>
    <x v="16"/>
    <x v="0"/>
    <s v="New"/>
    <x v="2"/>
    <x v="9"/>
    <n v="1"/>
    <n v="47.68"/>
    <n v="0.1"/>
    <n v="18.03"/>
    <x v="1890"/>
    <n v="18.03"/>
    <n v="24.881999999999998"/>
    <n v="0.57983780760626391"/>
    <n v="2026"/>
    <s v="Q3"/>
    <x v="8"/>
    <x v="8"/>
  </r>
  <r>
    <n v="4290"/>
    <d v="2026-09-20T00:00:00"/>
    <x v="2"/>
    <x v="2"/>
    <x v="2"/>
    <s v="Returning"/>
    <x v="0"/>
    <x v="4"/>
    <n v="2"/>
    <n v="51.48"/>
    <n v="0.05"/>
    <n v="22.38"/>
    <x v="1891"/>
    <n v="44.76"/>
    <n v="53.051999999999985"/>
    <n v="0.54238743712427917"/>
    <n v="2026"/>
    <s v="Q3"/>
    <x v="8"/>
    <x v="8"/>
  </r>
  <r>
    <n v="4666"/>
    <d v="2026-09-20T00:00:00"/>
    <x v="2"/>
    <x v="3"/>
    <x v="0"/>
    <s v="Business"/>
    <x v="4"/>
    <x v="12"/>
    <n v="2"/>
    <n v="123.73"/>
    <n v="0"/>
    <n v="68.459999999999994"/>
    <x v="1892"/>
    <n v="136.91999999999999"/>
    <n v="110.54000000000002"/>
    <n v="0.44669845631617239"/>
    <n v="2026"/>
    <s v="Q3"/>
    <x v="8"/>
    <x v="8"/>
  </r>
  <r>
    <n v="234"/>
    <d v="2026-09-21T00:00:00"/>
    <x v="2"/>
    <x v="5"/>
    <x v="0"/>
    <s v="Business"/>
    <x v="1"/>
    <x v="3"/>
    <n v="2"/>
    <n v="146.81"/>
    <n v="0"/>
    <n v="79.72"/>
    <x v="1893"/>
    <n v="159.44"/>
    <n v="134.18"/>
    <n v="0.45698521899053202"/>
    <n v="2026"/>
    <s v="Q3"/>
    <x v="8"/>
    <x v="8"/>
  </r>
  <r>
    <n v="802"/>
    <d v="2026-09-21T00:00:00"/>
    <x v="1"/>
    <x v="12"/>
    <x v="2"/>
    <s v="Returning"/>
    <x v="2"/>
    <x v="18"/>
    <n v="2"/>
    <n v="167.16"/>
    <n v="0"/>
    <n v="88.51"/>
    <x v="1894"/>
    <n v="177.02"/>
    <n v="157.29999999999998"/>
    <n v="0.4705072983967456"/>
    <n v="2026"/>
    <s v="Q3"/>
    <x v="8"/>
    <x v="8"/>
  </r>
  <r>
    <n v="1942"/>
    <d v="2026-09-21T00:00:00"/>
    <x v="2"/>
    <x v="2"/>
    <x v="0"/>
    <s v="New"/>
    <x v="0"/>
    <x v="0"/>
    <n v="1"/>
    <n v="83.69"/>
    <n v="0"/>
    <n v="42.76"/>
    <x v="1895"/>
    <n v="42.76"/>
    <n v="40.93"/>
    <n v="0.48906679412116144"/>
    <n v="2026"/>
    <s v="Q3"/>
    <x v="8"/>
    <x v="8"/>
  </r>
  <r>
    <n v="2200"/>
    <d v="2026-09-21T00:00:00"/>
    <x v="0"/>
    <x v="0"/>
    <x v="0"/>
    <s v="New"/>
    <x v="0"/>
    <x v="6"/>
    <n v="1"/>
    <n v="40.4"/>
    <n v="0.15"/>
    <n v="16.47"/>
    <x v="1896"/>
    <n v="16.47"/>
    <n v="17.869999999999997"/>
    <n v="0.52038439138031445"/>
    <n v="2026"/>
    <s v="Q3"/>
    <x v="8"/>
    <x v="8"/>
  </r>
  <r>
    <n v="2236"/>
    <d v="2026-09-21T00:00:00"/>
    <x v="1"/>
    <x v="11"/>
    <x v="0"/>
    <s v="Returning"/>
    <x v="1"/>
    <x v="3"/>
    <n v="3"/>
    <n v="143.31"/>
    <n v="0"/>
    <n v="81.36"/>
    <x v="1897"/>
    <n v="244.07999999999998"/>
    <n v="185.85000000000002"/>
    <n v="0.43227967343521045"/>
    <n v="2026"/>
    <s v="Q3"/>
    <x v="8"/>
    <x v="8"/>
  </r>
  <r>
    <n v="4041"/>
    <d v="2026-09-21T00:00:00"/>
    <x v="1"/>
    <x v="11"/>
    <x v="1"/>
    <s v="Returning"/>
    <x v="4"/>
    <x v="16"/>
    <n v="15"/>
    <n v="51.1"/>
    <n v="0.1"/>
    <n v="21.9"/>
    <x v="1898"/>
    <n v="328.5"/>
    <n v="361.35"/>
    <n v="0.52380952380952384"/>
    <n v="2026"/>
    <s v="Q3"/>
    <x v="8"/>
    <x v="8"/>
  </r>
  <r>
    <n v="4435"/>
    <d v="2026-09-21T00:00:00"/>
    <x v="3"/>
    <x v="13"/>
    <x v="3"/>
    <s v="New"/>
    <x v="1"/>
    <x v="3"/>
    <n v="1"/>
    <n v="146.33000000000001"/>
    <n v="0"/>
    <n v="80.05"/>
    <x v="1899"/>
    <n v="80.05"/>
    <n v="66.280000000000015"/>
    <n v="0.45294881432378875"/>
    <n v="2026"/>
    <s v="Q3"/>
    <x v="8"/>
    <x v="8"/>
  </r>
  <r>
    <n v="305"/>
    <d v="2026-09-22T00:00:00"/>
    <x v="3"/>
    <x v="8"/>
    <x v="0"/>
    <s v="Returning"/>
    <x v="2"/>
    <x v="15"/>
    <n v="1"/>
    <n v="130.69999999999999"/>
    <n v="0.05"/>
    <n v="68.23"/>
    <x v="1900"/>
    <n v="68.23"/>
    <n v="55.934999999999974"/>
    <n v="0.45048926831232622"/>
    <n v="2026"/>
    <s v="Q3"/>
    <x v="8"/>
    <x v="8"/>
  </r>
  <r>
    <n v="808"/>
    <d v="2026-09-22T00:00:00"/>
    <x v="1"/>
    <x v="12"/>
    <x v="1"/>
    <s v="Business"/>
    <x v="4"/>
    <x v="10"/>
    <n v="8"/>
    <n v="39.630000000000003"/>
    <n v="0.15"/>
    <n v="14.61"/>
    <x v="1901"/>
    <n v="116.88"/>
    <n v="152.60400000000004"/>
    <n v="0.56628222825844954"/>
    <n v="2026"/>
    <s v="Q3"/>
    <x v="8"/>
    <x v="8"/>
  </r>
  <r>
    <n v="1029"/>
    <d v="2026-09-22T00:00:00"/>
    <x v="1"/>
    <x v="6"/>
    <x v="0"/>
    <s v="Returning"/>
    <x v="2"/>
    <x v="15"/>
    <n v="1"/>
    <n v="132.36000000000001"/>
    <n v="0.05"/>
    <n v="66.63"/>
    <x v="1902"/>
    <n v="66.63"/>
    <n v="59.112000000000009"/>
    <n v="0.47010545402490822"/>
    <n v="2026"/>
    <s v="Q3"/>
    <x v="8"/>
    <x v="8"/>
  </r>
  <r>
    <n v="1721"/>
    <d v="2026-09-22T00:00:00"/>
    <x v="3"/>
    <x v="7"/>
    <x v="0"/>
    <s v="Business"/>
    <x v="1"/>
    <x v="11"/>
    <n v="1"/>
    <n v="156.81"/>
    <n v="0"/>
    <n v="78.2"/>
    <x v="1903"/>
    <n v="78.2"/>
    <n v="78.61"/>
    <n v="0.50130731458452904"/>
    <n v="2026"/>
    <s v="Q3"/>
    <x v="8"/>
    <x v="8"/>
  </r>
  <r>
    <n v="2425"/>
    <d v="2026-09-22T00:00:00"/>
    <x v="3"/>
    <x v="8"/>
    <x v="3"/>
    <s v="New"/>
    <x v="2"/>
    <x v="15"/>
    <n v="3"/>
    <n v="134.52000000000001"/>
    <n v="0.05"/>
    <n v="65.19"/>
    <x v="1904"/>
    <n v="195.57"/>
    <n v="187.81200000000007"/>
    <n v="0.48988215409174152"/>
    <n v="2026"/>
    <s v="Q3"/>
    <x v="8"/>
    <x v="8"/>
  </r>
  <r>
    <n v="3322"/>
    <d v="2026-09-22T00:00:00"/>
    <x v="3"/>
    <x v="8"/>
    <x v="0"/>
    <s v="Returning"/>
    <x v="3"/>
    <x v="19"/>
    <n v="1"/>
    <n v="124.51"/>
    <n v="0"/>
    <n v="59.97"/>
    <x v="1905"/>
    <n v="59.97"/>
    <n v="64.540000000000006"/>
    <n v="0.51835193960324477"/>
    <n v="2026"/>
    <s v="Q3"/>
    <x v="8"/>
    <x v="8"/>
  </r>
  <r>
    <n v="3821"/>
    <d v="2026-09-22T00:00:00"/>
    <x v="2"/>
    <x v="3"/>
    <x v="0"/>
    <s v="Returning"/>
    <x v="1"/>
    <x v="3"/>
    <n v="1"/>
    <n v="141"/>
    <n v="0"/>
    <n v="79.010000000000005"/>
    <x v="1236"/>
    <n v="79.010000000000005"/>
    <n v="61.989999999999995"/>
    <n v="0.43964539007092196"/>
    <n v="2026"/>
    <s v="Q3"/>
    <x v="8"/>
    <x v="8"/>
  </r>
  <r>
    <n v="3899"/>
    <d v="2026-09-22T00:00:00"/>
    <x v="3"/>
    <x v="4"/>
    <x v="1"/>
    <s v="Returning"/>
    <x v="3"/>
    <x v="19"/>
    <n v="6"/>
    <n v="121.7"/>
    <n v="0.15"/>
    <n v="61.26"/>
    <x v="1906"/>
    <n v="367.56"/>
    <n v="253.11000000000007"/>
    <n v="0.40780124703948967"/>
    <n v="2026"/>
    <s v="Q3"/>
    <x v="8"/>
    <x v="8"/>
  </r>
  <r>
    <n v="4807"/>
    <d v="2026-09-22T00:00:00"/>
    <x v="3"/>
    <x v="7"/>
    <x v="1"/>
    <s v="Business"/>
    <x v="0"/>
    <x v="8"/>
    <n v="4"/>
    <n v="103.86"/>
    <n v="0.1"/>
    <n v="50.12"/>
    <x v="1907"/>
    <n v="200.48"/>
    <n v="173.41600000000003"/>
    <n v="0.46380811776536796"/>
    <n v="2026"/>
    <s v="Q3"/>
    <x v="8"/>
    <x v="8"/>
  </r>
  <r>
    <n v="30"/>
    <d v="2026-09-23T00:00:00"/>
    <x v="2"/>
    <x v="5"/>
    <x v="3"/>
    <s v="Returning"/>
    <x v="1"/>
    <x v="1"/>
    <n v="2"/>
    <n v="93.82"/>
    <n v="0.05"/>
    <n v="45.57"/>
    <x v="1908"/>
    <n v="91.14"/>
    <n v="87.117999999999981"/>
    <n v="0.48871859888476249"/>
    <n v="2026"/>
    <s v="Q3"/>
    <x v="8"/>
    <x v="8"/>
  </r>
  <r>
    <n v="3027"/>
    <d v="2026-09-23T00:00:00"/>
    <x v="3"/>
    <x v="8"/>
    <x v="1"/>
    <s v="Business"/>
    <x v="1"/>
    <x v="11"/>
    <n v="8"/>
    <n v="155.13999999999999"/>
    <n v="0.1"/>
    <n v="76.87"/>
    <x v="1909"/>
    <n v="614.96"/>
    <n v="502.048"/>
    <n v="0.44945783736553363"/>
    <n v="2026"/>
    <s v="Q3"/>
    <x v="8"/>
    <x v="8"/>
  </r>
  <r>
    <n v="3690"/>
    <d v="2026-09-23T00:00:00"/>
    <x v="3"/>
    <x v="8"/>
    <x v="0"/>
    <s v="Returning"/>
    <x v="1"/>
    <x v="1"/>
    <n v="3"/>
    <n v="92.14"/>
    <n v="0.05"/>
    <n v="45.25"/>
    <x v="1910"/>
    <n v="135.75"/>
    <n v="126.84899999999999"/>
    <n v="0.48305210606285626"/>
    <n v="2026"/>
    <s v="Q3"/>
    <x v="8"/>
    <x v="8"/>
  </r>
  <r>
    <n v="600"/>
    <d v="2026-09-24T00:00:00"/>
    <x v="1"/>
    <x v="12"/>
    <x v="2"/>
    <s v="Returning"/>
    <x v="0"/>
    <x v="6"/>
    <n v="6"/>
    <n v="39.880000000000003"/>
    <n v="0.05"/>
    <n v="16.79"/>
    <x v="1911"/>
    <n v="100.74"/>
    <n v="126.57600000000004"/>
    <n v="0.5568283798764716"/>
    <n v="2026"/>
    <s v="Q3"/>
    <x v="8"/>
    <x v="8"/>
  </r>
  <r>
    <n v="1931"/>
    <d v="2026-09-24T00:00:00"/>
    <x v="2"/>
    <x v="16"/>
    <x v="0"/>
    <s v="Returning"/>
    <x v="2"/>
    <x v="2"/>
    <n v="4"/>
    <n v="35.700000000000003"/>
    <n v="0"/>
    <n v="13.91"/>
    <x v="1912"/>
    <n v="55.64"/>
    <n v="87.160000000000011"/>
    <n v="0.61036414565826336"/>
    <n v="2026"/>
    <s v="Q3"/>
    <x v="8"/>
    <x v="8"/>
  </r>
  <r>
    <n v="2124"/>
    <d v="2026-09-24T00:00:00"/>
    <x v="3"/>
    <x v="8"/>
    <x v="2"/>
    <s v="New"/>
    <x v="0"/>
    <x v="8"/>
    <n v="6"/>
    <n v="104.16"/>
    <n v="0"/>
    <n v="51.76"/>
    <x v="1913"/>
    <n v="310.56"/>
    <n v="314.40000000000003"/>
    <n v="0.50307219662058378"/>
    <n v="2026"/>
    <s v="Q3"/>
    <x v="8"/>
    <x v="8"/>
  </r>
  <r>
    <n v="2789"/>
    <d v="2026-09-24T00:00:00"/>
    <x v="2"/>
    <x v="16"/>
    <x v="0"/>
    <s v="New"/>
    <x v="1"/>
    <x v="3"/>
    <n v="5"/>
    <n v="147.21"/>
    <n v="0.05"/>
    <n v="79.14"/>
    <x v="1914"/>
    <n v="395.7"/>
    <n v="303.54750000000007"/>
    <n v="0.43410594961011667"/>
    <n v="2026"/>
    <s v="Q3"/>
    <x v="8"/>
    <x v="8"/>
  </r>
  <r>
    <n v="2921"/>
    <d v="2026-09-24T00:00:00"/>
    <x v="0"/>
    <x v="0"/>
    <x v="0"/>
    <s v="New"/>
    <x v="3"/>
    <x v="7"/>
    <n v="3"/>
    <n v="195.68"/>
    <n v="0.05"/>
    <n v="102.16"/>
    <x v="1915"/>
    <n v="306.48"/>
    <n v="251.20799999999997"/>
    <n v="0.45044541033696256"/>
    <n v="2026"/>
    <s v="Q3"/>
    <x v="8"/>
    <x v="8"/>
  </r>
  <r>
    <n v="3108"/>
    <d v="2026-09-24T00:00:00"/>
    <x v="1"/>
    <x v="11"/>
    <x v="1"/>
    <s v="Business"/>
    <x v="1"/>
    <x v="1"/>
    <n v="5"/>
    <n v="90.05"/>
    <n v="0.15"/>
    <n v="44.12"/>
    <x v="1916"/>
    <n v="220.6"/>
    <n v="162.11249999999998"/>
    <n v="0.42358820263252439"/>
    <n v="2026"/>
    <s v="Q3"/>
    <x v="8"/>
    <x v="8"/>
  </r>
  <r>
    <n v="3226"/>
    <d v="2026-09-24T00:00:00"/>
    <x v="3"/>
    <x v="13"/>
    <x v="3"/>
    <s v="Returning"/>
    <x v="3"/>
    <x v="5"/>
    <n v="1"/>
    <n v="345.48"/>
    <n v="0"/>
    <n v="196.31"/>
    <x v="1917"/>
    <n v="196.31"/>
    <n v="149.17000000000002"/>
    <n v="0.43177607965728843"/>
    <n v="2026"/>
    <s v="Q3"/>
    <x v="8"/>
    <x v="8"/>
  </r>
  <r>
    <n v="3286"/>
    <d v="2026-09-24T00:00:00"/>
    <x v="3"/>
    <x v="4"/>
    <x v="0"/>
    <s v="New"/>
    <x v="2"/>
    <x v="9"/>
    <n v="1"/>
    <n v="46.23"/>
    <n v="0.1"/>
    <n v="18.34"/>
    <x v="1918"/>
    <n v="18.34"/>
    <n v="23.266999999999999"/>
    <n v="0.55920878698295962"/>
    <n v="2026"/>
    <s v="Q3"/>
    <x v="8"/>
    <x v="8"/>
  </r>
  <r>
    <n v="4510"/>
    <d v="2026-09-24T00:00:00"/>
    <x v="0"/>
    <x v="0"/>
    <x v="3"/>
    <s v="Returning"/>
    <x v="3"/>
    <x v="13"/>
    <n v="3"/>
    <n v="82.38"/>
    <n v="0.15"/>
    <n v="39.020000000000003"/>
    <x v="1919"/>
    <n v="117.06"/>
    <n v="93.008999999999986"/>
    <n v="0.44275452351370259"/>
    <n v="2026"/>
    <s v="Q3"/>
    <x v="8"/>
    <x v="8"/>
  </r>
  <r>
    <n v="2069"/>
    <d v="2026-09-25T00:00:00"/>
    <x v="3"/>
    <x v="7"/>
    <x v="0"/>
    <s v="New"/>
    <x v="3"/>
    <x v="5"/>
    <n v="1"/>
    <n v="344.79"/>
    <n v="0"/>
    <n v="189.63"/>
    <x v="1920"/>
    <n v="189.63"/>
    <n v="155.16000000000003"/>
    <n v="0.45001305142260511"/>
    <n v="2026"/>
    <s v="Q3"/>
    <x v="8"/>
    <x v="8"/>
  </r>
  <r>
    <n v="95"/>
    <d v="2026-09-26T00:00:00"/>
    <x v="0"/>
    <x v="0"/>
    <x v="3"/>
    <s v="Returning"/>
    <x v="1"/>
    <x v="17"/>
    <n v="1"/>
    <n v="73.06"/>
    <n v="0.05"/>
    <n v="31.42"/>
    <x v="1921"/>
    <n v="31.42"/>
    <n v="37.986999999999995"/>
    <n v="0.54730790842422228"/>
    <n v="2026"/>
    <s v="Q3"/>
    <x v="8"/>
    <x v="8"/>
  </r>
  <r>
    <n v="160"/>
    <d v="2026-09-26T00:00:00"/>
    <x v="3"/>
    <x v="8"/>
    <x v="0"/>
    <s v="Returning"/>
    <x v="3"/>
    <x v="13"/>
    <n v="1"/>
    <n v="81.58"/>
    <n v="0.1"/>
    <n v="38.89"/>
    <x v="1922"/>
    <n v="38.89"/>
    <n v="34.531999999999996"/>
    <n v="0.47032224673803491"/>
    <n v="2026"/>
    <s v="Q3"/>
    <x v="8"/>
    <x v="8"/>
  </r>
  <r>
    <n v="407"/>
    <d v="2026-09-26T00:00:00"/>
    <x v="1"/>
    <x v="12"/>
    <x v="1"/>
    <s v="Returning"/>
    <x v="4"/>
    <x v="16"/>
    <n v="6"/>
    <n v="49.87"/>
    <n v="0.1"/>
    <n v="21.75"/>
    <x v="1923"/>
    <n v="130.5"/>
    <n v="138.798"/>
    <n v="0.51540672414945521"/>
    <n v="2026"/>
    <s v="Q3"/>
    <x v="8"/>
    <x v="8"/>
  </r>
  <r>
    <n v="1395"/>
    <d v="2026-09-26T00:00:00"/>
    <x v="2"/>
    <x v="3"/>
    <x v="0"/>
    <s v="New"/>
    <x v="0"/>
    <x v="6"/>
    <n v="2"/>
    <n v="39.81"/>
    <n v="0.05"/>
    <n v="16.87"/>
    <x v="1924"/>
    <n v="33.74"/>
    <n v="41.898999999999994"/>
    <n v="0.55393381721069812"/>
    <n v="2026"/>
    <s v="Q3"/>
    <x v="8"/>
    <x v="8"/>
  </r>
  <r>
    <n v="2085"/>
    <d v="2026-09-26T00:00:00"/>
    <x v="2"/>
    <x v="2"/>
    <x v="0"/>
    <s v="Returning"/>
    <x v="3"/>
    <x v="7"/>
    <n v="3"/>
    <n v="191.46"/>
    <n v="0"/>
    <n v="104.06"/>
    <x v="1925"/>
    <n v="312.18"/>
    <n v="262.2"/>
    <n v="0.45649221769560222"/>
    <n v="2026"/>
    <s v="Q3"/>
    <x v="8"/>
    <x v="8"/>
  </r>
  <r>
    <n v="3124"/>
    <d v="2026-09-26T00:00:00"/>
    <x v="2"/>
    <x v="5"/>
    <x v="0"/>
    <s v="Returning"/>
    <x v="2"/>
    <x v="9"/>
    <n v="3"/>
    <n v="46.48"/>
    <n v="0.05"/>
    <n v="18.82"/>
    <x v="1926"/>
    <n v="56.46"/>
    <n v="76.007999999999981"/>
    <n v="0.57378385723344494"/>
    <n v="2026"/>
    <s v="Q3"/>
    <x v="8"/>
    <x v="8"/>
  </r>
  <r>
    <n v="3216"/>
    <d v="2026-09-26T00:00:00"/>
    <x v="1"/>
    <x v="12"/>
    <x v="2"/>
    <s v="Returning"/>
    <x v="2"/>
    <x v="2"/>
    <n v="2"/>
    <n v="35.44"/>
    <n v="0.1"/>
    <n v="13.2"/>
    <x v="1927"/>
    <n v="26.4"/>
    <n v="37.391999999999996"/>
    <n v="0.58615500376222718"/>
    <n v="2026"/>
    <s v="Q3"/>
    <x v="8"/>
    <x v="8"/>
  </r>
  <r>
    <n v="3743"/>
    <d v="2026-09-26T00:00:00"/>
    <x v="2"/>
    <x v="2"/>
    <x v="0"/>
    <s v="New"/>
    <x v="4"/>
    <x v="14"/>
    <n v="4"/>
    <n v="36.159999999999997"/>
    <n v="0.05"/>
    <n v="13.68"/>
    <x v="1928"/>
    <n v="54.72"/>
    <n v="82.687999999999988"/>
    <n v="0.60176991150442471"/>
    <n v="2026"/>
    <s v="Q3"/>
    <x v="8"/>
    <x v="8"/>
  </r>
  <r>
    <n v="3788"/>
    <d v="2026-09-26T00:00:00"/>
    <x v="3"/>
    <x v="8"/>
    <x v="0"/>
    <s v="Returning"/>
    <x v="4"/>
    <x v="14"/>
    <n v="2"/>
    <n v="35.93"/>
    <n v="0"/>
    <n v="13.91"/>
    <x v="1929"/>
    <n v="27.82"/>
    <n v="44.04"/>
    <n v="0.6128583356526579"/>
    <n v="2026"/>
    <s v="Q3"/>
    <x v="8"/>
    <x v="8"/>
  </r>
  <r>
    <n v="4883"/>
    <d v="2026-09-26T00:00:00"/>
    <x v="3"/>
    <x v="8"/>
    <x v="0"/>
    <s v="Business"/>
    <x v="3"/>
    <x v="7"/>
    <n v="1"/>
    <n v="199.7"/>
    <n v="0"/>
    <n v="103.77"/>
    <x v="1930"/>
    <n v="103.77"/>
    <n v="95.929999999999993"/>
    <n v="0.4803705558337506"/>
    <n v="2026"/>
    <s v="Q3"/>
    <x v="8"/>
    <x v="8"/>
  </r>
  <r>
    <n v="1577"/>
    <d v="2026-09-27T00:00:00"/>
    <x v="3"/>
    <x v="4"/>
    <x v="0"/>
    <s v="New"/>
    <x v="1"/>
    <x v="11"/>
    <n v="4"/>
    <n v="154.28"/>
    <n v="0.05"/>
    <n v="78.180000000000007"/>
    <x v="1931"/>
    <n v="312.72000000000003"/>
    <n v="273.54399999999998"/>
    <n v="0.46658843115047144"/>
    <n v="2026"/>
    <s v="Q3"/>
    <x v="8"/>
    <x v="8"/>
  </r>
  <r>
    <n v="2310"/>
    <d v="2026-09-27T00:00:00"/>
    <x v="0"/>
    <x v="15"/>
    <x v="0"/>
    <s v="Returning"/>
    <x v="2"/>
    <x v="18"/>
    <n v="1"/>
    <n v="165.44"/>
    <n v="0"/>
    <n v="88.25"/>
    <x v="1932"/>
    <n v="88.25"/>
    <n v="77.19"/>
    <n v="0.46657398452611215"/>
    <n v="2026"/>
    <s v="Q3"/>
    <x v="8"/>
    <x v="8"/>
  </r>
  <r>
    <n v="2383"/>
    <d v="2026-09-27T00:00:00"/>
    <x v="3"/>
    <x v="7"/>
    <x v="0"/>
    <s v="Returning"/>
    <x v="2"/>
    <x v="15"/>
    <n v="2"/>
    <n v="130.29"/>
    <n v="0.1"/>
    <n v="67.97"/>
    <x v="1933"/>
    <n v="135.94"/>
    <n v="98.581999999999994"/>
    <n v="0.42035288800197845"/>
    <n v="2026"/>
    <s v="Q3"/>
    <x v="8"/>
    <x v="8"/>
  </r>
  <r>
    <n v="2803"/>
    <d v="2026-09-27T00:00:00"/>
    <x v="1"/>
    <x v="12"/>
    <x v="0"/>
    <s v="Returning"/>
    <x v="4"/>
    <x v="14"/>
    <n v="3"/>
    <n v="36.909999999999997"/>
    <n v="0.05"/>
    <n v="13.7"/>
    <x v="1934"/>
    <n v="41.099999999999994"/>
    <n v="64.093499999999992"/>
    <n v="0.60929144861612172"/>
    <n v="2026"/>
    <s v="Q3"/>
    <x v="8"/>
    <x v="8"/>
  </r>
  <r>
    <n v="4199"/>
    <d v="2026-09-27T00:00:00"/>
    <x v="2"/>
    <x v="5"/>
    <x v="3"/>
    <s v="Business"/>
    <x v="0"/>
    <x v="4"/>
    <n v="1"/>
    <n v="50.02"/>
    <n v="0"/>
    <n v="22.65"/>
    <x v="1935"/>
    <n v="22.65"/>
    <n v="27.370000000000005"/>
    <n v="0.54718112754898052"/>
    <n v="2026"/>
    <s v="Q3"/>
    <x v="8"/>
    <x v="8"/>
  </r>
  <r>
    <n v="4517"/>
    <d v="2026-09-27T00:00:00"/>
    <x v="1"/>
    <x v="12"/>
    <x v="0"/>
    <s v="Returning"/>
    <x v="3"/>
    <x v="13"/>
    <n v="1"/>
    <n v="83.32"/>
    <n v="0.05"/>
    <n v="38.93"/>
    <x v="1936"/>
    <n v="38.93"/>
    <n v="40.223999999999997"/>
    <n v="0.50817393940925282"/>
    <n v="2026"/>
    <s v="Q3"/>
    <x v="8"/>
    <x v="8"/>
  </r>
  <r>
    <n v="80"/>
    <d v="2026-09-28T00:00:00"/>
    <x v="0"/>
    <x v="15"/>
    <x v="1"/>
    <s v="Business"/>
    <x v="1"/>
    <x v="17"/>
    <n v="10"/>
    <n v="71.040000000000006"/>
    <n v="0.2"/>
    <n v="31.7"/>
    <x v="1937"/>
    <n v="317"/>
    <n v="251.32000000000005"/>
    <n v="0.4422156531531532"/>
    <n v="2026"/>
    <s v="Q3"/>
    <x v="8"/>
    <x v="8"/>
  </r>
  <r>
    <n v="370"/>
    <d v="2026-09-28T00:00:00"/>
    <x v="3"/>
    <x v="7"/>
    <x v="2"/>
    <s v="Returning"/>
    <x v="0"/>
    <x v="6"/>
    <n v="2"/>
    <n v="40.83"/>
    <n v="0"/>
    <n v="16.850000000000001"/>
    <x v="1837"/>
    <n v="33.700000000000003"/>
    <n v="47.959999999999994"/>
    <n v="0.58731325006122947"/>
    <n v="2026"/>
    <s v="Q3"/>
    <x v="8"/>
    <x v="8"/>
  </r>
  <r>
    <n v="417"/>
    <d v="2026-09-28T00:00:00"/>
    <x v="1"/>
    <x v="14"/>
    <x v="3"/>
    <s v="Returning"/>
    <x v="3"/>
    <x v="19"/>
    <n v="1"/>
    <n v="121.64"/>
    <n v="0.15"/>
    <n v="61.56"/>
    <x v="1938"/>
    <n v="61.56"/>
    <n v="41.833999999999989"/>
    <n v="0.40460761746329565"/>
    <n v="2026"/>
    <s v="Q3"/>
    <x v="8"/>
    <x v="8"/>
  </r>
  <r>
    <n v="437"/>
    <d v="2026-09-28T00:00:00"/>
    <x v="1"/>
    <x v="1"/>
    <x v="2"/>
    <s v="New"/>
    <x v="2"/>
    <x v="18"/>
    <n v="1"/>
    <n v="164.7"/>
    <n v="0"/>
    <n v="86.02"/>
    <x v="1939"/>
    <n v="86.02"/>
    <n v="78.679999999999993"/>
    <n v="0.47771706132361869"/>
    <n v="2026"/>
    <s v="Q3"/>
    <x v="8"/>
    <x v="8"/>
  </r>
  <r>
    <n v="790"/>
    <d v="2026-09-28T00:00:00"/>
    <x v="3"/>
    <x v="7"/>
    <x v="3"/>
    <s v="New"/>
    <x v="3"/>
    <x v="7"/>
    <n v="1"/>
    <n v="199.09"/>
    <n v="0.05"/>
    <n v="106.57"/>
    <x v="1940"/>
    <n v="106.57"/>
    <n v="82.565500000000014"/>
    <n v="0.43654152710622812"/>
    <n v="2026"/>
    <s v="Q3"/>
    <x v="8"/>
    <x v="8"/>
  </r>
  <r>
    <n v="1151"/>
    <d v="2026-09-28T00:00:00"/>
    <x v="0"/>
    <x v="0"/>
    <x v="3"/>
    <s v="Returning"/>
    <x v="0"/>
    <x v="0"/>
    <n v="1"/>
    <n v="81.48"/>
    <n v="0"/>
    <n v="41.47"/>
    <x v="1941"/>
    <n v="41.47"/>
    <n v="40.010000000000005"/>
    <n v="0.4910407461953854"/>
    <n v="2026"/>
    <s v="Q3"/>
    <x v="8"/>
    <x v="8"/>
  </r>
  <r>
    <n v="1331"/>
    <d v="2026-09-28T00:00:00"/>
    <x v="0"/>
    <x v="0"/>
    <x v="0"/>
    <s v="New"/>
    <x v="4"/>
    <x v="10"/>
    <n v="3"/>
    <n v="39.450000000000003"/>
    <n v="0.05"/>
    <n v="15.1"/>
    <x v="1942"/>
    <n v="45.3"/>
    <n v="67.132500000000007"/>
    <n v="0.59709158828630515"/>
    <n v="2026"/>
    <s v="Q3"/>
    <x v="8"/>
    <x v="8"/>
  </r>
  <r>
    <n v="2388"/>
    <d v="2026-09-28T00:00:00"/>
    <x v="3"/>
    <x v="8"/>
    <x v="0"/>
    <s v="Returning"/>
    <x v="1"/>
    <x v="1"/>
    <n v="3"/>
    <n v="93.22"/>
    <n v="0"/>
    <n v="46.75"/>
    <x v="1943"/>
    <n v="140.25"/>
    <n v="139.40999999999997"/>
    <n v="0.49849817635700489"/>
    <n v="2026"/>
    <s v="Q3"/>
    <x v="8"/>
    <x v="8"/>
  </r>
  <r>
    <n v="2795"/>
    <d v="2026-09-28T00:00:00"/>
    <x v="1"/>
    <x v="12"/>
    <x v="0"/>
    <s v="New"/>
    <x v="1"/>
    <x v="3"/>
    <n v="3"/>
    <n v="142.19"/>
    <n v="0.05"/>
    <n v="78.37"/>
    <x v="1944"/>
    <n v="235.11"/>
    <n v="170.13149999999996"/>
    <n v="0.41982743623246871"/>
    <n v="2026"/>
    <s v="Q3"/>
    <x v="8"/>
    <x v="8"/>
  </r>
  <r>
    <n v="2840"/>
    <d v="2026-09-28T00:00:00"/>
    <x v="0"/>
    <x v="0"/>
    <x v="0"/>
    <s v="Returning"/>
    <x v="1"/>
    <x v="11"/>
    <n v="2"/>
    <n v="151.69999999999999"/>
    <n v="0"/>
    <n v="77.19"/>
    <x v="300"/>
    <n v="154.38"/>
    <n v="149.01999999999998"/>
    <n v="0.49116677653263019"/>
    <n v="2026"/>
    <s v="Q3"/>
    <x v="8"/>
    <x v="8"/>
  </r>
  <r>
    <n v="2863"/>
    <d v="2026-09-28T00:00:00"/>
    <x v="2"/>
    <x v="2"/>
    <x v="2"/>
    <s v="New"/>
    <x v="2"/>
    <x v="15"/>
    <n v="1"/>
    <n v="133.85"/>
    <n v="0.05"/>
    <n v="66.41"/>
    <x v="1945"/>
    <n v="66.41"/>
    <n v="60.747499999999988"/>
    <n v="0.47773430588050247"/>
    <n v="2026"/>
    <s v="Q3"/>
    <x v="8"/>
    <x v="8"/>
  </r>
  <r>
    <n v="4522"/>
    <d v="2026-09-28T00:00:00"/>
    <x v="3"/>
    <x v="13"/>
    <x v="3"/>
    <s v="Business"/>
    <x v="3"/>
    <x v="19"/>
    <n v="6"/>
    <n v="125.62"/>
    <n v="0"/>
    <n v="61.34"/>
    <x v="1946"/>
    <n v="368.04"/>
    <n v="385.68"/>
    <n v="0.51170195828689702"/>
    <n v="2026"/>
    <s v="Q3"/>
    <x v="8"/>
    <x v="8"/>
  </r>
  <r>
    <n v="5200"/>
    <d v="2026-09-28T00:00:00"/>
    <x v="1"/>
    <x v="12"/>
    <x v="0"/>
    <s v="New"/>
    <x v="3"/>
    <x v="7"/>
    <n v="3"/>
    <n v="196.87"/>
    <n v="0.1"/>
    <n v="105.93"/>
    <x v="1947"/>
    <n v="317.79000000000002"/>
    <n v="213.75899999999996"/>
    <n v="0.40214354650276823"/>
    <n v="2026"/>
    <s v="Q3"/>
    <x v="8"/>
    <x v="8"/>
  </r>
  <r>
    <n v="452"/>
    <d v="2026-09-29T00:00:00"/>
    <x v="1"/>
    <x v="1"/>
    <x v="0"/>
    <s v="Returning"/>
    <x v="2"/>
    <x v="2"/>
    <n v="4"/>
    <n v="36.869999999999997"/>
    <n v="0"/>
    <n v="13.43"/>
    <x v="1948"/>
    <n v="53.72"/>
    <n v="93.759999999999991"/>
    <n v="0.63574721996202876"/>
    <n v="2026"/>
    <s v="Q3"/>
    <x v="8"/>
    <x v="8"/>
  </r>
  <r>
    <n v="871"/>
    <d v="2026-09-29T00:00:00"/>
    <x v="1"/>
    <x v="12"/>
    <x v="0"/>
    <s v="New"/>
    <x v="2"/>
    <x v="9"/>
    <n v="1"/>
    <n v="47.37"/>
    <n v="0"/>
    <n v="18.2"/>
    <x v="1949"/>
    <n v="18.2"/>
    <n v="29.169999999999998"/>
    <n v="0.61579058475828585"/>
    <n v="2026"/>
    <s v="Q3"/>
    <x v="8"/>
    <x v="8"/>
  </r>
  <r>
    <n v="922"/>
    <d v="2026-09-29T00:00:00"/>
    <x v="3"/>
    <x v="8"/>
    <x v="3"/>
    <s v="Business"/>
    <x v="1"/>
    <x v="3"/>
    <n v="1"/>
    <n v="145.62"/>
    <n v="0.05"/>
    <n v="80.25"/>
    <x v="1950"/>
    <n v="80.25"/>
    <n v="58.088999999999999"/>
    <n v="0.41990328107041397"/>
    <n v="2026"/>
    <s v="Q3"/>
    <x v="8"/>
    <x v="8"/>
  </r>
  <r>
    <n v="1491"/>
    <d v="2026-09-29T00:00:00"/>
    <x v="3"/>
    <x v="8"/>
    <x v="2"/>
    <s v="New"/>
    <x v="4"/>
    <x v="14"/>
    <n v="2"/>
    <n v="36.1"/>
    <n v="0.05"/>
    <n v="13.71"/>
    <x v="1951"/>
    <n v="27.42"/>
    <n v="41.17"/>
    <n v="0.60023327015599937"/>
    <n v="2026"/>
    <s v="Q3"/>
    <x v="8"/>
    <x v="8"/>
  </r>
  <r>
    <n v="1548"/>
    <d v="2026-09-29T00:00:00"/>
    <x v="0"/>
    <x v="9"/>
    <x v="2"/>
    <s v="Returning"/>
    <x v="1"/>
    <x v="17"/>
    <n v="2"/>
    <n v="73"/>
    <n v="0.05"/>
    <n v="31.41"/>
    <x v="1952"/>
    <n v="62.82"/>
    <n v="75.88"/>
    <n v="0.54708002883922136"/>
    <n v="2026"/>
    <s v="Q3"/>
    <x v="8"/>
    <x v="8"/>
  </r>
  <r>
    <n v="2299"/>
    <d v="2026-09-29T00:00:00"/>
    <x v="1"/>
    <x v="11"/>
    <x v="0"/>
    <s v="New"/>
    <x v="2"/>
    <x v="2"/>
    <n v="2"/>
    <n v="36.93"/>
    <n v="0.1"/>
    <n v="13.4"/>
    <x v="1953"/>
    <n v="26.8"/>
    <n v="39.674000000000007"/>
    <n v="0.59683485272437353"/>
    <n v="2026"/>
    <s v="Q3"/>
    <x v="8"/>
    <x v="8"/>
  </r>
  <r>
    <n v="3051"/>
    <d v="2026-09-29T00:00:00"/>
    <x v="1"/>
    <x v="14"/>
    <x v="0"/>
    <s v="New"/>
    <x v="4"/>
    <x v="16"/>
    <n v="2"/>
    <n v="51.52"/>
    <n v="0"/>
    <n v="21.47"/>
    <x v="1954"/>
    <n v="42.94"/>
    <n v="60.100000000000009"/>
    <n v="0.58326863354037273"/>
    <n v="2026"/>
    <s v="Q3"/>
    <x v="8"/>
    <x v="8"/>
  </r>
  <r>
    <n v="4018"/>
    <d v="2026-09-29T00:00:00"/>
    <x v="1"/>
    <x v="6"/>
    <x v="0"/>
    <s v="New"/>
    <x v="4"/>
    <x v="16"/>
    <n v="1"/>
    <n v="50.42"/>
    <n v="0"/>
    <n v="21.68"/>
    <x v="1955"/>
    <n v="21.68"/>
    <n v="28.740000000000002"/>
    <n v="0.57001190003966684"/>
    <n v="2026"/>
    <s v="Q3"/>
    <x v="8"/>
    <x v="8"/>
  </r>
  <r>
    <n v="4118"/>
    <d v="2026-09-29T00:00:00"/>
    <x v="1"/>
    <x v="14"/>
    <x v="1"/>
    <s v="Returning"/>
    <x v="1"/>
    <x v="11"/>
    <n v="10"/>
    <n v="157.79"/>
    <n v="0.1"/>
    <n v="77.900000000000006"/>
    <x v="1956"/>
    <n v="779"/>
    <n v="641.1099999999999"/>
    <n v="0.4514509439409623"/>
    <n v="2026"/>
    <s v="Q3"/>
    <x v="8"/>
    <x v="8"/>
  </r>
  <r>
    <n v="4251"/>
    <d v="2026-09-29T00:00:00"/>
    <x v="1"/>
    <x v="11"/>
    <x v="0"/>
    <s v="Returning"/>
    <x v="0"/>
    <x v="6"/>
    <n v="1"/>
    <n v="40.409999999999997"/>
    <n v="0.15"/>
    <n v="16.3"/>
    <x v="1957"/>
    <n v="16.3"/>
    <n v="18.048499999999994"/>
    <n v="0.52545234871974023"/>
    <n v="2026"/>
    <s v="Q3"/>
    <x v="8"/>
    <x v="8"/>
  </r>
  <r>
    <n v="4557"/>
    <d v="2026-09-29T00:00:00"/>
    <x v="3"/>
    <x v="8"/>
    <x v="0"/>
    <s v="New"/>
    <x v="0"/>
    <x v="4"/>
    <n v="2"/>
    <n v="50.17"/>
    <n v="0.05"/>
    <n v="22.83"/>
    <x v="1958"/>
    <n v="45.66"/>
    <n v="49.662999999999997"/>
    <n v="0.52099703114673268"/>
    <n v="2026"/>
    <s v="Q3"/>
    <x v="8"/>
    <x v="8"/>
  </r>
  <r>
    <n v="4811"/>
    <d v="2026-09-29T00:00:00"/>
    <x v="1"/>
    <x v="14"/>
    <x v="0"/>
    <s v="New"/>
    <x v="1"/>
    <x v="11"/>
    <n v="1"/>
    <n v="155.55000000000001"/>
    <n v="0.1"/>
    <n v="79.2"/>
    <x v="1959"/>
    <n v="79.2"/>
    <n v="60.795000000000002"/>
    <n v="0.43426550948248149"/>
    <n v="2026"/>
    <s v="Q3"/>
    <x v="8"/>
    <x v="8"/>
  </r>
  <r>
    <n v="306"/>
    <d v="2026-09-30T00:00:00"/>
    <x v="2"/>
    <x v="10"/>
    <x v="2"/>
    <s v="Business"/>
    <x v="0"/>
    <x v="4"/>
    <n v="1"/>
    <n v="51.81"/>
    <n v="0.1"/>
    <n v="22.65"/>
    <x v="1960"/>
    <n v="22.65"/>
    <n v="23.979000000000006"/>
    <n v="0.51425078813613856"/>
    <n v="2026"/>
    <s v="Q3"/>
    <x v="8"/>
    <x v="8"/>
  </r>
  <r>
    <n v="1158"/>
    <d v="2026-09-30T00:00:00"/>
    <x v="0"/>
    <x v="9"/>
    <x v="2"/>
    <s v="Returning"/>
    <x v="4"/>
    <x v="10"/>
    <n v="1"/>
    <n v="40.61"/>
    <n v="0.1"/>
    <n v="14.28"/>
    <x v="1961"/>
    <n v="14.28"/>
    <n v="22.268999999999998"/>
    <n v="0.60929163588607071"/>
    <n v="2026"/>
    <s v="Q3"/>
    <x v="8"/>
    <x v="8"/>
  </r>
  <r>
    <n v="1639"/>
    <d v="2026-09-30T00:00:00"/>
    <x v="2"/>
    <x v="2"/>
    <x v="2"/>
    <s v="Business"/>
    <x v="1"/>
    <x v="3"/>
    <n v="1"/>
    <n v="140.78"/>
    <n v="0.05"/>
    <n v="80.8"/>
    <x v="1962"/>
    <n v="80.8"/>
    <n v="52.940999999999988"/>
    <n v="0.39584719719457756"/>
    <n v="2026"/>
    <s v="Q3"/>
    <x v="8"/>
    <x v="8"/>
  </r>
  <r>
    <n v="2247"/>
    <d v="2026-09-30T00:00:00"/>
    <x v="1"/>
    <x v="6"/>
    <x v="2"/>
    <s v="Business"/>
    <x v="2"/>
    <x v="18"/>
    <n v="1"/>
    <n v="163.13999999999999"/>
    <n v="0"/>
    <n v="87.53"/>
    <x v="1592"/>
    <n v="87.53"/>
    <n v="75.609999999999985"/>
    <n v="0.4634669608924849"/>
    <n v="2026"/>
    <s v="Q3"/>
    <x v="8"/>
    <x v="8"/>
  </r>
  <r>
    <n v="3119"/>
    <d v="2026-09-30T00:00:00"/>
    <x v="3"/>
    <x v="4"/>
    <x v="2"/>
    <s v="Returning"/>
    <x v="1"/>
    <x v="17"/>
    <n v="1"/>
    <n v="70.91"/>
    <n v="0"/>
    <n v="31.73"/>
    <x v="1609"/>
    <n v="31.73"/>
    <n v="39.179999999999993"/>
    <n v="0.55253137780284856"/>
    <n v="2026"/>
    <s v="Q3"/>
    <x v="8"/>
    <x v="8"/>
  </r>
  <r>
    <n v="3267"/>
    <d v="2026-09-30T00:00:00"/>
    <x v="3"/>
    <x v="13"/>
    <x v="3"/>
    <s v="Returning"/>
    <x v="0"/>
    <x v="0"/>
    <n v="2"/>
    <n v="81.99"/>
    <n v="0"/>
    <n v="43.95"/>
    <x v="1963"/>
    <n v="87.9"/>
    <n v="76.079999999999984"/>
    <n v="0.46395901939260881"/>
    <n v="2026"/>
    <s v="Q3"/>
    <x v="8"/>
    <x v="8"/>
  </r>
  <r>
    <n v="3382"/>
    <d v="2026-09-30T00:00:00"/>
    <x v="3"/>
    <x v="4"/>
    <x v="3"/>
    <s v="New"/>
    <x v="0"/>
    <x v="0"/>
    <n v="2"/>
    <n v="81.13"/>
    <n v="0"/>
    <n v="43.7"/>
    <x v="1964"/>
    <n v="87.4"/>
    <n v="74.859999999999985"/>
    <n v="0.46135831381733017"/>
    <n v="2026"/>
    <s v="Q3"/>
    <x v="8"/>
    <x v="8"/>
  </r>
  <r>
    <n v="3814"/>
    <d v="2026-09-30T00:00:00"/>
    <x v="1"/>
    <x v="12"/>
    <x v="1"/>
    <s v="Returning"/>
    <x v="1"/>
    <x v="3"/>
    <n v="5"/>
    <n v="141.08000000000001"/>
    <n v="0.05"/>
    <n v="78.23"/>
    <x v="1965"/>
    <n v="391.15000000000003"/>
    <n v="278.98000000000008"/>
    <n v="0.4163072836613792"/>
    <n v="2026"/>
    <s v="Q3"/>
    <x v="8"/>
    <x v="8"/>
  </r>
  <r>
    <n v="3818"/>
    <d v="2026-09-30T00:00:00"/>
    <x v="0"/>
    <x v="15"/>
    <x v="0"/>
    <s v="Returning"/>
    <x v="2"/>
    <x v="2"/>
    <n v="5"/>
    <n v="36.18"/>
    <n v="0"/>
    <n v="13.66"/>
    <x v="1966"/>
    <n v="68.3"/>
    <n v="112.60000000000001"/>
    <n v="0.62244333886124936"/>
    <n v="2026"/>
    <s v="Q3"/>
    <x v="8"/>
    <x v="8"/>
  </r>
  <r>
    <n v="4347"/>
    <d v="2026-09-30T00:00:00"/>
    <x v="3"/>
    <x v="13"/>
    <x v="3"/>
    <s v="New"/>
    <x v="0"/>
    <x v="0"/>
    <n v="1"/>
    <n v="81.06"/>
    <n v="0.05"/>
    <n v="43.54"/>
    <x v="1544"/>
    <n v="43.54"/>
    <n v="33.467000000000006"/>
    <n v="0.434596854831379"/>
    <n v="2026"/>
    <s v="Q3"/>
    <x v="8"/>
    <x v="8"/>
  </r>
  <r>
    <n v="4646"/>
    <d v="2026-09-30T00:00:00"/>
    <x v="2"/>
    <x v="3"/>
    <x v="0"/>
    <s v="Business"/>
    <x v="4"/>
    <x v="16"/>
    <n v="1"/>
    <n v="49.51"/>
    <n v="0.15"/>
    <n v="21.4"/>
    <x v="1967"/>
    <n v="21.4"/>
    <n v="20.683499999999995"/>
    <n v="0.49148716242707946"/>
    <n v="2026"/>
    <s v="Q3"/>
    <x v="8"/>
    <x v="8"/>
  </r>
  <r>
    <n v="5102"/>
    <d v="2026-09-30T00:00:00"/>
    <x v="1"/>
    <x v="14"/>
    <x v="0"/>
    <s v="New"/>
    <x v="3"/>
    <x v="7"/>
    <n v="1"/>
    <n v="196.74"/>
    <n v="0.15"/>
    <n v="102.01"/>
    <x v="1968"/>
    <n v="102.01"/>
    <n v="65.219000000000008"/>
    <n v="0.38999814625453721"/>
    <n v="2026"/>
    <s v="Q3"/>
    <x v="8"/>
    <x v="8"/>
  </r>
  <r>
    <n v="5152"/>
    <d v="2026-09-30T00:00:00"/>
    <x v="3"/>
    <x v="13"/>
    <x v="0"/>
    <s v="New"/>
    <x v="1"/>
    <x v="1"/>
    <n v="2"/>
    <n v="91.78"/>
    <n v="0.1"/>
    <n v="45.51"/>
    <x v="1969"/>
    <n v="91.02"/>
    <n v="74.184000000000012"/>
    <n v="0.44904481731677204"/>
    <n v="2026"/>
    <s v="Q3"/>
    <x v="8"/>
    <x v="8"/>
  </r>
  <r>
    <n v="151"/>
    <d v="2026-10-01T00:00:00"/>
    <x v="2"/>
    <x v="10"/>
    <x v="0"/>
    <s v="New"/>
    <x v="1"/>
    <x v="3"/>
    <n v="5"/>
    <n v="146.69"/>
    <n v="0"/>
    <n v="79"/>
    <x v="1970"/>
    <n v="395"/>
    <n v="338.45000000000005"/>
    <n v="0.46144931488172342"/>
    <n v="2026"/>
    <s v="Q4"/>
    <x v="9"/>
    <x v="9"/>
  </r>
  <r>
    <n v="1292"/>
    <d v="2026-10-01T00:00:00"/>
    <x v="0"/>
    <x v="9"/>
    <x v="2"/>
    <s v="New"/>
    <x v="3"/>
    <x v="13"/>
    <n v="1"/>
    <n v="79.81"/>
    <n v="0"/>
    <n v="39.08"/>
    <x v="1971"/>
    <n v="39.08"/>
    <n v="40.730000000000004"/>
    <n v="0.5103370504949255"/>
    <n v="2026"/>
    <s v="Q4"/>
    <x v="9"/>
    <x v="9"/>
  </r>
  <r>
    <n v="1862"/>
    <d v="2026-10-01T00:00:00"/>
    <x v="3"/>
    <x v="8"/>
    <x v="0"/>
    <s v="New"/>
    <x v="3"/>
    <x v="19"/>
    <n v="5"/>
    <n v="121.63"/>
    <n v="0.05"/>
    <n v="61.7"/>
    <x v="1972"/>
    <n v="308.5"/>
    <n v="269.24249999999995"/>
    <n v="0.46602508903187834"/>
    <n v="2026"/>
    <s v="Q4"/>
    <x v="9"/>
    <x v="9"/>
  </r>
  <r>
    <n v="2569"/>
    <d v="2026-10-01T00:00:00"/>
    <x v="3"/>
    <x v="13"/>
    <x v="1"/>
    <s v="Business"/>
    <x v="0"/>
    <x v="4"/>
    <n v="10"/>
    <n v="50.42"/>
    <n v="0.05"/>
    <n v="22.5"/>
    <x v="1973"/>
    <n v="225"/>
    <n v="253.99"/>
    <n v="0.53026159210004387"/>
    <n v="2026"/>
    <s v="Q4"/>
    <x v="9"/>
    <x v="9"/>
  </r>
  <r>
    <n v="3333"/>
    <d v="2026-10-01T00:00:00"/>
    <x v="2"/>
    <x v="5"/>
    <x v="0"/>
    <s v="New"/>
    <x v="3"/>
    <x v="13"/>
    <n v="3"/>
    <n v="80.67"/>
    <n v="0"/>
    <n v="39.94"/>
    <x v="1974"/>
    <n v="119.82"/>
    <n v="122.19"/>
    <n v="0.50489649188050079"/>
    <n v="2026"/>
    <s v="Q4"/>
    <x v="9"/>
    <x v="9"/>
  </r>
  <r>
    <n v="3830"/>
    <d v="2026-10-01T00:00:00"/>
    <x v="3"/>
    <x v="13"/>
    <x v="0"/>
    <s v="Business"/>
    <x v="1"/>
    <x v="11"/>
    <n v="2"/>
    <n v="152.12"/>
    <n v="0"/>
    <n v="79.53"/>
    <x v="1975"/>
    <n v="159.06"/>
    <n v="145.18"/>
    <n v="0.47718906126742044"/>
    <n v="2026"/>
    <s v="Q4"/>
    <x v="9"/>
    <x v="9"/>
  </r>
  <r>
    <n v="4868"/>
    <d v="2026-10-01T00:00:00"/>
    <x v="2"/>
    <x v="5"/>
    <x v="1"/>
    <s v="New"/>
    <x v="3"/>
    <x v="13"/>
    <n v="4"/>
    <n v="82.54"/>
    <n v="0.15"/>
    <n v="39.74"/>
    <x v="1976"/>
    <n v="158.96"/>
    <n v="121.67600000000002"/>
    <n v="0.43357231431462823"/>
    <n v="2026"/>
    <s v="Q4"/>
    <x v="9"/>
    <x v="9"/>
  </r>
  <r>
    <n v="2250"/>
    <d v="2026-10-02T00:00:00"/>
    <x v="3"/>
    <x v="13"/>
    <x v="2"/>
    <s v="Returning"/>
    <x v="0"/>
    <x v="4"/>
    <n v="2"/>
    <n v="50.43"/>
    <n v="0"/>
    <n v="23.04"/>
    <x v="1977"/>
    <n v="46.08"/>
    <n v="54.78"/>
    <n v="0.54312908982748365"/>
    <n v="2026"/>
    <s v="Q4"/>
    <x v="9"/>
    <x v="9"/>
  </r>
  <r>
    <n v="2516"/>
    <d v="2026-10-02T00:00:00"/>
    <x v="2"/>
    <x v="10"/>
    <x v="0"/>
    <s v="New"/>
    <x v="3"/>
    <x v="7"/>
    <n v="2"/>
    <n v="198.57"/>
    <n v="0.15"/>
    <n v="101.08"/>
    <x v="1978"/>
    <n v="202.16"/>
    <n v="135.40899999999996"/>
    <n v="0.4011298430839324"/>
    <n v="2026"/>
    <s v="Q4"/>
    <x v="9"/>
    <x v="9"/>
  </r>
  <r>
    <n v="809"/>
    <d v="2026-10-03T00:00:00"/>
    <x v="3"/>
    <x v="8"/>
    <x v="0"/>
    <s v="New"/>
    <x v="4"/>
    <x v="10"/>
    <n v="2"/>
    <n v="41.06"/>
    <n v="0.05"/>
    <n v="14.54"/>
    <x v="1746"/>
    <n v="29.08"/>
    <n v="48.933999999999997"/>
    <n v="0.62724639167328944"/>
    <n v="2026"/>
    <s v="Q4"/>
    <x v="9"/>
    <x v="9"/>
  </r>
  <r>
    <n v="1852"/>
    <d v="2026-10-03T00:00:00"/>
    <x v="1"/>
    <x v="12"/>
    <x v="1"/>
    <s v="Business"/>
    <x v="2"/>
    <x v="18"/>
    <n v="4"/>
    <n v="162.19"/>
    <n v="0.15"/>
    <n v="89.81"/>
    <x v="1979"/>
    <n v="359.24"/>
    <n v="192.20600000000002"/>
    <n v="0.34854908730863948"/>
    <n v="2026"/>
    <s v="Q4"/>
    <x v="9"/>
    <x v="9"/>
  </r>
  <r>
    <n v="3627"/>
    <d v="2026-10-03T00:00:00"/>
    <x v="3"/>
    <x v="4"/>
    <x v="2"/>
    <s v="New"/>
    <x v="3"/>
    <x v="7"/>
    <n v="2"/>
    <n v="192.99"/>
    <n v="0"/>
    <n v="101.73"/>
    <x v="1980"/>
    <n v="203.46"/>
    <n v="182.52"/>
    <n v="0.47287424218871443"/>
    <n v="2026"/>
    <s v="Q4"/>
    <x v="9"/>
    <x v="9"/>
  </r>
  <r>
    <n v="4135"/>
    <d v="2026-10-03T00:00:00"/>
    <x v="0"/>
    <x v="15"/>
    <x v="0"/>
    <s v="New"/>
    <x v="1"/>
    <x v="3"/>
    <n v="3"/>
    <n v="142.33000000000001"/>
    <n v="0.1"/>
    <n v="79.19"/>
    <x v="1981"/>
    <n v="237.57"/>
    <n v="146.721"/>
    <n v="0.3817966072585619"/>
    <n v="2026"/>
    <s v="Q4"/>
    <x v="9"/>
    <x v="9"/>
  </r>
  <r>
    <n v="4138"/>
    <d v="2026-10-03T00:00:00"/>
    <x v="1"/>
    <x v="11"/>
    <x v="2"/>
    <s v="Business"/>
    <x v="1"/>
    <x v="3"/>
    <n v="4"/>
    <n v="143.63"/>
    <n v="0"/>
    <n v="80.510000000000005"/>
    <x v="1982"/>
    <n v="322.04000000000002"/>
    <n v="252.47999999999996"/>
    <n v="0.43946250783262542"/>
    <n v="2026"/>
    <s v="Q4"/>
    <x v="9"/>
    <x v="9"/>
  </r>
  <r>
    <n v="4286"/>
    <d v="2026-10-03T00:00:00"/>
    <x v="1"/>
    <x v="6"/>
    <x v="2"/>
    <s v="Returning"/>
    <x v="3"/>
    <x v="5"/>
    <n v="4"/>
    <n v="341.95"/>
    <n v="0.05"/>
    <n v="199.9"/>
    <x v="1983"/>
    <n v="799.6"/>
    <n v="499.80999999999983"/>
    <n v="0.38464379987840625"/>
    <n v="2026"/>
    <s v="Q4"/>
    <x v="9"/>
    <x v="9"/>
  </r>
  <r>
    <n v="4371"/>
    <d v="2026-10-03T00:00:00"/>
    <x v="1"/>
    <x v="6"/>
    <x v="0"/>
    <s v="Returning"/>
    <x v="4"/>
    <x v="12"/>
    <n v="1"/>
    <n v="123.81"/>
    <n v="0"/>
    <n v="68.72"/>
    <x v="1984"/>
    <n v="68.72"/>
    <n v="55.09"/>
    <n v="0.44495598093853489"/>
    <n v="2026"/>
    <s v="Q4"/>
    <x v="9"/>
    <x v="9"/>
  </r>
  <r>
    <n v="905"/>
    <d v="2026-10-04T00:00:00"/>
    <x v="2"/>
    <x v="3"/>
    <x v="0"/>
    <s v="New"/>
    <x v="1"/>
    <x v="3"/>
    <n v="1"/>
    <n v="146.1"/>
    <n v="0"/>
    <n v="79.739999999999995"/>
    <x v="1985"/>
    <n v="79.739999999999995"/>
    <n v="66.36"/>
    <n v="0.45420944558521564"/>
    <n v="2026"/>
    <s v="Q4"/>
    <x v="9"/>
    <x v="9"/>
  </r>
  <r>
    <n v="1415"/>
    <d v="2026-10-04T00:00:00"/>
    <x v="1"/>
    <x v="11"/>
    <x v="3"/>
    <s v="Returning"/>
    <x v="2"/>
    <x v="18"/>
    <n v="1"/>
    <n v="161.07"/>
    <n v="0.05"/>
    <n v="89.81"/>
    <x v="1986"/>
    <n v="89.81"/>
    <n v="63.206499999999977"/>
    <n v="0.41306983233834249"/>
    <n v="2026"/>
    <s v="Q4"/>
    <x v="9"/>
    <x v="9"/>
  </r>
  <r>
    <n v="2205"/>
    <d v="2026-10-04T00:00:00"/>
    <x v="3"/>
    <x v="13"/>
    <x v="0"/>
    <s v="New"/>
    <x v="1"/>
    <x v="1"/>
    <n v="5"/>
    <n v="90.12"/>
    <n v="0"/>
    <n v="46.67"/>
    <x v="1987"/>
    <n v="233.35000000000002"/>
    <n v="217.25"/>
    <n v="0.48213493120284062"/>
    <n v="2026"/>
    <s v="Q4"/>
    <x v="9"/>
    <x v="9"/>
  </r>
  <r>
    <n v="2374"/>
    <d v="2026-10-04T00:00:00"/>
    <x v="3"/>
    <x v="13"/>
    <x v="3"/>
    <s v="Returning"/>
    <x v="1"/>
    <x v="17"/>
    <n v="1"/>
    <n v="70.400000000000006"/>
    <n v="0"/>
    <n v="32.43"/>
    <x v="1988"/>
    <n v="32.43"/>
    <n v="37.970000000000006"/>
    <n v="0.53934659090909098"/>
    <n v="2026"/>
    <s v="Q4"/>
    <x v="9"/>
    <x v="9"/>
  </r>
  <r>
    <n v="4840"/>
    <d v="2026-10-04T00:00:00"/>
    <x v="1"/>
    <x v="12"/>
    <x v="1"/>
    <s v="Business"/>
    <x v="3"/>
    <x v="7"/>
    <n v="6"/>
    <n v="191.08"/>
    <n v="0.1"/>
    <n v="102.93"/>
    <x v="1989"/>
    <n v="617.58000000000004"/>
    <n v="414.25200000000007"/>
    <n v="0.40147233270532412"/>
    <n v="2026"/>
    <s v="Q4"/>
    <x v="9"/>
    <x v="9"/>
  </r>
  <r>
    <n v="4984"/>
    <d v="2026-10-04T00:00:00"/>
    <x v="2"/>
    <x v="16"/>
    <x v="0"/>
    <s v="Returning"/>
    <x v="4"/>
    <x v="14"/>
    <n v="1"/>
    <n v="36.590000000000003"/>
    <n v="0"/>
    <n v="13.62"/>
    <x v="1990"/>
    <n v="13.62"/>
    <n v="22.970000000000006"/>
    <n v="0.62776714949439749"/>
    <n v="2026"/>
    <s v="Q4"/>
    <x v="9"/>
    <x v="9"/>
  </r>
  <r>
    <n v="641"/>
    <d v="2026-10-05T00:00:00"/>
    <x v="1"/>
    <x v="11"/>
    <x v="2"/>
    <s v="Returning"/>
    <x v="3"/>
    <x v="19"/>
    <n v="2"/>
    <n v="125.38"/>
    <n v="0.05"/>
    <n v="59.12"/>
    <x v="1991"/>
    <n v="118.24"/>
    <n v="119.98199999999999"/>
    <n v="0.5036562534106841"/>
    <n v="2026"/>
    <s v="Q4"/>
    <x v="9"/>
    <x v="9"/>
  </r>
  <r>
    <n v="1358"/>
    <d v="2026-10-05T00:00:00"/>
    <x v="0"/>
    <x v="0"/>
    <x v="0"/>
    <s v="New"/>
    <x v="2"/>
    <x v="2"/>
    <n v="1"/>
    <n v="35.71"/>
    <n v="0"/>
    <n v="13.3"/>
    <x v="1992"/>
    <n v="13.3"/>
    <n v="22.41"/>
    <n v="0.62755530663679637"/>
    <n v="2026"/>
    <s v="Q4"/>
    <x v="9"/>
    <x v="9"/>
  </r>
  <r>
    <n v="3904"/>
    <d v="2026-10-05T00:00:00"/>
    <x v="1"/>
    <x v="6"/>
    <x v="0"/>
    <s v="Returning"/>
    <x v="2"/>
    <x v="9"/>
    <n v="2"/>
    <n v="46.72"/>
    <n v="0"/>
    <n v="18.39"/>
    <x v="1993"/>
    <n v="36.78"/>
    <n v="56.66"/>
    <n v="0.60637842465753422"/>
    <n v="2026"/>
    <s v="Q4"/>
    <x v="9"/>
    <x v="9"/>
  </r>
  <r>
    <n v="4336"/>
    <d v="2026-10-05T00:00:00"/>
    <x v="0"/>
    <x v="15"/>
    <x v="3"/>
    <s v="Returning"/>
    <x v="1"/>
    <x v="3"/>
    <n v="1"/>
    <n v="143.16999999999999"/>
    <n v="0.05"/>
    <n v="81.290000000000006"/>
    <x v="1994"/>
    <n v="81.290000000000006"/>
    <n v="54.721499999999978"/>
    <n v="0.40232995004098904"/>
    <n v="2026"/>
    <s v="Q4"/>
    <x v="9"/>
    <x v="9"/>
  </r>
  <r>
    <n v="4705"/>
    <d v="2026-10-05T00:00:00"/>
    <x v="0"/>
    <x v="0"/>
    <x v="2"/>
    <s v="Returning"/>
    <x v="3"/>
    <x v="19"/>
    <n v="1"/>
    <n v="125.88"/>
    <n v="0"/>
    <n v="62.46"/>
    <x v="1995"/>
    <n v="62.46"/>
    <n v="63.419999999999995"/>
    <n v="0.50381315538608196"/>
    <n v="2026"/>
    <s v="Q4"/>
    <x v="9"/>
    <x v="9"/>
  </r>
  <r>
    <n v="1094"/>
    <d v="2026-10-06T00:00:00"/>
    <x v="3"/>
    <x v="4"/>
    <x v="0"/>
    <s v="New"/>
    <x v="4"/>
    <x v="12"/>
    <n v="2"/>
    <n v="121.81"/>
    <n v="0.05"/>
    <n v="67.72"/>
    <x v="1996"/>
    <n v="135.44"/>
    <n v="95.998999999999995"/>
    <n v="0.41479180259161158"/>
    <n v="2026"/>
    <s v="Q4"/>
    <x v="9"/>
    <x v="9"/>
  </r>
  <r>
    <n v="3926"/>
    <d v="2026-10-06T00:00:00"/>
    <x v="2"/>
    <x v="5"/>
    <x v="0"/>
    <s v="Business"/>
    <x v="1"/>
    <x v="11"/>
    <n v="6"/>
    <n v="154.93"/>
    <n v="0.05"/>
    <n v="79.430000000000007"/>
    <x v="1997"/>
    <n v="476.58000000000004"/>
    <n v="406.52099999999996"/>
    <n v="0.46033352923391546"/>
    <n v="2026"/>
    <s v="Q4"/>
    <x v="9"/>
    <x v="9"/>
  </r>
  <r>
    <n v="524"/>
    <d v="2026-10-07T00:00:00"/>
    <x v="3"/>
    <x v="8"/>
    <x v="2"/>
    <s v="New"/>
    <x v="0"/>
    <x v="8"/>
    <n v="2"/>
    <n v="101.1"/>
    <n v="0.15"/>
    <n v="51.61"/>
    <x v="1998"/>
    <n v="103.22"/>
    <n v="68.649999999999977"/>
    <n v="0.39942980159422814"/>
    <n v="2026"/>
    <s v="Q4"/>
    <x v="9"/>
    <x v="9"/>
  </r>
  <r>
    <n v="2277"/>
    <d v="2026-10-07T00:00:00"/>
    <x v="0"/>
    <x v="0"/>
    <x v="0"/>
    <s v="New"/>
    <x v="0"/>
    <x v="8"/>
    <n v="2"/>
    <n v="105"/>
    <n v="0"/>
    <n v="50.3"/>
    <x v="1999"/>
    <n v="100.6"/>
    <n v="109.4"/>
    <n v="0.52095238095238094"/>
    <n v="2026"/>
    <s v="Q4"/>
    <x v="9"/>
    <x v="9"/>
  </r>
  <r>
    <n v="2442"/>
    <d v="2026-10-07T00:00:00"/>
    <x v="2"/>
    <x v="2"/>
    <x v="1"/>
    <s v="Business"/>
    <x v="1"/>
    <x v="11"/>
    <n v="4"/>
    <n v="157.12"/>
    <n v="0.15"/>
    <n v="77.98"/>
    <x v="2000"/>
    <n v="311.92"/>
    <n v="222.28799999999995"/>
    <n v="0.41610758356295668"/>
    <n v="2026"/>
    <s v="Q4"/>
    <x v="9"/>
    <x v="9"/>
  </r>
  <r>
    <n v="2809"/>
    <d v="2026-10-07T00:00:00"/>
    <x v="3"/>
    <x v="8"/>
    <x v="0"/>
    <s v="Returning"/>
    <x v="1"/>
    <x v="17"/>
    <n v="3"/>
    <n v="70.239999999999995"/>
    <n v="0.05"/>
    <n v="31.96"/>
    <x v="2001"/>
    <n v="95.88"/>
    <n v="104.30399999999997"/>
    <n v="0.5210406426087999"/>
    <n v="2026"/>
    <s v="Q4"/>
    <x v="9"/>
    <x v="9"/>
  </r>
  <r>
    <n v="2946"/>
    <d v="2026-10-07T00:00:00"/>
    <x v="2"/>
    <x v="16"/>
    <x v="0"/>
    <s v="Returning"/>
    <x v="0"/>
    <x v="8"/>
    <n v="1"/>
    <n v="103.48"/>
    <n v="0.1"/>
    <n v="51.33"/>
    <x v="2002"/>
    <n v="51.33"/>
    <n v="41.802000000000007"/>
    <n v="0.4488467980930293"/>
    <n v="2026"/>
    <s v="Q4"/>
    <x v="9"/>
    <x v="9"/>
  </r>
  <r>
    <n v="4147"/>
    <d v="2026-10-07T00:00:00"/>
    <x v="1"/>
    <x v="12"/>
    <x v="2"/>
    <s v="Returning"/>
    <x v="0"/>
    <x v="6"/>
    <n v="3"/>
    <n v="40.770000000000003"/>
    <n v="0.05"/>
    <n v="16.68"/>
    <x v="2003"/>
    <n v="50.04"/>
    <n v="66.154499999999985"/>
    <n v="0.56934278300608021"/>
    <n v="2026"/>
    <s v="Q4"/>
    <x v="9"/>
    <x v="9"/>
  </r>
  <r>
    <n v="4164"/>
    <d v="2026-10-07T00:00:00"/>
    <x v="0"/>
    <x v="9"/>
    <x v="2"/>
    <s v="New"/>
    <x v="1"/>
    <x v="3"/>
    <n v="2"/>
    <n v="143.41999999999999"/>
    <n v="0"/>
    <n v="81.44"/>
    <x v="2004"/>
    <n v="162.88"/>
    <n v="123.95999999999998"/>
    <n v="0.43215730023706594"/>
    <n v="2026"/>
    <s v="Q4"/>
    <x v="9"/>
    <x v="9"/>
  </r>
  <r>
    <n v="4275"/>
    <d v="2026-10-07T00:00:00"/>
    <x v="3"/>
    <x v="7"/>
    <x v="3"/>
    <s v="Returning"/>
    <x v="0"/>
    <x v="4"/>
    <n v="1"/>
    <n v="49.56"/>
    <n v="0.05"/>
    <n v="22.88"/>
    <x v="2005"/>
    <n v="22.88"/>
    <n v="24.202000000000002"/>
    <n v="0.51403933562720361"/>
    <n v="2026"/>
    <s v="Q4"/>
    <x v="9"/>
    <x v="9"/>
  </r>
  <r>
    <n v="5062"/>
    <d v="2026-10-07T00:00:00"/>
    <x v="1"/>
    <x v="12"/>
    <x v="0"/>
    <s v="Returning"/>
    <x v="2"/>
    <x v="15"/>
    <n v="4"/>
    <n v="131.05000000000001"/>
    <n v="0"/>
    <n v="67.37"/>
    <x v="2006"/>
    <n v="269.48"/>
    <n v="254.72000000000003"/>
    <n v="0.48592140404425793"/>
    <n v="2026"/>
    <s v="Q4"/>
    <x v="9"/>
    <x v="9"/>
  </r>
  <r>
    <n v="1126"/>
    <d v="2026-10-08T00:00:00"/>
    <x v="0"/>
    <x v="9"/>
    <x v="0"/>
    <s v="Business"/>
    <x v="0"/>
    <x v="4"/>
    <n v="1"/>
    <n v="51.35"/>
    <n v="0"/>
    <n v="22.98"/>
    <x v="2007"/>
    <n v="22.98"/>
    <n v="28.37"/>
    <n v="0.55248296007789677"/>
    <n v="2026"/>
    <s v="Q4"/>
    <x v="9"/>
    <x v="9"/>
  </r>
  <r>
    <n v="1865"/>
    <d v="2026-10-08T00:00:00"/>
    <x v="3"/>
    <x v="8"/>
    <x v="0"/>
    <s v="Returning"/>
    <x v="4"/>
    <x v="10"/>
    <n v="1"/>
    <n v="39.659999999999997"/>
    <n v="0"/>
    <n v="14.39"/>
    <x v="2008"/>
    <n v="14.39"/>
    <n v="25.269999999999996"/>
    <n v="0.63716591023701463"/>
    <n v="2026"/>
    <s v="Q4"/>
    <x v="9"/>
    <x v="9"/>
  </r>
  <r>
    <n v="2471"/>
    <d v="2026-10-08T00:00:00"/>
    <x v="3"/>
    <x v="13"/>
    <x v="2"/>
    <s v="New"/>
    <x v="4"/>
    <x v="10"/>
    <n v="1"/>
    <n v="39.79"/>
    <n v="0"/>
    <n v="14.76"/>
    <x v="2009"/>
    <n v="14.76"/>
    <n v="25.03"/>
    <n v="0.62905252576024129"/>
    <n v="2026"/>
    <s v="Q4"/>
    <x v="9"/>
    <x v="9"/>
  </r>
  <r>
    <n v="3208"/>
    <d v="2026-10-08T00:00:00"/>
    <x v="2"/>
    <x v="10"/>
    <x v="1"/>
    <s v="New"/>
    <x v="0"/>
    <x v="6"/>
    <n v="6"/>
    <n v="41.27"/>
    <n v="0.1"/>
    <n v="16.61"/>
    <x v="2010"/>
    <n v="99.66"/>
    <n v="123.19800000000001"/>
    <n v="0.55280941227149127"/>
    <n v="2026"/>
    <s v="Q4"/>
    <x v="9"/>
    <x v="9"/>
  </r>
  <r>
    <n v="4285"/>
    <d v="2026-10-08T00:00:00"/>
    <x v="3"/>
    <x v="4"/>
    <x v="0"/>
    <s v="Returning"/>
    <x v="1"/>
    <x v="1"/>
    <n v="1"/>
    <n v="93.39"/>
    <n v="0"/>
    <n v="45.98"/>
    <x v="2011"/>
    <n v="45.98"/>
    <n v="47.410000000000004"/>
    <n v="0.50765606595995294"/>
    <n v="2026"/>
    <s v="Q4"/>
    <x v="9"/>
    <x v="9"/>
  </r>
  <r>
    <n v="261"/>
    <d v="2026-10-09T00:00:00"/>
    <x v="2"/>
    <x v="3"/>
    <x v="0"/>
    <s v="Business"/>
    <x v="3"/>
    <x v="5"/>
    <n v="1"/>
    <n v="336.56"/>
    <n v="0"/>
    <n v="189.74"/>
    <x v="2012"/>
    <n v="189.74"/>
    <n v="146.82"/>
    <n v="0.43623722367482765"/>
    <n v="2026"/>
    <s v="Q4"/>
    <x v="9"/>
    <x v="9"/>
  </r>
  <r>
    <n v="291"/>
    <d v="2026-10-09T00:00:00"/>
    <x v="2"/>
    <x v="2"/>
    <x v="0"/>
    <s v="New"/>
    <x v="2"/>
    <x v="15"/>
    <n v="2"/>
    <n v="132.47999999999999"/>
    <n v="0.1"/>
    <n v="67.48"/>
    <x v="2013"/>
    <n v="134.96"/>
    <n v="103.50399999999999"/>
    <n v="0.43404455179817497"/>
    <n v="2026"/>
    <s v="Q4"/>
    <x v="9"/>
    <x v="9"/>
  </r>
  <r>
    <n v="670"/>
    <d v="2026-10-09T00:00:00"/>
    <x v="1"/>
    <x v="14"/>
    <x v="2"/>
    <s v="Returning"/>
    <x v="1"/>
    <x v="1"/>
    <n v="1"/>
    <n v="92.59"/>
    <n v="0"/>
    <n v="44.46"/>
    <x v="2014"/>
    <n v="44.46"/>
    <n v="48.13"/>
    <n v="0.51981855491953777"/>
    <n v="2026"/>
    <s v="Q4"/>
    <x v="9"/>
    <x v="9"/>
  </r>
  <r>
    <n v="1306"/>
    <d v="2026-10-09T00:00:00"/>
    <x v="3"/>
    <x v="8"/>
    <x v="2"/>
    <s v="Business"/>
    <x v="4"/>
    <x v="14"/>
    <n v="1"/>
    <n v="35.450000000000003"/>
    <n v="0.05"/>
    <n v="14.23"/>
    <x v="2015"/>
    <n v="14.23"/>
    <n v="19.447500000000002"/>
    <n v="0.57746269764679681"/>
    <n v="2026"/>
    <s v="Q4"/>
    <x v="9"/>
    <x v="9"/>
  </r>
  <r>
    <n v="2400"/>
    <d v="2026-10-09T00:00:00"/>
    <x v="2"/>
    <x v="2"/>
    <x v="0"/>
    <s v="New"/>
    <x v="1"/>
    <x v="1"/>
    <n v="2"/>
    <n v="93.83"/>
    <n v="0.1"/>
    <n v="44.27"/>
    <x v="2016"/>
    <n v="88.54"/>
    <n v="80.353999999999999"/>
    <n v="0.47576586498040191"/>
    <n v="2026"/>
    <s v="Q4"/>
    <x v="9"/>
    <x v="9"/>
  </r>
  <r>
    <n v="3816"/>
    <d v="2026-10-09T00:00:00"/>
    <x v="1"/>
    <x v="12"/>
    <x v="0"/>
    <s v="New"/>
    <x v="4"/>
    <x v="14"/>
    <n v="1"/>
    <n v="36.32"/>
    <n v="0"/>
    <n v="13.6"/>
    <x v="2017"/>
    <n v="13.6"/>
    <n v="22.72"/>
    <n v="0.62555066079295152"/>
    <n v="2026"/>
    <s v="Q4"/>
    <x v="9"/>
    <x v="9"/>
  </r>
  <r>
    <n v="4038"/>
    <d v="2026-10-09T00:00:00"/>
    <x v="0"/>
    <x v="15"/>
    <x v="0"/>
    <s v="Returning"/>
    <x v="4"/>
    <x v="12"/>
    <n v="2"/>
    <n v="125.56"/>
    <n v="0.1"/>
    <n v="67.260000000000005"/>
    <x v="2018"/>
    <n v="134.52000000000001"/>
    <n v="91.488"/>
    <n v="0.40479983009450993"/>
    <n v="2026"/>
    <s v="Q4"/>
    <x v="9"/>
    <x v="9"/>
  </r>
  <r>
    <n v="4686"/>
    <d v="2026-10-09T00:00:00"/>
    <x v="0"/>
    <x v="15"/>
    <x v="3"/>
    <s v="New"/>
    <x v="3"/>
    <x v="19"/>
    <n v="2"/>
    <n v="124.91"/>
    <n v="0"/>
    <n v="60.33"/>
    <x v="2019"/>
    <n v="120.66"/>
    <n v="129.16"/>
    <n v="0.51701224881914976"/>
    <n v="2026"/>
    <s v="Q4"/>
    <x v="9"/>
    <x v="9"/>
  </r>
  <r>
    <n v="5076"/>
    <d v="2026-10-09T00:00:00"/>
    <x v="1"/>
    <x v="12"/>
    <x v="0"/>
    <s v="New"/>
    <x v="3"/>
    <x v="7"/>
    <n v="1"/>
    <n v="199.32"/>
    <n v="0"/>
    <n v="103.83"/>
    <x v="2020"/>
    <n v="103.83"/>
    <n v="95.49"/>
    <n v="0.4790788681517158"/>
    <n v="2026"/>
    <s v="Q4"/>
    <x v="9"/>
    <x v="9"/>
  </r>
  <r>
    <n v="1339"/>
    <d v="2026-10-10T00:00:00"/>
    <x v="1"/>
    <x v="11"/>
    <x v="0"/>
    <s v="Returning"/>
    <x v="3"/>
    <x v="5"/>
    <n v="4"/>
    <n v="337.38"/>
    <n v="0.05"/>
    <n v="194.94"/>
    <x v="2021"/>
    <n v="779.76"/>
    <n v="502.28399999999988"/>
    <n v="0.39178374533167343"/>
    <n v="2026"/>
    <s v="Q4"/>
    <x v="9"/>
    <x v="9"/>
  </r>
  <r>
    <n v="1884"/>
    <d v="2026-10-10T00:00:00"/>
    <x v="2"/>
    <x v="2"/>
    <x v="0"/>
    <s v="Business"/>
    <x v="3"/>
    <x v="13"/>
    <n v="3"/>
    <n v="82.18"/>
    <n v="0.1"/>
    <n v="39.82"/>
    <x v="2022"/>
    <n v="119.46000000000001"/>
    <n v="102.42600000000002"/>
    <n v="0.46161542413671885"/>
    <n v="2026"/>
    <s v="Q4"/>
    <x v="9"/>
    <x v="9"/>
  </r>
  <r>
    <n v="3568"/>
    <d v="2026-10-10T00:00:00"/>
    <x v="0"/>
    <x v="15"/>
    <x v="1"/>
    <s v="New"/>
    <x v="1"/>
    <x v="17"/>
    <n v="15"/>
    <n v="70.25"/>
    <n v="0.1"/>
    <n v="32.19"/>
    <x v="2023"/>
    <n v="482.84999999999997"/>
    <n v="465.52500000000003"/>
    <n v="0.49086595492289448"/>
    <n v="2026"/>
    <s v="Q4"/>
    <x v="9"/>
    <x v="9"/>
  </r>
  <r>
    <n v="4171"/>
    <d v="2026-10-10T00:00:00"/>
    <x v="3"/>
    <x v="7"/>
    <x v="2"/>
    <s v="New"/>
    <x v="2"/>
    <x v="2"/>
    <n v="2"/>
    <n v="35.36"/>
    <n v="0"/>
    <n v="13.49"/>
    <x v="2024"/>
    <n v="26.98"/>
    <n v="43.739999999999995"/>
    <n v="0.61849547511312208"/>
    <n v="2026"/>
    <s v="Q4"/>
    <x v="9"/>
    <x v="9"/>
  </r>
  <r>
    <n v="4477"/>
    <d v="2026-10-10T00:00:00"/>
    <x v="2"/>
    <x v="5"/>
    <x v="2"/>
    <s v="New"/>
    <x v="2"/>
    <x v="9"/>
    <n v="1"/>
    <n v="46.01"/>
    <n v="0"/>
    <n v="18.239999999999998"/>
    <x v="2025"/>
    <n v="18.239999999999998"/>
    <n v="27.77"/>
    <n v="0.6035644425124973"/>
    <n v="2026"/>
    <s v="Q4"/>
    <x v="9"/>
    <x v="9"/>
  </r>
  <r>
    <n v="3368"/>
    <d v="2026-10-11T00:00:00"/>
    <x v="0"/>
    <x v="9"/>
    <x v="0"/>
    <s v="Returning"/>
    <x v="1"/>
    <x v="1"/>
    <n v="1"/>
    <n v="89.88"/>
    <n v="0"/>
    <n v="46.15"/>
    <x v="2026"/>
    <n v="46.15"/>
    <n v="43.73"/>
    <n v="0.48653760569648419"/>
    <n v="2026"/>
    <s v="Q4"/>
    <x v="9"/>
    <x v="9"/>
  </r>
  <r>
    <n v="3566"/>
    <d v="2026-10-11T00:00:00"/>
    <x v="1"/>
    <x v="12"/>
    <x v="0"/>
    <s v="New"/>
    <x v="4"/>
    <x v="10"/>
    <n v="1"/>
    <n v="41.33"/>
    <n v="0"/>
    <n v="14.47"/>
    <x v="1311"/>
    <n v="14.47"/>
    <n v="26.86"/>
    <n v="0.6498911202516332"/>
    <n v="2026"/>
    <s v="Q4"/>
    <x v="9"/>
    <x v="9"/>
  </r>
  <r>
    <n v="4420"/>
    <d v="2026-10-11T00:00:00"/>
    <x v="2"/>
    <x v="5"/>
    <x v="1"/>
    <s v="Business"/>
    <x v="0"/>
    <x v="6"/>
    <n v="15"/>
    <n v="40.78"/>
    <n v="0.15"/>
    <n v="17.07"/>
    <x v="2027"/>
    <n v="256.05"/>
    <n v="263.89500000000004"/>
    <n v="0.5075440671609498"/>
    <n v="2026"/>
    <s v="Q4"/>
    <x v="9"/>
    <x v="9"/>
  </r>
  <r>
    <n v="513"/>
    <d v="2026-10-12T00:00:00"/>
    <x v="3"/>
    <x v="7"/>
    <x v="0"/>
    <s v="Business"/>
    <x v="2"/>
    <x v="18"/>
    <n v="1"/>
    <n v="163.87"/>
    <n v="0"/>
    <n v="85.76"/>
    <x v="2028"/>
    <n v="85.76"/>
    <n v="78.11"/>
    <n v="0.47665832672240188"/>
    <n v="2026"/>
    <s v="Q4"/>
    <x v="9"/>
    <x v="9"/>
  </r>
  <r>
    <n v="786"/>
    <d v="2026-10-12T00:00:00"/>
    <x v="2"/>
    <x v="3"/>
    <x v="0"/>
    <s v="New"/>
    <x v="4"/>
    <x v="14"/>
    <n v="1"/>
    <n v="35.39"/>
    <n v="0.05"/>
    <n v="13.68"/>
    <x v="2029"/>
    <n v="13.68"/>
    <n v="19.9405"/>
    <n v="0.59310539700480358"/>
    <n v="2026"/>
    <s v="Q4"/>
    <x v="9"/>
    <x v="9"/>
  </r>
  <r>
    <n v="3771"/>
    <d v="2026-10-12T00:00:00"/>
    <x v="2"/>
    <x v="3"/>
    <x v="0"/>
    <s v="Business"/>
    <x v="3"/>
    <x v="13"/>
    <n v="2"/>
    <n v="80.2"/>
    <n v="0"/>
    <n v="39.590000000000003"/>
    <x v="2030"/>
    <n v="79.180000000000007"/>
    <n v="81.22"/>
    <n v="0.50635910224438896"/>
    <n v="2026"/>
    <s v="Q4"/>
    <x v="9"/>
    <x v="9"/>
  </r>
  <r>
    <n v="3910"/>
    <d v="2026-10-12T00:00:00"/>
    <x v="2"/>
    <x v="2"/>
    <x v="0"/>
    <s v="Business"/>
    <x v="0"/>
    <x v="6"/>
    <n v="3"/>
    <n v="41.09"/>
    <n v="0"/>
    <n v="17.18"/>
    <x v="2031"/>
    <n v="51.54"/>
    <n v="71.730000000000018"/>
    <n v="0.58189340472134354"/>
    <n v="2026"/>
    <s v="Q4"/>
    <x v="9"/>
    <x v="9"/>
  </r>
  <r>
    <n v="330"/>
    <d v="2026-10-13T00:00:00"/>
    <x v="1"/>
    <x v="12"/>
    <x v="1"/>
    <s v="Business"/>
    <x v="2"/>
    <x v="2"/>
    <n v="5"/>
    <n v="36.97"/>
    <n v="0.15"/>
    <n v="13.93"/>
    <x v="2032"/>
    <n v="69.650000000000006"/>
    <n v="87.472499999999997"/>
    <n v="0.55671530175500006"/>
    <n v="2026"/>
    <s v="Q4"/>
    <x v="9"/>
    <x v="9"/>
  </r>
  <r>
    <n v="707"/>
    <d v="2026-10-13T00:00:00"/>
    <x v="2"/>
    <x v="5"/>
    <x v="2"/>
    <s v="New"/>
    <x v="2"/>
    <x v="2"/>
    <n v="4"/>
    <n v="35.880000000000003"/>
    <n v="0.05"/>
    <n v="13.45"/>
    <x v="2033"/>
    <n v="53.8"/>
    <n v="82.543999999999997"/>
    <n v="0.60540984568444522"/>
    <n v="2026"/>
    <s v="Q4"/>
    <x v="9"/>
    <x v="9"/>
  </r>
  <r>
    <n v="989"/>
    <d v="2026-10-13T00:00:00"/>
    <x v="1"/>
    <x v="11"/>
    <x v="0"/>
    <s v="Returning"/>
    <x v="0"/>
    <x v="6"/>
    <n v="3"/>
    <n v="40.42"/>
    <n v="0"/>
    <n v="16.79"/>
    <x v="2034"/>
    <n v="50.37"/>
    <n v="70.890000000000015"/>
    <n v="0.58461157842652167"/>
    <n v="2026"/>
    <s v="Q4"/>
    <x v="9"/>
    <x v="9"/>
  </r>
  <r>
    <n v="1904"/>
    <d v="2026-10-13T00:00:00"/>
    <x v="3"/>
    <x v="8"/>
    <x v="2"/>
    <s v="Returning"/>
    <x v="0"/>
    <x v="4"/>
    <n v="1"/>
    <n v="50.34"/>
    <n v="0.15"/>
    <n v="22.56"/>
    <x v="2035"/>
    <n v="22.56"/>
    <n v="20.229000000000003"/>
    <n v="0.47276169108883132"/>
    <n v="2026"/>
    <s v="Q4"/>
    <x v="9"/>
    <x v="9"/>
  </r>
  <r>
    <n v="2854"/>
    <d v="2026-10-13T00:00:00"/>
    <x v="0"/>
    <x v="15"/>
    <x v="2"/>
    <s v="New"/>
    <x v="2"/>
    <x v="2"/>
    <n v="3"/>
    <n v="36.049999999999997"/>
    <n v="0.1"/>
    <n v="13.87"/>
    <x v="2036"/>
    <n v="41.61"/>
    <n v="55.724999999999994"/>
    <n v="0.57250732008013561"/>
    <n v="2026"/>
    <s v="Q4"/>
    <x v="9"/>
    <x v="9"/>
  </r>
  <r>
    <n v="3212"/>
    <d v="2026-10-13T00:00:00"/>
    <x v="2"/>
    <x v="2"/>
    <x v="1"/>
    <s v="Returning"/>
    <x v="0"/>
    <x v="6"/>
    <n v="15"/>
    <n v="40"/>
    <n v="0.1"/>
    <n v="16.420000000000002"/>
    <x v="2037"/>
    <n v="246.3"/>
    <n v="293.7"/>
    <n v="0.54388888888888887"/>
    <n v="2026"/>
    <s v="Q4"/>
    <x v="9"/>
    <x v="9"/>
  </r>
  <r>
    <n v="4479"/>
    <d v="2026-10-13T00:00:00"/>
    <x v="3"/>
    <x v="7"/>
    <x v="2"/>
    <s v="Returning"/>
    <x v="1"/>
    <x v="11"/>
    <n v="1"/>
    <n v="151.68"/>
    <n v="0.05"/>
    <n v="78.98"/>
    <x v="2038"/>
    <n v="78.98"/>
    <n v="65.116"/>
    <n v="0.45189318232289583"/>
    <n v="2026"/>
    <s v="Q4"/>
    <x v="9"/>
    <x v="9"/>
  </r>
  <r>
    <n v="4574"/>
    <d v="2026-10-13T00:00:00"/>
    <x v="1"/>
    <x v="14"/>
    <x v="0"/>
    <s v="Business"/>
    <x v="4"/>
    <x v="14"/>
    <n v="1"/>
    <n v="36.53"/>
    <n v="0"/>
    <n v="14.01"/>
    <x v="2039"/>
    <n v="14.01"/>
    <n v="22.520000000000003"/>
    <n v="0.61647960580344929"/>
    <n v="2026"/>
    <s v="Q4"/>
    <x v="9"/>
    <x v="9"/>
  </r>
  <r>
    <n v="4815"/>
    <d v="2026-10-13T00:00:00"/>
    <x v="0"/>
    <x v="0"/>
    <x v="2"/>
    <s v="Business"/>
    <x v="0"/>
    <x v="6"/>
    <n v="1"/>
    <n v="39.89"/>
    <n v="0.05"/>
    <n v="16.91"/>
    <x v="640"/>
    <n v="16.91"/>
    <n v="20.985499999999998"/>
    <n v="0.55377287540737019"/>
    <n v="2026"/>
    <s v="Q4"/>
    <x v="9"/>
    <x v="9"/>
  </r>
  <r>
    <n v="5027"/>
    <d v="2026-10-13T00:00:00"/>
    <x v="2"/>
    <x v="10"/>
    <x v="0"/>
    <s v="New"/>
    <x v="1"/>
    <x v="11"/>
    <n v="1"/>
    <n v="154.53"/>
    <n v="0"/>
    <n v="77.930000000000007"/>
    <x v="2040"/>
    <n v="77.930000000000007"/>
    <n v="76.599999999999994"/>
    <n v="0.49569662848637802"/>
    <n v="2026"/>
    <s v="Q4"/>
    <x v="9"/>
    <x v="9"/>
  </r>
  <r>
    <n v="1794"/>
    <d v="2026-10-14T00:00:00"/>
    <x v="3"/>
    <x v="8"/>
    <x v="3"/>
    <s v="Business"/>
    <x v="0"/>
    <x v="4"/>
    <n v="2"/>
    <n v="50.64"/>
    <n v="0.05"/>
    <n v="22.28"/>
    <x v="2041"/>
    <n v="44.56"/>
    <n v="51.655999999999992"/>
    <n v="0.53687536376486233"/>
    <n v="2026"/>
    <s v="Q4"/>
    <x v="9"/>
    <x v="9"/>
  </r>
  <r>
    <n v="1867"/>
    <d v="2026-10-14T00:00:00"/>
    <x v="0"/>
    <x v="0"/>
    <x v="0"/>
    <s v="New"/>
    <x v="4"/>
    <x v="10"/>
    <n v="3"/>
    <n v="40.880000000000003"/>
    <n v="0.05"/>
    <n v="14.59"/>
    <x v="2042"/>
    <n v="43.769999999999996"/>
    <n v="72.738000000000014"/>
    <n v="0.62431764342362761"/>
    <n v="2026"/>
    <s v="Q4"/>
    <x v="9"/>
    <x v="9"/>
  </r>
  <r>
    <n v="2088"/>
    <d v="2026-10-14T00:00:00"/>
    <x v="3"/>
    <x v="4"/>
    <x v="2"/>
    <s v="Returning"/>
    <x v="1"/>
    <x v="3"/>
    <n v="1"/>
    <n v="141.77000000000001"/>
    <n v="0"/>
    <n v="78.48"/>
    <x v="2043"/>
    <n v="78.48"/>
    <n v="63.290000000000006"/>
    <n v="0.44642731184312623"/>
    <n v="2026"/>
    <s v="Q4"/>
    <x v="9"/>
    <x v="9"/>
  </r>
  <r>
    <n v="2270"/>
    <d v="2026-10-14T00:00:00"/>
    <x v="3"/>
    <x v="7"/>
    <x v="0"/>
    <s v="New"/>
    <x v="3"/>
    <x v="7"/>
    <n v="3"/>
    <n v="199.99"/>
    <n v="0.15"/>
    <n v="101.86"/>
    <x v="2044"/>
    <n v="305.58"/>
    <n v="204.39450000000005"/>
    <n v="0.40079356909021929"/>
    <n v="2026"/>
    <s v="Q4"/>
    <x v="9"/>
    <x v="9"/>
  </r>
  <r>
    <n v="3789"/>
    <d v="2026-10-14T00:00:00"/>
    <x v="3"/>
    <x v="4"/>
    <x v="3"/>
    <s v="New"/>
    <x v="0"/>
    <x v="4"/>
    <n v="2"/>
    <n v="50.56"/>
    <n v="0"/>
    <n v="23.04"/>
    <x v="2045"/>
    <n v="46.08"/>
    <n v="55.040000000000006"/>
    <n v="0.54430379746835444"/>
    <n v="2026"/>
    <s v="Q4"/>
    <x v="9"/>
    <x v="9"/>
  </r>
  <r>
    <n v="4323"/>
    <d v="2026-10-14T00:00:00"/>
    <x v="3"/>
    <x v="7"/>
    <x v="0"/>
    <s v="New"/>
    <x v="2"/>
    <x v="9"/>
    <n v="1"/>
    <n v="47.38"/>
    <n v="0"/>
    <n v="17.86"/>
    <x v="2046"/>
    <n v="17.86"/>
    <n v="29.520000000000003"/>
    <n v="0.62304769945124527"/>
    <n v="2026"/>
    <s v="Q4"/>
    <x v="9"/>
    <x v="9"/>
  </r>
  <r>
    <n v="276"/>
    <d v="2026-10-15T00:00:00"/>
    <x v="2"/>
    <x v="2"/>
    <x v="0"/>
    <s v="Business"/>
    <x v="1"/>
    <x v="1"/>
    <n v="1"/>
    <n v="92.74"/>
    <n v="0.15"/>
    <n v="44.52"/>
    <x v="2047"/>
    <n v="44.52"/>
    <n v="34.30899999999999"/>
    <n v="0.43523322635070844"/>
    <n v="2026"/>
    <s v="Q4"/>
    <x v="9"/>
    <x v="9"/>
  </r>
  <r>
    <n v="791"/>
    <d v="2026-10-15T00:00:00"/>
    <x v="3"/>
    <x v="13"/>
    <x v="2"/>
    <s v="Returning"/>
    <x v="0"/>
    <x v="4"/>
    <n v="3"/>
    <n v="51.57"/>
    <n v="0.1"/>
    <n v="21.82"/>
    <x v="2048"/>
    <n v="65.460000000000008"/>
    <n v="73.778999999999996"/>
    <n v="0.52987309589985565"/>
    <n v="2026"/>
    <s v="Q4"/>
    <x v="9"/>
    <x v="9"/>
  </r>
  <r>
    <n v="1033"/>
    <d v="2026-10-15T00:00:00"/>
    <x v="1"/>
    <x v="12"/>
    <x v="0"/>
    <s v="New"/>
    <x v="1"/>
    <x v="17"/>
    <n v="1"/>
    <n v="70.47"/>
    <n v="0.1"/>
    <n v="31.52"/>
    <x v="2049"/>
    <n v="31.52"/>
    <n v="31.903000000000002"/>
    <n v="0.50301940936253409"/>
    <n v="2026"/>
    <s v="Q4"/>
    <x v="9"/>
    <x v="9"/>
  </r>
  <r>
    <n v="1247"/>
    <d v="2026-10-15T00:00:00"/>
    <x v="0"/>
    <x v="0"/>
    <x v="0"/>
    <s v="New"/>
    <x v="1"/>
    <x v="17"/>
    <n v="1"/>
    <n v="71.05"/>
    <n v="0"/>
    <n v="33.32"/>
    <x v="2050"/>
    <n v="33.32"/>
    <n v="37.729999999999997"/>
    <n v="0.53103448275862064"/>
    <n v="2026"/>
    <s v="Q4"/>
    <x v="9"/>
    <x v="9"/>
  </r>
  <r>
    <n v="1321"/>
    <d v="2026-10-15T00:00:00"/>
    <x v="3"/>
    <x v="13"/>
    <x v="2"/>
    <s v="Returning"/>
    <x v="0"/>
    <x v="6"/>
    <n v="3"/>
    <n v="39.83"/>
    <n v="0.1"/>
    <n v="16.93"/>
    <x v="2051"/>
    <n v="50.79"/>
    <n v="56.750999999999998"/>
    <n v="0.52771501101905316"/>
    <n v="2026"/>
    <s v="Q4"/>
    <x v="9"/>
    <x v="9"/>
  </r>
  <r>
    <n v="2048"/>
    <d v="2026-10-15T00:00:00"/>
    <x v="3"/>
    <x v="7"/>
    <x v="0"/>
    <s v="New"/>
    <x v="4"/>
    <x v="16"/>
    <n v="3"/>
    <n v="49.5"/>
    <n v="0.05"/>
    <n v="22"/>
    <x v="2052"/>
    <n v="66"/>
    <n v="75.074999999999989"/>
    <n v="0.53216374269005839"/>
    <n v="2026"/>
    <s v="Q4"/>
    <x v="9"/>
    <x v="9"/>
  </r>
  <r>
    <n v="2082"/>
    <d v="2026-10-15T00:00:00"/>
    <x v="1"/>
    <x v="6"/>
    <x v="3"/>
    <s v="New"/>
    <x v="1"/>
    <x v="1"/>
    <n v="1"/>
    <n v="91.99"/>
    <n v="0"/>
    <n v="44.86"/>
    <x v="2053"/>
    <n v="44.86"/>
    <n v="47.129999999999995"/>
    <n v="0.51233829764104788"/>
    <n v="2026"/>
    <s v="Q4"/>
    <x v="9"/>
    <x v="9"/>
  </r>
  <r>
    <n v="2177"/>
    <d v="2026-10-15T00:00:00"/>
    <x v="0"/>
    <x v="15"/>
    <x v="3"/>
    <s v="Returning"/>
    <x v="0"/>
    <x v="0"/>
    <n v="1"/>
    <n v="79.78"/>
    <n v="0.05"/>
    <n v="41.59"/>
    <x v="2054"/>
    <n v="41.59"/>
    <n v="34.200999999999993"/>
    <n v="0.45125410668812915"/>
    <n v="2026"/>
    <s v="Q4"/>
    <x v="9"/>
    <x v="9"/>
  </r>
  <r>
    <n v="3776"/>
    <d v="2026-10-15T00:00:00"/>
    <x v="3"/>
    <x v="8"/>
    <x v="0"/>
    <s v="Returning"/>
    <x v="0"/>
    <x v="0"/>
    <n v="1"/>
    <n v="82.97"/>
    <n v="0"/>
    <n v="43.09"/>
    <x v="2055"/>
    <n v="43.09"/>
    <n v="39.879999999999995"/>
    <n v="0.48065565867180904"/>
    <n v="2026"/>
    <s v="Q4"/>
    <x v="9"/>
    <x v="9"/>
  </r>
  <r>
    <n v="4542"/>
    <d v="2026-10-15T00:00:00"/>
    <x v="0"/>
    <x v="9"/>
    <x v="0"/>
    <s v="Business"/>
    <x v="0"/>
    <x v="8"/>
    <n v="1"/>
    <n v="103.33"/>
    <n v="0"/>
    <n v="50.85"/>
    <x v="2056"/>
    <n v="50.85"/>
    <n v="52.48"/>
    <n v="0.5078873512048776"/>
    <n v="2026"/>
    <s v="Q4"/>
    <x v="9"/>
    <x v="9"/>
  </r>
  <r>
    <n v="36"/>
    <d v="2026-10-16T00:00:00"/>
    <x v="0"/>
    <x v="9"/>
    <x v="0"/>
    <s v="New"/>
    <x v="1"/>
    <x v="3"/>
    <n v="3"/>
    <n v="142.54"/>
    <n v="0.05"/>
    <n v="81.599999999999994"/>
    <x v="2057"/>
    <n v="244.79999999999998"/>
    <n v="161.43899999999999"/>
    <n v="0.39739906803630376"/>
    <n v="2026"/>
    <s v="Q4"/>
    <x v="9"/>
    <x v="9"/>
  </r>
  <r>
    <n v="64"/>
    <d v="2026-10-16T00:00:00"/>
    <x v="2"/>
    <x v="16"/>
    <x v="0"/>
    <s v="New"/>
    <x v="1"/>
    <x v="1"/>
    <n v="3"/>
    <n v="92.14"/>
    <n v="0.1"/>
    <n v="46.43"/>
    <x v="2058"/>
    <n v="139.29"/>
    <n v="109.48800000000003"/>
    <n v="0.44010322456165746"/>
    <n v="2026"/>
    <s v="Q4"/>
    <x v="9"/>
    <x v="9"/>
  </r>
  <r>
    <n v="529"/>
    <d v="2026-10-16T00:00:00"/>
    <x v="3"/>
    <x v="7"/>
    <x v="2"/>
    <s v="Business"/>
    <x v="2"/>
    <x v="18"/>
    <n v="2"/>
    <n v="165.23"/>
    <n v="0"/>
    <n v="88.87"/>
    <x v="2059"/>
    <n v="177.74"/>
    <n v="152.71999999999997"/>
    <n v="0.46214367850874533"/>
    <n v="2026"/>
    <s v="Q4"/>
    <x v="9"/>
    <x v="9"/>
  </r>
  <r>
    <n v="1815"/>
    <d v="2026-10-16T00:00:00"/>
    <x v="3"/>
    <x v="4"/>
    <x v="0"/>
    <s v="Business"/>
    <x v="4"/>
    <x v="12"/>
    <n v="1"/>
    <n v="121.92"/>
    <n v="0"/>
    <n v="71.02"/>
    <x v="2060"/>
    <n v="71.02"/>
    <n v="50.900000000000006"/>
    <n v="0.41748687664042"/>
    <n v="2026"/>
    <s v="Q4"/>
    <x v="9"/>
    <x v="9"/>
  </r>
  <r>
    <n v="1820"/>
    <d v="2026-10-16T00:00:00"/>
    <x v="1"/>
    <x v="1"/>
    <x v="0"/>
    <s v="Returning"/>
    <x v="2"/>
    <x v="2"/>
    <n v="3"/>
    <n v="36.46"/>
    <n v="0.05"/>
    <n v="13.9"/>
    <x v="2061"/>
    <n v="41.7"/>
    <n v="62.210999999999984"/>
    <n v="0.5986950370990558"/>
    <n v="2026"/>
    <s v="Q4"/>
    <x v="9"/>
    <x v="9"/>
  </r>
  <r>
    <n v="2028"/>
    <d v="2026-10-16T00:00:00"/>
    <x v="3"/>
    <x v="4"/>
    <x v="2"/>
    <s v="Business"/>
    <x v="4"/>
    <x v="16"/>
    <n v="3"/>
    <n v="51.89"/>
    <n v="0.1"/>
    <n v="21.56"/>
    <x v="2062"/>
    <n v="64.679999999999993"/>
    <n v="75.423000000000016"/>
    <n v="0.53833965011455864"/>
    <n v="2026"/>
    <s v="Q4"/>
    <x v="9"/>
    <x v="9"/>
  </r>
  <r>
    <n v="2741"/>
    <d v="2026-10-16T00:00:00"/>
    <x v="3"/>
    <x v="4"/>
    <x v="0"/>
    <s v="Returning"/>
    <x v="4"/>
    <x v="10"/>
    <n v="1"/>
    <n v="40.75"/>
    <n v="0"/>
    <n v="14.7"/>
    <x v="2063"/>
    <n v="14.7"/>
    <n v="26.05"/>
    <n v="0.63926380368098157"/>
    <n v="2026"/>
    <s v="Q4"/>
    <x v="9"/>
    <x v="9"/>
  </r>
  <r>
    <n v="3602"/>
    <d v="2026-10-16T00:00:00"/>
    <x v="2"/>
    <x v="5"/>
    <x v="1"/>
    <s v="Business"/>
    <x v="3"/>
    <x v="5"/>
    <n v="4"/>
    <n v="345.13"/>
    <n v="0.05"/>
    <n v="200.02"/>
    <x v="2064"/>
    <n v="800.08"/>
    <n v="511.41399999999987"/>
    <n v="0.38994764749209671"/>
    <n v="2026"/>
    <s v="Q4"/>
    <x v="9"/>
    <x v="9"/>
  </r>
  <r>
    <n v="4116"/>
    <d v="2026-10-16T00:00:00"/>
    <x v="1"/>
    <x v="6"/>
    <x v="2"/>
    <s v="New"/>
    <x v="2"/>
    <x v="2"/>
    <n v="2"/>
    <n v="37.1"/>
    <n v="0"/>
    <n v="13.31"/>
    <x v="2065"/>
    <n v="26.62"/>
    <n v="47.58"/>
    <n v="0.64123989218328836"/>
    <n v="2026"/>
    <s v="Q4"/>
    <x v="9"/>
    <x v="9"/>
  </r>
  <r>
    <n v="4197"/>
    <d v="2026-10-16T00:00:00"/>
    <x v="3"/>
    <x v="7"/>
    <x v="3"/>
    <s v="New"/>
    <x v="1"/>
    <x v="1"/>
    <n v="3"/>
    <n v="94.19"/>
    <n v="0"/>
    <n v="44.89"/>
    <x v="1279"/>
    <n v="134.67000000000002"/>
    <n v="147.89999999999998"/>
    <n v="0.52341012846374346"/>
    <n v="2026"/>
    <s v="Q4"/>
    <x v="9"/>
    <x v="9"/>
  </r>
  <r>
    <n v="360"/>
    <d v="2026-10-17T00:00:00"/>
    <x v="3"/>
    <x v="8"/>
    <x v="0"/>
    <s v="Returning"/>
    <x v="3"/>
    <x v="13"/>
    <n v="2"/>
    <n v="82.52"/>
    <n v="0.05"/>
    <n v="38.61"/>
    <x v="2066"/>
    <n v="77.22"/>
    <n v="79.567999999999984"/>
    <n v="0.50748781794525089"/>
    <n v="2026"/>
    <s v="Q4"/>
    <x v="9"/>
    <x v="9"/>
  </r>
  <r>
    <n v="427"/>
    <d v="2026-10-17T00:00:00"/>
    <x v="3"/>
    <x v="13"/>
    <x v="0"/>
    <s v="Business"/>
    <x v="1"/>
    <x v="11"/>
    <n v="1"/>
    <n v="155.16"/>
    <n v="0"/>
    <n v="78.84"/>
    <x v="2067"/>
    <n v="78.84"/>
    <n v="76.319999999999993"/>
    <n v="0.49187935034802782"/>
    <n v="2026"/>
    <s v="Q4"/>
    <x v="9"/>
    <x v="9"/>
  </r>
  <r>
    <n v="1018"/>
    <d v="2026-10-17T00:00:00"/>
    <x v="3"/>
    <x v="13"/>
    <x v="3"/>
    <s v="Returning"/>
    <x v="2"/>
    <x v="9"/>
    <n v="1"/>
    <n v="46.36"/>
    <n v="0.05"/>
    <n v="18.399999999999999"/>
    <x v="2068"/>
    <n v="18.399999999999999"/>
    <n v="25.641999999999996"/>
    <n v="0.58221697470596245"/>
    <n v="2026"/>
    <s v="Q4"/>
    <x v="9"/>
    <x v="9"/>
  </r>
  <r>
    <n v="1179"/>
    <d v="2026-10-17T00:00:00"/>
    <x v="2"/>
    <x v="16"/>
    <x v="0"/>
    <s v="Business"/>
    <x v="0"/>
    <x v="0"/>
    <n v="1"/>
    <n v="81.47"/>
    <n v="0"/>
    <n v="43.67"/>
    <x v="178"/>
    <n v="43.67"/>
    <n v="37.799999999999997"/>
    <n v="0.463974469129741"/>
    <n v="2026"/>
    <s v="Q4"/>
    <x v="9"/>
    <x v="9"/>
  </r>
  <r>
    <n v="2267"/>
    <d v="2026-10-17T00:00:00"/>
    <x v="0"/>
    <x v="15"/>
    <x v="0"/>
    <s v="Returning"/>
    <x v="2"/>
    <x v="15"/>
    <n v="1"/>
    <n v="134.31"/>
    <n v="0.05"/>
    <n v="67.239999999999995"/>
    <x v="2069"/>
    <n v="67.239999999999995"/>
    <n v="60.354500000000002"/>
    <n v="0.47301803761133909"/>
    <n v="2026"/>
    <s v="Q4"/>
    <x v="9"/>
    <x v="9"/>
  </r>
  <r>
    <n v="2656"/>
    <d v="2026-10-17T00:00:00"/>
    <x v="2"/>
    <x v="16"/>
    <x v="0"/>
    <s v="New"/>
    <x v="3"/>
    <x v="19"/>
    <n v="1"/>
    <n v="123.11"/>
    <n v="0"/>
    <n v="58.99"/>
    <x v="2070"/>
    <n v="58.99"/>
    <n v="64.12"/>
    <n v="0.52083502558687356"/>
    <n v="2026"/>
    <s v="Q4"/>
    <x v="9"/>
    <x v="9"/>
  </r>
  <r>
    <n v="2867"/>
    <d v="2026-10-17T00:00:00"/>
    <x v="1"/>
    <x v="6"/>
    <x v="0"/>
    <s v="New"/>
    <x v="3"/>
    <x v="13"/>
    <n v="1"/>
    <n v="81.239999999999995"/>
    <n v="0"/>
    <n v="38.65"/>
    <x v="2071"/>
    <n v="38.65"/>
    <n v="42.589999999999996"/>
    <n v="0.52424913835548992"/>
    <n v="2026"/>
    <s v="Q4"/>
    <x v="9"/>
    <x v="9"/>
  </r>
  <r>
    <n v="3335"/>
    <d v="2026-10-17T00:00:00"/>
    <x v="0"/>
    <x v="9"/>
    <x v="3"/>
    <s v="Returning"/>
    <x v="1"/>
    <x v="17"/>
    <n v="1"/>
    <n v="70.81"/>
    <n v="0.15"/>
    <n v="32.93"/>
    <x v="2072"/>
    <n v="32.93"/>
    <n v="27.258499999999998"/>
    <n v="0.45288551799762411"/>
    <n v="2026"/>
    <s v="Q4"/>
    <x v="9"/>
    <x v="9"/>
  </r>
  <r>
    <n v="3770"/>
    <d v="2026-10-17T00:00:00"/>
    <x v="3"/>
    <x v="13"/>
    <x v="0"/>
    <s v="Business"/>
    <x v="3"/>
    <x v="7"/>
    <n v="6"/>
    <n v="200.26"/>
    <n v="0"/>
    <n v="106.71"/>
    <x v="2073"/>
    <n v="640.26"/>
    <n v="561.29999999999995"/>
    <n v="0.46714271447118744"/>
    <n v="2026"/>
    <s v="Q4"/>
    <x v="9"/>
    <x v="9"/>
  </r>
  <r>
    <n v="4065"/>
    <d v="2026-10-17T00:00:00"/>
    <x v="3"/>
    <x v="4"/>
    <x v="0"/>
    <s v="New"/>
    <x v="4"/>
    <x v="14"/>
    <n v="3"/>
    <n v="36.75"/>
    <n v="0.05"/>
    <n v="13.71"/>
    <x v="2074"/>
    <n v="41.13"/>
    <n v="63.607499999999995"/>
    <n v="0.60730397422126747"/>
    <n v="2026"/>
    <s v="Q4"/>
    <x v="9"/>
    <x v="9"/>
  </r>
  <r>
    <n v="4222"/>
    <d v="2026-10-17T00:00:00"/>
    <x v="2"/>
    <x v="16"/>
    <x v="0"/>
    <s v="Returning"/>
    <x v="1"/>
    <x v="1"/>
    <n v="2"/>
    <n v="92.41"/>
    <n v="0.1"/>
    <n v="45.42"/>
    <x v="2075"/>
    <n v="90.84"/>
    <n v="75.49799999999999"/>
    <n v="0.4538830573891714"/>
    <n v="2026"/>
    <s v="Q4"/>
    <x v="9"/>
    <x v="9"/>
  </r>
  <r>
    <n v="4304"/>
    <d v="2026-10-17T00:00:00"/>
    <x v="1"/>
    <x v="14"/>
    <x v="2"/>
    <s v="New"/>
    <x v="4"/>
    <x v="10"/>
    <n v="1"/>
    <n v="40.67"/>
    <n v="0"/>
    <n v="15.09"/>
    <x v="1203"/>
    <n v="15.09"/>
    <n v="25.580000000000002"/>
    <n v="0.62896483894762722"/>
    <n v="2026"/>
    <s v="Q4"/>
    <x v="9"/>
    <x v="9"/>
  </r>
  <r>
    <n v="109"/>
    <d v="2026-10-18T00:00:00"/>
    <x v="1"/>
    <x v="1"/>
    <x v="0"/>
    <s v="Returning"/>
    <x v="1"/>
    <x v="1"/>
    <n v="1"/>
    <n v="90.09"/>
    <n v="0"/>
    <n v="45.17"/>
    <x v="2076"/>
    <n v="45.17"/>
    <n v="44.92"/>
    <n v="0.49861249861249862"/>
    <n v="2026"/>
    <s v="Q4"/>
    <x v="9"/>
    <x v="9"/>
  </r>
  <r>
    <n v="744"/>
    <d v="2026-10-18T00:00:00"/>
    <x v="2"/>
    <x v="10"/>
    <x v="0"/>
    <s v="Returning"/>
    <x v="2"/>
    <x v="2"/>
    <n v="1"/>
    <n v="36.83"/>
    <n v="0"/>
    <n v="13.64"/>
    <x v="2077"/>
    <n v="13.64"/>
    <n v="23.189999999999998"/>
    <n v="0.62964974205810476"/>
    <n v="2026"/>
    <s v="Q4"/>
    <x v="9"/>
    <x v="9"/>
  </r>
  <r>
    <n v="960"/>
    <d v="2026-10-18T00:00:00"/>
    <x v="1"/>
    <x v="12"/>
    <x v="3"/>
    <s v="Returning"/>
    <x v="3"/>
    <x v="7"/>
    <n v="5"/>
    <n v="196.37"/>
    <n v="0.05"/>
    <n v="103.51"/>
    <x v="2078"/>
    <n v="517.55000000000007"/>
    <n v="415.20749999999987"/>
    <n v="0.44513981393877816"/>
    <n v="2026"/>
    <s v="Q4"/>
    <x v="9"/>
    <x v="9"/>
  </r>
  <r>
    <n v="1389"/>
    <d v="2026-10-18T00:00:00"/>
    <x v="0"/>
    <x v="15"/>
    <x v="0"/>
    <s v="New"/>
    <x v="1"/>
    <x v="1"/>
    <n v="2"/>
    <n v="93.73"/>
    <n v="0"/>
    <n v="44.79"/>
    <x v="2079"/>
    <n v="89.58"/>
    <n v="97.88000000000001"/>
    <n v="0.52213805611863873"/>
    <n v="2026"/>
    <s v="Q4"/>
    <x v="9"/>
    <x v="9"/>
  </r>
  <r>
    <n v="1493"/>
    <d v="2026-10-18T00:00:00"/>
    <x v="2"/>
    <x v="10"/>
    <x v="0"/>
    <s v="Business"/>
    <x v="2"/>
    <x v="2"/>
    <n v="1"/>
    <n v="36.46"/>
    <n v="0.05"/>
    <n v="13.35"/>
    <x v="2080"/>
    <n v="13.35"/>
    <n v="21.286999999999999"/>
    <n v="0.61457401045125148"/>
    <n v="2026"/>
    <s v="Q4"/>
    <x v="9"/>
    <x v="9"/>
  </r>
  <r>
    <n v="1967"/>
    <d v="2026-10-18T00:00:00"/>
    <x v="1"/>
    <x v="14"/>
    <x v="0"/>
    <s v="Returning"/>
    <x v="3"/>
    <x v="19"/>
    <n v="2"/>
    <n v="125.91"/>
    <n v="0"/>
    <n v="61.95"/>
    <x v="2081"/>
    <n v="123.9"/>
    <n v="127.91999999999999"/>
    <n v="0.50798189182749576"/>
    <n v="2026"/>
    <s v="Q4"/>
    <x v="9"/>
    <x v="9"/>
  </r>
  <r>
    <n v="2132"/>
    <d v="2026-10-18T00:00:00"/>
    <x v="3"/>
    <x v="8"/>
    <x v="2"/>
    <s v="New"/>
    <x v="1"/>
    <x v="1"/>
    <n v="1"/>
    <n v="92.56"/>
    <n v="0.1"/>
    <n v="44.23"/>
    <x v="2082"/>
    <n v="44.23"/>
    <n v="39.074000000000005"/>
    <n v="0.46905310669355621"/>
    <n v="2026"/>
    <s v="Q4"/>
    <x v="9"/>
    <x v="9"/>
  </r>
  <r>
    <n v="2882"/>
    <d v="2026-10-18T00:00:00"/>
    <x v="3"/>
    <x v="8"/>
    <x v="3"/>
    <s v="New"/>
    <x v="1"/>
    <x v="17"/>
    <n v="4"/>
    <n v="70.02"/>
    <n v="0"/>
    <n v="32.86"/>
    <x v="2083"/>
    <n v="131.44"/>
    <n v="148.63999999999999"/>
    <n v="0.53070551271065403"/>
    <n v="2026"/>
    <s v="Q4"/>
    <x v="9"/>
    <x v="9"/>
  </r>
  <r>
    <n v="3345"/>
    <d v="2026-10-18T00:00:00"/>
    <x v="0"/>
    <x v="15"/>
    <x v="0"/>
    <s v="Returning"/>
    <x v="0"/>
    <x v="4"/>
    <n v="3"/>
    <n v="51.62"/>
    <n v="0.1"/>
    <n v="22.94"/>
    <x v="2084"/>
    <n v="68.820000000000007"/>
    <n v="70.553999999999988"/>
    <n v="0.50622067243531788"/>
    <n v="2026"/>
    <s v="Q4"/>
    <x v="9"/>
    <x v="9"/>
  </r>
  <r>
    <n v="4089"/>
    <d v="2026-10-18T00:00:00"/>
    <x v="2"/>
    <x v="2"/>
    <x v="0"/>
    <s v="New"/>
    <x v="3"/>
    <x v="7"/>
    <n v="1"/>
    <n v="196.39"/>
    <n v="0"/>
    <n v="104.66"/>
    <x v="1582"/>
    <n v="104.66"/>
    <n v="91.72999999999999"/>
    <n v="0.46708080859514228"/>
    <n v="2026"/>
    <s v="Q4"/>
    <x v="9"/>
    <x v="9"/>
  </r>
  <r>
    <n v="4119"/>
    <d v="2026-10-18T00:00:00"/>
    <x v="3"/>
    <x v="8"/>
    <x v="1"/>
    <s v="Business"/>
    <x v="4"/>
    <x v="10"/>
    <n v="10"/>
    <n v="41.26"/>
    <n v="0.1"/>
    <n v="15.06"/>
    <x v="2085"/>
    <n v="150.6"/>
    <n v="220.73999999999998"/>
    <n v="0.59444175149458711"/>
    <n v="2026"/>
    <s v="Q4"/>
    <x v="9"/>
    <x v="9"/>
  </r>
  <r>
    <n v="4968"/>
    <d v="2026-10-18T00:00:00"/>
    <x v="2"/>
    <x v="3"/>
    <x v="3"/>
    <s v="New"/>
    <x v="2"/>
    <x v="2"/>
    <n v="1"/>
    <n v="35.549999999999997"/>
    <n v="0.05"/>
    <n v="13.44"/>
    <x v="679"/>
    <n v="13.44"/>
    <n v="20.332499999999996"/>
    <n v="0.60204308238951809"/>
    <n v="2026"/>
    <s v="Q4"/>
    <x v="9"/>
    <x v="9"/>
  </r>
  <r>
    <n v="5197"/>
    <d v="2026-10-18T00:00:00"/>
    <x v="3"/>
    <x v="8"/>
    <x v="0"/>
    <s v="New"/>
    <x v="0"/>
    <x v="4"/>
    <n v="1"/>
    <n v="49.5"/>
    <n v="0"/>
    <n v="22.36"/>
    <x v="1446"/>
    <n v="22.36"/>
    <n v="27.14"/>
    <n v="0.54828282828282826"/>
    <n v="2026"/>
    <s v="Q4"/>
    <x v="9"/>
    <x v="9"/>
  </r>
  <r>
    <n v="66"/>
    <d v="2026-10-19T00:00:00"/>
    <x v="0"/>
    <x v="15"/>
    <x v="0"/>
    <s v="Business"/>
    <x v="3"/>
    <x v="13"/>
    <n v="1"/>
    <n v="80.58"/>
    <n v="0"/>
    <n v="40.43"/>
    <x v="2086"/>
    <n v="40.43"/>
    <n v="40.15"/>
    <n v="0.49826259617771157"/>
    <n v="2026"/>
    <s v="Q4"/>
    <x v="9"/>
    <x v="9"/>
  </r>
  <r>
    <n v="585"/>
    <d v="2026-10-19T00:00:00"/>
    <x v="2"/>
    <x v="5"/>
    <x v="2"/>
    <s v="Business"/>
    <x v="2"/>
    <x v="18"/>
    <n v="2"/>
    <n v="161.59"/>
    <n v="0.05"/>
    <n v="89.57"/>
    <x v="2087"/>
    <n v="179.14"/>
    <n v="127.88100000000003"/>
    <n v="0.41652199686666391"/>
    <n v="2026"/>
    <s v="Q4"/>
    <x v="9"/>
    <x v="9"/>
  </r>
  <r>
    <n v="856"/>
    <d v="2026-10-19T00:00:00"/>
    <x v="3"/>
    <x v="8"/>
    <x v="0"/>
    <s v="Business"/>
    <x v="3"/>
    <x v="13"/>
    <n v="1"/>
    <n v="80.319999999999993"/>
    <n v="0"/>
    <n v="39.729999999999997"/>
    <x v="2088"/>
    <n v="39.729999999999997"/>
    <n v="40.589999999999996"/>
    <n v="0.50535358565737054"/>
    <n v="2026"/>
    <s v="Q4"/>
    <x v="9"/>
    <x v="9"/>
  </r>
  <r>
    <n v="1793"/>
    <d v="2026-10-19T00:00:00"/>
    <x v="0"/>
    <x v="9"/>
    <x v="3"/>
    <s v="New"/>
    <x v="2"/>
    <x v="18"/>
    <n v="1"/>
    <n v="164.25"/>
    <n v="0"/>
    <n v="86.6"/>
    <x v="2089"/>
    <n v="86.6"/>
    <n v="77.650000000000006"/>
    <n v="0.47275494672754947"/>
    <n v="2026"/>
    <s v="Q4"/>
    <x v="9"/>
    <x v="9"/>
  </r>
  <r>
    <n v="4763"/>
    <d v="2026-10-19T00:00:00"/>
    <x v="3"/>
    <x v="8"/>
    <x v="3"/>
    <s v="New"/>
    <x v="0"/>
    <x v="8"/>
    <n v="6"/>
    <n v="101.6"/>
    <n v="0"/>
    <n v="50.17"/>
    <x v="2090"/>
    <n v="301.02"/>
    <n v="308.57999999999993"/>
    <n v="0.50620078740157481"/>
    <n v="2026"/>
    <s v="Q4"/>
    <x v="9"/>
    <x v="9"/>
  </r>
  <r>
    <n v="1716"/>
    <d v="2026-10-20T00:00:00"/>
    <x v="0"/>
    <x v="0"/>
    <x v="2"/>
    <s v="Returning"/>
    <x v="4"/>
    <x v="14"/>
    <n v="5"/>
    <n v="35.99"/>
    <n v="0"/>
    <n v="14.19"/>
    <x v="2091"/>
    <n v="70.95"/>
    <n v="109.00000000000001"/>
    <n v="0.60572381217004723"/>
    <n v="2026"/>
    <s v="Q4"/>
    <x v="9"/>
    <x v="9"/>
  </r>
  <r>
    <n v="1759"/>
    <d v="2026-10-20T00:00:00"/>
    <x v="3"/>
    <x v="8"/>
    <x v="0"/>
    <s v="Returning"/>
    <x v="4"/>
    <x v="14"/>
    <n v="2"/>
    <n v="36.57"/>
    <n v="0.1"/>
    <n v="13.79"/>
    <x v="2092"/>
    <n v="27.58"/>
    <n v="38.246000000000009"/>
    <n v="0.58101661957281325"/>
    <n v="2026"/>
    <s v="Q4"/>
    <x v="9"/>
    <x v="9"/>
  </r>
  <r>
    <n v="1811"/>
    <d v="2026-10-20T00:00:00"/>
    <x v="1"/>
    <x v="6"/>
    <x v="0"/>
    <s v="New"/>
    <x v="0"/>
    <x v="6"/>
    <n v="1"/>
    <n v="40.99"/>
    <n v="0.1"/>
    <n v="17.16"/>
    <x v="2093"/>
    <n v="17.16"/>
    <n v="19.731000000000005"/>
    <n v="0.5348458973733432"/>
    <n v="2026"/>
    <s v="Q4"/>
    <x v="9"/>
    <x v="9"/>
  </r>
  <r>
    <n v="2918"/>
    <d v="2026-10-20T00:00:00"/>
    <x v="3"/>
    <x v="8"/>
    <x v="2"/>
    <s v="Returning"/>
    <x v="3"/>
    <x v="13"/>
    <n v="3"/>
    <n v="80.47"/>
    <n v="0"/>
    <n v="40.090000000000003"/>
    <x v="2094"/>
    <n v="120.27000000000001"/>
    <n v="121.13999999999999"/>
    <n v="0.50180191375667949"/>
    <n v="2026"/>
    <s v="Q4"/>
    <x v="9"/>
    <x v="9"/>
  </r>
  <r>
    <n v="4150"/>
    <d v="2026-10-20T00:00:00"/>
    <x v="3"/>
    <x v="13"/>
    <x v="2"/>
    <s v="Business"/>
    <x v="1"/>
    <x v="3"/>
    <n v="5"/>
    <n v="140.32"/>
    <n v="0"/>
    <n v="80.08"/>
    <x v="2095"/>
    <n v="400.4"/>
    <n v="301.19999999999993"/>
    <n v="0.4293044469783352"/>
    <n v="2026"/>
    <s v="Q4"/>
    <x v="9"/>
    <x v="9"/>
  </r>
  <r>
    <n v="4830"/>
    <d v="2026-10-20T00:00:00"/>
    <x v="1"/>
    <x v="11"/>
    <x v="0"/>
    <s v="New"/>
    <x v="4"/>
    <x v="12"/>
    <n v="3"/>
    <n v="125.93"/>
    <n v="0.1"/>
    <n v="68.45"/>
    <x v="2096"/>
    <n v="205.35000000000002"/>
    <n v="134.661"/>
    <n v="0.39604895135745605"/>
    <n v="2026"/>
    <s v="Q4"/>
    <x v="9"/>
    <x v="9"/>
  </r>
  <r>
    <n v="4698"/>
    <d v="2026-10-21T00:00:00"/>
    <x v="3"/>
    <x v="8"/>
    <x v="0"/>
    <s v="Returning"/>
    <x v="1"/>
    <x v="3"/>
    <n v="2"/>
    <n v="141.4"/>
    <n v="0.05"/>
    <n v="77.48"/>
    <x v="2097"/>
    <n v="154.96"/>
    <n v="113.70000000000002"/>
    <n v="0.42321149408173903"/>
    <n v="2026"/>
    <s v="Q4"/>
    <x v="9"/>
    <x v="9"/>
  </r>
  <r>
    <n v="4846"/>
    <d v="2026-10-21T00:00:00"/>
    <x v="0"/>
    <x v="0"/>
    <x v="1"/>
    <s v="Business"/>
    <x v="0"/>
    <x v="4"/>
    <n v="8"/>
    <n v="51.91"/>
    <n v="0.05"/>
    <n v="22.99"/>
    <x v="2098"/>
    <n v="183.92"/>
    <n v="210.59599999999998"/>
    <n v="0.53380851473704483"/>
    <n v="2026"/>
    <s v="Q4"/>
    <x v="9"/>
    <x v="9"/>
  </r>
  <r>
    <n v="5024"/>
    <d v="2026-10-21T00:00:00"/>
    <x v="3"/>
    <x v="7"/>
    <x v="3"/>
    <s v="Returning"/>
    <x v="3"/>
    <x v="7"/>
    <n v="1"/>
    <n v="192.62"/>
    <n v="0"/>
    <n v="102.51"/>
    <x v="2099"/>
    <n v="102.51"/>
    <n v="90.11"/>
    <n v="0.46781227286886096"/>
    <n v="2026"/>
    <s v="Q4"/>
    <x v="9"/>
    <x v="9"/>
  </r>
  <r>
    <n v="1157"/>
    <d v="2026-10-22T00:00:00"/>
    <x v="3"/>
    <x v="4"/>
    <x v="0"/>
    <s v="New"/>
    <x v="0"/>
    <x v="4"/>
    <n v="1"/>
    <n v="51.25"/>
    <n v="0"/>
    <n v="22.58"/>
    <x v="2100"/>
    <n v="22.58"/>
    <n v="28.67"/>
    <n v="0.55941463414634152"/>
    <n v="2026"/>
    <s v="Q4"/>
    <x v="9"/>
    <x v="9"/>
  </r>
  <r>
    <n v="1427"/>
    <d v="2026-10-22T00:00:00"/>
    <x v="3"/>
    <x v="4"/>
    <x v="2"/>
    <s v="New"/>
    <x v="2"/>
    <x v="9"/>
    <n v="1"/>
    <n v="45.97"/>
    <n v="0.05"/>
    <n v="18.760000000000002"/>
    <x v="1060"/>
    <n v="18.760000000000002"/>
    <n v="24.911499999999993"/>
    <n v="0.57042922729926826"/>
    <n v="2026"/>
    <s v="Q4"/>
    <x v="9"/>
    <x v="9"/>
  </r>
  <r>
    <n v="1622"/>
    <d v="2026-10-22T00:00:00"/>
    <x v="2"/>
    <x v="2"/>
    <x v="3"/>
    <s v="Returning"/>
    <x v="3"/>
    <x v="19"/>
    <n v="1"/>
    <n v="123.29"/>
    <n v="0"/>
    <n v="59.48"/>
    <x v="2101"/>
    <n v="59.48"/>
    <n v="63.810000000000009"/>
    <n v="0.51756022386243816"/>
    <n v="2026"/>
    <s v="Q4"/>
    <x v="9"/>
    <x v="9"/>
  </r>
  <r>
    <n v="1879"/>
    <d v="2026-10-22T00:00:00"/>
    <x v="3"/>
    <x v="8"/>
    <x v="1"/>
    <s v="Business"/>
    <x v="2"/>
    <x v="2"/>
    <n v="8"/>
    <n v="35.83"/>
    <n v="0.05"/>
    <n v="13.89"/>
    <x v="2102"/>
    <n v="111.12"/>
    <n v="161.18799999999999"/>
    <n v="0.59193266448286497"/>
    <n v="2026"/>
    <s v="Q4"/>
    <x v="9"/>
    <x v="9"/>
  </r>
  <r>
    <n v="2483"/>
    <d v="2026-10-22T00:00:00"/>
    <x v="0"/>
    <x v="0"/>
    <x v="0"/>
    <s v="New"/>
    <x v="3"/>
    <x v="13"/>
    <n v="1"/>
    <n v="80.56"/>
    <n v="0"/>
    <n v="39.53"/>
    <x v="2103"/>
    <n v="39.53"/>
    <n v="41.03"/>
    <n v="0.5093098311817279"/>
    <n v="2026"/>
    <s v="Q4"/>
    <x v="9"/>
    <x v="9"/>
  </r>
  <r>
    <n v="4451"/>
    <d v="2026-10-22T00:00:00"/>
    <x v="3"/>
    <x v="7"/>
    <x v="0"/>
    <s v="New"/>
    <x v="0"/>
    <x v="6"/>
    <n v="1"/>
    <n v="40.47"/>
    <n v="0.05"/>
    <n v="16.73"/>
    <x v="2104"/>
    <n v="16.73"/>
    <n v="21.7165"/>
    <n v="0.5648498562938109"/>
    <n v="2026"/>
    <s v="Q4"/>
    <x v="9"/>
    <x v="9"/>
  </r>
  <r>
    <n v="93"/>
    <d v="2026-10-23T00:00:00"/>
    <x v="1"/>
    <x v="12"/>
    <x v="1"/>
    <s v="Business"/>
    <x v="2"/>
    <x v="15"/>
    <n v="15"/>
    <n v="133.52000000000001"/>
    <n v="0.2"/>
    <n v="66"/>
    <x v="2105"/>
    <n v="990"/>
    <n v="612.24000000000024"/>
    <n v="0.38211503894547644"/>
    <n v="2026"/>
    <s v="Q4"/>
    <x v="9"/>
    <x v="9"/>
  </r>
  <r>
    <n v="265"/>
    <d v="2026-10-23T00:00:00"/>
    <x v="1"/>
    <x v="6"/>
    <x v="0"/>
    <s v="Returning"/>
    <x v="0"/>
    <x v="0"/>
    <n v="1"/>
    <n v="82.28"/>
    <n v="0"/>
    <n v="42.08"/>
    <x v="2106"/>
    <n v="42.08"/>
    <n v="40.200000000000003"/>
    <n v="0.48857559552746721"/>
    <n v="2026"/>
    <s v="Q4"/>
    <x v="9"/>
    <x v="9"/>
  </r>
  <r>
    <n v="555"/>
    <d v="2026-10-23T00:00:00"/>
    <x v="1"/>
    <x v="11"/>
    <x v="0"/>
    <s v="New"/>
    <x v="2"/>
    <x v="2"/>
    <n v="6"/>
    <n v="35.479999999999997"/>
    <n v="0"/>
    <n v="13.37"/>
    <x v="2107"/>
    <n v="80.22"/>
    <n v="132.66"/>
    <n v="0.62316798196166856"/>
    <n v="2026"/>
    <s v="Q4"/>
    <x v="9"/>
    <x v="9"/>
  </r>
  <r>
    <n v="1993"/>
    <d v="2026-10-23T00:00:00"/>
    <x v="2"/>
    <x v="3"/>
    <x v="2"/>
    <s v="New"/>
    <x v="1"/>
    <x v="11"/>
    <n v="1"/>
    <n v="152.38"/>
    <n v="0.15"/>
    <n v="78.92"/>
    <x v="2108"/>
    <n v="78.92"/>
    <n v="50.602999999999994"/>
    <n v="0.39068736826663986"/>
    <n v="2026"/>
    <s v="Q4"/>
    <x v="9"/>
    <x v="9"/>
  </r>
  <r>
    <n v="3116"/>
    <d v="2026-10-23T00:00:00"/>
    <x v="1"/>
    <x v="1"/>
    <x v="3"/>
    <s v="New"/>
    <x v="1"/>
    <x v="1"/>
    <n v="1"/>
    <n v="93.64"/>
    <n v="0"/>
    <n v="44.34"/>
    <x v="2109"/>
    <n v="44.34"/>
    <n v="49.3"/>
    <n v="0.52648440837249033"/>
    <n v="2026"/>
    <s v="Q4"/>
    <x v="9"/>
    <x v="9"/>
  </r>
  <r>
    <n v="3631"/>
    <d v="2026-10-23T00:00:00"/>
    <x v="3"/>
    <x v="7"/>
    <x v="2"/>
    <s v="Returning"/>
    <x v="4"/>
    <x v="12"/>
    <n v="1"/>
    <n v="123.6"/>
    <n v="0"/>
    <n v="67.3"/>
    <x v="2110"/>
    <n v="67.3"/>
    <n v="56.3"/>
    <n v="0.45550161812297735"/>
    <n v="2026"/>
    <s v="Q4"/>
    <x v="9"/>
    <x v="9"/>
  </r>
  <r>
    <n v="4216"/>
    <d v="2026-10-23T00:00:00"/>
    <x v="1"/>
    <x v="1"/>
    <x v="0"/>
    <s v="New"/>
    <x v="4"/>
    <x v="12"/>
    <n v="3"/>
    <n v="124.6"/>
    <n v="0.05"/>
    <n v="69.12"/>
    <x v="2111"/>
    <n v="207.36"/>
    <n v="147.74999999999994"/>
    <n v="0.41606826053898782"/>
    <n v="2026"/>
    <s v="Q4"/>
    <x v="9"/>
    <x v="9"/>
  </r>
  <r>
    <n v="4956"/>
    <d v="2026-10-23T00:00:00"/>
    <x v="3"/>
    <x v="13"/>
    <x v="2"/>
    <s v="Business"/>
    <x v="1"/>
    <x v="11"/>
    <n v="2"/>
    <n v="151.66"/>
    <n v="0"/>
    <n v="77.17"/>
    <x v="2112"/>
    <n v="154.34"/>
    <n v="148.97999999999999"/>
    <n v="0.49116444678886984"/>
    <n v="2026"/>
    <s v="Q4"/>
    <x v="9"/>
    <x v="9"/>
  </r>
  <r>
    <n v="439"/>
    <d v="2026-10-24T00:00:00"/>
    <x v="2"/>
    <x v="5"/>
    <x v="2"/>
    <s v="New"/>
    <x v="2"/>
    <x v="2"/>
    <n v="1"/>
    <n v="36.76"/>
    <n v="0"/>
    <n v="13.18"/>
    <x v="2113"/>
    <n v="13.18"/>
    <n v="23.58"/>
    <n v="0.64145810663764957"/>
    <n v="2026"/>
    <s v="Q4"/>
    <x v="9"/>
    <x v="9"/>
  </r>
  <r>
    <n v="1076"/>
    <d v="2026-10-24T00:00:00"/>
    <x v="0"/>
    <x v="9"/>
    <x v="3"/>
    <s v="Returning"/>
    <x v="3"/>
    <x v="7"/>
    <n v="1"/>
    <n v="195.67"/>
    <n v="0"/>
    <n v="105.88"/>
    <x v="2114"/>
    <n v="105.88"/>
    <n v="89.789999999999992"/>
    <n v="0.45888485715745897"/>
    <n v="2026"/>
    <s v="Q4"/>
    <x v="9"/>
    <x v="9"/>
  </r>
  <r>
    <n v="1130"/>
    <d v="2026-10-24T00:00:00"/>
    <x v="0"/>
    <x v="15"/>
    <x v="2"/>
    <s v="Returning"/>
    <x v="0"/>
    <x v="6"/>
    <n v="1"/>
    <n v="40.83"/>
    <n v="0.1"/>
    <n v="16.54"/>
    <x v="2115"/>
    <n v="16.54"/>
    <n v="20.207000000000001"/>
    <n v="0.54989522954254766"/>
    <n v="2026"/>
    <s v="Q4"/>
    <x v="9"/>
    <x v="9"/>
  </r>
  <r>
    <n v="2820"/>
    <d v="2026-10-24T00:00:00"/>
    <x v="3"/>
    <x v="7"/>
    <x v="1"/>
    <s v="Business"/>
    <x v="1"/>
    <x v="17"/>
    <n v="6"/>
    <n v="72.73"/>
    <n v="0.05"/>
    <n v="32.700000000000003"/>
    <x v="2116"/>
    <n v="196.20000000000002"/>
    <n v="218.36099999999996"/>
    <n v="0.52672827400551425"/>
    <n v="2026"/>
    <s v="Q4"/>
    <x v="9"/>
    <x v="9"/>
  </r>
  <r>
    <n v="4213"/>
    <d v="2026-10-24T00:00:00"/>
    <x v="1"/>
    <x v="14"/>
    <x v="1"/>
    <s v="Business"/>
    <x v="3"/>
    <x v="13"/>
    <n v="4"/>
    <n v="81.23"/>
    <n v="0.1"/>
    <n v="38.96"/>
    <x v="2117"/>
    <n v="155.84"/>
    <n v="136.58799999999999"/>
    <n v="0.46708249552026482"/>
    <n v="2026"/>
    <s v="Q4"/>
    <x v="9"/>
    <x v="9"/>
  </r>
  <r>
    <n v="4375"/>
    <d v="2026-10-24T00:00:00"/>
    <x v="1"/>
    <x v="1"/>
    <x v="0"/>
    <s v="Business"/>
    <x v="2"/>
    <x v="9"/>
    <n v="1"/>
    <n v="46.38"/>
    <n v="0.15"/>
    <n v="17.87"/>
    <x v="2118"/>
    <n v="17.87"/>
    <n v="21.553000000000001"/>
    <n v="0.54671131065621592"/>
    <n v="2026"/>
    <s v="Q4"/>
    <x v="9"/>
    <x v="9"/>
  </r>
  <r>
    <n v="5072"/>
    <d v="2026-10-24T00:00:00"/>
    <x v="3"/>
    <x v="7"/>
    <x v="1"/>
    <s v="Business"/>
    <x v="2"/>
    <x v="9"/>
    <n v="5"/>
    <n v="45.9"/>
    <n v="0.1"/>
    <n v="17.940000000000001"/>
    <x v="2119"/>
    <n v="89.7"/>
    <n v="116.85000000000001"/>
    <n v="0.56572258533042852"/>
    <n v="2026"/>
    <s v="Q4"/>
    <x v="9"/>
    <x v="9"/>
  </r>
  <r>
    <n v="310"/>
    <d v="2026-10-25T00:00:00"/>
    <x v="1"/>
    <x v="12"/>
    <x v="0"/>
    <s v="Business"/>
    <x v="1"/>
    <x v="3"/>
    <n v="5"/>
    <n v="144.04"/>
    <n v="0.1"/>
    <n v="78.069999999999993"/>
    <x v="2120"/>
    <n v="390.34999999999997"/>
    <n v="257.83"/>
    <n v="0.39777530932765592"/>
    <n v="2026"/>
    <s v="Q4"/>
    <x v="9"/>
    <x v="9"/>
  </r>
  <r>
    <n v="317"/>
    <d v="2026-10-25T00:00:00"/>
    <x v="2"/>
    <x v="10"/>
    <x v="3"/>
    <s v="New"/>
    <x v="0"/>
    <x v="0"/>
    <n v="2"/>
    <n v="80.69"/>
    <n v="0.05"/>
    <n v="43.81"/>
    <x v="2121"/>
    <n v="87.62"/>
    <n v="65.690999999999974"/>
    <n v="0.42848197454846676"/>
    <n v="2026"/>
    <s v="Q4"/>
    <x v="9"/>
    <x v="9"/>
  </r>
  <r>
    <n v="684"/>
    <d v="2026-10-25T00:00:00"/>
    <x v="3"/>
    <x v="4"/>
    <x v="0"/>
    <s v="Business"/>
    <x v="3"/>
    <x v="7"/>
    <n v="1"/>
    <n v="191.91"/>
    <n v="0"/>
    <n v="101.89"/>
    <x v="2122"/>
    <n v="101.89"/>
    <n v="90.02"/>
    <n v="0.46907404512531914"/>
    <n v="2026"/>
    <s v="Q4"/>
    <x v="9"/>
    <x v="9"/>
  </r>
  <r>
    <n v="1430"/>
    <d v="2026-10-25T00:00:00"/>
    <x v="3"/>
    <x v="13"/>
    <x v="2"/>
    <s v="New"/>
    <x v="4"/>
    <x v="14"/>
    <n v="1"/>
    <n v="36.630000000000003"/>
    <n v="0.05"/>
    <n v="13.97"/>
    <x v="2123"/>
    <n v="13.97"/>
    <n v="20.828500000000005"/>
    <n v="0.59854591433538806"/>
    <n v="2026"/>
    <s v="Q4"/>
    <x v="9"/>
    <x v="9"/>
  </r>
  <r>
    <n v="2049"/>
    <d v="2026-10-25T00:00:00"/>
    <x v="3"/>
    <x v="4"/>
    <x v="1"/>
    <s v="Business"/>
    <x v="2"/>
    <x v="2"/>
    <n v="6"/>
    <n v="35.380000000000003"/>
    <n v="0.05"/>
    <n v="13.9"/>
    <x v="2124"/>
    <n v="83.4"/>
    <n v="118.26600000000002"/>
    <n v="0.58644491386748387"/>
    <n v="2026"/>
    <s v="Q4"/>
    <x v="9"/>
    <x v="9"/>
  </r>
  <r>
    <n v="2199"/>
    <d v="2026-10-25T00:00:00"/>
    <x v="1"/>
    <x v="12"/>
    <x v="3"/>
    <s v="Returning"/>
    <x v="2"/>
    <x v="15"/>
    <n v="1"/>
    <n v="132.63"/>
    <n v="0.05"/>
    <n v="67.489999999999995"/>
    <x v="2125"/>
    <n v="67.489999999999995"/>
    <n v="58.508499999999998"/>
    <n v="0.46435870268296847"/>
    <n v="2026"/>
    <s v="Q4"/>
    <x v="9"/>
    <x v="9"/>
  </r>
  <r>
    <n v="2954"/>
    <d v="2026-10-25T00:00:00"/>
    <x v="3"/>
    <x v="4"/>
    <x v="0"/>
    <s v="New"/>
    <x v="1"/>
    <x v="17"/>
    <n v="1"/>
    <n v="71.17"/>
    <n v="0"/>
    <n v="32.57"/>
    <x v="2126"/>
    <n v="32.57"/>
    <n v="38.6"/>
    <n v="0.54236335534635383"/>
    <n v="2026"/>
    <s v="Q4"/>
    <x v="9"/>
    <x v="9"/>
  </r>
  <r>
    <n v="3218"/>
    <d v="2026-10-25T00:00:00"/>
    <x v="0"/>
    <x v="15"/>
    <x v="1"/>
    <s v="Business"/>
    <x v="2"/>
    <x v="15"/>
    <n v="6"/>
    <n v="132.08000000000001"/>
    <n v="0.1"/>
    <n v="67.61"/>
    <x v="2127"/>
    <n v="405.65999999999997"/>
    <n v="307.57200000000012"/>
    <n v="0.43123696076451995"/>
    <n v="2026"/>
    <s v="Q4"/>
    <x v="9"/>
    <x v="9"/>
  </r>
  <r>
    <n v="3965"/>
    <d v="2026-10-25T00:00:00"/>
    <x v="1"/>
    <x v="11"/>
    <x v="2"/>
    <s v="Returning"/>
    <x v="3"/>
    <x v="13"/>
    <n v="3"/>
    <n v="82.75"/>
    <n v="0.05"/>
    <n v="38.53"/>
    <x v="2128"/>
    <n v="115.59"/>
    <n v="120.24749999999997"/>
    <n v="0.50987438384480832"/>
    <n v="2026"/>
    <s v="Q4"/>
    <x v="9"/>
    <x v="9"/>
  </r>
  <r>
    <n v="2278"/>
    <d v="2026-10-26T00:00:00"/>
    <x v="0"/>
    <x v="15"/>
    <x v="0"/>
    <s v="Returning"/>
    <x v="4"/>
    <x v="16"/>
    <n v="5"/>
    <n v="51.5"/>
    <n v="0.1"/>
    <n v="21.38"/>
    <x v="2129"/>
    <n v="106.89999999999999"/>
    <n v="124.85000000000001"/>
    <n v="0.53872707659115426"/>
    <n v="2026"/>
    <s v="Q4"/>
    <x v="9"/>
    <x v="9"/>
  </r>
  <r>
    <n v="3132"/>
    <d v="2026-10-26T00:00:00"/>
    <x v="2"/>
    <x v="5"/>
    <x v="0"/>
    <s v="New"/>
    <x v="1"/>
    <x v="3"/>
    <n v="3"/>
    <n v="140.49"/>
    <n v="0.05"/>
    <n v="77.45"/>
    <x v="2130"/>
    <n v="232.35000000000002"/>
    <n v="168.04649999999998"/>
    <n v="0.41970022215478903"/>
    <n v="2026"/>
    <s v="Q4"/>
    <x v="9"/>
    <x v="9"/>
  </r>
  <r>
    <n v="3144"/>
    <d v="2026-10-26T00:00:00"/>
    <x v="2"/>
    <x v="2"/>
    <x v="3"/>
    <s v="New"/>
    <x v="4"/>
    <x v="14"/>
    <n v="4"/>
    <n v="36.200000000000003"/>
    <n v="0.15"/>
    <n v="13.53"/>
    <x v="2131"/>
    <n v="54.12"/>
    <n v="68.960000000000008"/>
    <n v="0.56028599285017877"/>
    <n v="2026"/>
    <s v="Q4"/>
    <x v="9"/>
    <x v="9"/>
  </r>
  <r>
    <n v="3501"/>
    <d v="2026-10-26T00:00:00"/>
    <x v="3"/>
    <x v="7"/>
    <x v="2"/>
    <s v="New"/>
    <x v="3"/>
    <x v="19"/>
    <n v="1"/>
    <n v="120.5"/>
    <n v="0.05"/>
    <n v="61.71"/>
    <x v="2132"/>
    <n v="61.71"/>
    <n v="52.764999999999993"/>
    <n v="0.4609303341340904"/>
    <n v="2026"/>
    <s v="Q4"/>
    <x v="9"/>
    <x v="9"/>
  </r>
  <r>
    <n v="458"/>
    <d v="2026-10-27T00:00:00"/>
    <x v="2"/>
    <x v="2"/>
    <x v="2"/>
    <s v="Business"/>
    <x v="0"/>
    <x v="8"/>
    <n v="1"/>
    <n v="102.44"/>
    <n v="0.05"/>
    <n v="49.14"/>
    <x v="2133"/>
    <n v="49.14"/>
    <n v="48.177999999999997"/>
    <n v="0.49505744055570394"/>
    <n v="2026"/>
    <s v="Q4"/>
    <x v="9"/>
    <x v="9"/>
  </r>
  <r>
    <n v="1065"/>
    <d v="2026-10-27T00:00:00"/>
    <x v="2"/>
    <x v="5"/>
    <x v="0"/>
    <s v="New"/>
    <x v="4"/>
    <x v="12"/>
    <n v="6"/>
    <n v="121.58"/>
    <n v="0.15"/>
    <n v="68.86"/>
    <x v="2134"/>
    <n v="413.15999999999997"/>
    <n v="206.89800000000002"/>
    <n v="0.33367523683268346"/>
    <n v="2026"/>
    <s v="Q4"/>
    <x v="9"/>
    <x v="9"/>
  </r>
  <r>
    <n v="1707"/>
    <d v="2026-10-27T00:00:00"/>
    <x v="2"/>
    <x v="16"/>
    <x v="0"/>
    <s v="New"/>
    <x v="2"/>
    <x v="2"/>
    <n v="2"/>
    <n v="35.36"/>
    <n v="0"/>
    <n v="13.33"/>
    <x v="2024"/>
    <n v="26.66"/>
    <n v="44.06"/>
    <n v="0.62302036199095023"/>
    <n v="2026"/>
    <s v="Q4"/>
    <x v="9"/>
    <x v="9"/>
  </r>
  <r>
    <n v="1989"/>
    <d v="2026-10-27T00:00:00"/>
    <x v="3"/>
    <x v="4"/>
    <x v="0"/>
    <s v="New"/>
    <x v="3"/>
    <x v="5"/>
    <n v="2"/>
    <n v="335.73"/>
    <n v="0"/>
    <n v="199.44"/>
    <x v="2135"/>
    <n v="398.88"/>
    <n v="272.58000000000004"/>
    <n v="0.4059512107943884"/>
    <n v="2026"/>
    <s v="Q4"/>
    <x v="9"/>
    <x v="9"/>
  </r>
  <r>
    <n v="2852"/>
    <d v="2026-10-27T00:00:00"/>
    <x v="1"/>
    <x v="12"/>
    <x v="1"/>
    <s v="Business"/>
    <x v="1"/>
    <x v="3"/>
    <n v="3"/>
    <n v="141.96"/>
    <n v="0.1"/>
    <n v="77.42"/>
    <x v="2136"/>
    <n v="232.26"/>
    <n v="151.03200000000004"/>
    <n v="0.39403900942362485"/>
    <n v="2026"/>
    <s v="Q4"/>
    <x v="9"/>
    <x v="9"/>
  </r>
  <r>
    <n v="4762"/>
    <d v="2026-10-27T00:00:00"/>
    <x v="1"/>
    <x v="12"/>
    <x v="3"/>
    <s v="New"/>
    <x v="4"/>
    <x v="16"/>
    <n v="2"/>
    <n v="51.76"/>
    <n v="0"/>
    <n v="21.64"/>
    <x v="2137"/>
    <n v="43.28"/>
    <n v="60.239999999999995"/>
    <n v="0.58191653786707875"/>
    <n v="2026"/>
    <s v="Q4"/>
    <x v="9"/>
    <x v="9"/>
  </r>
  <r>
    <n v="4997"/>
    <d v="2026-10-27T00:00:00"/>
    <x v="3"/>
    <x v="7"/>
    <x v="0"/>
    <s v="Returning"/>
    <x v="3"/>
    <x v="7"/>
    <n v="3"/>
    <n v="194.09"/>
    <n v="0.1"/>
    <n v="105.84"/>
    <x v="2138"/>
    <n v="317.52"/>
    <n v="206.52300000000002"/>
    <n v="0.39409552269565667"/>
    <n v="2026"/>
    <s v="Q4"/>
    <x v="9"/>
    <x v="9"/>
  </r>
  <r>
    <n v="1238"/>
    <d v="2026-10-28T00:00:00"/>
    <x v="1"/>
    <x v="12"/>
    <x v="0"/>
    <s v="Returning"/>
    <x v="3"/>
    <x v="19"/>
    <n v="1"/>
    <n v="125.39"/>
    <n v="0.05"/>
    <n v="61.19"/>
    <x v="2139"/>
    <n v="61.19"/>
    <n v="57.930499999999995"/>
    <n v="0.48631847582909743"/>
    <n v="2026"/>
    <s v="Q4"/>
    <x v="9"/>
    <x v="9"/>
  </r>
  <r>
    <n v="2622"/>
    <d v="2026-10-28T00:00:00"/>
    <x v="0"/>
    <x v="15"/>
    <x v="3"/>
    <s v="New"/>
    <x v="3"/>
    <x v="13"/>
    <n v="3"/>
    <n v="83.73"/>
    <n v="0.15"/>
    <n v="39.43"/>
    <x v="2140"/>
    <n v="118.28999999999999"/>
    <n v="95.221499999999992"/>
    <n v="0.44597831966896395"/>
    <n v="2026"/>
    <s v="Q4"/>
    <x v="9"/>
    <x v="9"/>
  </r>
  <r>
    <n v="3106"/>
    <d v="2026-10-28T00:00:00"/>
    <x v="3"/>
    <x v="8"/>
    <x v="3"/>
    <s v="Business"/>
    <x v="4"/>
    <x v="14"/>
    <n v="3"/>
    <n v="36.99"/>
    <n v="0.05"/>
    <n v="14.14"/>
    <x v="2141"/>
    <n v="42.42"/>
    <n v="63.001499999999993"/>
    <n v="0.59761528720422297"/>
    <n v="2026"/>
    <s v="Q4"/>
    <x v="9"/>
    <x v="9"/>
  </r>
  <r>
    <n v="3274"/>
    <d v="2026-10-28T00:00:00"/>
    <x v="3"/>
    <x v="7"/>
    <x v="3"/>
    <s v="New"/>
    <x v="4"/>
    <x v="10"/>
    <n v="1"/>
    <n v="39.42"/>
    <n v="0"/>
    <n v="14.58"/>
    <x v="747"/>
    <n v="14.58"/>
    <n v="24.840000000000003"/>
    <n v="0.63013698630136994"/>
    <n v="2026"/>
    <s v="Q4"/>
    <x v="9"/>
    <x v="9"/>
  </r>
  <r>
    <n v="3542"/>
    <d v="2026-10-28T00:00:00"/>
    <x v="3"/>
    <x v="4"/>
    <x v="0"/>
    <s v="New"/>
    <x v="0"/>
    <x v="4"/>
    <n v="2"/>
    <n v="50.66"/>
    <n v="0"/>
    <n v="22.02"/>
    <x v="2142"/>
    <n v="44.04"/>
    <n v="57.279999999999994"/>
    <n v="0.56533754441373862"/>
    <n v="2026"/>
    <s v="Q4"/>
    <x v="9"/>
    <x v="9"/>
  </r>
  <r>
    <n v="3704"/>
    <d v="2026-10-28T00:00:00"/>
    <x v="1"/>
    <x v="12"/>
    <x v="0"/>
    <s v="Returning"/>
    <x v="1"/>
    <x v="17"/>
    <n v="4"/>
    <n v="71.959999999999994"/>
    <n v="0.1"/>
    <n v="31.51"/>
    <x v="2143"/>
    <n v="126.04"/>
    <n v="133.01599999999996"/>
    <n v="0.51346427027360864"/>
    <n v="2026"/>
    <s v="Q4"/>
    <x v="9"/>
    <x v="9"/>
  </r>
  <r>
    <n v="4699"/>
    <d v="2026-10-28T00:00:00"/>
    <x v="2"/>
    <x v="5"/>
    <x v="2"/>
    <s v="Returning"/>
    <x v="0"/>
    <x v="4"/>
    <n v="1"/>
    <n v="49.72"/>
    <n v="0.05"/>
    <n v="22.5"/>
    <x v="2144"/>
    <n v="22.5"/>
    <n v="24.733999999999995"/>
    <n v="0.52364821950290041"/>
    <n v="2026"/>
    <s v="Q4"/>
    <x v="9"/>
    <x v="9"/>
  </r>
  <r>
    <n v="1226"/>
    <d v="2026-10-29T00:00:00"/>
    <x v="0"/>
    <x v="0"/>
    <x v="3"/>
    <s v="Returning"/>
    <x v="2"/>
    <x v="2"/>
    <n v="1"/>
    <n v="36.58"/>
    <n v="0"/>
    <n v="13.5"/>
    <x v="1530"/>
    <n v="13.5"/>
    <n v="23.08"/>
    <n v="0.63094587206123565"/>
    <n v="2026"/>
    <s v="Q4"/>
    <x v="9"/>
    <x v="9"/>
  </r>
  <r>
    <n v="1245"/>
    <d v="2026-10-29T00:00:00"/>
    <x v="1"/>
    <x v="6"/>
    <x v="3"/>
    <s v="Returning"/>
    <x v="4"/>
    <x v="10"/>
    <n v="2"/>
    <n v="41.06"/>
    <n v="0.05"/>
    <n v="15.07"/>
    <x v="1746"/>
    <n v="30.14"/>
    <n v="47.873999999999995"/>
    <n v="0.6136590868305688"/>
    <n v="2026"/>
    <s v="Q4"/>
    <x v="9"/>
    <x v="9"/>
  </r>
  <r>
    <n v="1477"/>
    <d v="2026-10-29T00:00:00"/>
    <x v="1"/>
    <x v="14"/>
    <x v="3"/>
    <s v="Returning"/>
    <x v="3"/>
    <x v="19"/>
    <n v="1"/>
    <n v="121.78"/>
    <n v="0.15"/>
    <n v="61.55"/>
    <x v="2145"/>
    <n v="61.55"/>
    <n v="41.963000000000008"/>
    <n v="0.40538869513974096"/>
    <n v="2026"/>
    <s v="Q4"/>
    <x v="9"/>
    <x v="9"/>
  </r>
  <r>
    <n v="1575"/>
    <d v="2026-10-29T00:00:00"/>
    <x v="3"/>
    <x v="7"/>
    <x v="1"/>
    <s v="Returning"/>
    <x v="2"/>
    <x v="15"/>
    <n v="5"/>
    <n v="130.68"/>
    <n v="0.2"/>
    <n v="67.209999999999994"/>
    <x v="2146"/>
    <n v="336.04999999999995"/>
    <n v="186.67000000000019"/>
    <n v="0.35711279461279488"/>
    <n v="2026"/>
    <s v="Q4"/>
    <x v="9"/>
    <x v="9"/>
  </r>
  <r>
    <n v="2830"/>
    <d v="2026-10-29T00:00:00"/>
    <x v="2"/>
    <x v="2"/>
    <x v="0"/>
    <s v="New"/>
    <x v="2"/>
    <x v="18"/>
    <n v="1"/>
    <n v="161.94999999999999"/>
    <n v="0"/>
    <n v="86.61"/>
    <x v="2147"/>
    <n v="86.61"/>
    <n v="75.339999999999989"/>
    <n v="0.46520531028095086"/>
    <n v="2026"/>
    <s v="Q4"/>
    <x v="9"/>
    <x v="9"/>
  </r>
  <r>
    <n v="2884"/>
    <d v="2026-10-29T00:00:00"/>
    <x v="0"/>
    <x v="15"/>
    <x v="2"/>
    <s v="Returning"/>
    <x v="0"/>
    <x v="0"/>
    <n v="2"/>
    <n v="83.6"/>
    <n v="0"/>
    <n v="43.01"/>
    <x v="2148"/>
    <n v="86.02"/>
    <n v="81.179999999999993"/>
    <n v="0.48552631578947369"/>
    <n v="2026"/>
    <s v="Q4"/>
    <x v="9"/>
    <x v="9"/>
  </r>
  <r>
    <n v="3093"/>
    <d v="2026-10-29T00:00:00"/>
    <x v="3"/>
    <x v="4"/>
    <x v="1"/>
    <s v="Business"/>
    <x v="3"/>
    <x v="7"/>
    <n v="3"/>
    <n v="194.19"/>
    <n v="0.15"/>
    <n v="104.22"/>
    <x v="2149"/>
    <n v="312.65999999999997"/>
    <n v="182.52449999999999"/>
    <n v="0.36859897674503139"/>
    <n v="2026"/>
    <s v="Q4"/>
    <x v="9"/>
    <x v="9"/>
  </r>
  <r>
    <n v="3613"/>
    <d v="2026-10-29T00:00:00"/>
    <x v="1"/>
    <x v="12"/>
    <x v="0"/>
    <s v="Returning"/>
    <x v="2"/>
    <x v="18"/>
    <n v="3"/>
    <n v="167.41"/>
    <n v="0"/>
    <n v="85.33"/>
    <x v="2150"/>
    <n v="255.99"/>
    <n v="246.24"/>
    <n v="0.49029329191804549"/>
    <n v="2026"/>
    <s v="Q4"/>
    <x v="9"/>
    <x v="9"/>
  </r>
  <r>
    <n v="4496"/>
    <d v="2026-10-29T00:00:00"/>
    <x v="3"/>
    <x v="8"/>
    <x v="0"/>
    <s v="Returning"/>
    <x v="4"/>
    <x v="10"/>
    <n v="2"/>
    <n v="40.83"/>
    <n v="0.1"/>
    <n v="14.91"/>
    <x v="2151"/>
    <n v="29.82"/>
    <n v="43.673999999999999"/>
    <n v="0.59425259204833047"/>
    <n v="2026"/>
    <s v="Q4"/>
    <x v="9"/>
    <x v="9"/>
  </r>
  <r>
    <n v="5194"/>
    <d v="2026-10-29T00:00:00"/>
    <x v="0"/>
    <x v="9"/>
    <x v="1"/>
    <s v="Business"/>
    <x v="3"/>
    <x v="13"/>
    <n v="12"/>
    <n v="80.84"/>
    <n v="0.1"/>
    <n v="38.39"/>
    <x v="2152"/>
    <n v="460.68"/>
    <n v="412.392"/>
    <n v="0.4723459233602727"/>
    <n v="2026"/>
    <s v="Q4"/>
    <x v="9"/>
    <x v="9"/>
  </r>
  <r>
    <n v="339"/>
    <d v="2026-10-30T00:00:00"/>
    <x v="3"/>
    <x v="13"/>
    <x v="0"/>
    <s v="Returning"/>
    <x v="0"/>
    <x v="6"/>
    <n v="1"/>
    <n v="39.65"/>
    <n v="0"/>
    <n v="16.38"/>
    <x v="2153"/>
    <n v="16.38"/>
    <n v="23.27"/>
    <n v="0.58688524590163937"/>
    <n v="2026"/>
    <s v="Q4"/>
    <x v="9"/>
    <x v="9"/>
  </r>
  <r>
    <n v="1199"/>
    <d v="2026-10-30T00:00:00"/>
    <x v="1"/>
    <x v="12"/>
    <x v="0"/>
    <s v="New"/>
    <x v="0"/>
    <x v="8"/>
    <n v="1"/>
    <n v="102.47"/>
    <n v="0.1"/>
    <n v="49.75"/>
    <x v="2154"/>
    <n v="49.75"/>
    <n v="42.472999999999999"/>
    <n v="0.46054671828068922"/>
    <n v="2026"/>
    <s v="Q4"/>
    <x v="9"/>
    <x v="9"/>
  </r>
  <r>
    <n v="1253"/>
    <d v="2026-10-30T00:00:00"/>
    <x v="3"/>
    <x v="13"/>
    <x v="2"/>
    <s v="Business"/>
    <x v="4"/>
    <x v="10"/>
    <n v="2"/>
    <n v="40.43"/>
    <n v="0"/>
    <n v="14.88"/>
    <x v="754"/>
    <n v="29.76"/>
    <n v="51.099999999999994"/>
    <n v="0.63195646796932969"/>
    <n v="2026"/>
    <s v="Q4"/>
    <x v="9"/>
    <x v="9"/>
  </r>
  <r>
    <n v="1407"/>
    <d v="2026-10-30T00:00:00"/>
    <x v="3"/>
    <x v="8"/>
    <x v="2"/>
    <s v="Business"/>
    <x v="2"/>
    <x v="2"/>
    <n v="2"/>
    <n v="35.880000000000003"/>
    <n v="0.05"/>
    <n v="13.52"/>
    <x v="2155"/>
    <n v="27.04"/>
    <n v="41.131999999999998"/>
    <n v="0.60335621662852779"/>
    <n v="2026"/>
    <s v="Q4"/>
    <x v="9"/>
    <x v="9"/>
  </r>
  <r>
    <n v="2532"/>
    <d v="2026-10-30T00:00:00"/>
    <x v="0"/>
    <x v="15"/>
    <x v="3"/>
    <s v="New"/>
    <x v="0"/>
    <x v="0"/>
    <n v="1"/>
    <n v="80.400000000000006"/>
    <n v="0"/>
    <n v="43.34"/>
    <x v="2156"/>
    <n v="43.34"/>
    <n v="37.06"/>
    <n v="0.46094527363184079"/>
    <n v="2026"/>
    <s v="Q4"/>
    <x v="9"/>
    <x v="9"/>
  </r>
  <r>
    <n v="307"/>
    <d v="2026-10-31T00:00:00"/>
    <x v="3"/>
    <x v="8"/>
    <x v="0"/>
    <s v="Returning"/>
    <x v="4"/>
    <x v="14"/>
    <n v="1"/>
    <n v="37.08"/>
    <n v="0"/>
    <n v="13.62"/>
    <x v="2157"/>
    <n v="13.62"/>
    <n v="23.46"/>
    <n v="0.63268608414239491"/>
    <n v="2026"/>
    <s v="Q4"/>
    <x v="9"/>
    <x v="9"/>
  </r>
  <r>
    <n v="3257"/>
    <d v="2026-10-31T00:00:00"/>
    <x v="3"/>
    <x v="4"/>
    <x v="2"/>
    <s v="New"/>
    <x v="2"/>
    <x v="18"/>
    <n v="6"/>
    <n v="165.92"/>
    <n v="0"/>
    <n v="87.55"/>
    <x v="2158"/>
    <n v="525.29999999999995"/>
    <n v="470.22"/>
    <n v="0.4723360655737705"/>
    <n v="2026"/>
    <s v="Q4"/>
    <x v="9"/>
    <x v="9"/>
  </r>
  <r>
    <n v="3739"/>
    <d v="2026-10-31T00:00:00"/>
    <x v="1"/>
    <x v="12"/>
    <x v="3"/>
    <s v="New"/>
    <x v="2"/>
    <x v="15"/>
    <n v="1"/>
    <n v="135.19"/>
    <n v="0"/>
    <n v="68.319999999999993"/>
    <x v="2159"/>
    <n v="68.319999999999993"/>
    <n v="66.87"/>
    <n v="0.49463717730601381"/>
    <n v="2026"/>
    <s v="Q4"/>
    <x v="9"/>
    <x v="9"/>
  </r>
  <r>
    <n v="77"/>
    <d v="2026-11-01T00:00:00"/>
    <x v="1"/>
    <x v="11"/>
    <x v="0"/>
    <s v="New"/>
    <x v="2"/>
    <x v="15"/>
    <n v="2"/>
    <n v="133.96"/>
    <n v="0.1"/>
    <n v="65.44"/>
    <x v="2160"/>
    <n v="130.88"/>
    <n v="110.24800000000002"/>
    <n v="0.4572177432732823"/>
    <n v="2026"/>
    <s v="Q4"/>
    <x v="10"/>
    <x v="10"/>
  </r>
  <r>
    <n v="461"/>
    <d v="2026-11-01T00:00:00"/>
    <x v="1"/>
    <x v="11"/>
    <x v="3"/>
    <s v="Business"/>
    <x v="0"/>
    <x v="4"/>
    <n v="3"/>
    <n v="51.67"/>
    <n v="0.05"/>
    <n v="22.8"/>
    <x v="2161"/>
    <n v="68.400000000000006"/>
    <n v="78.859499999999969"/>
    <n v="0.53551383781691497"/>
    <n v="2026"/>
    <s v="Q4"/>
    <x v="10"/>
    <x v="10"/>
  </r>
  <r>
    <n v="732"/>
    <d v="2026-11-01T00:00:00"/>
    <x v="1"/>
    <x v="1"/>
    <x v="3"/>
    <s v="Returning"/>
    <x v="1"/>
    <x v="11"/>
    <n v="1"/>
    <n v="150.46"/>
    <n v="0.15"/>
    <n v="78.39"/>
    <x v="2162"/>
    <n v="78.39"/>
    <n v="49.501000000000005"/>
    <n v="0.38705616501552104"/>
    <n v="2026"/>
    <s v="Q4"/>
    <x v="10"/>
    <x v="10"/>
  </r>
  <r>
    <n v="919"/>
    <d v="2026-11-01T00:00:00"/>
    <x v="3"/>
    <x v="13"/>
    <x v="0"/>
    <s v="New"/>
    <x v="0"/>
    <x v="8"/>
    <n v="1"/>
    <n v="103.53"/>
    <n v="0.1"/>
    <n v="51.75"/>
    <x v="2163"/>
    <n v="51.75"/>
    <n v="41.427000000000007"/>
    <n v="0.4446054283782479"/>
    <n v="2026"/>
    <s v="Q4"/>
    <x v="10"/>
    <x v="10"/>
  </r>
  <r>
    <n v="949"/>
    <d v="2026-11-01T00:00:00"/>
    <x v="2"/>
    <x v="2"/>
    <x v="0"/>
    <s v="Returning"/>
    <x v="0"/>
    <x v="8"/>
    <n v="4"/>
    <n v="103.33"/>
    <n v="0"/>
    <n v="49.15"/>
    <x v="2164"/>
    <n v="196.6"/>
    <n v="216.72"/>
    <n v="0.5243394948224136"/>
    <n v="2026"/>
    <s v="Q4"/>
    <x v="10"/>
    <x v="10"/>
  </r>
  <r>
    <n v="1185"/>
    <d v="2026-11-01T00:00:00"/>
    <x v="3"/>
    <x v="8"/>
    <x v="1"/>
    <s v="Business"/>
    <x v="2"/>
    <x v="2"/>
    <n v="5"/>
    <n v="37.08"/>
    <n v="0.15"/>
    <n v="13.27"/>
    <x v="2165"/>
    <n v="66.349999999999994"/>
    <n v="91.239999999999981"/>
    <n v="0.57897074687480166"/>
    <n v="2026"/>
    <s v="Q4"/>
    <x v="10"/>
    <x v="10"/>
  </r>
  <r>
    <n v="1248"/>
    <d v="2026-11-01T00:00:00"/>
    <x v="0"/>
    <x v="0"/>
    <x v="1"/>
    <s v="Business"/>
    <x v="2"/>
    <x v="15"/>
    <n v="5"/>
    <n v="132.33000000000001"/>
    <n v="0.2"/>
    <n v="65.2"/>
    <x v="2166"/>
    <n v="326"/>
    <n v="203.32000000000005"/>
    <n v="0.3841154689034989"/>
    <n v="2026"/>
    <s v="Q4"/>
    <x v="10"/>
    <x v="10"/>
  </r>
  <r>
    <n v="2129"/>
    <d v="2026-11-01T00:00:00"/>
    <x v="3"/>
    <x v="13"/>
    <x v="2"/>
    <s v="New"/>
    <x v="0"/>
    <x v="4"/>
    <n v="2"/>
    <n v="50.43"/>
    <n v="0"/>
    <n v="22.54"/>
    <x v="1977"/>
    <n v="45.08"/>
    <n v="55.78"/>
    <n v="0.55304382312115807"/>
    <n v="2026"/>
    <s v="Q4"/>
    <x v="10"/>
    <x v="10"/>
  </r>
  <r>
    <n v="2850"/>
    <d v="2026-11-01T00:00:00"/>
    <x v="2"/>
    <x v="2"/>
    <x v="1"/>
    <s v="Returning"/>
    <x v="4"/>
    <x v="16"/>
    <n v="3"/>
    <n v="50.05"/>
    <n v="0.15"/>
    <n v="22.36"/>
    <x v="2167"/>
    <n v="67.08"/>
    <n v="60.547499999999985"/>
    <n v="0.47440794499618022"/>
    <n v="2026"/>
    <s v="Q4"/>
    <x v="10"/>
    <x v="10"/>
  </r>
  <r>
    <n v="3477"/>
    <d v="2026-11-01T00:00:00"/>
    <x v="3"/>
    <x v="13"/>
    <x v="0"/>
    <s v="Returning"/>
    <x v="3"/>
    <x v="7"/>
    <n v="1"/>
    <n v="197.14"/>
    <n v="0.05"/>
    <n v="102.87"/>
    <x v="2168"/>
    <n v="102.87"/>
    <n v="84.412999999999982"/>
    <n v="0.45072430492890431"/>
    <n v="2026"/>
    <s v="Q4"/>
    <x v="10"/>
    <x v="10"/>
  </r>
  <r>
    <n v="4673"/>
    <d v="2026-11-01T00:00:00"/>
    <x v="0"/>
    <x v="0"/>
    <x v="1"/>
    <s v="Business"/>
    <x v="1"/>
    <x v="17"/>
    <n v="5"/>
    <n v="72.13"/>
    <n v="0.1"/>
    <n v="31.41"/>
    <x v="2169"/>
    <n v="157.05000000000001"/>
    <n v="167.53499999999997"/>
    <n v="0.51615139331762094"/>
    <n v="2026"/>
    <s v="Q4"/>
    <x v="10"/>
    <x v="10"/>
  </r>
  <r>
    <n v="4679"/>
    <d v="2026-11-01T00:00:00"/>
    <x v="1"/>
    <x v="12"/>
    <x v="1"/>
    <s v="Returning"/>
    <x v="3"/>
    <x v="5"/>
    <n v="8"/>
    <n v="341.51"/>
    <n v="0.1"/>
    <n v="200.1"/>
    <x v="2170"/>
    <n v="1600.8"/>
    <n v="858.07199999999989"/>
    <n v="0.34896977150498276"/>
    <n v="2026"/>
    <s v="Q4"/>
    <x v="10"/>
    <x v="10"/>
  </r>
  <r>
    <n v="4809"/>
    <d v="2026-11-01T00:00:00"/>
    <x v="1"/>
    <x v="11"/>
    <x v="0"/>
    <s v="New"/>
    <x v="2"/>
    <x v="2"/>
    <n v="1"/>
    <n v="36.47"/>
    <n v="0.05"/>
    <n v="13.88"/>
    <x v="276"/>
    <n v="13.88"/>
    <n v="20.766499999999994"/>
    <n v="0.59938233299178834"/>
    <n v="2026"/>
    <s v="Q4"/>
    <x v="10"/>
    <x v="10"/>
  </r>
  <r>
    <n v="4849"/>
    <d v="2026-11-01T00:00:00"/>
    <x v="0"/>
    <x v="0"/>
    <x v="0"/>
    <s v="New"/>
    <x v="2"/>
    <x v="2"/>
    <n v="4"/>
    <n v="35.69"/>
    <n v="0.15"/>
    <n v="13.52"/>
    <x v="2171"/>
    <n v="54.08"/>
    <n v="67.265999999999991"/>
    <n v="0.55433224004087478"/>
    <n v="2026"/>
    <s v="Q4"/>
    <x v="10"/>
    <x v="10"/>
  </r>
  <r>
    <n v="436"/>
    <d v="2026-11-02T00:00:00"/>
    <x v="2"/>
    <x v="10"/>
    <x v="0"/>
    <s v="New"/>
    <x v="2"/>
    <x v="2"/>
    <n v="2"/>
    <n v="35.340000000000003"/>
    <n v="0.1"/>
    <n v="13.82"/>
    <x v="2172"/>
    <n v="27.64"/>
    <n v="35.972000000000008"/>
    <n v="0.56549078790165386"/>
    <n v="2026"/>
    <s v="Q4"/>
    <x v="10"/>
    <x v="10"/>
  </r>
  <r>
    <n v="879"/>
    <d v="2026-11-02T00:00:00"/>
    <x v="2"/>
    <x v="10"/>
    <x v="0"/>
    <s v="New"/>
    <x v="2"/>
    <x v="9"/>
    <n v="4"/>
    <n v="46.8"/>
    <n v="0.05"/>
    <n v="18.52"/>
    <x v="2173"/>
    <n v="74.08"/>
    <n v="103.75999999999998"/>
    <n v="0.58344579397210972"/>
    <n v="2026"/>
    <s v="Q4"/>
    <x v="10"/>
    <x v="10"/>
  </r>
  <r>
    <n v="955"/>
    <d v="2026-11-02T00:00:00"/>
    <x v="3"/>
    <x v="13"/>
    <x v="2"/>
    <s v="New"/>
    <x v="3"/>
    <x v="7"/>
    <n v="1"/>
    <n v="198.34"/>
    <n v="0.05"/>
    <n v="103.2"/>
    <x v="2174"/>
    <n v="103.2"/>
    <n v="85.222999999999999"/>
    <n v="0.45229616341954004"/>
    <n v="2026"/>
    <s v="Q4"/>
    <x v="10"/>
    <x v="10"/>
  </r>
  <r>
    <n v="1068"/>
    <d v="2026-11-02T00:00:00"/>
    <x v="1"/>
    <x v="6"/>
    <x v="0"/>
    <s v="Returning"/>
    <x v="4"/>
    <x v="12"/>
    <n v="5"/>
    <n v="122.26"/>
    <n v="0.1"/>
    <n v="68.3"/>
    <x v="2175"/>
    <n v="341.5"/>
    <n v="208.67000000000007"/>
    <n v="0.37928276714470083"/>
    <n v="2026"/>
    <s v="Q4"/>
    <x v="10"/>
    <x v="10"/>
  </r>
  <r>
    <n v="1733"/>
    <d v="2026-11-02T00:00:00"/>
    <x v="0"/>
    <x v="9"/>
    <x v="1"/>
    <s v="Returning"/>
    <x v="1"/>
    <x v="17"/>
    <n v="3"/>
    <n v="71.12"/>
    <n v="0.15"/>
    <n v="33.090000000000003"/>
    <x v="2176"/>
    <n v="99.27000000000001"/>
    <n v="82.085999999999984"/>
    <n v="0.45262356911268437"/>
    <n v="2026"/>
    <s v="Q4"/>
    <x v="10"/>
    <x v="10"/>
  </r>
  <r>
    <n v="3270"/>
    <d v="2026-11-02T00:00:00"/>
    <x v="1"/>
    <x v="12"/>
    <x v="2"/>
    <s v="Returning"/>
    <x v="0"/>
    <x v="0"/>
    <n v="2"/>
    <n v="81.900000000000006"/>
    <n v="0.15"/>
    <n v="41.91"/>
    <x v="2177"/>
    <n v="83.82"/>
    <n v="55.410000000000025"/>
    <n v="0.39797457444516282"/>
    <n v="2026"/>
    <s v="Q4"/>
    <x v="10"/>
    <x v="10"/>
  </r>
  <r>
    <n v="3484"/>
    <d v="2026-11-02T00:00:00"/>
    <x v="2"/>
    <x v="2"/>
    <x v="3"/>
    <s v="Returning"/>
    <x v="2"/>
    <x v="18"/>
    <n v="4"/>
    <n v="165.12"/>
    <n v="0.05"/>
    <n v="89.65"/>
    <x v="2178"/>
    <n v="358.6"/>
    <n v="268.85599999999999"/>
    <n v="0.42848582211342306"/>
    <n v="2026"/>
    <s v="Q4"/>
    <x v="10"/>
    <x v="10"/>
  </r>
  <r>
    <n v="3608"/>
    <d v="2026-11-02T00:00:00"/>
    <x v="3"/>
    <x v="8"/>
    <x v="2"/>
    <s v="New"/>
    <x v="1"/>
    <x v="1"/>
    <n v="1"/>
    <n v="91.35"/>
    <n v="0"/>
    <n v="45.5"/>
    <x v="2179"/>
    <n v="45.5"/>
    <n v="45.849999999999994"/>
    <n v="0.50191570881226055"/>
    <n v="2026"/>
    <s v="Q4"/>
    <x v="10"/>
    <x v="10"/>
  </r>
  <r>
    <n v="4036"/>
    <d v="2026-11-02T00:00:00"/>
    <x v="2"/>
    <x v="3"/>
    <x v="0"/>
    <s v="Business"/>
    <x v="4"/>
    <x v="14"/>
    <n v="1"/>
    <n v="36.96"/>
    <n v="0.1"/>
    <n v="14.18"/>
    <x v="2180"/>
    <n v="14.18"/>
    <n v="19.084000000000003"/>
    <n v="0.57371332371332373"/>
    <n v="2026"/>
    <s v="Q4"/>
    <x v="10"/>
    <x v="10"/>
  </r>
  <r>
    <n v="408"/>
    <d v="2026-11-03T00:00:00"/>
    <x v="3"/>
    <x v="13"/>
    <x v="0"/>
    <s v="Returning"/>
    <x v="0"/>
    <x v="4"/>
    <n v="1"/>
    <n v="49.61"/>
    <n v="0"/>
    <n v="22.8"/>
    <x v="538"/>
    <n v="22.8"/>
    <n v="26.81"/>
    <n v="0.54041523886313236"/>
    <n v="2026"/>
    <s v="Q4"/>
    <x v="10"/>
    <x v="10"/>
  </r>
  <r>
    <n v="939"/>
    <d v="2026-11-03T00:00:00"/>
    <x v="1"/>
    <x v="11"/>
    <x v="2"/>
    <s v="Returning"/>
    <x v="0"/>
    <x v="4"/>
    <n v="1"/>
    <n v="49.76"/>
    <n v="0.1"/>
    <n v="21.94"/>
    <x v="2181"/>
    <n v="21.94"/>
    <n v="22.843999999999998"/>
    <n v="0.51009289031797067"/>
    <n v="2026"/>
    <s v="Q4"/>
    <x v="10"/>
    <x v="10"/>
  </r>
  <r>
    <n v="1022"/>
    <d v="2026-11-03T00:00:00"/>
    <x v="3"/>
    <x v="7"/>
    <x v="0"/>
    <s v="Returning"/>
    <x v="0"/>
    <x v="6"/>
    <n v="1"/>
    <n v="39.97"/>
    <n v="0.1"/>
    <n v="16.93"/>
    <x v="2182"/>
    <n v="16.93"/>
    <n v="19.042999999999999"/>
    <n v="0.52936924915909156"/>
    <n v="2026"/>
    <s v="Q4"/>
    <x v="10"/>
    <x v="10"/>
  </r>
  <r>
    <n v="1997"/>
    <d v="2026-11-03T00:00:00"/>
    <x v="1"/>
    <x v="12"/>
    <x v="3"/>
    <s v="Returning"/>
    <x v="3"/>
    <x v="5"/>
    <n v="2"/>
    <n v="335.46"/>
    <n v="0.1"/>
    <n v="199.87"/>
    <x v="2183"/>
    <n v="399.74"/>
    <n v="204.08799999999997"/>
    <n v="0.33799028862523761"/>
    <n v="2026"/>
    <s v="Q4"/>
    <x v="10"/>
    <x v="10"/>
  </r>
  <r>
    <n v="3978"/>
    <d v="2026-11-03T00:00:00"/>
    <x v="1"/>
    <x v="12"/>
    <x v="0"/>
    <s v="New"/>
    <x v="1"/>
    <x v="11"/>
    <n v="4"/>
    <n v="154.46"/>
    <n v="0.05"/>
    <n v="80.48"/>
    <x v="2184"/>
    <n v="321.92"/>
    <n v="265.02799999999996"/>
    <n v="0.45153574081519993"/>
    <n v="2026"/>
    <s v="Q4"/>
    <x v="10"/>
    <x v="10"/>
  </r>
  <r>
    <n v="4715"/>
    <d v="2026-11-03T00:00:00"/>
    <x v="0"/>
    <x v="0"/>
    <x v="1"/>
    <s v="Business"/>
    <x v="4"/>
    <x v="10"/>
    <n v="10"/>
    <n v="39.869999999999997"/>
    <n v="0.15"/>
    <n v="14.31"/>
    <x v="2185"/>
    <n v="143.1"/>
    <n v="195.79499999999999"/>
    <n v="0.57774531934670026"/>
    <n v="2026"/>
    <s v="Q4"/>
    <x v="10"/>
    <x v="10"/>
  </r>
  <r>
    <n v="145"/>
    <d v="2026-11-04T00:00:00"/>
    <x v="0"/>
    <x v="15"/>
    <x v="0"/>
    <s v="Business"/>
    <x v="1"/>
    <x v="1"/>
    <n v="2"/>
    <n v="93.19"/>
    <n v="0.2"/>
    <n v="45.7"/>
    <x v="2186"/>
    <n v="91.4"/>
    <n v="57.704000000000008"/>
    <n v="0.38700504345959869"/>
    <n v="2026"/>
    <s v="Q4"/>
    <x v="10"/>
    <x v="10"/>
  </r>
  <r>
    <n v="465"/>
    <d v="2026-11-04T00:00:00"/>
    <x v="1"/>
    <x v="12"/>
    <x v="0"/>
    <s v="Returning"/>
    <x v="4"/>
    <x v="10"/>
    <n v="3"/>
    <n v="41.29"/>
    <n v="0.05"/>
    <n v="14.43"/>
    <x v="2187"/>
    <n v="43.29"/>
    <n v="74.386500000000012"/>
    <n v="0.63212706020318421"/>
    <n v="2026"/>
    <s v="Q4"/>
    <x v="10"/>
    <x v="10"/>
  </r>
  <r>
    <n v="1449"/>
    <d v="2026-11-04T00:00:00"/>
    <x v="3"/>
    <x v="8"/>
    <x v="0"/>
    <s v="Returning"/>
    <x v="0"/>
    <x v="4"/>
    <n v="1"/>
    <n v="50.76"/>
    <n v="0.1"/>
    <n v="22.72"/>
    <x v="2188"/>
    <n v="22.72"/>
    <n v="22.963999999999999"/>
    <n v="0.50267051921898254"/>
    <n v="2026"/>
    <s v="Q4"/>
    <x v="10"/>
    <x v="10"/>
  </r>
  <r>
    <n v="1802"/>
    <d v="2026-11-04T00:00:00"/>
    <x v="2"/>
    <x v="16"/>
    <x v="2"/>
    <s v="Business"/>
    <x v="2"/>
    <x v="2"/>
    <n v="1"/>
    <n v="35.94"/>
    <n v="0.05"/>
    <n v="13.39"/>
    <x v="2189"/>
    <n v="13.39"/>
    <n v="20.752999999999993"/>
    <n v="0.60782590867820629"/>
    <n v="2026"/>
    <s v="Q4"/>
    <x v="10"/>
    <x v="10"/>
  </r>
  <r>
    <n v="2645"/>
    <d v="2026-11-04T00:00:00"/>
    <x v="0"/>
    <x v="15"/>
    <x v="2"/>
    <s v="New"/>
    <x v="1"/>
    <x v="17"/>
    <n v="4"/>
    <n v="70.010000000000005"/>
    <n v="0.05"/>
    <n v="31.43"/>
    <x v="2190"/>
    <n v="125.72"/>
    <n v="140.31800000000001"/>
    <n v="0.52743593020545942"/>
    <n v="2026"/>
    <s v="Q4"/>
    <x v="10"/>
    <x v="10"/>
  </r>
  <r>
    <n v="3539"/>
    <d v="2026-11-04T00:00:00"/>
    <x v="0"/>
    <x v="15"/>
    <x v="3"/>
    <s v="Returning"/>
    <x v="1"/>
    <x v="11"/>
    <n v="3"/>
    <n v="152.32"/>
    <n v="0.1"/>
    <n v="79.36"/>
    <x v="2191"/>
    <n v="238.07999999999998"/>
    <n v="173.18400000000003"/>
    <n v="0.42110177404295057"/>
    <n v="2026"/>
    <s v="Q4"/>
    <x v="10"/>
    <x v="10"/>
  </r>
  <r>
    <n v="4309"/>
    <d v="2026-11-04T00:00:00"/>
    <x v="3"/>
    <x v="8"/>
    <x v="0"/>
    <s v="Business"/>
    <x v="0"/>
    <x v="4"/>
    <n v="1"/>
    <n v="50.32"/>
    <n v="0.05"/>
    <n v="22.46"/>
    <x v="2192"/>
    <n v="22.46"/>
    <n v="25.343999999999994"/>
    <n v="0.53016483976236295"/>
    <n v="2026"/>
    <s v="Q4"/>
    <x v="10"/>
    <x v="10"/>
  </r>
  <r>
    <n v="4355"/>
    <d v="2026-11-04T00:00:00"/>
    <x v="2"/>
    <x v="2"/>
    <x v="2"/>
    <s v="Returning"/>
    <x v="1"/>
    <x v="11"/>
    <n v="2"/>
    <n v="151.04"/>
    <n v="0.15"/>
    <n v="76.97"/>
    <x v="2193"/>
    <n v="153.94"/>
    <n v="102.82799999999997"/>
    <n v="0.40047046360917243"/>
    <n v="2026"/>
    <s v="Q4"/>
    <x v="10"/>
    <x v="10"/>
  </r>
  <r>
    <n v="5052"/>
    <d v="2026-11-04T00:00:00"/>
    <x v="0"/>
    <x v="15"/>
    <x v="3"/>
    <s v="Returning"/>
    <x v="0"/>
    <x v="6"/>
    <n v="3"/>
    <n v="41.12"/>
    <n v="0.1"/>
    <n v="16.670000000000002"/>
    <x v="2194"/>
    <n v="50.010000000000005"/>
    <n v="61.013999999999982"/>
    <n v="0.54955685257241671"/>
    <n v="2026"/>
    <s v="Q4"/>
    <x v="10"/>
    <x v="10"/>
  </r>
  <r>
    <n v="9"/>
    <d v="2026-11-05T00:00:00"/>
    <x v="0"/>
    <x v="15"/>
    <x v="0"/>
    <s v="New"/>
    <x v="1"/>
    <x v="3"/>
    <n v="1"/>
    <n v="140.59"/>
    <n v="0.1"/>
    <n v="79.510000000000005"/>
    <x v="2195"/>
    <n v="79.510000000000005"/>
    <n v="47.021000000000001"/>
    <n v="0.37161644182058151"/>
    <n v="2026"/>
    <s v="Q4"/>
    <x v="10"/>
    <x v="10"/>
  </r>
  <r>
    <n v="703"/>
    <d v="2026-11-05T00:00:00"/>
    <x v="1"/>
    <x v="14"/>
    <x v="0"/>
    <s v="Returning"/>
    <x v="2"/>
    <x v="18"/>
    <n v="2"/>
    <n v="160.68"/>
    <n v="0"/>
    <n v="89.49"/>
    <x v="2196"/>
    <n v="178.98"/>
    <n v="142.38000000000002"/>
    <n v="0.4430545182972368"/>
    <n v="2026"/>
    <s v="Q4"/>
    <x v="10"/>
    <x v="10"/>
  </r>
  <r>
    <n v="1627"/>
    <d v="2026-11-05T00:00:00"/>
    <x v="3"/>
    <x v="4"/>
    <x v="0"/>
    <s v="Returning"/>
    <x v="4"/>
    <x v="16"/>
    <n v="6"/>
    <n v="49.7"/>
    <n v="0"/>
    <n v="22.34"/>
    <x v="2197"/>
    <n v="134.04"/>
    <n v="164.16000000000005"/>
    <n v="0.55050301810865199"/>
    <n v="2026"/>
    <s v="Q4"/>
    <x v="10"/>
    <x v="10"/>
  </r>
  <r>
    <n v="1760"/>
    <d v="2026-11-05T00:00:00"/>
    <x v="1"/>
    <x v="11"/>
    <x v="2"/>
    <s v="Returning"/>
    <x v="0"/>
    <x v="0"/>
    <n v="3"/>
    <n v="80.400000000000006"/>
    <n v="0.05"/>
    <n v="42.82"/>
    <x v="2198"/>
    <n v="128.46"/>
    <n v="100.68"/>
    <n v="0.43938203718250851"/>
    <n v="2026"/>
    <s v="Q4"/>
    <x v="10"/>
    <x v="10"/>
  </r>
  <r>
    <n v="2268"/>
    <d v="2026-11-05T00:00:00"/>
    <x v="1"/>
    <x v="1"/>
    <x v="2"/>
    <s v="New"/>
    <x v="1"/>
    <x v="11"/>
    <n v="4"/>
    <n v="151.38999999999999"/>
    <n v="0.05"/>
    <n v="80.66"/>
    <x v="2199"/>
    <n v="322.64"/>
    <n v="252.64199999999994"/>
    <n v="0.43916201097896329"/>
    <n v="2026"/>
    <s v="Q4"/>
    <x v="10"/>
    <x v="10"/>
  </r>
  <r>
    <n v="2636"/>
    <d v="2026-11-05T00:00:00"/>
    <x v="1"/>
    <x v="14"/>
    <x v="2"/>
    <s v="Business"/>
    <x v="2"/>
    <x v="9"/>
    <n v="2"/>
    <n v="45.44"/>
    <n v="0.05"/>
    <n v="18.2"/>
    <x v="2200"/>
    <n v="36.4"/>
    <n v="49.936"/>
    <n v="0.57839140103780584"/>
    <n v="2026"/>
    <s v="Q4"/>
    <x v="10"/>
    <x v="10"/>
  </r>
  <r>
    <n v="3255"/>
    <d v="2026-11-05T00:00:00"/>
    <x v="3"/>
    <x v="13"/>
    <x v="0"/>
    <s v="New"/>
    <x v="1"/>
    <x v="17"/>
    <n v="2"/>
    <n v="70.790000000000006"/>
    <n v="0.15"/>
    <n v="33.32"/>
    <x v="2201"/>
    <n v="66.64"/>
    <n v="53.703000000000003"/>
    <n v="0.44624947026416162"/>
    <n v="2026"/>
    <s v="Q4"/>
    <x v="10"/>
    <x v="10"/>
  </r>
  <r>
    <n v="4326"/>
    <d v="2026-11-05T00:00:00"/>
    <x v="2"/>
    <x v="5"/>
    <x v="2"/>
    <s v="Returning"/>
    <x v="2"/>
    <x v="2"/>
    <n v="1"/>
    <n v="35.630000000000003"/>
    <n v="0"/>
    <n v="13.47"/>
    <x v="2202"/>
    <n v="13.47"/>
    <n v="22.160000000000004"/>
    <n v="0.62194779680044909"/>
    <n v="2026"/>
    <s v="Q4"/>
    <x v="10"/>
    <x v="10"/>
  </r>
  <r>
    <n v="4346"/>
    <d v="2026-11-05T00:00:00"/>
    <x v="0"/>
    <x v="15"/>
    <x v="0"/>
    <s v="Business"/>
    <x v="1"/>
    <x v="17"/>
    <n v="3"/>
    <n v="73.010000000000005"/>
    <n v="0.15"/>
    <n v="32.49"/>
    <x v="2203"/>
    <n v="97.47"/>
    <n v="88.705500000000029"/>
    <n v="0.47646172562984934"/>
    <n v="2026"/>
    <s v="Q4"/>
    <x v="10"/>
    <x v="10"/>
  </r>
  <r>
    <n v="266"/>
    <d v="2026-11-06T00:00:00"/>
    <x v="1"/>
    <x v="1"/>
    <x v="3"/>
    <s v="Business"/>
    <x v="1"/>
    <x v="1"/>
    <n v="1"/>
    <n v="93.48"/>
    <n v="0.05"/>
    <n v="46.34"/>
    <x v="1120"/>
    <n v="46.34"/>
    <n v="42.465999999999994"/>
    <n v="0.47818841069297113"/>
    <n v="2026"/>
    <s v="Q4"/>
    <x v="10"/>
    <x v="10"/>
  </r>
  <r>
    <n v="274"/>
    <d v="2026-11-06T00:00:00"/>
    <x v="1"/>
    <x v="1"/>
    <x v="0"/>
    <s v="Business"/>
    <x v="0"/>
    <x v="0"/>
    <n v="1"/>
    <n v="82.89"/>
    <n v="0"/>
    <n v="41.44"/>
    <x v="2204"/>
    <n v="41.44"/>
    <n v="41.45"/>
    <n v="0.50006032090722652"/>
    <n v="2026"/>
    <s v="Q4"/>
    <x v="10"/>
    <x v="10"/>
  </r>
  <r>
    <n v="1135"/>
    <d v="2026-11-06T00:00:00"/>
    <x v="3"/>
    <x v="7"/>
    <x v="0"/>
    <s v="New"/>
    <x v="2"/>
    <x v="2"/>
    <n v="2"/>
    <n v="35.71"/>
    <n v="0.2"/>
    <n v="13.48"/>
    <x v="2205"/>
    <n v="26.96"/>
    <n v="30.176000000000002"/>
    <n v="0.52814337720526461"/>
    <n v="2026"/>
    <s v="Q4"/>
    <x v="10"/>
    <x v="10"/>
  </r>
  <r>
    <n v="2166"/>
    <d v="2026-11-06T00:00:00"/>
    <x v="3"/>
    <x v="13"/>
    <x v="2"/>
    <s v="New"/>
    <x v="4"/>
    <x v="10"/>
    <n v="1"/>
    <n v="40.380000000000003"/>
    <n v="0.15"/>
    <n v="14.53"/>
    <x v="2206"/>
    <n v="14.53"/>
    <n v="19.792999999999999"/>
    <n v="0.57666870611543275"/>
    <n v="2026"/>
    <s v="Q4"/>
    <x v="10"/>
    <x v="10"/>
  </r>
  <r>
    <n v="3620"/>
    <d v="2026-11-06T00:00:00"/>
    <x v="1"/>
    <x v="12"/>
    <x v="3"/>
    <s v="New"/>
    <x v="1"/>
    <x v="3"/>
    <n v="1"/>
    <n v="142"/>
    <n v="0.05"/>
    <n v="81.099999999999994"/>
    <x v="2207"/>
    <n v="81.099999999999994"/>
    <n v="53.800000000000011"/>
    <n v="0.39881393624907346"/>
    <n v="2026"/>
    <s v="Q4"/>
    <x v="10"/>
    <x v="10"/>
  </r>
  <r>
    <n v="3986"/>
    <d v="2026-11-06T00:00:00"/>
    <x v="0"/>
    <x v="15"/>
    <x v="3"/>
    <s v="New"/>
    <x v="2"/>
    <x v="2"/>
    <n v="2"/>
    <n v="36.29"/>
    <n v="0.15"/>
    <n v="13.93"/>
    <x v="2208"/>
    <n v="27.86"/>
    <n v="33.832999999999998"/>
    <n v="0.54840905775371596"/>
    <n v="2026"/>
    <s v="Q4"/>
    <x v="10"/>
    <x v="10"/>
  </r>
  <r>
    <n v="4384"/>
    <d v="2026-11-06T00:00:00"/>
    <x v="3"/>
    <x v="8"/>
    <x v="0"/>
    <s v="New"/>
    <x v="3"/>
    <x v="19"/>
    <n v="1"/>
    <n v="121.66"/>
    <n v="0"/>
    <n v="61.66"/>
    <x v="493"/>
    <n v="61.66"/>
    <n v="60"/>
    <n v="0.49317770836758179"/>
    <n v="2026"/>
    <s v="Q4"/>
    <x v="10"/>
    <x v="10"/>
  </r>
  <r>
    <n v="4565"/>
    <d v="2026-11-06T00:00:00"/>
    <x v="1"/>
    <x v="14"/>
    <x v="0"/>
    <s v="Returning"/>
    <x v="3"/>
    <x v="19"/>
    <n v="3"/>
    <n v="124.65"/>
    <n v="0.05"/>
    <n v="62.27"/>
    <x v="2209"/>
    <n v="186.81"/>
    <n v="168.44250000000005"/>
    <n v="0.47414866890451163"/>
    <n v="2026"/>
    <s v="Q4"/>
    <x v="10"/>
    <x v="10"/>
  </r>
  <r>
    <n v="4634"/>
    <d v="2026-11-06T00:00:00"/>
    <x v="0"/>
    <x v="15"/>
    <x v="0"/>
    <s v="New"/>
    <x v="0"/>
    <x v="0"/>
    <n v="2"/>
    <n v="80.61"/>
    <n v="0"/>
    <n v="43.72"/>
    <x v="2210"/>
    <n v="87.44"/>
    <n v="73.78"/>
    <n v="0.45763552909068356"/>
    <n v="2026"/>
    <s v="Q4"/>
    <x v="10"/>
    <x v="10"/>
  </r>
  <r>
    <n v="104"/>
    <d v="2026-11-07T00:00:00"/>
    <x v="1"/>
    <x v="11"/>
    <x v="0"/>
    <s v="New"/>
    <x v="1"/>
    <x v="11"/>
    <n v="1"/>
    <n v="153.96"/>
    <n v="0"/>
    <n v="80.62"/>
    <x v="2211"/>
    <n v="80.62"/>
    <n v="73.34"/>
    <n v="0.47635749545336453"/>
    <n v="2026"/>
    <s v="Q4"/>
    <x v="10"/>
    <x v="10"/>
  </r>
  <r>
    <n v="181"/>
    <d v="2026-11-07T00:00:00"/>
    <x v="1"/>
    <x v="1"/>
    <x v="2"/>
    <s v="Returning"/>
    <x v="2"/>
    <x v="2"/>
    <n v="1"/>
    <n v="35.58"/>
    <n v="0"/>
    <n v="13.4"/>
    <x v="1368"/>
    <n v="13.4"/>
    <n v="22.18"/>
    <n v="0.62338392355255767"/>
    <n v="2026"/>
    <s v="Q4"/>
    <x v="10"/>
    <x v="10"/>
  </r>
  <r>
    <n v="823"/>
    <d v="2026-11-07T00:00:00"/>
    <x v="0"/>
    <x v="0"/>
    <x v="3"/>
    <s v="New"/>
    <x v="4"/>
    <x v="14"/>
    <n v="5"/>
    <n v="36.369999999999997"/>
    <n v="0.15"/>
    <n v="13.65"/>
    <x v="2212"/>
    <n v="68.25"/>
    <n v="86.322499999999991"/>
    <n v="0.55845962250723769"/>
    <n v="2026"/>
    <s v="Q4"/>
    <x v="10"/>
    <x v="10"/>
  </r>
  <r>
    <n v="1730"/>
    <d v="2026-11-07T00:00:00"/>
    <x v="3"/>
    <x v="4"/>
    <x v="3"/>
    <s v="Returning"/>
    <x v="1"/>
    <x v="11"/>
    <n v="2"/>
    <n v="151.55000000000001"/>
    <n v="0.1"/>
    <n v="80.48"/>
    <x v="301"/>
    <n v="160.96"/>
    <n v="111.83000000000001"/>
    <n v="0.40994904505297114"/>
    <n v="2026"/>
    <s v="Q4"/>
    <x v="10"/>
    <x v="10"/>
  </r>
  <r>
    <n v="2710"/>
    <d v="2026-11-07T00:00:00"/>
    <x v="0"/>
    <x v="9"/>
    <x v="2"/>
    <s v="New"/>
    <x v="3"/>
    <x v="13"/>
    <n v="2"/>
    <n v="80.67"/>
    <n v="0"/>
    <n v="40.5"/>
    <x v="2213"/>
    <n v="81"/>
    <n v="80.34"/>
    <n v="0.49795462997396805"/>
    <n v="2026"/>
    <s v="Q4"/>
    <x v="10"/>
    <x v="10"/>
  </r>
  <r>
    <n v="3018"/>
    <d v="2026-11-07T00:00:00"/>
    <x v="3"/>
    <x v="7"/>
    <x v="1"/>
    <s v="Business"/>
    <x v="0"/>
    <x v="0"/>
    <n v="10"/>
    <n v="81.48"/>
    <n v="0.05"/>
    <n v="43.7"/>
    <x v="2214"/>
    <n v="437"/>
    <n v="337.06000000000006"/>
    <n v="0.43544428080510561"/>
    <n v="2026"/>
    <s v="Q4"/>
    <x v="10"/>
    <x v="10"/>
  </r>
  <r>
    <n v="3735"/>
    <d v="2026-11-07T00:00:00"/>
    <x v="3"/>
    <x v="8"/>
    <x v="2"/>
    <s v="Returning"/>
    <x v="2"/>
    <x v="18"/>
    <n v="2"/>
    <n v="163.58000000000001"/>
    <n v="0.1"/>
    <n v="88.14"/>
    <x v="2215"/>
    <n v="176.28"/>
    <n v="118.16400000000002"/>
    <n v="0.40131230386762851"/>
    <n v="2026"/>
    <s v="Q4"/>
    <x v="10"/>
    <x v="10"/>
  </r>
  <r>
    <n v="4460"/>
    <d v="2026-11-07T00:00:00"/>
    <x v="0"/>
    <x v="9"/>
    <x v="2"/>
    <s v="Returning"/>
    <x v="1"/>
    <x v="17"/>
    <n v="2"/>
    <n v="71.88"/>
    <n v="0.15"/>
    <n v="31.65"/>
    <x v="2216"/>
    <n v="63.3"/>
    <n v="58.895999999999987"/>
    <n v="0.48197977020524396"/>
    <n v="2026"/>
    <s v="Q4"/>
    <x v="10"/>
    <x v="10"/>
  </r>
  <r>
    <n v="319"/>
    <d v="2026-11-08T00:00:00"/>
    <x v="3"/>
    <x v="8"/>
    <x v="0"/>
    <s v="Returning"/>
    <x v="2"/>
    <x v="2"/>
    <n v="2"/>
    <n v="36.299999999999997"/>
    <n v="0.15"/>
    <n v="13.38"/>
    <x v="2217"/>
    <n v="26.76"/>
    <n v="34.949999999999989"/>
    <n v="0.56635877491492448"/>
    <n v="2026"/>
    <s v="Q4"/>
    <x v="10"/>
    <x v="10"/>
  </r>
  <r>
    <n v="595"/>
    <d v="2026-11-08T00:00:00"/>
    <x v="1"/>
    <x v="12"/>
    <x v="0"/>
    <s v="New"/>
    <x v="4"/>
    <x v="14"/>
    <n v="2"/>
    <n v="36.159999999999997"/>
    <n v="0.1"/>
    <n v="13.79"/>
    <x v="2218"/>
    <n v="27.58"/>
    <n v="37.507999999999996"/>
    <n v="0.57626597836774829"/>
    <n v="2026"/>
    <s v="Q4"/>
    <x v="10"/>
    <x v="10"/>
  </r>
  <r>
    <n v="1623"/>
    <d v="2026-11-08T00:00:00"/>
    <x v="2"/>
    <x v="5"/>
    <x v="0"/>
    <s v="Returning"/>
    <x v="2"/>
    <x v="2"/>
    <n v="2"/>
    <n v="35.49"/>
    <n v="0.1"/>
    <n v="13.78"/>
    <x v="2219"/>
    <n v="27.56"/>
    <n v="36.322000000000003"/>
    <n v="0.56857956857956859"/>
    <n v="2026"/>
    <s v="Q4"/>
    <x v="10"/>
    <x v="10"/>
  </r>
  <r>
    <n v="2638"/>
    <d v="2026-11-08T00:00:00"/>
    <x v="0"/>
    <x v="9"/>
    <x v="0"/>
    <s v="New"/>
    <x v="1"/>
    <x v="17"/>
    <n v="1"/>
    <n v="69.760000000000005"/>
    <n v="0.15"/>
    <n v="32.39"/>
    <x v="2220"/>
    <n v="32.39"/>
    <n v="26.905999999999999"/>
    <n v="0.45375742039935241"/>
    <n v="2026"/>
    <s v="Q4"/>
    <x v="10"/>
    <x v="10"/>
  </r>
  <r>
    <n v="2666"/>
    <d v="2026-11-08T00:00:00"/>
    <x v="1"/>
    <x v="12"/>
    <x v="2"/>
    <s v="Business"/>
    <x v="3"/>
    <x v="13"/>
    <n v="6"/>
    <n v="81.37"/>
    <n v="0"/>
    <n v="39.5"/>
    <x v="2221"/>
    <n v="237"/>
    <n v="251.22000000000003"/>
    <n v="0.5145631067961165"/>
    <n v="2026"/>
    <s v="Q4"/>
    <x v="10"/>
    <x v="10"/>
  </r>
  <r>
    <n v="3505"/>
    <d v="2026-11-08T00:00:00"/>
    <x v="1"/>
    <x v="12"/>
    <x v="1"/>
    <s v="Returning"/>
    <x v="0"/>
    <x v="0"/>
    <n v="5"/>
    <n v="82.82"/>
    <n v="0.15"/>
    <n v="43.8"/>
    <x v="2222"/>
    <n v="219"/>
    <n v="132.98499999999996"/>
    <n v="0.37781439549980816"/>
    <n v="2026"/>
    <s v="Q4"/>
    <x v="10"/>
    <x v="10"/>
  </r>
  <r>
    <n v="3626"/>
    <d v="2026-11-08T00:00:00"/>
    <x v="3"/>
    <x v="13"/>
    <x v="1"/>
    <s v="Business"/>
    <x v="0"/>
    <x v="4"/>
    <n v="15"/>
    <n v="51.05"/>
    <n v="0.1"/>
    <n v="21.95"/>
    <x v="2223"/>
    <n v="329.25"/>
    <n v="359.92500000000007"/>
    <n v="0.52225486995320491"/>
    <n v="2026"/>
    <s v="Q4"/>
    <x v="10"/>
    <x v="10"/>
  </r>
  <r>
    <n v="3801"/>
    <d v="2026-11-08T00:00:00"/>
    <x v="0"/>
    <x v="15"/>
    <x v="0"/>
    <s v="Returning"/>
    <x v="0"/>
    <x v="8"/>
    <n v="3"/>
    <n v="101.68"/>
    <n v="0.1"/>
    <n v="51.9"/>
    <x v="2224"/>
    <n v="155.69999999999999"/>
    <n v="118.83600000000001"/>
    <n v="0.43286126409651199"/>
    <n v="2026"/>
    <s v="Q4"/>
    <x v="10"/>
    <x v="10"/>
  </r>
  <r>
    <n v="4685"/>
    <d v="2026-11-08T00:00:00"/>
    <x v="3"/>
    <x v="13"/>
    <x v="1"/>
    <s v="Business"/>
    <x v="3"/>
    <x v="13"/>
    <n v="6"/>
    <n v="80.83"/>
    <n v="0.15"/>
    <n v="39.32"/>
    <x v="2225"/>
    <n v="235.92000000000002"/>
    <n v="176.31299999999999"/>
    <n v="0.42770229457612563"/>
    <n v="2026"/>
    <s v="Q4"/>
    <x v="10"/>
    <x v="10"/>
  </r>
  <r>
    <n v="4843"/>
    <d v="2026-11-08T00:00:00"/>
    <x v="1"/>
    <x v="12"/>
    <x v="0"/>
    <s v="New"/>
    <x v="3"/>
    <x v="19"/>
    <n v="6"/>
    <n v="123.67"/>
    <n v="0.15"/>
    <n v="60.55"/>
    <x v="2226"/>
    <n v="363.29999999999995"/>
    <n v="267.41700000000003"/>
    <n v="0.42398888883603902"/>
    <n v="2026"/>
    <s v="Q4"/>
    <x v="10"/>
    <x v="10"/>
  </r>
  <r>
    <n v="4890"/>
    <d v="2026-11-08T00:00:00"/>
    <x v="0"/>
    <x v="15"/>
    <x v="0"/>
    <s v="New"/>
    <x v="1"/>
    <x v="1"/>
    <n v="2"/>
    <n v="93.16"/>
    <n v="0.1"/>
    <n v="44.19"/>
    <x v="2227"/>
    <n v="88.38"/>
    <n v="79.307999999999993"/>
    <n v="0.47294976384714471"/>
    <n v="2026"/>
    <s v="Q4"/>
    <x v="10"/>
    <x v="10"/>
  </r>
  <r>
    <n v="4913"/>
    <d v="2026-11-08T00:00:00"/>
    <x v="2"/>
    <x v="2"/>
    <x v="3"/>
    <s v="New"/>
    <x v="0"/>
    <x v="0"/>
    <n v="1"/>
    <n v="83.79"/>
    <n v="0.1"/>
    <n v="42.8"/>
    <x v="2228"/>
    <n v="42.8"/>
    <n v="32.611000000000004"/>
    <n v="0.43244354271923197"/>
    <n v="2026"/>
    <s v="Q4"/>
    <x v="10"/>
    <x v="10"/>
  </r>
  <r>
    <n v="5079"/>
    <d v="2026-11-08T00:00:00"/>
    <x v="2"/>
    <x v="16"/>
    <x v="0"/>
    <s v="New"/>
    <x v="4"/>
    <x v="12"/>
    <n v="1"/>
    <n v="120.98"/>
    <n v="0.1"/>
    <n v="70.59"/>
    <x v="2229"/>
    <n v="70.59"/>
    <n v="38.292000000000002"/>
    <n v="0.35168347385242738"/>
    <n v="2026"/>
    <s v="Q4"/>
    <x v="10"/>
    <x v="10"/>
  </r>
  <r>
    <n v="366"/>
    <d v="2026-11-09T00:00:00"/>
    <x v="3"/>
    <x v="13"/>
    <x v="2"/>
    <s v="Returning"/>
    <x v="1"/>
    <x v="11"/>
    <n v="1"/>
    <n v="152.05000000000001"/>
    <n v="0.15"/>
    <n v="80.56"/>
    <x v="2230"/>
    <n v="80.56"/>
    <n v="48.682500000000005"/>
    <n v="0.37667562914675901"/>
    <n v="2026"/>
    <s v="Q4"/>
    <x v="10"/>
    <x v="10"/>
  </r>
  <r>
    <n v="567"/>
    <d v="2026-11-09T00:00:00"/>
    <x v="0"/>
    <x v="9"/>
    <x v="2"/>
    <s v="New"/>
    <x v="2"/>
    <x v="2"/>
    <n v="3"/>
    <n v="36.14"/>
    <n v="0.1"/>
    <n v="13.23"/>
    <x v="2231"/>
    <n v="39.69"/>
    <n v="57.888000000000005"/>
    <n v="0.59324847814056447"/>
    <n v="2026"/>
    <s v="Q4"/>
    <x v="10"/>
    <x v="10"/>
  </r>
  <r>
    <n v="1051"/>
    <d v="2026-11-09T00:00:00"/>
    <x v="3"/>
    <x v="13"/>
    <x v="1"/>
    <s v="Business"/>
    <x v="1"/>
    <x v="1"/>
    <n v="12"/>
    <n v="90.99"/>
    <n v="0.2"/>
    <n v="45.51"/>
    <x v="2232"/>
    <n v="546.12"/>
    <n v="327.3839999999999"/>
    <n v="0.37479393339927458"/>
    <n v="2026"/>
    <s v="Q4"/>
    <x v="10"/>
    <x v="10"/>
  </r>
  <r>
    <n v="1934"/>
    <d v="2026-11-09T00:00:00"/>
    <x v="3"/>
    <x v="13"/>
    <x v="3"/>
    <s v="Business"/>
    <x v="0"/>
    <x v="4"/>
    <n v="1"/>
    <n v="50.55"/>
    <n v="0.05"/>
    <n v="22.09"/>
    <x v="2233"/>
    <n v="22.09"/>
    <n v="25.932499999999994"/>
    <n v="0.54000728825029931"/>
    <n v="2026"/>
    <s v="Q4"/>
    <x v="10"/>
    <x v="10"/>
  </r>
  <r>
    <n v="2056"/>
    <d v="2026-11-09T00:00:00"/>
    <x v="0"/>
    <x v="0"/>
    <x v="2"/>
    <s v="New"/>
    <x v="4"/>
    <x v="16"/>
    <n v="1"/>
    <n v="51.65"/>
    <n v="0.15"/>
    <n v="21.86"/>
    <x v="2234"/>
    <n v="21.86"/>
    <n v="22.042499999999997"/>
    <n v="0.50207846933545919"/>
    <n v="2026"/>
    <s v="Q4"/>
    <x v="10"/>
    <x v="10"/>
  </r>
  <r>
    <n v="2115"/>
    <d v="2026-11-09T00:00:00"/>
    <x v="1"/>
    <x v="12"/>
    <x v="0"/>
    <s v="New"/>
    <x v="0"/>
    <x v="0"/>
    <n v="5"/>
    <n v="82.96"/>
    <n v="0"/>
    <n v="43.55"/>
    <x v="2235"/>
    <n v="217.75"/>
    <n v="197.04999999999995"/>
    <n v="0.47504821600771452"/>
    <n v="2026"/>
    <s v="Q4"/>
    <x v="10"/>
    <x v="10"/>
  </r>
  <r>
    <n v="2437"/>
    <d v="2026-11-09T00:00:00"/>
    <x v="3"/>
    <x v="4"/>
    <x v="3"/>
    <s v="Business"/>
    <x v="1"/>
    <x v="17"/>
    <n v="1"/>
    <n v="70.3"/>
    <n v="0.05"/>
    <n v="33.31"/>
    <x v="2236"/>
    <n v="33.31"/>
    <n v="33.474999999999994"/>
    <n v="0.50123530732949007"/>
    <n v="2026"/>
    <s v="Q4"/>
    <x v="10"/>
    <x v="10"/>
  </r>
  <r>
    <n v="3380"/>
    <d v="2026-11-09T00:00:00"/>
    <x v="2"/>
    <x v="2"/>
    <x v="2"/>
    <s v="Returning"/>
    <x v="2"/>
    <x v="9"/>
    <n v="2"/>
    <n v="47.12"/>
    <n v="0.15"/>
    <n v="18.64"/>
    <x v="2237"/>
    <n v="37.28"/>
    <n v="42.823999999999998"/>
    <n v="0.5346050134824728"/>
    <n v="2026"/>
    <s v="Q4"/>
    <x v="10"/>
    <x v="10"/>
  </r>
  <r>
    <n v="3648"/>
    <d v="2026-11-09T00:00:00"/>
    <x v="0"/>
    <x v="15"/>
    <x v="3"/>
    <s v="New"/>
    <x v="4"/>
    <x v="10"/>
    <n v="4"/>
    <n v="39.82"/>
    <n v="0.2"/>
    <n v="14.98"/>
    <x v="2238"/>
    <n v="59.92"/>
    <n v="67.504000000000005"/>
    <n v="0.52975891511803119"/>
    <n v="2026"/>
    <s v="Q4"/>
    <x v="10"/>
    <x v="10"/>
  </r>
  <r>
    <n v="3692"/>
    <d v="2026-11-09T00:00:00"/>
    <x v="1"/>
    <x v="14"/>
    <x v="0"/>
    <s v="Returning"/>
    <x v="1"/>
    <x v="11"/>
    <n v="4"/>
    <n v="154.27000000000001"/>
    <n v="0.05"/>
    <n v="78.36"/>
    <x v="2239"/>
    <n v="313.44"/>
    <n v="272.786"/>
    <n v="0.46532565938733528"/>
    <n v="2026"/>
    <s v="Q4"/>
    <x v="10"/>
    <x v="10"/>
  </r>
  <r>
    <n v="4406"/>
    <d v="2026-11-09T00:00:00"/>
    <x v="0"/>
    <x v="0"/>
    <x v="0"/>
    <s v="New"/>
    <x v="1"/>
    <x v="3"/>
    <n v="1"/>
    <n v="143.02000000000001"/>
    <n v="0.1"/>
    <n v="79.25"/>
    <x v="2240"/>
    <n v="79.25"/>
    <n v="49.468000000000018"/>
    <n v="0.3843129942976119"/>
    <n v="2026"/>
    <s v="Q4"/>
    <x v="10"/>
    <x v="10"/>
  </r>
  <r>
    <n v="4550"/>
    <d v="2026-11-09T00:00:00"/>
    <x v="2"/>
    <x v="10"/>
    <x v="2"/>
    <s v="Returning"/>
    <x v="4"/>
    <x v="14"/>
    <n v="1"/>
    <n v="35.36"/>
    <n v="0"/>
    <n v="13.74"/>
    <x v="2241"/>
    <n v="13.74"/>
    <n v="21.619999999999997"/>
    <n v="0.61142533936651577"/>
    <n v="2026"/>
    <s v="Q4"/>
    <x v="10"/>
    <x v="10"/>
  </r>
  <r>
    <n v="4855"/>
    <d v="2026-11-09T00:00:00"/>
    <x v="1"/>
    <x v="6"/>
    <x v="0"/>
    <s v="Returning"/>
    <x v="1"/>
    <x v="11"/>
    <n v="1"/>
    <n v="156.82"/>
    <n v="0.1"/>
    <n v="77.12"/>
    <x v="2242"/>
    <n v="77.12"/>
    <n v="64.018000000000001"/>
    <n v="0.45358443509189589"/>
    <n v="2026"/>
    <s v="Q4"/>
    <x v="10"/>
    <x v="10"/>
  </r>
  <r>
    <n v="5151"/>
    <d v="2026-11-09T00:00:00"/>
    <x v="2"/>
    <x v="16"/>
    <x v="1"/>
    <s v="Business"/>
    <x v="4"/>
    <x v="10"/>
    <n v="10"/>
    <n v="40.98"/>
    <n v="0.1"/>
    <n v="14.6"/>
    <x v="2243"/>
    <n v="146"/>
    <n v="222.82"/>
    <n v="0.60414294235670518"/>
    <n v="2026"/>
    <s v="Q4"/>
    <x v="10"/>
    <x v="10"/>
  </r>
  <r>
    <n v="5189"/>
    <d v="2026-11-09T00:00:00"/>
    <x v="3"/>
    <x v="8"/>
    <x v="2"/>
    <s v="New"/>
    <x v="1"/>
    <x v="3"/>
    <n v="3"/>
    <n v="144.22999999999999"/>
    <n v="0"/>
    <n v="80.959999999999994"/>
    <x v="2244"/>
    <n v="242.88"/>
    <n v="189.80999999999995"/>
    <n v="0.43867433959647778"/>
    <n v="2026"/>
    <s v="Q4"/>
    <x v="10"/>
    <x v="10"/>
  </r>
  <r>
    <n v="726"/>
    <d v="2026-11-10T00:00:00"/>
    <x v="3"/>
    <x v="7"/>
    <x v="0"/>
    <s v="New"/>
    <x v="1"/>
    <x v="1"/>
    <n v="1"/>
    <n v="90.23"/>
    <n v="0"/>
    <n v="44.06"/>
    <x v="2245"/>
    <n v="44.06"/>
    <n v="46.17"/>
    <n v="0.51169234179319512"/>
    <n v="2026"/>
    <s v="Q4"/>
    <x v="10"/>
    <x v="10"/>
  </r>
  <r>
    <n v="2154"/>
    <d v="2026-11-10T00:00:00"/>
    <x v="3"/>
    <x v="7"/>
    <x v="0"/>
    <s v="New"/>
    <x v="1"/>
    <x v="11"/>
    <n v="5"/>
    <n v="152.82"/>
    <n v="0.1"/>
    <n v="80.09"/>
    <x v="2246"/>
    <n v="400.45000000000005"/>
    <n v="287.2399999999999"/>
    <n v="0.417688202533118"/>
    <n v="2026"/>
    <s v="Q4"/>
    <x v="10"/>
    <x v="10"/>
  </r>
  <r>
    <n v="4403"/>
    <d v="2026-11-10T00:00:00"/>
    <x v="0"/>
    <x v="0"/>
    <x v="0"/>
    <s v="Business"/>
    <x v="2"/>
    <x v="2"/>
    <n v="2"/>
    <n v="36.61"/>
    <n v="0.05"/>
    <n v="13.31"/>
    <x v="2247"/>
    <n v="26.62"/>
    <n v="42.938999999999993"/>
    <n v="0.61730329648212301"/>
    <n v="2026"/>
    <s v="Q4"/>
    <x v="10"/>
    <x v="10"/>
  </r>
  <r>
    <n v="4924"/>
    <d v="2026-11-10T00:00:00"/>
    <x v="3"/>
    <x v="8"/>
    <x v="1"/>
    <s v="Business"/>
    <x v="1"/>
    <x v="11"/>
    <n v="12"/>
    <n v="150.75"/>
    <n v="0.1"/>
    <n v="80.569999999999993"/>
    <x v="2248"/>
    <n v="966.83999999999992"/>
    <n v="661.26000000000022"/>
    <n v="0.40615441311958733"/>
    <n v="2026"/>
    <s v="Q4"/>
    <x v="10"/>
    <x v="10"/>
  </r>
  <r>
    <n v="25"/>
    <d v="2026-11-11T00:00:00"/>
    <x v="0"/>
    <x v="0"/>
    <x v="0"/>
    <s v="Returning"/>
    <x v="1"/>
    <x v="3"/>
    <n v="1"/>
    <n v="145.83000000000001"/>
    <n v="0.1"/>
    <n v="79.14"/>
    <x v="2249"/>
    <n v="79.14"/>
    <n v="52.107000000000014"/>
    <n v="0.39701478890946085"/>
    <n v="2026"/>
    <s v="Q4"/>
    <x v="10"/>
    <x v="10"/>
  </r>
  <r>
    <n v="252"/>
    <d v="2026-11-11T00:00:00"/>
    <x v="0"/>
    <x v="0"/>
    <x v="0"/>
    <s v="Returning"/>
    <x v="2"/>
    <x v="18"/>
    <n v="4"/>
    <n v="162.04"/>
    <n v="0"/>
    <n v="85.77"/>
    <x v="2250"/>
    <n v="343.08"/>
    <n v="305.08"/>
    <n v="0.47068625030856581"/>
    <n v="2026"/>
    <s v="Q4"/>
    <x v="10"/>
    <x v="10"/>
  </r>
  <r>
    <n v="1203"/>
    <d v="2026-11-11T00:00:00"/>
    <x v="3"/>
    <x v="8"/>
    <x v="2"/>
    <s v="Returning"/>
    <x v="1"/>
    <x v="3"/>
    <n v="2"/>
    <n v="141.33000000000001"/>
    <n v="0.05"/>
    <n v="79.739999999999995"/>
    <x v="2251"/>
    <n v="159.47999999999999"/>
    <n v="109.047"/>
    <n v="0.40609324202035552"/>
    <n v="2026"/>
    <s v="Q4"/>
    <x v="10"/>
    <x v="10"/>
  </r>
  <r>
    <n v="1567"/>
    <d v="2026-11-11T00:00:00"/>
    <x v="2"/>
    <x v="16"/>
    <x v="0"/>
    <s v="Returning"/>
    <x v="3"/>
    <x v="19"/>
    <n v="1"/>
    <n v="125.11"/>
    <n v="0.1"/>
    <n v="61.65"/>
    <x v="2252"/>
    <n v="61.65"/>
    <n v="50.949000000000005"/>
    <n v="0.45248181600191834"/>
    <n v="2026"/>
    <s v="Q4"/>
    <x v="10"/>
    <x v="10"/>
  </r>
  <r>
    <n v="2060"/>
    <d v="2026-11-11T00:00:00"/>
    <x v="2"/>
    <x v="5"/>
    <x v="0"/>
    <s v="Business"/>
    <x v="3"/>
    <x v="19"/>
    <n v="3"/>
    <n v="124.55"/>
    <n v="0.15"/>
    <n v="60.68"/>
    <x v="2253"/>
    <n v="182.04"/>
    <n v="135.56249999999997"/>
    <n v="0.42683070819656643"/>
    <n v="2026"/>
    <s v="Q4"/>
    <x v="10"/>
    <x v="10"/>
  </r>
  <r>
    <n v="2485"/>
    <d v="2026-11-11T00:00:00"/>
    <x v="2"/>
    <x v="10"/>
    <x v="2"/>
    <s v="Returning"/>
    <x v="1"/>
    <x v="3"/>
    <n v="1"/>
    <n v="143.77000000000001"/>
    <n v="0.1"/>
    <n v="81.02"/>
    <x v="2254"/>
    <n v="81.02"/>
    <n v="48.373000000000005"/>
    <n v="0.3738455712441941"/>
    <n v="2026"/>
    <s v="Q4"/>
    <x v="10"/>
    <x v="10"/>
  </r>
  <r>
    <n v="3101"/>
    <d v="2026-11-11T00:00:00"/>
    <x v="3"/>
    <x v="8"/>
    <x v="0"/>
    <s v="New"/>
    <x v="3"/>
    <x v="19"/>
    <n v="3"/>
    <n v="124.72"/>
    <n v="0.15"/>
    <n v="60.35"/>
    <x v="2255"/>
    <n v="181.05"/>
    <n v="136.98599999999993"/>
    <n v="0.4307248236048748"/>
    <n v="2026"/>
    <s v="Q4"/>
    <x v="10"/>
    <x v="10"/>
  </r>
  <r>
    <n v="3165"/>
    <d v="2026-11-11T00:00:00"/>
    <x v="2"/>
    <x v="2"/>
    <x v="2"/>
    <s v="Returning"/>
    <x v="4"/>
    <x v="14"/>
    <n v="1"/>
    <n v="35.729999999999997"/>
    <n v="0.1"/>
    <n v="14.15"/>
    <x v="2256"/>
    <n v="14.15"/>
    <n v="18.006999999999998"/>
    <n v="0.55997139036601673"/>
    <n v="2026"/>
    <s v="Q4"/>
    <x v="10"/>
    <x v="10"/>
  </r>
  <r>
    <n v="4179"/>
    <d v="2026-11-11T00:00:00"/>
    <x v="2"/>
    <x v="3"/>
    <x v="2"/>
    <s v="Business"/>
    <x v="2"/>
    <x v="18"/>
    <n v="2"/>
    <n v="166.1"/>
    <n v="0.05"/>
    <n v="88.2"/>
    <x v="2257"/>
    <n v="176.4"/>
    <n v="139.18999999999997"/>
    <n v="0.44104692797617157"/>
    <n v="2026"/>
    <s v="Q4"/>
    <x v="10"/>
    <x v="10"/>
  </r>
  <r>
    <n v="4829"/>
    <d v="2026-11-11T00:00:00"/>
    <x v="2"/>
    <x v="16"/>
    <x v="3"/>
    <s v="New"/>
    <x v="0"/>
    <x v="0"/>
    <n v="2"/>
    <n v="81.27"/>
    <n v="0.05"/>
    <n v="43.04"/>
    <x v="2258"/>
    <n v="86.08"/>
    <n v="68.332999999999984"/>
    <n v="0.44253398353765544"/>
    <n v="2026"/>
    <s v="Q4"/>
    <x v="10"/>
    <x v="10"/>
  </r>
  <r>
    <n v="4943"/>
    <d v="2026-11-11T00:00:00"/>
    <x v="0"/>
    <x v="9"/>
    <x v="1"/>
    <s v="Returning"/>
    <x v="3"/>
    <x v="7"/>
    <n v="10"/>
    <n v="191.98"/>
    <n v="0.1"/>
    <n v="102.73"/>
    <x v="2259"/>
    <n v="1027.3"/>
    <n v="700.52"/>
    <n v="0.40543575140929033"/>
    <n v="2026"/>
    <s v="Q4"/>
    <x v="10"/>
    <x v="10"/>
  </r>
  <r>
    <n v="887"/>
    <d v="2026-11-12T00:00:00"/>
    <x v="3"/>
    <x v="8"/>
    <x v="2"/>
    <s v="Returning"/>
    <x v="1"/>
    <x v="1"/>
    <n v="6"/>
    <n v="89.87"/>
    <n v="0.2"/>
    <n v="44.47"/>
    <x v="2260"/>
    <n v="266.82"/>
    <n v="164.55600000000004"/>
    <n v="0.3814676755313231"/>
    <n v="2026"/>
    <s v="Q4"/>
    <x v="10"/>
    <x v="10"/>
  </r>
  <r>
    <n v="1090"/>
    <d v="2026-11-12T00:00:00"/>
    <x v="1"/>
    <x v="14"/>
    <x v="3"/>
    <s v="New"/>
    <x v="0"/>
    <x v="4"/>
    <n v="3"/>
    <n v="51.44"/>
    <n v="0.1"/>
    <n v="23.11"/>
    <x v="2261"/>
    <n v="69.33"/>
    <n v="69.558000000000007"/>
    <n v="0.50082080525315364"/>
    <n v="2026"/>
    <s v="Q4"/>
    <x v="10"/>
    <x v="10"/>
  </r>
  <r>
    <n v="2090"/>
    <d v="2026-11-12T00:00:00"/>
    <x v="3"/>
    <x v="4"/>
    <x v="3"/>
    <s v="New"/>
    <x v="2"/>
    <x v="9"/>
    <n v="4"/>
    <n v="46.68"/>
    <n v="0.05"/>
    <n v="17.96"/>
    <x v="2262"/>
    <n v="71.84"/>
    <n v="105.54399999999998"/>
    <n v="0.59500293149325756"/>
    <n v="2026"/>
    <s v="Q4"/>
    <x v="10"/>
    <x v="10"/>
  </r>
  <r>
    <n v="2561"/>
    <d v="2026-11-12T00:00:00"/>
    <x v="1"/>
    <x v="12"/>
    <x v="2"/>
    <s v="New"/>
    <x v="1"/>
    <x v="17"/>
    <n v="4"/>
    <n v="73.05"/>
    <n v="0.2"/>
    <n v="32.82"/>
    <x v="2263"/>
    <n v="131.28"/>
    <n v="102.47999999999999"/>
    <n v="0.4383983572895277"/>
    <n v="2026"/>
    <s v="Q4"/>
    <x v="10"/>
    <x v="10"/>
  </r>
  <r>
    <n v="2855"/>
    <d v="2026-11-12T00:00:00"/>
    <x v="2"/>
    <x v="10"/>
    <x v="3"/>
    <s v="New"/>
    <x v="3"/>
    <x v="19"/>
    <n v="1"/>
    <n v="125.32"/>
    <n v="0.15"/>
    <n v="59.49"/>
    <x v="2264"/>
    <n v="59.49"/>
    <n v="47.031999999999989"/>
    <n v="0.44152381667636725"/>
    <n v="2026"/>
    <s v="Q4"/>
    <x v="10"/>
    <x v="10"/>
  </r>
  <r>
    <n v="4421"/>
    <d v="2026-11-12T00:00:00"/>
    <x v="1"/>
    <x v="11"/>
    <x v="3"/>
    <s v="Business"/>
    <x v="4"/>
    <x v="12"/>
    <n v="2"/>
    <n v="123.49"/>
    <n v="0.15"/>
    <n v="68.08"/>
    <x v="2265"/>
    <n v="136.16"/>
    <n v="73.772999999999996"/>
    <n v="0.35141211719929694"/>
    <n v="2026"/>
    <s v="Q4"/>
    <x v="10"/>
    <x v="10"/>
  </r>
  <r>
    <n v="195"/>
    <d v="2026-11-13T00:00:00"/>
    <x v="1"/>
    <x v="12"/>
    <x v="2"/>
    <s v="Returning"/>
    <x v="2"/>
    <x v="9"/>
    <n v="1"/>
    <n v="47.37"/>
    <n v="0.2"/>
    <n v="18.739999999999998"/>
    <x v="2266"/>
    <n v="18.739999999999998"/>
    <n v="19.156000000000002"/>
    <n v="0.50548870593202455"/>
    <n v="2026"/>
    <s v="Q4"/>
    <x v="10"/>
    <x v="10"/>
  </r>
  <r>
    <n v="520"/>
    <d v="2026-11-13T00:00:00"/>
    <x v="1"/>
    <x v="12"/>
    <x v="1"/>
    <s v="Business"/>
    <x v="1"/>
    <x v="1"/>
    <n v="6"/>
    <n v="92.31"/>
    <n v="0.05"/>
    <n v="46.12"/>
    <x v="2267"/>
    <n v="276.71999999999997"/>
    <n v="249.44700000000006"/>
    <n v="0.47408332335551268"/>
    <n v="2026"/>
    <s v="Q4"/>
    <x v="10"/>
    <x v="10"/>
  </r>
  <r>
    <n v="646"/>
    <d v="2026-11-13T00:00:00"/>
    <x v="2"/>
    <x v="16"/>
    <x v="2"/>
    <s v="Returning"/>
    <x v="0"/>
    <x v="4"/>
    <n v="1"/>
    <n v="49.53"/>
    <n v="0.1"/>
    <n v="22.18"/>
    <x v="2268"/>
    <n v="22.18"/>
    <n v="22.397000000000006"/>
    <n v="0.50243399062296712"/>
    <n v="2026"/>
    <s v="Q4"/>
    <x v="10"/>
    <x v="10"/>
  </r>
  <r>
    <n v="893"/>
    <d v="2026-11-13T00:00:00"/>
    <x v="3"/>
    <x v="8"/>
    <x v="0"/>
    <s v="New"/>
    <x v="2"/>
    <x v="9"/>
    <n v="4"/>
    <n v="47.62"/>
    <n v="0.2"/>
    <n v="18.100000000000001"/>
    <x v="2269"/>
    <n v="72.400000000000006"/>
    <n v="79.98399999999998"/>
    <n v="0.52488450230995376"/>
    <n v="2026"/>
    <s v="Q4"/>
    <x v="10"/>
    <x v="10"/>
  </r>
  <r>
    <n v="916"/>
    <d v="2026-11-13T00:00:00"/>
    <x v="1"/>
    <x v="6"/>
    <x v="0"/>
    <s v="New"/>
    <x v="0"/>
    <x v="4"/>
    <n v="4"/>
    <n v="51.93"/>
    <n v="0.05"/>
    <n v="22.62"/>
    <x v="2270"/>
    <n v="90.48"/>
    <n v="106.854"/>
    <n v="0.54148803551339353"/>
    <n v="2026"/>
    <s v="Q4"/>
    <x v="10"/>
    <x v="10"/>
  </r>
  <r>
    <n v="1295"/>
    <d v="2026-11-13T00:00:00"/>
    <x v="1"/>
    <x v="11"/>
    <x v="3"/>
    <s v="New"/>
    <x v="1"/>
    <x v="11"/>
    <n v="1"/>
    <n v="155.44999999999999"/>
    <n v="0.05"/>
    <n v="77.25"/>
    <x v="2271"/>
    <n v="77.25"/>
    <n v="70.427499999999981"/>
    <n v="0.47690067884410281"/>
    <n v="2026"/>
    <s v="Q4"/>
    <x v="10"/>
    <x v="10"/>
  </r>
  <r>
    <n v="3438"/>
    <d v="2026-11-13T00:00:00"/>
    <x v="0"/>
    <x v="0"/>
    <x v="0"/>
    <s v="Returning"/>
    <x v="0"/>
    <x v="6"/>
    <n v="4"/>
    <n v="40.03"/>
    <n v="0.05"/>
    <n v="16.78"/>
    <x v="2272"/>
    <n v="67.12"/>
    <n v="84.994"/>
    <n v="0.5587519886400989"/>
    <n v="2026"/>
    <s v="Q4"/>
    <x v="10"/>
    <x v="10"/>
  </r>
  <r>
    <n v="3573"/>
    <d v="2026-11-13T00:00:00"/>
    <x v="0"/>
    <x v="9"/>
    <x v="0"/>
    <s v="Returning"/>
    <x v="1"/>
    <x v="11"/>
    <n v="2"/>
    <n v="152.96"/>
    <n v="0.1"/>
    <n v="79.12"/>
    <x v="2273"/>
    <n v="158.24"/>
    <n v="117.08800000000002"/>
    <n v="0.4252673175267318"/>
    <n v="2026"/>
    <s v="Q4"/>
    <x v="10"/>
    <x v="10"/>
  </r>
  <r>
    <n v="4257"/>
    <d v="2026-11-13T00:00:00"/>
    <x v="3"/>
    <x v="13"/>
    <x v="2"/>
    <s v="New"/>
    <x v="4"/>
    <x v="12"/>
    <n v="2"/>
    <n v="124.06"/>
    <n v="0.05"/>
    <n v="69.98"/>
    <x v="2274"/>
    <n v="139.96"/>
    <n v="95.753999999999991"/>
    <n v="0.40622958330858577"/>
    <n v="2026"/>
    <s v="Q4"/>
    <x v="10"/>
    <x v="10"/>
  </r>
  <r>
    <n v="4389"/>
    <d v="2026-11-13T00:00:00"/>
    <x v="2"/>
    <x v="10"/>
    <x v="3"/>
    <s v="New"/>
    <x v="1"/>
    <x v="11"/>
    <n v="1"/>
    <n v="151.66"/>
    <n v="0.1"/>
    <n v="80.209999999999994"/>
    <x v="2275"/>
    <n v="80.209999999999994"/>
    <n v="56.284000000000006"/>
    <n v="0.41235512183685735"/>
    <n v="2026"/>
    <s v="Q4"/>
    <x v="10"/>
    <x v="10"/>
  </r>
  <r>
    <n v="4887"/>
    <d v="2026-11-13T00:00:00"/>
    <x v="3"/>
    <x v="8"/>
    <x v="0"/>
    <s v="New"/>
    <x v="1"/>
    <x v="3"/>
    <n v="2"/>
    <n v="142.30000000000001"/>
    <n v="0.15"/>
    <n v="77.760000000000005"/>
    <x v="2276"/>
    <n v="155.52000000000001"/>
    <n v="86.390000000000015"/>
    <n v="0.35711628291513375"/>
    <n v="2026"/>
    <s v="Q4"/>
    <x v="10"/>
    <x v="10"/>
  </r>
  <r>
    <n v="5007"/>
    <d v="2026-11-13T00:00:00"/>
    <x v="1"/>
    <x v="14"/>
    <x v="0"/>
    <s v="Business"/>
    <x v="2"/>
    <x v="18"/>
    <n v="4"/>
    <n v="161.97"/>
    <n v="0.05"/>
    <n v="87.2"/>
    <x v="2277"/>
    <n v="348.8"/>
    <n v="266.68599999999998"/>
    <n v="0.4332933649181297"/>
    <n v="2026"/>
    <s v="Q4"/>
    <x v="10"/>
    <x v="10"/>
  </r>
  <r>
    <n v="5111"/>
    <d v="2026-11-13T00:00:00"/>
    <x v="1"/>
    <x v="14"/>
    <x v="1"/>
    <s v="Business"/>
    <x v="2"/>
    <x v="15"/>
    <n v="5"/>
    <n v="133.99"/>
    <n v="0.15"/>
    <n v="65.55"/>
    <x v="2278"/>
    <n v="327.75"/>
    <n v="241.70749999999998"/>
    <n v="0.42445221987593451"/>
    <n v="2026"/>
    <s v="Q4"/>
    <x v="10"/>
    <x v="10"/>
  </r>
  <r>
    <n v="5177"/>
    <d v="2026-11-13T00:00:00"/>
    <x v="1"/>
    <x v="6"/>
    <x v="2"/>
    <s v="Returning"/>
    <x v="3"/>
    <x v="13"/>
    <n v="2"/>
    <n v="83.18"/>
    <n v="0.1"/>
    <n v="40.479999999999997"/>
    <x v="2279"/>
    <n v="80.959999999999994"/>
    <n v="68.764000000000024"/>
    <n v="0.45927172664369115"/>
    <n v="2026"/>
    <s v="Q4"/>
    <x v="10"/>
    <x v="10"/>
  </r>
  <r>
    <n v="584"/>
    <d v="2026-11-14T00:00:00"/>
    <x v="1"/>
    <x v="12"/>
    <x v="0"/>
    <s v="New"/>
    <x v="1"/>
    <x v="1"/>
    <n v="1"/>
    <n v="91.95"/>
    <n v="0"/>
    <n v="46.64"/>
    <x v="2280"/>
    <n v="46.64"/>
    <n v="45.31"/>
    <n v="0.49276780859162589"/>
    <n v="2026"/>
    <s v="Q4"/>
    <x v="10"/>
    <x v="10"/>
  </r>
  <r>
    <n v="621"/>
    <d v="2026-11-14T00:00:00"/>
    <x v="3"/>
    <x v="13"/>
    <x v="1"/>
    <s v="Business"/>
    <x v="2"/>
    <x v="2"/>
    <n v="5"/>
    <n v="35.68"/>
    <n v="0.15"/>
    <n v="13.48"/>
    <x v="2281"/>
    <n v="67.400000000000006"/>
    <n v="84.240000000000009"/>
    <n v="0.55552624637298864"/>
    <n v="2026"/>
    <s v="Q4"/>
    <x v="10"/>
    <x v="10"/>
  </r>
  <r>
    <n v="623"/>
    <d v="2026-11-14T00:00:00"/>
    <x v="2"/>
    <x v="16"/>
    <x v="0"/>
    <s v="Returning"/>
    <x v="3"/>
    <x v="5"/>
    <n v="3"/>
    <n v="336.58"/>
    <n v="0.15"/>
    <n v="198.99"/>
    <x v="2282"/>
    <n v="596.97"/>
    <n v="261.30899999999997"/>
    <n v="0.3044569423229509"/>
    <n v="2026"/>
    <s v="Q4"/>
    <x v="10"/>
    <x v="10"/>
  </r>
  <r>
    <n v="1431"/>
    <d v="2026-11-14T00:00:00"/>
    <x v="2"/>
    <x v="2"/>
    <x v="0"/>
    <s v="New"/>
    <x v="4"/>
    <x v="14"/>
    <n v="2"/>
    <n v="36.979999999999997"/>
    <n v="0.15"/>
    <n v="14.13"/>
    <x v="2283"/>
    <n v="28.26"/>
    <n v="34.605999999999995"/>
    <n v="0.55047243342983487"/>
    <n v="2026"/>
    <s v="Q4"/>
    <x v="10"/>
    <x v="10"/>
  </r>
  <r>
    <n v="1520"/>
    <d v="2026-11-14T00:00:00"/>
    <x v="3"/>
    <x v="13"/>
    <x v="3"/>
    <s v="New"/>
    <x v="4"/>
    <x v="14"/>
    <n v="2"/>
    <n v="36.15"/>
    <n v="0"/>
    <n v="13.51"/>
    <x v="2284"/>
    <n v="27.02"/>
    <n v="45.28"/>
    <n v="0.62627939142461964"/>
    <n v="2026"/>
    <s v="Q4"/>
    <x v="10"/>
    <x v="10"/>
  </r>
  <r>
    <n v="1791"/>
    <d v="2026-11-14T00:00:00"/>
    <x v="2"/>
    <x v="2"/>
    <x v="0"/>
    <s v="Business"/>
    <x v="4"/>
    <x v="12"/>
    <n v="1"/>
    <n v="121.86"/>
    <n v="0.05"/>
    <n v="69.900000000000006"/>
    <x v="2285"/>
    <n v="69.900000000000006"/>
    <n v="45.86699999999999"/>
    <n v="0.396200989919407"/>
    <n v="2026"/>
    <s v="Q4"/>
    <x v="10"/>
    <x v="10"/>
  </r>
  <r>
    <n v="2191"/>
    <d v="2026-11-14T00:00:00"/>
    <x v="2"/>
    <x v="5"/>
    <x v="2"/>
    <s v="Returning"/>
    <x v="0"/>
    <x v="4"/>
    <n v="6"/>
    <n v="49.85"/>
    <n v="0.05"/>
    <n v="22.68"/>
    <x v="2286"/>
    <n v="136.07999999999998"/>
    <n v="148.065"/>
    <n v="0.52108958454310306"/>
    <n v="2026"/>
    <s v="Q4"/>
    <x v="10"/>
    <x v="10"/>
  </r>
  <r>
    <n v="2365"/>
    <d v="2026-11-14T00:00:00"/>
    <x v="2"/>
    <x v="5"/>
    <x v="2"/>
    <s v="Business"/>
    <x v="1"/>
    <x v="1"/>
    <n v="2"/>
    <n v="91.95"/>
    <n v="0.05"/>
    <n v="46.45"/>
    <x v="2287"/>
    <n v="92.9"/>
    <n v="81.804999999999978"/>
    <n v="0.46824647262528252"/>
    <n v="2026"/>
    <s v="Q4"/>
    <x v="10"/>
    <x v="10"/>
  </r>
  <r>
    <n v="2603"/>
    <d v="2026-11-14T00:00:00"/>
    <x v="3"/>
    <x v="8"/>
    <x v="3"/>
    <s v="Returning"/>
    <x v="0"/>
    <x v="4"/>
    <n v="2"/>
    <n v="51.71"/>
    <n v="0.15"/>
    <n v="22.93"/>
    <x v="2288"/>
    <n v="45.86"/>
    <n v="42.046999999999997"/>
    <n v="0.47831230732478641"/>
    <n v="2026"/>
    <s v="Q4"/>
    <x v="10"/>
    <x v="10"/>
  </r>
  <r>
    <n v="4098"/>
    <d v="2026-11-14T00:00:00"/>
    <x v="1"/>
    <x v="1"/>
    <x v="2"/>
    <s v="Returning"/>
    <x v="4"/>
    <x v="10"/>
    <n v="1"/>
    <n v="41.05"/>
    <n v="0.05"/>
    <n v="14.6"/>
    <x v="2289"/>
    <n v="14.6"/>
    <n v="24.397499999999994"/>
    <n v="0.62561702673248276"/>
    <n v="2026"/>
    <s v="Q4"/>
    <x v="10"/>
    <x v="10"/>
  </r>
  <r>
    <n v="1176"/>
    <d v="2026-11-15T00:00:00"/>
    <x v="1"/>
    <x v="6"/>
    <x v="1"/>
    <s v="Business"/>
    <x v="3"/>
    <x v="5"/>
    <n v="10"/>
    <n v="333.09"/>
    <n v="0.15"/>
    <n v="197.95"/>
    <x v="2290"/>
    <n v="1979.5"/>
    <n v="851.76499999999942"/>
    <n v="0.30084255624252748"/>
    <n v="2026"/>
    <s v="Q4"/>
    <x v="10"/>
    <x v="10"/>
  </r>
  <r>
    <n v="1895"/>
    <d v="2026-11-15T00:00:00"/>
    <x v="3"/>
    <x v="4"/>
    <x v="0"/>
    <s v="Business"/>
    <x v="0"/>
    <x v="4"/>
    <n v="3"/>
    <n v="51.79"/>
    <n v="0.2"/>
    <n v="22.23"/>
    <x v="2291"/>
    <n v="66.69"/>
    <n v="57.606000000000009"/>
    <n v="0.4634581965630431"/>
    <n v="2026"/>
    <s v="Q4"/>
    <x v="10"/>
    <x v="10"/>
  </r>
  <r>
    <n v="3385"/>
    <d v="2026-11-15T00:00:00"/>
    <x v="1"/>
    <x v="11"/>
    <x v="3"/>
    <s v="New"/>
    <x v="1"/>
    <x v="17"/>
    <n v="1"/>
    <n v="71.040000000000006"/>
    <n v="0.1"/>
    <n v="31.59"/>
    <x v="2292"/>
    <n v="31.59"/>
    <n v="32.346000000000004"/>
    <n v="0.50591216216216217"/>
    <n v="2026"/>
    <s v="Q4"/>
    <x v="10"/>
    <x v="10"/>
  </r>
  <r>
    <n v="3581"/>
    <d v="2026-11-15T00:00:00"/>
    <x v="3"/>
    <x v="4"/>
    <x v="3"/>
    <s v="Business"/>
    <x v="1"/>
    <x v="3"/>
    <n v="2"/>
    <n v="141.21"/>
    <n v="0.1"/>
    <n v="78.31"/>
    <x v="2293"/>
    <n v="156.62"/>
    <n v="97.558000000000021"/>
    <n v="0.38381763960688969"/>
    <n v="2026"/>
    <s v="Q4"/>
    <x v="10"/>
    <x v="10"/>
  </r>
  <r>
    <n v="4528"/>
    <d v="2026-11-15T00:00:00"/>
    <x v="0"/>
    <x v="15"/>
    <x v="3"/>
    <s v="New"/>
    <x v="1"/>
    <x v="3"/>
    <n v="2"/>
    <n v="141.63999999999999"/>
    <n v="0.15"/>
    <n v="80.349999999999994"/>
    <x v="2294"/>
    <n v="160.69999999999999"/>
    <n v="80.087999999999994"/>
    <n v="0.33260793727262156"/>
    <n v="2026"/>
    <s v="Q4"/>
    <x v="10"/>
    <x v="10"/>
  </r>
  <r>
    <n v="4633"/>
    <d v="2026-11-15T00:00:00"/>
    <x v="2"/>
    <x v="10"/>
    <x v="0"/>
    <s v="Returning"/>
    <x v="1"/>
    <x v="17"/>
    <n v="1"/>
    <n v="71.78"/>
    <n v="0.15"/>
    <n v="32.869999999999997"/>
    <x v="2295"/>
    <n v="32.869999999999997"/>
    <n v="28.143000000000001"/>
    <n v="0.46126235392457349"/>
    <n v="2026"/>
    <s v="Q4"/>
    <x v="10"/>
    <x v="10"/>
  </r>
  <r>
    <n v="5195"/>
    <d v="2026-11-15T00:00:00"/>
    <x v="2"/>
    <x v="16"/>
    <x v="0"/>
    <s v="Business"/>
    <x v="1"/>
    <x v="11"/>
    <n v="3"/>
    <n v="153.88999999999999"/>
    <n v="0.1"/>
    <n v="80.36"/>
    <x v="2296"/>
    <n v="241.07999999999998"/>
    <n v="174.423"/>
    <n v="0.41978758276113531"/>
    <n v="2026"/>
    <s v="Q4"/>
    <x v="10"/>
    <x v="10"/>
  </r>
  <r>
    <n v="2778"/>
    <d v="2026-11-16T00:00:00"/>
    <x v="3"/>
    <x v="4"/>
    <x v="3"/>
    <s v="Returning"/>
    <x v="1"/>
    <x v="3"/>
    <n v="1"/>
    <n v="145.4"/>
    <n v="0.1"/>
    <n v="77.66"/>
    <x v="2297"/>
    <n v="77.66"/>
    <n v="53.200000000000017"/>
    <n v="0.40654134189209851"/>
    <n v="2026"/>
    <s v="Q4"/>
    <x v="10"/>
    <x v="10"/>
  </r>
  <r>
    <n v="341"/>
    <d v="2026-11-17T00:00:00"/>
    <x v="3"/>
    <x v="8"/>
    <x v="0"/>
    <s v="Returning"/>
    <x v="2"/>
    <x v="15"/>
    <n v="1"/>
    <n v="132.94999999999999"/>
    <n v="0.05"/>
    <n v="65.36"/>
    <x v="2298"/>
    <n v="65.36"/>
    <n v="60.942499999999981"/>
    <n v="0.48251222264009019"/>
    <n v="2026"/>
    <s v="Q4"/>
    <x v="10"/>
    <x v="10"/>
  </r>
  <r>
    <n v="374"/>
    <d v="2026-11-17T00:00:00"/>
    <x v="3"/>
    <x v="7"/>
    <x v="2"/>
    <s v="Returning"/>
    <x v="4"/>
    <x v="16"/>
    <n v="1"/>
    <n v="51.34"/>
    <n v="0.15"/>
    <n v="21.37"/>
    <x v="2299"/>
    <n v="21.37"/>
    <n v="22.269000000000002"/>
    <n v="0.5103004193496643"/>
    <n v="2026"/>
    <s v="Q4"/>
    <x v="10"/>
    <x v="10"/>
  </r>
  <r>
    <n v="598"/>
    <d v="2026-11-17T00:00:00"/>
    <x v="0"/>
    <x v="0"/>
    <x v="0"/>
    <s v="New"/>
    <x v="0"/>
    <x v="4"/>
    <n v="1"/>
    <n v="49.98"/>
    <n v="0.1"/>
    <n v="22.25"/>
    <x v="2300"/>
    <n v="22.25"/>
    <n v="22.731999999999999"/>
    <n v="0.50535769863500957"/>
    <n v="2026"/>
    <s v="Q4"/>
    <x v="10"/>
    <x v="10"/>
  </r>
  <r>
    <n v="690"/>
    <d v="2026-11-17T00:00:00"/>
    <x v="3"/>
    <x v="8"/>
    <x v="0"/>
    <s v="Returning"/>
    <x v="2"/>
    <x v="18"/>
    <n v="2"/>
    <n v="168.08"/>
    <n v="0.1"/>
    <n v="87.63"/>
    <x v="2301"/>
    <n v="175.26"/>
    <n v="127.28400000000005"/>
    <n v="0.42071235919403471"/>
    <n v="2026"/>
    <s v="Q4"/>
    <x v="10"/>
    <x v="10"/>
  </r>
  <r>
    <n v="1296"/>
    <d v="2026-11-17T00:00:00"/>
    <x v="3"/>
    <x v="13"/>
    <x v="0"/>
    <s v="New"/>
    <x v="3"/>
    <x v="7"/>
    <n v="1"/>
    <n v="191.85"/>
    <n v="0.15"/>
    <n v="104.41"/>
    <x v="2302"/>
    <n v="104.41"/>
    <n v="58.662499999999994"/>
    <n v="0.35973263425776875"/>
    <n v="2026"/>
    <s v="Q4"/>
    <x v="10"/>
    <x v="10"/>
  </r>
  <r>
    <n v="1585"/>
    <d v="2026-11-17T00:00:00"/>
    <x v="1"/>
    <x v="14"/>
    <x v="2"/>
    <s v="Returning"/>
    <x v="1"/>
    <x v="1"/>
    <n v="4"/>
    <n v="93.99"/>
    <n v="0.1"/>
    <n v="44.07"/>
    <x v="2303"/>
    <n v="176.28"/>
    <n v="162.08399999999997"/>
    <n v="0.47902259105578604"/>
    <n v="2026"/>
    <s v="Q4"/>
    <x v="10"/>
    <x v="10"/>
  </r>
  <r>
    <n v="2194"/>
    <d v="2026-11-17T00:00:00"/>
    <x v="3"/>
    <x v="13"/>
    <x v="0"/>
    <s v="Returning"/>
    <x v="2"/>
    <x v="2"/>
    <n v="4"/>
    <n v="36.57"/>
    <n v="0.05"/>
    <n v="13.35"/>
    <x v="2304"/>
    <n v="53.4"/>
    <n v="85.566000000000003"/>
    <n v="0.61573334484694098"/>
    <n v="2026"/>
    <s v="Q4"/>
    <x v="10"/>
    <x v="10"/>
  </r>
  <r>
    <n v="2221"/>
    <d v="2026-11-17T00:00:00"/>
    <x v="1"/>
    <x v="12"/>
    <x v="3"/>
    <s v="Returning"/>
    <x v="0"/>
    <x v="6"/>
    <n v="1"/>
    <n v="39.81"/>
    <n v="0.05"/>
    <n v="16.25"/>
    <x v="2305"/>
    <n v="16.25"/>
    <n v="21.569499999999998"/>
    <n v="0.57032747656632155"/>
    <n v="2026"/>
    <s v="Q4"/>
    <x v="10"/>
    <x v="10"/>
  </r>
  <r>
    <n v="3836"/>
    <d v="2026-11-17T00:00:00"/>
    <x v="3"/>
    <x v="4"/>
    <x v="2"/>
    <s v="Returning"/>
    <x v="1"/>
    <x v="1"/>
    <n v="1"/>
    <n v="91.43"/>
    <n v="0.1"/>
    <n v="45.06"/>
    <x v="2306"/>
    <n v="45.06"/>
    <n v="37.227000000000004"/>
    <n v="0.45240438951474715"/>
    <n v="2026"/>
    <s v="Q4"/>
    <x v="10"/>
    <x v="10"/>
  </r>
  <r>
    <n v="4437"/>
    <d v="2026-11-17T00:00:00"/>
    <x v="2"/>
    <x v="2"/>
    <x v="0"/>
    <s v="Returning"/>
    <x v="4"/>
    <x v="12"/>
    <n v="1"/>
    <n v="122.64"/>
    <n v="0"/>
    <n v="68.58"/>
    <x v="2307"/>
    <n v="68.58"/>
    <n v="54.06"/>
    <n v="0.44080234833659493"/>
    <n v="2026"/>
    <s v="Q4"/>
    <x v="10"/>
    <x v="10"/>
  </r>
  <r>
    <n v="4735"/>
    <d v="2026-11-17T00:00:00"/>
    <x v="1"/>
    <x v="12"/>
    <x v="0"/>
    <s v="Business"/>
    <x v="0"/>
    <x v="0"/>
    <n v="1"/>
    <n v="80.959999999999994"/>
    <n v="0.1"/>
    <n v="43.86"/>
    <x v="2308"/>
    <n v="43.86"/>
    <n v="29.003999999999991"/>
    <n v="0.39805665349143604"/>
    <n v="2026"/>
    <s v="Q4"/>
    <x v="10"/>
    <x v="10"/>
  </r>
  <r>
    <n v="554"/>
    <d v="2026-11-18T00:00:00"/>
    <x v="2"/>
    <x v="5"/>
    <x v="3"/>
    <s v="Business"/>
    <x v="4"/>
    <x v="14"/>
    <n v="1"/>
    <n v="36.380000000000003"/>
    <n v="0.05"/>
    <n v="14.06"/>
    <x v="1660"/>
    <n v="14.06"/>
    <n v="20.500999999999998"/>
    <n v="0.59318306761957118"/>
    <n v="2026"/>
    <s v="Q4"/>
    <x v="10"/>
    <x v="10"/>
  </r>
  <r>
    <n v="1205"/>
    <d v="2026-11-18T00:00:00"/>
    <x v="3"/>
    <x v="13"/>
    <x v="0"/>
    <s v="Returning"/>
    <x v="0"/>
    <x v="8"/>
    <n v="2"/>
    <n v="100.72"/>
    <n v="0.1"/>
    <n v="51.68"/>
    <x v="2309"/>
    <n v="103.36"/>
    <n v="77.935999999999993"/>
    <n v="0.42988262289294854"/>
    <n v="2026"/>
    <s v="Q4"/>
    <x v="10"/>
    <x v="10"/>
  </r>
  <r>
    <n v="1979"/>
    <d v="2026-11-18T00:00:00"/>
    <x v="1"/>
    <x v="11"/>
    <x v="2"/>
    <s v="Returning"/>
    <x v="3"/>
    <x v="19"/>
    <n v="3"/>
    <n v="120.29"/>
    <n v="0"/>
    <n v="62.04"/>
    <x v="2310"/>
    <n v="186.12"/>
    <n v="174.75"/>
    <n v="0.48424640452240419"/>
    <n v="2026"/>
    <s v="Q4"/>
    <x v="10"/>
    <x v="10"/>
  </r>
  <r>
    <n v="2151"/>
    <d v="2026-11-18T00:00:00"/>
    <x v="1"/>
    <x v="1"/>
    <x v="0"/>
    <s v="New"/>
    <x v="3"/>
    <x v="19"/>
    <n v="2"/>
    <n v="124.18"/>
    <n v="0.15"/>
    <n v="60.72"/>
    <x v="2311"/>
    <n v="121.44"/>
    <n v="89.665999999999997"/>
    <n v="0.42474396748552862"/>
    <n v="2026"/>
    <s v="Q4"/>
    <x v="10"/>
    <x v="10"/>
  </r>
  <r>
    <n v="2730"/>
    <d v="2026-11-18T00:00:00"/>
    <x v="0"/>
    <x v="0"/>
    <x v="0"/>
    <s v="Returning"/>
    <x v="1"/>
    <x v="11"/>
    <n v="3"/>
    <n v="154.07"/>
    <n v="0.05"/>
    <n v="77.73"/>
    <x v="2312"/>
    <n v="233.19"/>
    <n v="205.90949999999998"/>
    <n v="0.46893585622393102"/>
    <n v="2026"/>
    <s v="Q4"/>
    <x v="10"/>
    <x v="10"/>
  </r>
  <r>
    <n v="2779"/>
    <d v="2026-11-18T00:00:00"/>
    <x v="0"/>
    <x v="15"/>
    <x v="1"/>
    <s v="Business"/>
    <x v="4"/>
    <x v="12"/>
    <n v="4"/>
    <n v="123.4"/>
    <n v="0.05"/>
    <n v="70.930000000000007"/>
    <x v="2313"/>
    <n v="283.72000000000003"/>
    <n v="185.2"/>
    <n v="0.3949500980977565"/>
    <n v="2026"/>
    <s v="Q4"/>
    <x v="10"/>
    <x v="10"/>
  </r>
  <r>
    <n v="2853"/>
    <d v="2026-11-18T00:00:00"/>
    <x v="2"/>
    <x v="3"/>
    <x v="0"/>
    <s v="New"/>
    <x v="0"/>
    <x v="8"/>
    <n v="1"/>
    <n v="104.64"/>
    <n v="0"/>
    <n v="50.79"/>
    <x v="2314"/>
    <n v="50.79"/>
    <n v="53.85"/>
    <n v="0.51462155963302758"/>
    <n v="2026"/>
    <s v="Q4"/>
    <x v="10"/>
    <x v="10"/>
  </r>
  <r>
    <n v="3825"/>
    <d v="2026-11-18T00:00:00"/>
    <x v="3"/>
    <x v="8"/>
    <x v="0"/>
    <s v="New"/>
    <x v="2"/>
    <x v="9"/>
    <n v="2"/>
    <n v="46.44"/>
    <n v="0.1"/>
    <n v="18.190000000000001"/>
    <x v="2315"/>
    <n v="36.380000000000003"/>
    <n v="47.211999999999996"/>
    <n v="0.56479088908029473"/>
    <n v="2026"/>
    <s v="Q4"/>
    <x v="10"/>
    <x v="10"/>
  </r>
  <r>
    <n v="4808"/>
    <d v="2026-11-18T00:00:00"/>
    <x v="2"/>
    <x v="16"/>
    <x v="0"/>
    <s v="New"/>
    <x v="3"/>
    <x v="13"/>
    <n v="2"/>
    <n v="81.67"/>
    <n v="0.05"/>
    <n v="40.43"/>
    <x v="2316"/>
    <n v="80.86"/>
    <n v="74.313000000000002"/>
    <n v="0.4789041908063903"/>
    <n v="2026"/>
    <s v="Q4"/>
    <x v="10"/>
    <x v="10"/>
  </r>
  <r>
    <n v="5131"/>
    <d v="2026-11-18T00:00:00"/>
    <x v="3"/>
    <x v="8"/>
    <x v="2"/>
    <s v="New"/>
    <x v="1"/>
    <x v="17"/>
    <n v="3"/>
    <n v="70.599999999999994"/>
    <n v="0.05"/>
    <n v="32.68"/>
    <x v="2317"/>
    <n v="98.039999999999992"/>
    <n v="103.16999999999999"/>
    <n v="0.5127478753541076"/>
    <n v="2026"/>
    <s v="Q4"/>
    <x v="10"/>
    <x v="10"/>
  </r>
  <r>
    <n v="1502"/>
    <d v="2026-11-19T00:00:00"/>
    <x v="3"/>
    <x v="7"/>
    <x v="3"/>
    <s v="New"/>
    <x v="4"/>
    <x v="14"/>
    <n v="1"/>
    <n v="35.770000000000003"/>
    <n v="0.15"/>
    <n v="13.69"/>
    <x v="2318"/>
    <n v="13.69"/>
    <n v="16.714500000000001"/>
    <n v="0.54973770330049831"/>
    <n v="2026"/>
    <s v="Q4"/>
    <x v="10"/>
    <x v="10"/>
  </r>
  <r>
    <n v="2470"/>
    <d v="2026-11-19T00:00:00"/>
    <x v="1"/>
    <x v="6"/>
    <x v="2"/>
    <s v="Business"/>
    <x v="1"/>
    <x v="1"/>
    <n v="1"/>
    <n v="92.13"/>
    <n v="0.15"/>
    <n v="45.85"/>
    <x v="2319"/>
    <n v="45.85"/>
    <n v="32.460499999999989"/>
    <n v="0.41451018701195874"/>
    <n v="2026"/>
    <s v="Q4"/>
    <x v="10"/>
    <x v="10"/>
  </r>
  <r>
    <n v="3452"/>
    <d v="2026-11-19T00:00:00"/>
    <x v="1"/>
    <x v="12"/>
    <x v="0"/>
    <s v="Returning"/>
    <x v="1"/>
    <x v="11"/>
    <n v="5"/>
    <n v="151.09"/>
    <n v="0.05"/>
    <n v="79.33"/>
    <x v="2320"/>
    <n v="396.65"/>
    <n v="321.02750000000003"/>
    <n v="0.44731442744129507"/>
    <n v="2026"/>
    <s v="Q4"/>
    <x v="10"/>
    <x v="10"/>
  </r>
  <r>
    <n v="4207"/>
    <d v="2026-11-19T00:00:00"/>
    <x v="1"/>
    <x v="12"/>
    <x v="0"/>
    <s v="New"/>
    <x v="0"/>
    <x v="8"/>
    <n v="2"/>
    <n v="103.99"/>
    <n v="0"/>
    <n v="50.36"/>
    <x v="2321"/>
    <n v="100.72"/>
    <n v="107.25999999999999"/>
    <n v="0.51572266564092695"/>
    <n v="2026"/>
    <s v="Q4"/>
    <x v="10"/>
    <x v="10"/>
  </r>
  <r>
    <n v="695"/>
    <d v="2026-11-20T00:00:00"/>
    <x v="2"/>
    <x v="3"/>
    <x v="0"/>
    <s v="Returning"/>
    <x v="2"/>
    <x v="2"/>
    <n v="1"/>
    <n v="36.909999999999997"/>
    <n v="0.1"/>
    <n v="13.43"/>
    <x v="2322"/>
    <n v="13.43"/>
    <n v="19.789000000000001"/>
    <n v="0.59571329660736327"/>
    <n v="2026"/>
    <s v="Q4"/>
    <x v="10"/>
    <x v="10"/>
  </r>
  <r>
    <n v="1127"/>
    <d v="2026-11-20T00:00:00"/>
    <x v="0"/>
    <x v="0"/>
    <x v="3"/>
    <s v="New"/>
    <x v="0"/>
    <x v="0"/>
    <n v="2"/>
    <n v="81.02"/>
    <n v="0"/>
    <n v="43.22"/>
    <x v="2323"/>
    <n v="86.44"/>
    <n v="75.599999999999994"/>
    <n v="0.46655146877314241"/>
    <n v="2026"/>
    <s v="Q4"/>
    <x v="10"/>
    <x v="10"/>
  </r>
  <r>
    <n v="1174"/>
    <d v="2026-11-20T00:00:00"/>
    <x v="0"/>
    <x v="0"/>
    <x v="3"/>
    <s v="New"/>
    <x v="2"/>
    <x v="18"/>
    <n v="3"/>
    <n v="164.36"/>
    <n v="0.05"/>
    <n v="88.7"/>
    <x v="2324"/>
    <n v="266.10000000000002"/>
    <n v="202.32600000000002"/>
    <n v="0.43192734818306416"/>
    <n v="2026"/>
    <s v="Q4"/>
    <x v="10"/>
    <x v="10"/>
  </r>
  <r>
    <n v="3968"/>
    <d v="2026-11-20T00:00:00"/>
    <x v="1"/>
    <x v="11"/>
    <x v="1"/>
    <s v="Business"/>
    <x v="4"/>
    <x v="16"/>
    <n v="5"/>
    <n v="51.36"/>
    <n v="0.1"/>
    <n v="22.45"/>
    <x v="2325"/>
    <n v="112.25"/>
    <n v="118.87"/>
    <n v="0.51432156455520939"/>
    <n v="2026"/>
    <s v="Q4"/>
    <x v="10"/>
    <x v="10"/>
  </r>
  <r>
    <n v="4049"/>
    <d v="2026-11-20T00:00:00"/>
    <x v="2"/>
    <x v="16"/>
    <x v="3"/>
    <s v="Returning"/>
    <x v="2"/>
    <x v="2"/>
    <n v="1"/>
    <n v="36.590000000000003"/>
    <n v="0"/>
    <n v="13.73"/>
    <x v="1990"/>
    <n v="13.73"/>
    <n v="22.860000000000003"/>
    <n v="0.62476086362394101"/>
    <n v="2026"/>
    <s v="Q4"/>
    <x v="10"/>
    <x v="10"/>
  </r>
  <r>
    <n v="3"/>
    <d v="2026-11-21T00:00:00"/>
    <x v="3"/>
    <x v="7"/>
    <x v="2"/>
    <s v="Returning"/>
    <x v="3"/>
    <x v="19"/>
    <n v="5"/>
    <n v="122.33"/>
    <n v="0.15"/>
    <n v="58.98"/>
    <x v="2326"/>
    <n v="294.89999999999998"/>
    <n v="225.00249999999994"/>
    <n v="0.43277826130861069"/>
    <n v="2026"/>
    <s v="Q4"/>
    <x v="10"/>
    <x v="10"/>
  </r>
  <r>
    <n v="1603"/>
    <d v="2026-11-21T00:00:00"/>
    <x v="3"/>
    <x v="8"/>
    <x v="0"/>
    <s v="Returning"/>
    <x v="3"/>
    <x v="13"/>
    <n v="1"/>
    <n v="83.49"/>
    <n v="0.05"/>
    <n v="39.659999999999997"/>
    <x v="2327"/>
    <n v="39.659999999999997"/>
    <n v="39.655499999999989"/>
    <n v="0.49997163227868446"/>
    <n v="2026"/>
    <s v="Q4"/>
    <x v="10"/>
    <x v="10"/>
  </r>
  <r>
    <n v="2073"/>
    <d v="2026-11-21T00:00:00"/>
    <x v="1"/>
    <x v="12"/>
    <x v="0"/>
    <s v="New"/>
    <x v="0"/>
    <x v="4"/>
    <n v="2"/>
    <n v="51.48"/>
    <n v="0.1"/>
    <n v="22.51"/>
    <x v="2328"/>
    <n v="45.02"/>
    <n v="47.643999999999998"/>
    <n v="0.51415868082534744"/>
    <n v="2026"/>
    <s v="Q4"/>
    <x v="10"/>
    <x v="10"/>
  </r>
  <r>
    <n v="2487"/>
    <d v="2026-11-21T00:00:00"/>
    <x v="2"/>
    <x v="2"/>
    <x v="3"/>
    <s v="New"/>
    <x v="3"/>
    <x v="19"/>
    <n v="1"/>
    <n v="123.43"/>
    <n v="0.15"/>
    <n v="60.8"/>
    <x v="2329"/>
    <n v="60.8"/>
    <n v="44.115500000000011"/>
    <n v="0.42048601017008935"/>
    <n v="2026"/>
    <s v="Q4"/>
    <x v="10"/>
    <x v="10"/>
  </r>
  <r>
    <n v="3407"/>
    <d v="2026-11-21T00:00:00"/>
    <x v="3"/>
    <x v="7"/>
    <x v="0"/>
    <s v="New"/>
    <x v="2"/>
    <x v="18"/>
    <n v="1"/>
    <n v="164.85"/>
    <n v="0.1"/>
    <n v="89.4"/>
    <x v="2330"/>
    <n v="89.4"/>
    <n v="58.965000000000003"/>
    <n v="0.39743200889697705"/>
    <n v="2026"/>
    <s v="Q4"/>
    <x v="10"/>
    <x v="10"/>
  </r>
  <r>
    <n v="4052"/>
    <d v="2026-11-21T00:00:00"/>
    <x v="0"/>
    <x v="0"/>
    <x v="0"/>
    <s v="New"/>
    <x v="2"/>
    <x v="9"/>
    <n v="1"/>
    <n v="46.82"/>
    <n v="0.2"/>
    <n v="18.27"/>
    <x v="2331"/>
    <n v="18.27"/>
    <n v="19.186000000000003"/>
    <n v="0.51222768047842804"/>
    <n v="2026"/>
    <s v="Q4"/>
    <x v="10"/>
    <x v="10"/>
  </r>
  <r>
    <n v="119"/>
    <d v="2026-11-22T00:00:00"/>
    <x v="0"/>
    <x v="9"/>
    <x v="0"/>
    <s v="New"/>
    <x v="4"/>
    <x v="10"/>
    <n v="1"/>
    <n v="41.16"/>
    <n v="0.1"/>
    <n v="14.82"/>
    <x v="2332"/>
    <n v="14.82"/>
    <n v="22.223999999999997"/>
    <n v="0.59993521218011014"/>
    <n v="2026"/>
    <s v="Q4"/>
    <x v="10"/>
    <x v="10"/>
  </r>
  <r>
    <n v="298"/>
    <d v="2026-11-22T00:00:00"/>
    <x v="1"/>
    <x v="12"/>
    <x v="3"/>
    <s v="New"/>
    <x v="3"/>
    <x v="7"/>
    <n v="1"/>
    <n v="196.08"/>
    <n v="0.1"/>
    <n v="104.19"/>
    <x v="2333"/>
    <n v="104.19"/>
    <n v="72.282000000000011"/>
    <n v="0.40959472324221408"/>
    <n v="2026"/>
    <s v="Q4"/>
    <x v="10"/>
    <x v="10"/>
  </r>
  <r>
    <n v="419"/>
    <d v="2026-11-22T00:00:00"/>
    <x v="3"/>
    <x v="8"/>
    <x v="2"/>
    <s v="New"/>
    <x v="3"/>
    <x v="7"/>
    <n v="1"/>
    <n v="192.62"/>
    <n v="0.1"/>
    <n v="105.97"/>
    <x v="2334"/>
    <n v="105.97"/>
    <n v="67.388000000000005"/>
    <n v="0.38872160500236508"/>
    <n v="2026"/>
    <s v="Q4"/>
    <x v="10"/>
    <x v="10"/>
  </r>
  <r>
    <n v="1181"/>
    <d v="2026-11-22T00:00:00"/>
    <x v="1"/>
    <x v="12"/>
    <x v="3"/>
    <s v="New"/>
    <x v="0"/>
    <x v="8"/>
    <n v="2"/>
    <n v="102.87"/>
    <n v="0.05"/>
    <n v="51.69"/>
    <x v="2335"/>
    <n v="103.38"/>
    <n v="92.073000000000008"/>
    <n v="0.4710748875688785"/>
    <n v="2026"/>
    <s v="Q4"/>
    <x v="10"/>
    <x v="10"/>
  </r>
  <r>
    <n v="1924"/>
    <d v="2026-11-22T00:00:00"/>
    <x v="0"/>
    <x v="15"/>
    <x v="0"/>
    <s v="New"/>
    <x v="0"/>
    <x v="4"/>
    <n v="3"/>
    <n v="50.99"/>
    <n v="0.2"/>
    <n v="22.53"/>
    <x v="2336"/>
    <n v="67.59"/>
    <n v="54.786000000000001"/>
    <n v="0.44768582074916652"/>
    <n v="2026"/>
    <s v="Q4"/>
    <x v="10"/>
    <x v="10"/>
  </r>
  <r>
    <n v="3829"/>
    <d v="2026-11-22T00:00:00"/>
    <x v="1"/>
    <x v="12"/>
    <x v="2"/>
    <s v="New"/>
    <x v="0"/>
    <x v="6"/>
    <n v="1"/>
    <n v="39.94"/>
    <n v="0.1"/>
    <n v="16.89"/>
    <x v="2337"/>
    <n v="16.89"/>
    <n v="19.055999999999997"/>
    <n v="0.53012852612251704"/>
    <n v="2026"/>
    <s v="Q4"/>
    <x v="10"/>
    <x v="10"/>
  </r>
  <r>
    <n v="5065"/>
    <d v="2026-11-22T00:00:00"/>
    <x v="3"/>
    <x v="8"/>
    <x v="0"/>
    <s v="New"/>
    <x v="2"/>
    <x v="18"/>
    <n v="2"/>
    <n v="166.15"/>
    <n v="0"/>
    <n v="86.42"/>
    <x v="2338"/>
    <n v="172.84"/>
    <n v="159.46"/>
    <n v="0.47986758952753539"/>
    <n v="2026"/>
    <s v="Q4"/>
    <x v="10"/>
    <x v="10"/>
  </r>
  <r>
    <n v="5146"/>
    <d v="2026-11-22T00:00:00"/>
    <x v="1"/>
    <x v="6"/>
    <x v="0"/>
    <s v="New"/>
    <x v="4"/>
    <x v="14"/>
    <n v="1"/>
    <n v="35.79"/>
    <n v="0.1"/>
    <n v="14.17"/>
    <x v="2339"/>
    <n v="14.17"/>
    <n v="18.040999999999997"/>
    <n v="0.56008816863804278"/>
    <n v="2026"/>
    <s v="Q4"/>
    <x v="10"/>
    <x v="10"/>
  </r>
  <r>
    <n v="320"/>
    <d v="2026-11-23T00:00:00"/>
    <x v="2"/>
    <x v="2"/>
    <x v="0"/>
    <s v="New"/>
    <x v="3"/>
    <x v="7"/>
    <n v="5"/>
    <n v="196.53"/>
    <n v="0.15"/>
    <n v="105.01"/>
    <x v="2340"/>
    <n v="525.05000000000007"/>
    <n v="310.20249999999987"/>
    <n v="0.37138769414039452"/>
    <n v="2026"/>
    <s v="Q4"/>
    <x v="10"/>
    <x v="10"/>
  </r>
  <r>
    <n v="1250"/>
    <d v="2026-11-23T00:00:00"/>
    <x v="1"/>
    <x v="12"/>
    <x v="0"/>
    <s v="New"/>
    <x v="2"/>
    <x v="2"/>
    <n v="6"/>
    <n v="36.35"/>
    <n v="0"/>
    <n v="13.24"/>
    <x v="2341"/>
    <n v="79.44"/>
    <n v="138.66000000000003"/>
    <n v="0.63576341127922975"/>
    <n v="2026"/>
    <s v="Q4"/>
    <x v="10"/>
    <x v="10"/>
  </r>
  <r>
    <n v="2584"/>
    <d v="2026-11-23T00:00:00"/>
    <x v="1"/>
    <x v="6"/>
    <x v="1"/>
    <s v="Returning"/>
    <x v="3"/>
    <x v="7"/>
    <n v="15"/>
    <n v="192.23"/>
    <n v="0.15"/>
    <n v="106.34"/>
    <x v="2342"/>
    <n v="1595.1000000000001"/>
    <n v="855.83249999999975"/>
    <n v="0.34918648310387979"/>
    <n v="2026"/>
    <s v="Q4"/>
    <x v="10"/>
    <x v="10"/>
  </r>
  <r>
    <n v="2717"/>
    <d v="2026-11-23T00:00:00"/>
    <x v="1"/>
    <x v="12"/>
    <x v="0"/>
    <s v="New"/>
    <x v="2"/>
    <x v="18"/>
    <n v="2"/>
    <n v="167.9"/>
    <n v="0.15"/>
    <n v="89.55"/>
    <x v="2343"/>
    <n v="179.1"/>
    <n v="106.33000000000001"/>
    <n v="0.37252566303471957"/>
    <n v="2026"/>
    <s v="Q4"/>
    <x v="10"/>
    <x v="10"/>
  </r>
  <r>
    <n v="2737"/>
    <d v="2026-11-23T00:00:00"/>
    <x v="1"/>
    <x v="6"/>
    <x v="0"/>
    <s v="Business"/>
    <x v="3"/>
    <x v="13"/>
    <n v="2"/>
    <n v="80.709999999999994"/>
    <n v="0.1"/>
    <n v="39.33"/>
    <x v="2344"/>
    <n v="78.66"/>
    <n v="66.617999999999995"/>
    <n v="0.45855532152149669"/>
    <n v="2026"/>
    <s v="Q4"/>
    <x v="10"/>
    <x v="10"/>
  </r>
  <r>
    <n v="3021"/>
    <d v="2026-11-23T00:00:00"/>
    <x v="0"/>
    <x v="15"/>
    <x v="0"/>
    <s v="Business"/>
    <x v="1"/>
    <x v="17"/>
    <n v="1"/>
    <n v="71.66"/>
    <n v="0.2"/>
    <n v="31.83"/>
    <x v="2345"/>
    <n v="31.83"/>
    <n v="25.498000000000005"/>
    <n v="0.44477393245883345"/>
    <n v="2026"/>
    <s v="Q4"/>
    <x v="10"/>
    <x v="10"/>
  </r>
  <r>
    <n v="5199"/>
    <d v="2026-11-23T00:00:00"/>
    <x v="2"/>
    <x v="3"/>
    <x v="0"/>
    <s v="Returning"/>
    <x v="3"/>
    <x v="19"/>
    <n v="5"/>
    <n v="125.23"/>
    <n v="0.05"/>
    <n v="59.84"/>
    <x v="2346"/>
    <n v="299.20000000000005"/>
    <n v="295.64249999999993"/>
    <n v="0.49700971265503041"/>
    <n v="2026"/>
    <s v="Q4"/>
    <x v="10"/>
    <x v="10"/>
  </r>
  <r>
    <n v="1202"/>
    <d v="2026-11-24T00:00:00"/>
    <x v="0"/>
    <x v="15"/>
    <x v="3"/>
    <s v="Returning"/>
    <x v="1"/>
    <x v="1"/>
    <n v="2"/>
    <n v="91.33"/>
    <n v="0.15"/>
    <n v="45.45"/>
    <x v="2347"/>
    <n v="90.9"/>
    <n v="64.36099999999999"/>
    <n v="0.41453423589954974"/>
    <n v="2026"/>
    <s v="Q4"/>
    <x v="10"/>
    <x v="10"/>
  </r>
  <r>
    <n v="1365"/>
    <d v="2026-11-24T00:00:00"/>
    <x v="0"/>
    <x v="0"/>
    <x v="3"/>
    <s v="New"/>
    <x v="1"/>
    <x v="11"/>
    <n v="4"/>
    <n v="155.91"/>
    <n v="0"/>
    <n v="79.91"/>
    <x v="2348"/>
    <n v="319.64"/>
    <n v="304"/>
    <n v="0.48746071451478418"/>
    <n v="2026"/>
    <s v="Q4"/>
    <x v="10"/>
    <x v="10"/>
  </r>
  <r>
    <n v="2575"/>
    <d v="2026-11-24T00:00:00"/>
    <x v="2"/>
    <x v="10"/>
    <x v="2"/>
    <s v="Returning"/>
    <x v="4"/>
    <x v="10"/>
    <n v="1"/>
    <n v="39.42"/>
    <n v="0"/>
    <n v="14.63"/>
    <x v="747"/>
    <n v="14.63"/>
    <n v="24.79"/>
    <n v="0.62886859462201927"/>
    <n v="2026"/>
    <s v="Q4"/>
    <x v="10"/>
    <x v="10"/>
  </r>
  <r>
    <n v="2673"/>
    <d v="2026-11-24T00:00:00"/>
    <x v="2"/>
    <x v="2"/>
    <x v="0"/>
    <s v="Returning"/>
    <x v="0"/>
    <x v="4"/>
    <n v="2"/>
    <n v="51.56"/>
    <n v="0.05"/>
    <n v="22.7"/>
    <x v="28"/>
    <n v="45.4"/>
    <n v="52.564"/>
    <n v="0.5365644522477645"/>
    <n v="2026"/>
    <s v="Q4"/>
    <x v="10"/>
    <x v="10"/>
  </r>
  <r>
    <n v="4145"/>
    <d v="2026-11-24T00:00:00"/>
    <x v="0"/>
    <x v="0"/>
    <x v="0"/>
    <s v="Returning"/>
    <x v="3"/>
    <x v="19"/>
    <n v="1"/>
    <n v="120.49"/>
    <n v="0.15"/>
    <n v="61.22"/>
    <x v="2349"/>
    <n v="61.22"/>
    <n v="41.1965"/>
    <n v="0.40224475548373556"/>
    <n v="2026"/>
    <s v="Q4"/>
    <x v="10"/>
    <x v="10"/>
  </r>
  <r>
    <n v="4610"/>
    <d v="2026-11-24T00:00:00"/>
    <x v="2"/>
    <x v="16"/>
    <x v="2"/>
    <s v="Returning"/>
    <x v="1"/>
    <x v="11"/>
    <n v="2"/>
    <n v="153.96"/>
    <n v="0"/>
    <n v="79.33"/>
    <x v="2350"/>
    <n v="158.66"/>
    <n v="149.26000000000002"/>
    <n v="0.48473629514159527"/>
    <n v="2026"/>
    <s v="Q4"/>
    <x v="10"/>
    <x v="10"/>
  </r>
  <r>
    <n v="4721"/>
    <d v="2026-11-24T00:00:00"/>
    <x v="2"/>
    <x v="16"/>
    <x v="2"/>
    <s v="New"/>
    <x v="0"/>
    <x v="6"/>
    <n v="1"/>
    <n v="39.85"/>
    <n v="0"/>
    <n v="16.3"/>
    <x v="2351"/>
    <n v="16.3"/>
    <n v="23.55"/>
    <n v="0.59096612296110418"/>
    <n v="2026"/>
    <s v="Q4"/>
    <x v="10"/>
    <x v="10"/>
  </r>
  <r>
    <n v="324"/>
    <d v="2026-11-25T00:00:00"/>
    <x v="3"/>
    <x v="13"/>
    <x v="3"/>
    <s v="Returning"/>
    <x v="0"/>
    <x v="8"/>
    <n v="2"/>
    <n v="103.88"/>
    <n v="0.15"/>
    <n v="49.26"/>
    <x v="2352"/>
    <n v="98.52"/>
    <n v="78.075999999999979"/>
    <n v="0.44211646922920106"/>
    <n v="2026"/>
    <s v="Q4"/>
    <x v="10"/>
    <x v="10"/>
  </r>
  <r>
    <n v="559"/>
    <d v="2026-11-25T00:00:00"/>
    <x v="3"/>
    <x v="7"/>
    <x v="0"/>
    <s v="Returning"/>
    <x v="2"/>
    <x v="15"/>
    <n v="2"/>
    <n v="134.19"/>
    <n v="0.1"/>
    <n v="65.39"/>
    <x v="2353"/>
    <n v="130.78"/>
    <n v="110.762"/>
    <n v="0.45856207202060095"/>
    <n v="2026"/>
    <s v="Q4"/>
    <x v="10"/>
    <x v="10"/>
  </r>
  <r>
    <n v="1108"/>
    <d v="2026-11-25T00:00:00"/>
    <x v="1"/>
    <x v="1"/>
    <x v="3"/>
    <s v="New"/>
    <x v="2"/>
    <x v="2"/>
    <n v="1"/>
    <n v="37.06"/>
    <n v="0.1"/>
    <n v="13.18"/>
    <x v="2354"/>
    <n v="13.18"/>
    <n v="20.174000000000007"/>
    <n v="0.6048449961024166"/>
    <n v="2026"/>
    <s v="Q4"/>
    <x v="10"/>
    <x v="10"/>
  </r>
  <r>
    <n v="1344"/>
    <d v="2026-11-25T00:00:00"/>
    <x v="2"/>
    <x v="10"/>
    <x v="0"/>
    <s v="New"/>
    <x v="2"/>
    <x v="15"/>
    <n v="4"/>
    <n v="135.21"/>
    <n v="0.05"/>
    <n v="68.64"/>
    <x v="2355"/>
    <n v="274.56"/>
    <n v="239.238"/>
    <n v="0.46562656919645462"/>
    <n v="2026"/>
    <s v="Q4"/>
    <x v="10"/>
    <x v="10"/>
  </r>
  <r>
    <n v="1922"/>
    <d v="2026-11-25T00:00:00"/>
    <x v="0"/>
    <x v="9"/>
    <x v="3"/>
    <s v="Returning"/>
    <x v="1"/>
    <x v="3"/>
    <n v="2"/>
    <n v="145.77000000000001"/>
    <n v="0.1"/>
    <n v="78.14"/>
    <x v="2356"/>
    <n v="156.28"/>
    <n v="106.10600000000002"/>
    <n v="0.40438895367893107"/>
    <n v="2026"/>
    <s v="Q4"/>
    <x v="10"/>
    <x v="10"/>
  </r>
  <r>
    <n v="2343"/>
    <d v="2026-11-25T00:00:00"/>
    <x v="0"/>
    <x v="15"/>
    <x v="2"/>
    <s v="New"/>
    <x v="3"/>
    <x v="19"/>
    <n v="1"/>
    <n v="121.53"/>
    <n v="0.15"/>
    <n v="62.14"/>
    <x v="2357"/>
    <n v="62.14"/>
    <n v="41.160499999999999"/>
    <n v="0.39845402490791426"/>
    <n v="2026"/>
    <s v="Q4"/>
    <x v="10"/>
    <x v="10"/>
  </r>
  <r>
    <n v="2466"/>
    <d v="2026-11-25T00:00:00"/>
    <x v="2"/>
    <x v="2"/>
    <x v="0"/>
    <s v="Business"/>
    <x v="0"/>
    <x v="6"/>
    <n v="2"/>
    <n v="40.51"/>
    <n v="0.05"/>
    <n v="16.45"/>
    <x v="2358"/>
    <n v="32.9"/>
    <n v="44.068999999999996"/>
    <n v="0.5725551845548208"/>
    <n v="2026"/>
    <s v="Q4"/>
    <x v="10"/>
    <x v="10"/>
  </r>
  <r>
    <n v="2647"/>
    <d v="2026-11-25T00:00:00"/>
    <x v="2"/>
    <x v="5"/>
    <x v="0"/>
    <s v="New"/>
    <x v="1"/>
    <x v="17"/>
    <n v="1"/>
    <n v="70.099999999999994"/>
    <n v="0.15"/>
    <n v="32.28"/>
    <x v="2359"/>
    <n v="32.28"/>
    <n v="27.304999999999993"/>
    <n v="0.45825291600234952"/>
    <n v="2026"/>
    <s v="Q4"/>
    <x v="10"/>
    <x v="10"/>
  </r>
  <r>
    <n v="2958"/>
    <d v="2026-11-25T00:00:00"/>
    <x v="1"/>
    <x v="12"/>
    <x v="3"/>
    <s v="New"/>
    <x v="1"/>
    <x v="3"/>
    <n v="1"/>
    <n v="144.25"/>
    <n v="0.1"/>
    <n v="79.55"/>
    <x v="2360"/>
    <n v="79.55"/>
    <n v="50.27500000000002"/>
    <n v="0.38725207009435791"/>
    <n v="2026"/>
    <s v="Q4"/>
    <x v="10"/>
    <x v="10"/>
  </r>
  <r>
    <n v="3527"/>
    <d v="2026-11-25T00:00:00"/>
    <x v="1"/>
    <x v="6"/>
    <x v="3"/>
    <s v="Returning"/>
    <x v="1"/>
    <x v="3"/>
    <n v="4"/>
    <n v="146.19"/>
    <n v="0.1"/>
    <n v="79.569999999999993"/>
    <x v="2361"/>
    <n v="318.27999999999997"/>
    <n v="208.00400000000002"/>
    <n v="0.39523147198090769"/>
    <n v="2026"/>
    <s v="Q4"/>
    <x v="10"/>
    <x v="10"/>
  </r>
  <r>
    <n v="3729"/>
    <d v="2026-11-25T00:00:00"/>
    <x v="0"/>
    <x v="9"/>
    <x v="0"/>
    <s v="New"/>
    <x v="3"/>
    <x v="13"/>
    <n v="1"/>
    <n v="81.89"/>
    <n v="0.05"/>
    <n v="38.33"/>
    <x v="2362"/>
    <n v="38.33"/>
    <n v="39.465499999999992"/>
    <n v="0.50729797996028048"/>
    <n v="2026"/>
    <s v="Q4"/>
    <x v="10"/>
    <x v="10"/>
  </r>
  <r>
    <n v="4961"/>
    <d v="2026-11-25T00:00:00"/>
    <x v="2"/>
    <x v="2"/>
    <x v="2"/>
    <s v="New"/>
    <x v="3"/>
    <x v="7"/>
    <n v="2"/>
    <n v="194.78"/>
    <n v="0.15"/>
    <n v="102.51"/>
    <x v="2363"/>
    <n v="205.02"/>
    <n v="126.10599999999997"/>
    <n v="0.38083992196324051"/>
    <n v="2026"/>
    <s v="Q4"/>
    <x v="10"/>
    <x v="10"/>
  </r>
  <r>
    <n v="5034"/>
    <d v="2026-11-25T00:00:00"/>
    <x v="1"/>
    <x v="14"/>
    <x v="0"/>
    <s v="Returning"/>
    <x v="1"/>
    <x v="3"/>
    <n v="1"/>
    <n v="141.63"/>
    <n v="0.05"/>
    <n v="77.17"/>
    <x v="2364"/>
    <n v="77.17"/>
    <n v="57.378499999999988"/>
    <n v="0.42645217152179321"/>
    <n v="2026"/>
    <s v="Q4"/>
    <x v="10"/>
    <x v="10"/>
  </r>
  <r>
    <n v="343"/>
    <d v="2026-11-26T00:00:00"/>
    <x v="2"/>
    <x v="16"/>
    <x v="0"/>
    <s v="Returning"/>
    <x v="0"/>
    <x v="6"/>
    <n v="1"/>
    <n v="40.86"/>
    <n v="0.05"/>
    <n v="17.14"/>
    <x v="1000"/>
    <n v="17.14"/>
    <n v="21.677"/>
    <n v="0.55844088930107938"/>
    <n v="2026"/>
    <s v="Q4"/>
    <x v="10"/>
    <x v="10"/>
  </r>
  <r>
    <n v="405"/>
    <d v="2026-11-26T00:00:00"/>
    <x v="3"/>
    <x v="8"/>
    <x v="0"/>
    <s v="New"/>
    <x v="1"/>
    <x v="3"/>
    <n v="1"/>
    <n v="141.61000000000001"/>
    <n v="0.05"/>
    <n v="77.7"/>
    <x v="2365"/>
    <n v="77.7"/>
    <n v="56.82950000000001"/>
    <n v="0.42243151130421214"/>
    <n v="2026"/>
    <s v="Q4"/>
    <x v="10"/>
    <x v="10"/>
  </r>
  <r>
    <n v="485"/>
    <d v="2026-11-26T00:00:00"/>
    <x v="3"/>
    <x v="7"/>
    <x v="0"/>
    <s v="New"/>
    <x v="3"/>
    <x v="19"/>
    <n v="2"/>
    <n v="122.15"/>
    <n v="0.1"/>
    <n v="61.15"/>
    <x v="2366"/>
    <n v="122.3"/>
    <n v="97.570000000000007"/>
    <n v="0.44376222313185065"/>
    <n v="2026"/>
    <s v="Q4"/>
    <x v="10"/>
    <x v="10"/>
  </r>
  <r>
    <n v="807"/>
    <d v="2026-11-26T00:00:00"/>
    <x v="2"/>
    <x v="5"/>
    <x v="2"/>
    <s v="Returning"/>
    <x v="2"/>
    <x v="15"/>
    <n v="5"/>
    <n v="130.24"/>
    <n v="0.1"/>
    <n v="66.75"/>
    <x v="2367"/>
    <n v="333.75"/>
    <n v="252.33000000000004"/>
    <n v="0.43053849303849306"/>
    <n v="2026"/>
    <s v="Q4"/>
    <x v="10"/>
    <x v="10"/>
  </r>
  <r>
    <n v="1666"/>
    <d v="2026-11-26T00:00:00"/>
    <x v="0"/>
    <x v="15"/>
    <x v="1"/>
    <s v="Returning"/>
    <x v="0"/>
    <x v="4"/>
    <n v="3"/>
    <n v="50.18"/>
    <n v="0.1"/>
    <n v="23.12"/>
    <x v="2368"/>
    <n v="69.36"/>
    <n v="66.125999999999991"/>
    <n v="0.4880651875470528"/>
    <n v="2026"/>
    <s v="Q4"/>
    <x v="10"/>
    <x v="10"/>
  </r>
  <r>
    <n v="3442"/>
    <d v="2026-11-26T00:00:00"/>
    <x v="0"/>
    <x v="9"/>
    <x v="2"/>
    <s v="New"/>
    <x v="4"/>
    <x v="16"/>
    <n v="2"/>
    <n v="50.93"/>
    <n v="0.15"/>
    <n v="22.35"/>
    <x v="2369"/>
    <n v="44.7"/>
    <n v="41.881"/>
    <n v="0.48372044674928677"/>
    <n v="2026"/>
    <s v="Q4"/>
    <x v="10"/>
    <x v="10"/>
  </r>
  <r>
    <n v="4177"/>
    <d v="2026-11-26T00:00:00"/>
    <x v="2"/>
    <x v="10"/>
    <x v="0"/>
    <s v="Business"/>
    <x v="0"/>
    <x v="4"/>
    <n v="1"/>
    <n v="49.6"/>
    <n v="0"/>
    <n v="22.62"/>
    <x v="2370"/>
    <n v="22.62"/>
    <n v="26.98"/>
    <n v="0.5439516129032258"/>
    <n v="2026"/>
    <s v="Q4"/>
    <x v="10"/>
    <x v="10"/>
  </r>
  <r>
    <n v="4659"/>
    <d v="2026-11-26T00:00:00"/>
    <x v="1"/>
    <x v="11"/>
    <x v="1"/>
    <s v="Business"/>
    <x v="3"/>
    <x v="13"/>
    <n v="3"/>
    <n v="83.3"/>
    <n v="0.15"/>
    <n v="38.74"/>
    <x v="2371"/>
    <n v="116.22"/>
    <n v="96.194999999999965"/>
    <n v="0.45286349834051259"/>
    <n v="2026"/>
    <s v="Q4"/>
    <x v="10"/>
    <x v="10"/>
  </r>
  <r>
    <n v="4667"/>
    <d v="2026-11-26T00:00:00"/>
    <x v="1"/>
    <x v="14"/>
    <x v="3"/>
    <s v="Business"/>
    <x v="2"/>
    <x v="2"/>
    <n v="1"/>
    <n v="35.89"/>
    <n v="0.05"/>
    <n v="13.53"/>
    <x v="2372"/>
    <n v="13.53"/>
    <n v="20.5655"/>
    <n v="0.60317343931017287"/>
    <n v="2026"/>
    <s v="Q4"/>
    <x v="10"/>
    <x v="10"/>
  </r>
  <r>
    <n v="197"/>
    <d v="2026-11-27T00:00:00"/>
    <x v="3"/>
    <x v="4"/>
    <x v="2"/>
    <s v="New"/>
    <x v="3"/>
    <x v="7"/>
    <n v="1"/>
    <n v="195.32"/>
    <n v="0"/>
    <n v="103.21"/>
    <x v="2373"/>
    <n v="103.21"/>
    <n v="92.11"/>
    <n v="0.47158509113250052"/>
    <n v="2026"/>
    <s v="Q4"/>
    <x v="10"/>
    <x v="10"/>
  </r>
  <r>
    <n v="361"/>
    <d v="2026-11-27T00:00:00"/>
    <x v="1"/>
    <x v="6"/>
    <x v="0"/>
    <s v="Returning"/>
    <x v="2"/>
    <x v="2"/>
    <n v="1"/>
    <n v="36.36"/>
    <n v="0.05"/>
    <n v="13.33"/>
    <x v="2374"/>
    <n v="13.33"/>
    <n v="21.211999999999996"/>
    <n v="0.61409298824619307"/>
    <n v="2026"/>
    <s v="Q4"/>
    <x v="10"/>
    <x v="10"/>
  </r>
  <r>
    <n v="841"/>
    <d v="2026-11-27T00:00:00"/>
    <x v="1"/>
    <x v="12"/>
    <x v="0"/>
    <s v="Returning"/>
    <x v="2"/>
    <x v="2"/>
    <n v="2"/>
    <n v="35.85"/>
    <n v="0.05"/>
    <n v="13.69"/>
    <x v="2375"/>
    <n v="27.38"/>
    <n v="40.734999999999999"/>
    <n v="0.59803273875064233"/>
    <n v="2026"/>
    <s v="Q4"/>
    <x v="10"/>
    <x v="10"/>
  </r>
  <r>
    <n v="903"/>
    <d v="2026-11-27T00:00:00"/>
    <x v="3"/>
    <x v="8"/>
    <x v="0"/>
    <s v="New"/>
    <x v="2"/>
    <x v="9"/>
    <n v="4"/>
    <n v="46.73"/>
    <n v="0"/>
    <n v="17.989999999999998"/>
    <x v="2376"/>
    <n v="71.959999999999994"/>
    <n v="114.96"/>
    <n v="0.61502246950567085"/>
    <n v="2026"/>
    <s v="Q4"/>
    <x v="10"/>
    <x v="10"/>
  </r>
  <r>
    <n v="1278"/>
    <d v="2026-11-27T00:00:00"/>
    <x v="3"/>
    <x v="13"/>
    <x v="2"/>
    <s v="Returning"/>
    <x v="1"/>
    <x v="3"/>
    <n v="3"/>
    <n v="143.72"/>
    <n v="0.15"/>
    <n v="78.56"/>
    <x v="2377"/>
    <n v="235.68"/>
    <n v="130.80599999999998"/>
    <n v="0.35691950033561987"/>
    <n v="2026"/>
    <s v="Q4"/>
    <x v="10"/>
    <x v="10"/>
  </r>
  <r>
    <n v="2091"/>
    <d v="2026-11-27T00:00:00"/>
    <x v="1"/>
    <x v="12"/>
    <x v="3"/>
    <s v="New"/>
    <x v="4"/>
    <x v="14"/>
    <n v="1"/>
    <n v="35.590000000000003"/>
    <n v="0"/>
    <n v="13.57"/>
    <x v="1717"/>
    <n v="13.57"/>
    <n v="22.020000000000003"/>
    <n v="0.61871312166338865"/>
    <n v="2026"/>
    <s v="Q4"/>
    <x v="10"/>
    <x v="10"/>
  </r>
  <r>
    <n v="3070"/>
    <d v="2026-11-27T00:00:00"/>
    <x v="3"/>
    <x v="13"/>
    <x v="3"/>
    <s v="Returning"/>
    <x v="1"/>
    <x v="17"/>
    <n v="4"/>
    <n v="71.11"/>
    <n v="0.05"/>
    <n v="32.25"/>
    <x v="2378"/>
    <n v="129"/>
    <n v="141.21799999999996"/>
    <n v="0.52260767232382732"/>
    <n v="2026"/>
    <s v="Q4"/>
    <x v="10"/>
    <x v="10"/>
  </r>
  <r>
    <n v="4007"/>
    <d v="2026-11-27T00:00:00"/>
    <x v="0"/>
    <x v="9"/>
    <x v="3"/>
    <s v="Business"/>
    <x v="0"/>
    <x v="4"/>
    <n v="5"/>
    <n v="51.04"/>
    <n v="0"/>
    <n v="22.69"/>
    <x v="2379"/>
    <n v="113.45"/>
    <n v="141.75"/>
    <n v="0.55544670846394983"/>
    <n v="2026"/>
    <s v="Q4"/>
    <x v="10"/>
    <x v="10"/>
  </r>
  <r>
    <n v="4488"/>
    <d v="2026-11-27T00:00:00"/>
    <x v="1"/>
    <x v="14"/>
    <x v="2"/>
    <s v="Returning"/>
    <x v="2"/>
    <x v="18"/>
    <n v="3"/>
    <n v="161.66"/>
    <n v="0.05"/>
    <n v="88.3"/>
    <x v="2380"/>
    <n v="264.89999999999998"/>
    <n v="195.83100000000002"/>
    <n v="0.42504411467863029"/>
    <n v="2026"/>
    <s v="Q4"/>
    <x v="10"/>
    <x v="10"/>
  </r>
  <r>
    <n v="5159"/>
    <d v="2026-11-27T00:00:00"/>
    <x v="3"/>
    <x v="13"/>
    <x v="0"/>
    <s v="Business"/>
    <x v="3"/>
    <x v="13"/>
    <n v="2"/>
    <n v="80.400000000000006"/>
    <n v="0.15"/>
    <n v="38.869999999999997"/>
    <x v="2381"/>
    <n v="77.739999999999995"/>
    <n v="58.940000000000012"/>
    <n v="0.43122622183201648"/>
    <n v="2026"/>
    <s v="Q4"/>
    <x v="10"/>
    <x v="10"/>
  </r>
  <r>
    <n v="669"/>
    <d v="2026-11-28T00:00:00"/>
    <x v="2"/>
    <x v="3"/>
    <x v="0"/>
    <s v="Returning"/>
    <x v="4"/>
    <x v="14"/>
    <n v="3"/>
    <n v="36.81"/>
    <n v="0.05"/>
    <n v="13.82"/>
    <x v="2382"/>
    <n v="41.46"/>
    <n v="63.448500000000003"/>
    <n v="0.60479846723573405"/>
    <n v="2026"/>
    <s v="Q4"/>
    <x v="10"/>
    <x v="10"/>
  </r>
  <r>
    <n v="686"/>
    <d v="2026-11-28T00:00:00"/>
    <x v="1"/>
    <x v="12"/>
    <x v="3"/>
    <s v="Returning"/>
    <x v="2"/>
    <x v="15"/>
    <n v="2"/>
    <n v="132.61000000000001"/>
    <n v="0.1"/>
    <n v="67.3"/>
    <x v="2383"/>
    <n v="134.6"/>
    <n v="104.09800000000004"/>
    <n v="0.43610755012610086"/>
    <n v="2026"/>
    <s v="Q4"/>
    <x v="10"/>
    <x v="10"/>
  </r>
  <r>
    <n v="990"/>
    <d v="2026-11-28T00:00:00"/>
    <x v="0"/>
    <x v="15"/>
    <x v="0"/>
    <s v="Returning"/>
    <x v="0"/>
    <x v="6"/>
    <n v="5"/>
    <n v="39.79"/>
    <n v="0.1"/>
    <n v="17.09"/>
    <x v="2384"/>
    <n v="85.45"/>
    <n v="93.605000000000004"/>
    <n v="0.52277233252352628"/>
    <n v="2026"/>
    <s v="Q4"/>
    <x v="10"/>
    <x v="10"/>
  </r>
  <r>
    <n v="1134"/>
    <d v="2026-11-28T00:00:00"/>
    <x v="3"/>
    <x v="4"/>
    <x v="0"/>
    <s v="Returning"/>
    <x v="2"/>
    <x v="2"/>
    <n v="2"/>
    <n v="36.119999999999997"/>
    <n v="0.1"/>
    <n v="13.61"/>
    <x v="2385"/>
    <n v="27.22"/>
    <n v="37.795999999999992"/>
    <n v="0.58133382551987201"/>
    <n v="2026"/>
    <s v="Q4"/>
    <x v="10"/>
    <x v="10"/>
  </r>
  <r>
    <n v="1770"/>
    <d v="2026-11-28T00:00:00"/>
    <x v="3"/>
    <x v="7"/>
    <x v="2"/>
    <s v="Returning"/>
    <x v="1"/>
    <x v="11"/>
    <n v="5"/>
    <n v="153.93"/>
    <n v="0.05"/>
    <n v="77.27"/>
    <x v="2386"/>
    <n v="386.34999999999997"/>
    <n v="344.81750000000005"/>
    <n v="0.4715985051304934"/>
    <n v="2026"/>
    <s v="Q4"/>
    <x v="10"/>
    <x v="10"/>
  </r>
  <r>
    <n v="3396"/>
    <d v="2026-11-28T00:00:00"/>
    <x v="2"/>
    <x v="3"/>
    <x v="2"/>
    <s v="New"/>
    <x v="4"/>
    <x v="16"/>
    <n v="3"/>
    <n v="50.67"/>
    <n v="0.05"/>
    <n v="22.25"/>
    <x v="2387"/>
    <n v="66.75"/>
    <n v="77.65949999999998"/>
    <n v="0.53777279195620775"/>
    <n v="2026"/>
    <s v="Q4"/>
    <x v="10"/>
    <x v="10"/>
  </r>
  <r>
    <n v="4259"/>
    <d v="2026-11-28T00:00:00"/>
    <x v="2"/>
    <x v="3"/>
    <x v="0"/>
    <s v="Returning"/>
    <x v="1"/>
    <x v="17"/>
    <n v="4"/>
    <n v="72.77"/>
    <n v="0"/>
    <n v="32.090000000000003"/>
    <x v="2388"/>
    <n v="128.36000000000001"/>
    <n v="162.71999999999997"/>
    <n v="0.55902157482479031"/>
    <n v="2026"/>
    <s v="Q4"/>
    <x v="10"/>
    <x v="10"/>
  </r>
  <r>
    <n v="4440"/>
    <d v="2026-11-28T00:00:00"/>
    <x v="2"/>
    <x v="10"/>
    <x v="3"/>
    <s v="New"/>
    <x v="2"/>
    <x v="9"/>
    <n v="1"/>
    <n v="46.45"/>
    <n v="0.1"/>
    <n v="17.96"/>
    <x v="2389"/>
    <n v="17.96"/>
    <n v="23.845000000000006"/>
    <n v="0.57038631742614521"/>
    <n v="2026"/>
    <s v="Q4"/>
    <x v="10"/>
    <x v="10"/>
  </r>
  <r>
    <n v="5115"/>
    <d v="2026-11-28T00:00:00"/>
    <x v="0"/>
    <x v="15"/>
    <x v="0"/>
    <s v="New"/>
    <x v="2"/>
    <x v="18"/>
    <n v="1"/>
    <n v="165.75"/>
    <n v="0.2"/>
    <n v="89.16"/>
    <x v="2390"/>
    <n v="89.16"/>
    <n v="43.44"/>
    <n v="0.32760180995475113"/>
    <n v="2026"/>
    <s v="Q4"/>
    <x v="10"/>
    <x v="10"/>
  </r>
  <r>
    <n v="5136"/>
    <d v="2026-11-28T00:00:00"/>
    <x v="2"/>
    <x v="2"/>
    <x v="3"/>
    <s v="New"/>
    <x v="3"/>
    <x v="7"/>
    <n v="4"/>
    <n v="198.02"/>
    <n v="0.05"/>
    <n v="103.82"/>
    <x v="2391"/>
    <n v="415.28"/>
    <n v="337.19600000000003"/>
    <n v="0.44811528872681655"/>
    <n v="2026"/>
    <s v="Q4"/>
    <x v="10"/>
    <x v="10"/>
  </r>
  <r>
    <n v="562"/>
    <d v="2026-11-29T00:00:00"/>
    <x v="1"/>
    <x v="12"/>
    <x v="0"/>
    <s v="New"/>
    <x v="2"/>
    <x v="9"/>
    <n v="1"/>
    <n v="46.3"/>
    <n v="0.2"/>
    <n v="18.78"/>
    <x v="2392"/>
    <n v="18.78"/>
    <n v="18.259999999999998"/>
    <n v="0.49298056155507552"/>
    <n v="2026"/>
    <s v="Q4"/>
    <x v="10"/>
    <x v="10"/>
  </r>
  <r>
    <n v="806"/>
    <d v="2026-11-29T00:00:00"/>
    <x v="0"/>
    <x v="15"/>
    <x v="3"/>
    <s v="Returning"/>
    <x v="4"/>
    <x v="10"/>
    <n v="1"/>
    <n v="39.659999999999997"/>
    <n v="0"/>
    <n v="14.76"/>
    <x v="2008"/>
    <n v="14.76"/>
    <n v="24.9"/>
    <n v="0.62783661119515888"/>
    <n v="2026"/>
    <s v="Q4"/>
    <x v="10"/>
    <x v="10"/>
  </r>
  <r>
    <n v="3150"/>
    <d v="2026-11-29T00:00:00"/>
    <x v="1"/>
    <x v="6"/>
    <x v="0"/>
    <s v="New"/>
    <x v="3"/>
    <x v="13"/>
    <n v="3"/>
    <n v="80.72"/>
    <n v="0.05"/>
    <n v="39.130000000000003"/>
    <x v="2393"/>
    <n v="117.39000000000001"/>
    <n v="112.66199999999998"/>
    <n v="0.48972406238589528"/>
    <n v="2026"/>
    <s v="Q4"/>
    <x v="10"/>
    <x v="10"/>
  </r>
  <r>
    <n v="4847"/>
    <d v="2026-11-29T00:00:00"/>
    <x v="1"/>
    <x v="14"/>
    <x v="3"/>
    <s v="New"/>
    <x v="2"/>
    <x v="2"/>
    <n v="2"/>
    <n v="35.51"/>
    <n v="0.05"/>
    <n v="13.24"/>
    <x v="2394"/>
    <n v="26.48"/>
    <n v="40.98899999999999"/>
    <n v="0.60752345521646967"/>
    <n v="2026"/>
    <s v="Q4"/>
    <x v="10"/>
    <x v="10"/>
  </r>
  <r>
    <n v="221"/>
    <d v="2026-11-30T00:00:00"/>
    <x v="3"/>
    <x v="8"/>
    <x v="2"/>
    <s v="Business"/>
    <x v="2"/>
    <x v="15"/>
    <n v="1"/>
    <n v="132.06"/>
    <n v="0.15"/>
    <n v="67.53"/>
    <x v="2395"/>
    <n v="67.53"/>
    <n v="44.721000000000004"/>
    <n v="0.39840179597509157"/>
    <n v="2026"/>
    <s v="Q4"/>
    <x v="10"/>
    <x v="10"/>
  </r>
  <r>
    <n v="630"/>
    <d v="2026-11-30T00:00:00"/>
    <x v="3"/>
    <x v="8"/>
    <x v="0"/>
    <s v="Business"/>
    <x v="0"/>
    <x v="6"/>
    <n v="3"/>
    <n v="41.07"/>
    <n v="0.1"/>
    <n v="16.86"/>
    <x v="2396"/>
    <n v="50.58"/>
    <n v="60.309000000000012"/>
    <n v="0.54386819251684126"/>
    <n v="2026"/>
    <s v="Q4"/>
    <x v="10"/>
    <x v="10"/>
  </r>
  <r>
    <n v="1789"/>
    <d v="2026-11-30T00:00:00"/>
    <x v="1"/>
    <x v="12"/>
    <x v="0"/>
    <s v="New"/>
    <x v="1"/>
    <x v="11"/>
    <n v="2"/>
    <n v="151.49"/>
    <n v="0.1"/>
    <n v="81.39"/>
    <x v="2397"/>
    <n v="162.78"/>
    <n v="109.90200000000002"/>
    <n v="0.40304090479019522"/>
    <n v="2026"/>
    <s v="Q4"/>
    <x v="10"/>
    <x v="10"/>
  </r>
  <r>
    <n v="1947"/>
    <d v="2026-11-30T00:00:00"/>
    <x v="0"/>
    <x v="0"/>
    <x v="2"/>
    <s v="Business"/>
    <x v="4"/>
    <x v="14"/>
    <n v="1"/>
    <n v="35.729999999999997"/>
    <n v="0.2"/>
    <n v="14.33"/>
    <x v="2398"/>
    <n v="14.33"/>
    <n v="14.254"/>
    <n v="0.49867058494262523"/>
    <n v="2026"/>
    <s v="Q4"/>
    <x v="10"/>
    <x v="10"/>
  </r>
  <r>
    <n v="2279"/>
    <d v="2026-11-30T00:00:00"/>
    <x v="0"/>
    <x v="0"/>
    <x v="2"/>
    <s v="Returning"/>
    <x v="0"/>
    <x v="4"/>
    <n v="2"/>
    <n v="50.38"/>
    <n v="0.1"/>
    <n v="22.41"/>
    <x v="2399"/>
    <n v="44.82"/>
    <n v="45.864000000000011"/>
    <n v="0.50575625248114342"/>
    <n v="2026"/>
    <s v="Q4"/>
    <x v="10"/>
    <x v="10"/>
  </r>
  <r>
    <n v="2439"/>
    <d v="2026-11-30T00:00:00"/>
    <x v="0"/>
    <x v="9"/>
    <x v="0"/>
    <s v="Business"/>
    <x v="4"/>
    <x v="14"/>
    <n v="1"/>
    <n v="35.67"/>
    <n v="0.1"/>
    <n v="13.81"/>
    <x v="2400"/>
    <n v="13.81"/>
    <n v="18.292999999999999"/>
    <n v="0.5698221350029592"/>
    <n v="2026"/>
    <s v="Q4"/>
    <x v="10"/>
    <x v="10"/>
  </r>
  <r>
    <n v="2540"/>
    <d v="2026-11-30T00:00:00"/>
    <x v="1"/>
    <x v="14"/>
    <x v="1"/>
    <s v="Business"/>
    <x v="3"/>
    <x v="13"/>
    <n v="12"/>
    <n v="81.150000000000006"/>
    <n v="0.15"/>
    <n v="39.590000000000003"/>
    <x v="2401"/>
    <n v="475.08000000000004"/>
    <n v="352.65"/>
    <n v="0.42604472472907828"/>
    <n v="2026"/>
    <s v="Q4"/>
    <x v="10"/>
    <x v="10"/>
  </r>
  <r>
    <n v="2747"/>
    <d v="2026-11-30T00:00:00"/>
    <x v="0"/>
    <x v="15"/>
    <x v="2"/>
    <s v="Returning"/>
    <x v="3"/>
    <x v="7"/>
    <n v="1"/>
    <n v="194.73"/>
    <n v="0"/>
    <n v="104.48"/>
    <x v="1006"/>
    <n v="104.48"/>
    <n v="90.249999999999986"/>
    <n v="0.46346222975401835"/>
    <n v="2026"/>
    <s v="Q4"/>
    <x v="10"/>
    <x v="10"/>
  </r>
  <r>
    <n v="3094"/>
    <d v="2026-11-30T00:00:00"/>
    <x v="1"/>
    <x v="1"/>
    <x v="3"/>
    <s v="Business"/>
    <x v="3"/>
    <x v="19"/>
    <n v="2"/>
    <n v="122.18"/>
    <n v="0.15"/>
    <n v="61.3"/>
    <x v="2402"/>
    <n v="122.6"/>
    <n v="85.106000000000023"/>
    <n v="0.40974261696821479"/>
    <n v="2026"/>
    <s v="Q4"/>
    <x v="10"/>
    <x v="10"/>
  </r>
  <r>
    <n v="3359"/>
    <d v="2026-11-30T00:00:00"/>
    <x v="3"/>
    <x v="13"/>
    <x v="0"/>
    <s v="Returning"/>
    <x v="3"/>
    <x v="13"/>
    <n v="1"/>
    <n v="83.14"/>
    <n v="0"/>
    <n v="39.369999999999997"/>
    <x v="2403"/>
    <n v="39.369999999999997"/>
    <n v="43.77"/>
    <n v="0.52646139042578788"/>
    <n v="2026"/>
    <s v="Q4"/>
    <x v="10"/>
    <x v="10"/>
  </r>
  <r>
    <n v="3473"/>
    <d v="2026-11-30T00:00:00"/>
    <x v="2"/>
    <x v="5"/>
    <x v="0"/>
    <s v="Returning"/>
    <x v="0"/>
    <x v="0"/>
    <n v="1"/>
    <n v="80.97"/>
    <n v="0"/>
    <n v="43.64"/>
    <x v="2404"/>
    <n v="43.64"/>
    <n v="37.33"/>
    <n v="0.4610349512164999"/>
    <n v="2026"/>
    <s v="Q4"/>
    <x v="10"/>
    <x v="10"/>
  </r>
  <r>
    <n v="3589"/>
    <d v="2026-11-30T00:00:00"/>
    <x v="0"/>
    <x v="9"/>
    <x v="0"/>
    <s v="New"/>
    <x v="1"/>
    <x v="17"/>
    <n v="1"/>
    <n v="73.03"/>
    <n v="0"/>
    <n v="32.71"/>
    <x v="2405"/>
    <n v="32.71"/>
    <n v="40.32"/>
    <n v="0.55210187594139393"/>
    <n v="2026"/>
    <s v="Q4"/>
    <x v="10"/>
    <x v="10"/>
  </r>
  <r>
    <n v="4689"/>
    <d v="2026-11-30T00:00:00"/>
    <x v="2"/>
    <x v="3"/>
    <x v="0"/>
    <s v="Returning"/>
    <x v="2"/>
    <x v="9"/>
    <n v="1"/>
    <n v="46.81"/>
    <n v="0.05"/>
    <n v="17.87"/>
    <x v="2406"/>
    <n v="17.87"/>
    <n v="26.599500000000003"/>
    <n v="0.59815154206815913"/>
    <n v="2026"/>
    <s v="Q4"/>
    <x v="10"/>
    <x v="10"/>
  </r>
  <r>
    <n v="4819"/>
    <d v="2026-11-30T00:00:00"/>
    <x v="3"/>
    <x v="7"/>
    <x v="3"/>
    <s v="New"/>
    <x v="1"/>
    <x v="11"/>
    <n v="2"/>
    <n v="153.51"/>
    <n v="0.15"/>
    <n v="81.290000000000006"/>
    <x v="2407"/>
    <n v="162.58000000000001"/>
    <n v="98.386999999999972"/>
    <n v="0.3770093536730697"/>
    <n v="2026"/>
    <s v="Q4"/>
    <x v="10"/>
    <x v="10"/>
  </r>
  <r>
    <n v="5167"/>
    <d v="2026-11-30T00:00:00"/>
    <x v="2"/>
    <x v="5"/>
    <x v="3"/>
    <s v="New"/>
    <x v="3"/>
    <x v="7"/>
    <n v="2"/>
    <n v="197.5"/>
    <n v="0"/>
    <n v="104.47"/>
    <x v="2408"/>
    <n v="208.94"/>
    <n v="186.06"/>
    <n v="0.4710379746835443"/>
    <n v="2026"/>
    <s v="Q4"/>
    <x v="10"/>
    <x v="10"/>
  </r>
  <r>
    <n v="38"/>
    <d v="2026-12-01T00:00:00"/>
    <x v="3"/>
    <x v="8"/>
    <x v="1"/>
    <s v="Business"/>
    <x v="1"/>
    <x v="3"/>
    <n v="8"/>
    <n v="146.55000000000001"/>
    <n v="0.1"/>
    <n v="78.03"/>
    <x v="2409"/>
    <n v="624.24"/>
    <n v="430.92000000000007"/>
    <n v="0.40839303991811671"/>
    <n v="2026"/>
    <s v="Q4"/>
    <x v="11"/>
    <x v="11"/>
  </r>
  <r>
    <n v="364"/>
    <d v="2026-12-01T00:00:00"/>
    <x v="3"/>
    <x v="13"/>
    <x v="0"/>
    <s v="Business"/>
    <x v="0"/>
    <x v="4"/>
    <n v="2"/>
    <n v="51.83"/>
    <n v="0.15"/>
    <n v="22.02"/>
    <x v="2410"/>
    <n v="44.04"/>
    <n v="44.070999999999991"/>
    <n v="0.50017591447151888"/>
    <n v="2026"/>
    <s v="Q4"/>
    <x v="11"/>
    <x v="11"/>
  </r>
  <r>
    <n v="2040"/>
    <d v="2026-12-01T00:00:00"/>
    <x v="1"/>
    <x v="12"/>
    <x v="0"/>
    <s v="New"/>
    <x v="1"/>
    <x v="3"/>
    <n v="1"/>
    <n v="140.34"/>
    <n v="0.15"/>
    <n v="79.92"/>
    <x v="2411"/>
    <n v="79.92"/>
    <n v="39.369"/>
    <n v="0.33003043029952467"/>
    <n v="2026"/>
    <s v="Q4"/>
    <x v="11"/>
    <x v="11"/>
  </r>
  <r>
    <n v="2899"/>
    <d v="2026-12-01T00:00:00"/>
    <x v="0"/>
    <x v="0"/>
    <x v="0"/>
    <s v="New"/>
    <x v="1"/>
    <x v="11"/>
    <n v="1"/>
    <n v="156.44999999999999"/>
    <n v="0"/>
    <n v="80.56"/>
    <x v="2412"/>
    <n v="80.56"/>
    <n v="75.889999999999986"/>
    <n v="0.48507510386705011"/>
    <n v="2026"/>
    <s v="Q4"/>
    <x v="11"/>
    <x v="11"/>
  </r>
  <r>
    <n v="3199"/>
    <d v="2026-12-01T00:00:00"/>
    <x v="2"/>
    <x v="16"/>
    <x v="3"/>
    <s v="Returning"/>
    <x v="4"/>
    <x v="10"/>
    <n v="1"/>
    <n v="41.33"/>
    <n v="0"/>
    <n v="15.03"/>
    <x v="1311"/>
    <n v="15.03"/>
    <n v="26.299999999999997"/>
    <n v="0.6363416404548754"/>
    <n v="2026"/>
    <s v="Q4"/>
    <x v="11"/>
    <x v="11"/>
  </r>
  <r>
    <n v="4722"/>
    <d v="2026-12-01T00:00:00"/>
    <x v="1"/>
    <x v="11"/>
    <x v="2"/>
    <s v="New"/>
    <x v="0"/>
    <x v="6"/>
    <n v="1"/>
    <n v="39.479999999999997"/>
    <n v="0.05"/>
    <n v="16.78"/>
    <x v="2413"/>
    <n v="16.78"/>
    <n v="20.725999999999992"/>
    <n v="0.55260491654668575"/>
    <n v="2026"/>
    <s v="Q4"/>
    <x v="11"/>
    <x v="11"/>
  </r>
  <r>
    <n v="1423"/>
    <d v="2026-12-02T00:00:00"/>
    <x v="2"/>
    <x v="3"/>
    <x v="0"/>
    <s v="Business"/>
    <x v="1"/>
    <x v="17"/>
    <n v="1"/>
    <n v="73.010000000000005"/>
    <n v="0.1"/>
    <n v="31.51"/>
    <x v="2414"/>
    <n v="31.51"/>
    <n v="34.198999999999998"/>
    <n v="0.52046142841924237"/>
    <n v="2026"/>
    <s v="Q4"/>
    <x v="11"/>
    <x v="11"/>
  </r>
  <r>
    <n v="1505"/>
    <d v="2026-12-02T00:00:00"/>
    <x v="0"/>
    <x v="15"/>
    <x v="0"/>
    <s v="Business"/>
    <x v="4"/>
    <x v="10"/>
    <n v="2"/>
    <n v="40.86"/>
    <n v="0.05"/>
    <n v="15.06"/>
    <x v="2415"/>
    <n v="30.12"/>
    <n v="47.513999999999996"/>
    <n v="0.6120256588608084"/>
    <n v="2026"/>
    <s v="Q4"/>
    <x v="11"/>
    <x v="11"/>
  </r>
  <r>
    <n v="1664"/>
    <d v="2026-12-02T00:00:00"/>
    <x v="2"/>
    <x v="5"/>
    <x v="3"/>
    <s v="Returning"/>
    <x v="3"/>
    <x v="7"/>
    <n v="6"/>
    <n v="194.79"/>
    <n v="0"/>
    <n v="105.73"/>
    <x v="2416"/>
    <n v="634.38"/>
    <n v="534.36"/>
    <n v="0.45721032907233433"/>
    <n v="2026"/>
    <s v="Q4"/>
    <x v="11"/>
    <x v="11"/>
  </r>
  <r>
    <n v="2035"/>
    <d v="2026-12-02T00:00:00"/>
    <x v="3"/>
    <x v="13"/>
    <x v="0"/>
    <s v="New"/>
    <x v="3"/>
    <x v="13"/>
    <n v="4"/>
    <n v="80.98"/>
    <n v="0.2"/>
    <n v="38.6"/>
    <x v="2417"/>
    <n v="154.4"/>
    <n v="104.73600000000002"/>
    <n v="0.40417387009138062"/>
    <n v="2026"/>
    <s v="Q4"/>
    <x v="11"/>
    <x v="11"/>
  </r>
  <r>
    <n v="2094"/>
    <d v="2026-12-02T00:00:00"/>
    <x v="0"/>
    <x v="15"/>
    <x v="0"/>
    <s v="New"/>
    <x v="3"/>
    <x v="7"/>
    <n v="3"/>
    <n v="196.48"/>
    <n v="0.05"/>
    <n v="107.2"/>
    <x v="2418"/>
    <n v="321.60000000000002"/>
    <n v="238.36799999999994"/>
    <n v="0.42568146751242919"/>
    <n v="2026"/>
    <s v="Q4"/>
    <x v="11"/>
    <x v="11"/>
  </r>
  <r>
    <n v="2204"/>
    <d v="2026-12-02T00:00:00"/>
    <x v="0"/>
    <x v="9"/>
    <x v="2"/>
    <s v="New"/>
    <x v="2"/>
    <x v="9"/>
    <n v="2"/>
    <n v="46.63"/>
    <n v="0"/>
    <n v="18.68"/>
    <x v="2419"/>
    <n v="37.36"/>
    <n v="55.900000000000006"/>
    <n v="0.59939952820072917"/>
    <n v="2026"/>
    <s v="Q4"/>
    <x v="11"/>
    <x v="11"/>
  </r>
  <r>
    <n v="3921"/>
    <d v="2026-12-02T00:00:00"/>
    <x v="2"/>
    <x v="5"/>
    <x v="1"/>
    <s v="Business"/>
    <x v="1"/>
    <x v="3"/>
    <n v="12"/>
    <n v="142.93"/>
    <n v="0.1"/>
    <n v="79.81"/>
    <x v="2420"/>
    <n v="957.72"/>
    <n v="585.92399999999998"/>
    <n v="0.37957197384889263"/>
    <n v="2026"/>
    <s v="Q4"/>
    <x v="11"/>
    <x v="11"/>
  </r>
  <r>
    <n v="3999"/>
    <d v="2026-12-02T00:00:00"/>
    <x v="1"/>
    <x v="12"/>
    <x v="2"/>
    <s v="Returning"/>
    <x v="1"/>
    <x v="11"/>
    <n v="2"/>
    <n v="153.97"/>
    <n v="0"/>
    <n v="79.45"/>
    <x v="2421"/>
    <n v="158.9"/>
    <n v="149.04"/>
    <n v="0.48399038773787101"/>
    <n v="2026"/>
    <s v="Q4"/>
    <x v="11"/>
    <x v="11"/>
  </r>
  <r>
    <n v="4546"/>
    <d v="2026-12-02T00:00:00"/>
    <x v="3"/>
    <x v="13"/>
    <x v="0"/>
    <s v="Returning"/>
    <x v="3"/>
    <x v="5"/>
    <n v="1"/>
    <n v="344.63"/>
    <n v="0.05"/>
    <n v="189.22"/>
    <x v="2422"/>
    <n v="189.22"/>
    <n v="138.17849999999996"/>
    <n v="0.42204988721695419"/>
    <n v="2026"/>
    <s v="Q4"/>
    <x v="11"/>
    <x v="11"/>
  </r>
  <r>
    <n v="158"/>
    <d v="2026-12-03T00:00:00"/>
    <x v="3"/>
    <x v="13"/>
    <x v="0"/>
    <s v="New"/>
    <x v="2"/>
    <x v="9"/>
    <n v="2"/>
    <n v="46.51"/>
    <n v="0.05"/>
    <n v="18.73"/>
    <x v="2423"/>
    <n v="37.46"/>
    <n v="50.908999999999985"/>
    <n v="0.57609568966492763"/>
    <n v="2026"/>
    <s v="Q4"/>
    <x v="11"/>
    <x v="11"/>
  </r>
  <r>
    <n v="1972"/>
    <d v="2026-12-03T00:00:00"/>
    <x v="0"/>
    <x v="9"/>
    <x v="1"/>
    <s v="Business"/>
    <x v="0"/>
    <x v="0"/>
    <n v="6"/>
    <n v="80.17"/>
    <n v="0.1"/>
    <n v="42.67"/>
    <x v="2424"/>
    <n v="256.02"/>
    <n v="176.89800000000002"/>
    <n v="0.40861779828974543"/>
    <n v="2026"/>
    <s v="Q4"/>
    <x v="11"/>
    <x v="11"/>
  </r>
  <r>
    <n v="3196"/>
    <d v="2026-12-03T00:00:00"/>
    <x v="3"/>
    <x v="13"/>
    <x v="0"/>
    <s v="New"/>
    <x v="3"/>
    <x v="19"/>
    <n v="2"/>
    <n v="124.62"/>
    <n v="0.1"/>
    <n v="58.91"/>
    <x v="2425"/>
    <n v="117.82"/>
    <n v="106.49600000000001"/>
    <n v="0.47475882237557737"/>
    <n v="2026"/>
    <s v="Q4"/>
    <x v="11"/>
    <x v="11"/>
  </r>
  <r>
    <n v="3722"/>
    <d v="2026-12-03T00:00:00"/>
    <x v="2"/>
    <x v="3"/>
    <x v="0"/>
    <s v="Returning"/>
    <x v="1"/>
    <x v="3"/>
    <n v="1"/>
    <n v="144.78"/>
    <n v="0.15"/>
    <n v="81.53"/>
    <x v="2426"/>
    <n v="81.53"/>
    <n v="41.533000000000001"/>
    <n v="0.33749380398657597"/>
    <n v="2026"/>
    <s v="Q4"/>
    <x v="11"/>
    <x v="11"/>
  </r>
  <r>
    <n v="4201"/>
    <d v="2026-12-03T00:00:00"/>
    <x v="3"/>
    <x v="7"/>
    <x v="0"/>
    <s v="Business"/>
    <x v="2"/>
    <x v="15"/>
    <n v="1"/>
    <n v="133.80000000000001"/>
    <n v="0"/>
    <n v="66.349999999999994"/>
    <x v="2427"/>
    <n v="66.349999999999994"/>
    <n v="67.450000000000017"/>
    <n v="0.50411061285500758"/>
    <n v="2026"/>
    <s v="Q4"/>
    <x v="11"/>
    <x v="11"/>
  </r>
  <r>
    <n v="4498"/>
    <d v="2026-12-03T00:00:00"/>
    <x v="3"/>
    <x v="7"/>
    <x v="2"/>
    <s v="New"/>
    <x v="3"/>
    <x v="19"/>
    <n v="1"/>
    <n v="124.93"/>
    <n v="0"/>
    <n v="59.41"/>
    <x v="2428"/>
    <n v="59.41"/>
    <n v="65.52000000000001"/>
    <n v="0.52445369406867848"/>
    <n v="2026"/>
    <s v="Q4"/>
    <x v="11"/>
    <x v="11"/>
  </r>
  <r>
    <n v="4791"/>
    <d v="2026-12-03T00:00:00"/>
    <x v="1"/>
    <x v="12"/>
    <x v="0"/>
    <s v="New"/>
    <x v="1"/>
    <x v="17"/>
    <n v="2"/>
    <n v="70.59"/>
    <n v="0.1"/>
    <n v="32.68"/>
    <x v="2429"/>
    <n v="65.36"/>
    <n v="61.702000000000012"/>
    <n v="0.48560545245628123"/>
    <n v="2026"/>
    <s v="Q4"/>
    <x v="11"/>
    <x v="11"/>
  </r>
  <r>
    <n v="614"/>
    <d v="2026-12-04T00:00:00"/>
    <x v="3"/>
    <x v="7"/>
    <x v="0"/>
    <s v="Returning"/>
    <x v="1"/>
    <x v="11"/>
    <n v="2"/>
    <n v="151.05000000000001"/>
    <n v="0.15"/>
    <n v="80.36"/>
    <x v="2430"/>
    <n v="160.72"/>
    <n v="96.065000000000026"/>
    <n v="0.37410674299511271"/>
    <n v="2026"/>
    <s v="Q4"/>
    <x v="11"/>
    <x v="11"/>
  </r>
  <r>
    <n v="2301"/>
    <d v="2026-12-04T00:00:00"/>
    <x v="3"/>
    <x v="7"/>
    <x v="0"/>
    <s v="Returning"/>
    <x v="3"/>
    <x v="19"/>
    <n v="2"/>
    <n v="120.37"/>
    <n v="0.2"/>
    <n v="59.39"/>
    <x v="2431"/>
    <n v="118.78"/>
    <n v="73.812000000000012"/>
    <n v="0.3832557946332143"/>
    <n v="2026"/>
    <s v="Q4"/>
    <x v="11"/>
    <x v="11"/>
  </r>
  <r>
    <n v="4430"/>
    <d v="2026-12-04T00:00:00"/>
    <x v="1"/>
    <x v="1"/>
    <x v="0"/>
    <s v="Returning"/>
    <x v="3"/>
    <x v="7"/>
    <n v="3"/>
    <n v="193.8"/>
    <n v="0"/>
    <n v="104.55"/>
    <x v="2432"/>
    <n v="313.64999999999998"/>
    <n v="267.75000000000011"/>
    <n v="0.46052631578947378"/>
    <n v="2026"/>
    <s v="Q4"/>
    <x v="11"/>
    <x v="11"/>
  </r>
  <r>
    <n v="318"/>
    <d v="2026-12-05T00:00:00"/>
    <x v="3"/>
    <x v="13"/>
    <x v="0"/>
    <s v="Business"/>
    <x v="1"/>
    <x v="3"/>
    <n v="1"/>
    <n v="146.08000000000001"/>
    <n v="0.1"/>
    <n v="81.540000000000006"/>
    <x v="2433"/>
    <n v="81.540000000000006"/>
    <n v="49.932000000000002"/>
    <n v="0.37979189485213583"/>
    <n v="2026"/>
    <s v="Q4"/>
    <x v="11"/>
    <x v="11"/>
  </r>
  <r>
    <n v="782"/>
    <d v="2026-12-05T00:00:00"/>
    <x v="3"/>
    <x v="7"/>
    <x v="1"/>
    <s v="Business"/>
    <x v="0"/>
    <x v="8"/>
    <n v="4"/>
    <n v="101.17"/>
    <n v="0.15"/>
    <n v="50.48"/>
    <x v="2434"/>
    <n v="201.92"/>
    <n v="142.05800000000002"/>
    <n v="0.41298571420265257"/>
    <n v="2026"/>
    <s v="Q4"/>
    <x v="11"/>
    <x v="11"/>
  </r>
  <r>
    <n v="1402"/>
    <d v="2026-12-05T00:00:00"/>
    <x v="1"/>
    <x v="6"/>
    <x v="2"/>
    <s v="New"/>
    <x v="3"/>
    <x v="19"/>
    <n v="2"/>
    <n v="121.64"/>
    <n v="0"/>
    <n v="61.94"/>
    <x v="2435"/>
    <n v="123.88"/>
    <n v="119.4"/>
    <n v="0.49079250246629402"/>
    <n v="2026"/>
    <s v="Q4"/>
    <x v="11"/>
    <x v="11"/>
  </r>
  <r>
    <n v="1824"/>
    <d v="2026-12-05T00:00:00"/>
    <x v="1"/>
    <x v="1"/>
    <x v="0"/>
    <s v="Returning"/>
    <x v="2"/>
    <x v="18"/>
    <n v="1"/>
    <n v="165.1"/>
    <n v="0.05"/>
    <n v="85.23"/>
    <x v="2436"/>
    <n v="85.23"/>
    <n v="71.614999999999995"/>
    <n v="0.45659727756702473"/>
    <n v="2026"/>
    <s v="Q4"/>
    <x v="11"/>
    <x v="11"/>
  </r>
  <r>
    <n v="2141"/>
    <d v="2026-12-05T00:00:00"/>
    <x v="3"/>
    <x v="13"/>
    <x v="0"/>
    <s v="New"/>
    <x v="3"/>
    <x v="7"/>
    <n v="3"/>
    <n v="194.07"/>
    <n v="0.1"/>
    <n v="102.37"/>
    <x v="2437"/>
    <n v="307.11"/>
    <n v="216.87900000000002"/>
    <n v="0.4138999101126169"/>
    <n v="2026"/>
    <s v="Q4"/>
    <x v="11"/>
    <x v="11"/>
  </r>
  <r>
    <n v="3517"/>
    <d v="2026-12-05T00:00:00"/>
    <x v="3"/>
    <x v="13"/>
    <x v="3"/>
    <s v="New"/>
    <x v="1"/>
    <x v="11"/>
    <n v="1"/>
    <n v="152.44"/>
    <n v="0.1"/>
    <n v="76.91"/>
    <x v="2438"/>
    <n v="76.91"/>
    <n v="60.286000000000001"/>
    <n v="0.43941514329863846"/>
    <n v="2026"/>
    <s v="Q4"/>
    <x v="11"/>
    <x v="11"/>
  </r>
  <r>
    <n v="4055"/>
    <d v="2026-12-05T00:00:00"/>
    <x v="1"/>
    <x v="12"/>
    <x v="0"/>
    <s v="Returning"/>
    <x v="3"/>
    <x v="19"/>
    <n v="1"/>
    <n v="123.82"/>
    <n v="0.05"/>
    <n v="59.19"/>
    <x v="2439"/>
    <n v="59.19"/>
    <n v="58.438999999999993"/>
    <n v="0.49680775999115862"/>
    <n v="2026"/>
    <s v="Q4"/>
    <x v="11"/>
    <x v="11"/>
  </r>
  <r>
    <n v="4168"/>
    <d v="2026-12-05T00:00:00"/>
    <x v="0"/>
    <x v="0"/>
    <x v="0"/>
    <s v="New"/>
    <x v="1"/>
    <x v="17"/>
    <n v="4"/>
    <n v="71.12"/>
    <n v="0.05"/>
    <n v="31.93"/>
    <x v="2440"/>
    <n v="127.72"/>
    <n v="142.53600000000003"/>
    <n v="0.52741104730329769"/>
    <n v="2026"/>
    <s v="Q4"/>
    <x v="11"/>
    <x v="11"/>
  </r>
  <r>
    <n v="4317"/>
    <d v="2026-12-05T00:00:00"/>
    <x v="2"/>
    <x v="16"/>
    <x v="3"/>
    <s v="Returning"/>
    <x v="1"/>
    <x v="17"/>
    <n v="1"/>
    <n v="71.55"/>
    <n v="0.1"/>
    <n v="32.07"/>
    <x v="2441"/>
    <n v="32.07"/>
    <n v="32.324999999999996"/>
    <n v="0.50197996738877237"/>
    <n v="2026"/>
    <s v="Q4"/>
    <x v="11"/>
    <x v="11"/>
  </r>
  <r>
    <n v="4879"/>
    <d v="2026-12-05T00:00:00"/>
    <x v="2"/>
    <x v="2"/>
    <x v="3"/>
    <s v="Returning"/>
    <x v="1"/>
    <x v="17"/>
    <n v="2"/>
    <n v="70.239999999999995"/>
    <n v="0.1"/>
    <n v="33.29"/>
    <x v="2442"/>
    <n v="66.58"/>
    <n v="59.85199999999999"/>
    <n v="0.47339281194634264"/>
    <n v="2026"/>
    <s v="Q4"/>
    <x v="11"/>
    <x v="11"/>
  </r>
  <r>
    <n v="467"/>
    <d v="2026-12-06T00:00:00"/>
    <x v="0"/>
    <x v="0"/>
    <x v="3"/>
    <s v="Returning"/>
    <x v="0"/>
    <x v="4"/>
    <n v="2"/>
    <n v="50.68"/>
    <n v="0.15"/>
    <n v="22.41"/>
    <x v="2443"/>
    <n v="44.82"/>
    <n v="41.335999999999991"/>
    <n v="0.47978086262129155"/>
    <n v="2026"/>
    <s v="Q4"/>
    <x v="11"/>
    <x v="11"/>
  </r>
  <r>
    <n v="825"/>
    <d v="2026-12-06T00:00:00"/>
    <x v="3"/>
    <x v="7"/>
    <x v="0"/>
    <s v="New"/>
    <x v="0"/>
    <x v="8"/>
    <n v="1"/>
    <n v="101.26"/>
    <n v="0"/>
    <n v="51.7"/>
    <x v="2444"/>
    <n v="51.7"/>
    <n v="49.56"/>
    <n v="0.4894331424056883"/>
    <n v="2026"/>
    <s v="Q4"/>
    <x v="11"/>
    <x v="11"/>
  </r>
  <r>
    <n v="2346"/>
    <d v="2026-12-06T00:00:00"/>
    <x v="0"/>
    <x v="0"/>
    <x v="3"/>
    <s v="Business"/>
    <x v="2"/>
    <x v="9"/>
    <n v="2"/>
    <n v="46.01"/>
    <n v="0.05"/>
    <n v="18.399999999999999"/>
    <x v="2445"/>
    <n v="36.799999999999997"/>
    <n v="50.619"/>
    <n v="0.57903888170763795"/>
    <n v="2026"/>
    <s v="Q4"/>
    <x v="11"/>
    <x v="11"/>
  </r>
  <r>
    <n v="3095"/>
    <d v="2026-12-06T00:00:00"/>
    <x v="1"/>
    <x v="12"/>
    <x v="0"/>
    <s v="New"/>
    <x v="2"/>
    <x v="15"/>
    <n v="2"/>
    <n v="131.97999999999999"/>
    <n v="0.1"/>
    <n v="68.02"/>
    <x v="2446"/>
    <n v="136.04"/>
    <n v="101.524"/>
    <n v="0.42735431294303855"/>
    <n v="2026"/>
    <s v="Q4"/>
    <x v="11"/>
    <x v="11"/>
  </r>
  <r>
    <n v="3580"/>
    <d v="2026-12-06T00:00:00"/>
    <x v="3"/>
    <x v="7"/>
    <x v="2"/>
    <s v="New"/>
    <x v="1"/>
    <x v="17"/>
    <n v="2"/>
    <n v="73.16"/>
    <n v="0.15"/>
    <n v="32.64"/>
    <x v="2447"/>
    <n v="65.28"/>
    <n v="59.091999999999985"/>
    <n v="0.47512301804264617"/>
    <n v="2026"/>
    <s v="Q4"/>
    <x v="11"/>
    <x v="11"/>
  </r>
  <r>
    <n v="4672"/>
    <d v="2026-12-06T00:00:00"/>
    <x v="1"/>
    <x v="6"/>
    <x v="0"/>
    <s v="Business"/>
    <x v="2"/>
    <x v="9"/>
    <n v="2"/>
    <n v="47.43"/>
    <n v="0.05"/>
    <n v="18.63"/>
    <x v="2448"/>
    <n v="37.26"/>
    <n v="52.856999999999992"/>
    <n v="0.58653750124837711"/>
    <n v="2026"/>
    <s v="Q4"/>
    <x v="11"/>
    <x v="11"/>
  </r>
  <r>
    <n v="533"/>
    <d v="2026-12-07T00:00:00"/>
    <x v="0"/>
    <x v="9"/>
    <x v="0"/>
    <s v="New"/>
    <x v="2"/>
    <x v="2"/>
    <n v="1"/>
    <n v="35.93"/>
    <n v="0.05"/>
    <n v="13.23"/>
    <x v="67"/>
    <n v="13.23"/>
    <n v="20.903499999999998"/>
    <n v="0.6124042363074399"/>
    <n v="2026"/>
    <s v="Q4"/>
    <x v="11"/>
    <x v="11"/>
  </r>
  <r>
    <n v="2160"/>
    <d v="2026-12-07T00:00:00"/>
    <x v="0"/>
    <x v="15"/>
    <x v="3"/>
    <s v="Returning"/>
    <x v="2"/>
    <x v="2"/>
    <n v="1"/>
    <n v="35.53"/>
    <n v="0.05"/>
    <n v="13.28"/>
    <x v="2449"/>
    <n v="13.28"/>
    <n v="20.473500000000001"/>
    <n v="0.6065593197742456"/>
    <n v="2026"/>
    <s v="Q4"/>
    <x v="11"/>
    <x v="11"/>
  </r>
  <r>
    <n v="2841"/>
    <d v="2026-12-07T00:00:00"/>
    <x v="1"/>
    <x v="14"/>
    <x v="0"/>
    <s v="New"/>
    <x v="3"/>
    <x v="7"/>
    <n v="3"/>
    <n v="196.97"/>
    <n v="0.15"/>
    <n v="101.88"/>
    <x v="2450"/>
    <n v="305.64"/>
    <n v="196.63349999999997"/>
    <n v="0.39148690902466482"/>
    <n v="2026"/>
    <s v="Q4"/>
    <x v="11"/>
    <x v="11"/>
  </r>
  <r>
    <n v="3433"/>
    <d v="2026-12-07T00:00:00"/>
    <x v="0"/>
    <x v="0"/>
    <x v="0"/>
    <s v="New"/>
    <x v="2"/>
    <x v="2"/>
    <n v="2"/>
    <n v="37.020000000000003"/>
    <n v="0.2"/>
    <n v="13.39"/>
    <x v="2451"/>
    <n v="26.78"/>
    <n v="32.452000000000005"/>
    <n v="0.5478795245813074"/>
    <n v="2026"/>
    <s v="Q4"/>
    <x v="11"/>
    <x v="11"/>
  </r>
  <r>
    <n v="3763"/>
    <d v="2026-12-07T00:00:00"/>
    <x v="1"/>
    <x v="14"/>
    <x v="0"/>
    <s v="New"/>
    <x v="2"/>
    <x v="9"/>
    <n v="4"/>
    <n v="47.22"/>
    <n v="0"/>
    <n v="18.420000000000002"/>
    <x v="2452"/>
    <n v="73.680000000000007"/>
    <n v="115.19999999999999"/>
    <n v="0.60991105463786521"/>
    <n v="2026"/>
    <s v="Q4"/>
    <x v="11"/>
    <x v="11"/>
  </r>
  <r>
    <n v="706"/>
    <d v="2026-12-08T00:00:00"/>
    <x v="1"/>
    <x v="12"/>
    <x v="2"/>
    <s v="Returning"/>
    <x v="2"/>
    <x v="9"/>
    <n v="4"/>
    <n v="46.48"/>
    <n v="0.1"/>
    <n v="18.66"/>
    <x v="2453"/>
    <n v="74.64"/>
    <n v="92.688000000000002"/>
    <n v="0.55393000573723461"/>
    <n v="2026"/>
    <s v="Q4"/>
    <x v="11"/>
    <x v="11"/>
  </r>
  <r>
    <n v="1086"/>
    <d v="2026-12-08T00:00:00"/>
    <x v="3"/>
    <x v="13"/>
    <x v="1"/>
    <s v="Business"/>
    <x v="1"/>
    <x v="3"/>
    <n v="12"/>
    <n v="146.99"/>
    <n v="0.15"/>
    <n v="79.239999999999995"/>
    <x v="2454"/>
    <n v="950.87999999999988"/>
    <n v="548.41800000000012"/>
    <n v="0.36578318653129671"/>
    <n v="2026"/>
    <s v="Q4"/>
    <x v="11"/>
    <x v="11"/>
  </r>
  <r>
    <n v="1204"/>
    <d v="2026-12-08T00:00:00"/>
    <x v="2"/>
    <x v="10"/>
    <x v="0"/>
    <s v="New"/>
    <x v="4"/>
    <x v="10"/>
    <n v="1"/>
    <n v="40.29"/>
    <n v="0"/>
    <n v="15.07"/>
    <x v="2455"/>
    <n v="15.07"/>
    <n v="25.22"/>
    <n v="0.62596177711590961"/>
    <n v="2026"/>
    <s v="Q4"/>
    <x v="11"/>
    <x v="11"/>
  </r>
  <r>
    <n v="1451"/>
    <d v="2026-12-08T00:00:00"/>
    <x v="0"/>
    <x v="0"/>
    <x v="1"/>
    <s v="Business"/>
    <x v="3"/>
    <x v="19"/>
    <n v="4"/>
    <n v="125.82"/>
    <n v="0.15"/>
    <n v="61.39"/>
    <x v="2456"/>
    <n v="245.56"/>
    <n v="182.22799999999995"/>
    <n v="0.42597735326844133"/>
    <n v="2026"/>
    <s v="Q4"/>
    <x v="11"/>
    <x v="11"/>
  </r>
  <r>
    <n v="1650"/>
    <d v="2026-12-08T00:00:00"/>
    <x v="1"/>
    <x v="1"/>
    <x v="0"/>
    <s v="New"/>
    <x v="2"/>
    <x v="2"/>
    <n v="3"/>
    <n v="36.25"/>
    <n v="0"/>
    <n v="13.67"/>
    <x v="2457"/>
    <n v="41.01"/>
    <n v="67.740000000000009"/>
    <n v="0.62289655172413805"/>
    <n v="2026"/>
    <s v="Q4"/>
    <x v="11"/>
    <x v="11"/>
  </r>
  <r>
    <n v="1740"/>
    <d v="2026-12-08T00:00:00"/>
    <x v="2"/>
    <x v="10"/>
    <x v="3"/>
    <s v="Returning"/>
    <x v="2"/>
    <x v="18"/>
    <n v="1"/>
    <n v="165.29"/>
    <n v="0.05"/>
    <n v="89.92"/>
    <x v="2458"/>
    <n v="89.92"/>
    <n v="67.105499999999992"/>
    <n v="0.42735415585366704"/>
    <n v="2026"/>
    <s v="Q4"/>
    <x v="11"/>
    <x v="11"/>
  </r>
  <r>
    <n v="3191"/>
    <d v="2026-12-08T00:00:00"/>
    <x v="3"/>
    <x v="8"/>
    <x v="0"/>
    <s v="New"/>
    <x v="3"/>
    <x v="13"/>
    <n v="1"/>
    <n v="82.89"/>
    <n v="0.15"/>
    <n v="38.51"/>
    <x v="2459"/>
    <n v="38.51"/>
    <n v="31.946500000000007"/>
    <n v="0.45342161475520365"/>
    <n v="2026"/>
    <s v="Q4"/>
    <x v="11"/>
    <x v="11"/>
  </r>
  <r>
    <n v="3662"/>
    <d v="2026-12-08T00:00:00"/>
    <x v="1"/>
    <x v="6"/>
    <x v="0"/>
    <s v="Business"/>
    <x v="3"/>
    <x v="7"/>
    <n v="1"/>
    <n v="199.66"/>
    <n v="0"/>
    <n v="103.15"/>
    <x v="2460"/>
    <n v="103.15"/>
    <n v="96.509999999999991"/>
    <n v="0.48337173194430527"/>
    <n v="2026"/>
    <s v="Q4"/>
    <x v="11"/>
    <x v="11"/>
  </r>
  <r>
    <n v="3922"/>
    <d v="2026-12-08T00:00:00"/>
    <x v="3"/>
    <x v="8"/>
    <x v="2"/>
    <s v="New"/>
    <x v="1"/>
    <x v="3"/>
    <n v="2"/>
    <n v="146.25"/>
    <n v="0.05"/>
    <n v="77.3"/>
    <x v="2461"/>
    <n v="154.6"/>
    <n v="123.27500000000001"/>
    <n v="0.44363472784525421"/>
    <n v="2026"/>
    <s v="Q4"/>
    <x v="11"/>
    <x v="11"/>
  </r>
  <r>
    <n v="4022"/>
    <d v="2026-12-08T00:00:00"/>
    <x v="0"/>
    <x v="9"/>
    <x v="3"/>
    <s v="Returning"/>
    <x v="3"/>
    <x v="5"/>
    <n v="1"/>
    <n v="333.51"/>
    <n v="0.2"/>
    <n v="199.91"/>
    <x v="2462"/>
    <n v="199.91"/>
    <n v="66.897999999999996"/>
    <n v="0.25073461065635211"/>
    <n v="2026"/>
    <s v="Q4"/>
    <x v="11"/>
    <x v="11"/>
  </r>
  <r>
    <n v="4366"/>
    <d v="2026-12-08T00:00:00"/>
    <x v="1"/>
    <x v="12"/>
    <x v="2"/>
    <s v="New"/>
    <x v="1"/>
    <x v="11"/>
    <n v="1"/>
    <n v="151.97"/>
    <n v="0.05"/>
    <n v="80.239999999999995"/>
    <x v="2463"/>
    <n v="80.239999999999995"/>
    <n v="64.131500000000003"/>
    <n v="0.44421163456776441"/>
    <n v="2026"/>
    <s v="Q4"/>
    <x v="11"/>
    <x v="11"/>
  </r>
  <r>
    <n v="4880"/>
    <d v="2026-12-08T00:00:00"/>
    <x v="3"/>
    <x v="13"/>
    <x v="2"/>
    <s v="New"/>
    <x v="0"/>
    <x v="6"/>
    <n v="1"/>
    <n v="41.07"/>
    <n v="0"/>
    <n v="16.600000000000001"/>
    <x v="2464"/>
    <n v="16.600000000000001"/>
    <n v="24.47"/>
    <n v="0.59581202824446067"/>
    <n v="2026"/>
    <s v="Q4"/>
    <x v="11"/>
    <x v="11"/>
  </r>
  <r>
    <n v="5127"/>
    <d v="2026-12-08T00:00:00"/>
    <x v="1"/>
    <x v="11"/>
    <x v="3"/>
    <s v="Returning"/>
    <x v="3"/>
    <x v="19"/>
    <n v="1"/>
    <n v="122.65"/>
    <n v="0"/>
    <n v="58.9"/>
    <x v="2465"/>
    <n v="58.9"/>
    <n v="63.750000000000007"/>
    <n v="0.51977170811251527"/>
    <n v="2026"/>
    <s v="Q4"/>
    <x v="11"/>
    <x v="11"/>
  </r>
  <r>
    <n v="13"/>
    <d v="2026-12-09T00:00:00"/>
    <x v="1"/>
    <x v="6"/>
    <x v="0"/>
    <s v="Returning"/>
    <x v="1"/>
    <x v="3"/>
    <n v="6"/>
    <n v="143.16"/>
    <n v="0.15"/>
    <n v="80.349999999999994"/>
    <x v="2466"/>
    <n v="482.09999999999997"/>
    <n v="248.01600000000002"/>
    <n v="0.33969396643820987"/>
    <n v="2026"/>
    <s v="Q4"/>
    <x v="11"/>
    <x v="11"/>
  </r>
  <r>
    <n v="102"/>
    <d v="2026-12-09T00:00:00"/>
    <x v="2"/>
    <x v="5"/>
    <x v="2"/>
    <s v="New"/>
    <x v="1"/>
    <x v="3"/>
    <n v="3"/>
    <n v="142.75"/>
    <n v="0.1"/>
    <n v="81.739999999999995"/>
    <x v="2467"/>
    <n v="245.21999999999997"/>
    <n v="140.20500000000004"/>
    <n v="0.3637672698968672"/>
    <n v="2026"/>
    <s v="Q4"/>
    <x v="11"/>
    <x v="11"/>
  </r>
  <r>
    <n v="519"/>
    <d v="2026-12-09T00:00:00"/>
    <x v="1"/>
    <x v="12"/>
    <x v="2"/>
    <s v="Returning"/>
    <x v="4"/>
    <x v="14"/>
    <n v="2"/>
    <n v="36.03"/>
    <n v="0.1"/>
    <n v="13.54"/>
    <x v="2468"/>
    <n v="27.08"/>
    <n v="37.774000000000001"/>
    <n v="0.58244672649335427"/>
    <n v="2026"/>
    <s v="Q4"/>
    <x v="11"/>
    <x v="11"/>
  </r>
  <r>
    <n v="522"/>
    <d v="2026-12-09T00:00:00"/>
    <x v="0"/>
    <x v="15"/>
    <x v="2"/>
    <s v="Returning"/>
    <x v="2"/>
    <x v="15"/>
    <n v="2"/>
    <n v="133.4"/>
    <n v="0"/>
    <n v="67.69"/>
    <x v="2469"/>
    <n v="135.38"/>
    <n v="131.42000000000002"/>
    <n v="0.49257871064467768"/>
    <n v="2026"/>
    <s v="Q4"/>
    <x v="11"/>
    <x v="11"/>
  </r>
  <r>
    <n v="798"/>
    <d v="2026-12-09T00:00:00"/>
    <x v="2"/>
    <x v="2"/>
    <x v="2"/>
    <s v="Returning"/>
    <x v="3"/>
    <x v="7"/>
    <n v="3"/>
    <n v="199.31"/>
    <n v="0.05"/>
    <n v="101.19"/>
    <x v="2470"/>
    <n v="303.57"/>
    <n v="264.46350000000001"/>
    <n v="0.46557729429690325"/>
    <n v="2026"/>
    <s v="Q4"/>
    <x v="11"/>
    <x v="11"/>
  </r>
  <r>
    <n v="1746"/>
    <d v="2026-12-09T00:00:00"/>
    <x v="1"/>
    <x v="11"/>
    <x v="0"/>
    <s v="Business"/>
    <x v="2"/>
    <x v="9"/>
    <n v="1"/>
    <n v="47.44"/>
    <n v="0.15"/>
    <n v="17.899999999999999"/>
    <x v="2471"/>
    <n v="17.899999999999999"/>
    <n v="22.423999999999999"/>
    <n v="0.55609562543398472"/>
    <n v="2026"/>
    <s v="Q4"/>
    <x v="11"/>
    <x v="11"/>
  </r>
  <r>
    <n v="3412"/>
    <d v="2026-12-09T00:00:00"/>
    <x v="0"/>
    <x v="0"/>
    <x v="1"/>
    <s v="Business"/>
    <x v="1"/>
    <x v="3"/>
    <n v="10"/>
    <n v="145.30000000000001"/>
    <n v="0.1"/>
    <n v="79.7"/>
    <x v="2472"/>
    <n v="797"/>
    <n v="510.70000000000005"/>
    <n v="0.39053299686472437"/>
    <n v="2026"/>
    <s v="Q4"/>
    <x v="11"/>
    <x v="11"/>
  </r>
  <r>
    <n v="175"/>
    <d v="2026-12-10T00:00:00"/>
    <x v="0"/>
    <x v="0"/>
    <x v="3"/>
    <s v="New"/>
    <x v="0"/>
    <x v="0"/>
    <n v="1"/>
    <n v="81.010000000000005"/>
    <n v="0.2"/>
    <n v="41.51"/>
    <x v="2473"/>
    <n v="41.51"/>
    <n v="23.298000000000009"/>
    <n v="0.35949265522774976"/>
    <n v="2026"/>
    <s v="Q4"/>
    <x v="11"/>
    <x v="11"/>
  </r>
  <r>
    <n v="1014"/>
    <d v="2026-12-10T00:00:00"/>
    <x v="3"/>
    <x v="7"/>
    <x v="3"/>
    <s v="New"/>
    <x v="2"/>
    <x v="2"/>
    <n v="2"/>
    <n v="35.619999999999997"/>
    <n v="0"/>
    <n v="13.62"/>
    <x v="2474"/>
    <n v="27.24"/>
    <n v="44"/>
    <n v="0.61763054463784395"/>
    <n v="2026"/>
    <s v="Q4"/>
    <x v="11"/>
    <x v="11"/>
  </r>
  <r>
    <n v="1763"/>
    <d v="2026-12-10T00:00:00"/>
    <x v="0"/>
    <x v="0"/>
    <x v="0"/>
    <s v="New"/>
    <x v="0"/>
    <x v="4"/>
    <n v="2"/>
    <n v="49.88"/>
    <n v="0.05"/>
    <n v="22.31"/>
    <x v="2475"/>
    <n v="44.62"/>
    <n v="50.152000000000008"/>
    <n v="0.52918583547883347"/>
    <n v="2026"/>
    <s v="Q4"/>
    <x v="11"/>
    <x v="11"/>
  </r>
  <r>
    <n v="1863"/>
    <d v="2026-12-10T00:00:00"/>
    <x v="3"/>
    <x v="7"/>
    <x v="3"/>
    <s v="Returning"/>
    <x v="0"/>
    <x v="8"/>
    <n v="1"/>
    <n v="101.18"/>
    <n v="0.05"/>
    <n v="49.12"/>
    <x v="2476"/>
    <n v="49.12"/>
    <n v="47.000999999999998"/>
    <n v="0.48897743469169069"/>
    <n v="2026"/>
    <s v="Q4"/>
    <x v="11"/>
    <x v="11"/>
  </r>
  <r>
    <n v="3466"/>
    <d v="2026-12-10T00:00:00"/>
    <x v="1"/>
    <x v="12"/>
    <x v="2"/>
    <s v="Business"/>
    <x v="4"/>
    <x v="14"/>
    <n v="2"/>
    <n v="36.64"/>
    <n v="0"/>
    <n v="13.7"/>
    <x v="2477"/>
    <n v="27.4"/>
    <n v="45.88"/>
    <n v="0.62609170305676853"/>
    <n v="2026"/>
    <s v="Q4"/>
    <x v="11"/>
    <x v="11"/>
  </r>
  <r>
    <n v="3630"/>
    <d v="2026-12-10T00:00:00"/>
    <x v="1"/>
    <x v="12"/>
    <x v="2"/>
    <s v="Returning"/>
    <x v="0"/>
    <x v="6"/>
    <n v="3"/>
    <n v="39.979999999999997"/>
    <n v="0.1"/>
    <n v="16.989999999999998"/>
    <x v="2478"/>
    <n v="50.97"/>
    <n v="56.975999999999999"/>
    <n v="0.52781946528819967"/>
    <n v="2026"/>
    <s v="Q4"/>
    <x v="11"/>
    <x v="11"/>
  </r>
  <r>
    <n v="3633"/>
    <d v="2026-12-10T00:00:00"/>
    <x v="3"/>
    <x v="4"/>
    <x v="3"/>
    <s v="Business"/>
    <x v="1"/>
    <x v="3"/>
    <n v="3"/>
    <n v="144.16"/>
    <n v="0"/>
    <n v="77.36"/>
    <x v="2479"/>
    <n v="232.07999999999998"/>
    <n v="200.40000000000003"/>
    <n v="0.46337402885682583"/>
    <n v="2026"/>
    <s v="Q4"/>
    <x v="11"/>
    <x v="11"/>
  </r>
  <r>
    <n v="4"/>
    <d v="2026-12-11T00:00:00"/>
    <x v="3"/>
    <x v="4"/>
    <x v="0"/>
    <s v="New"/>
    <x v="0"/>
    <x v="8"/>
    <n v="1"/>
    <n v="102.98"/>
    <n v="0.1"/>
    <n v="51.45"/>
    <x v="2480"/>
    <n v="51.45"/>
    <n v="41.231999999999999"/>
    <n v="0.4448760277076455"/>
    <n v="2026"/>
    <s v="Q4"/>
    <x v="11"/>
    <x v="11"/>
  </r>
  <r>
    <n v="70"/>
    <d v="2026-12-11T00:00:00"/>
    <x v="3"/>
    <x v="13"/>
    <x v="0"/>
    <s v="New"/>
    <x v="4"/>
    <x v="12"/>
    <n v="2"/>
    <n v="122.49"/>
    <n v="0.15"/>
    <n v="70.930000000000007"/>
    <x v="2481"/>
    <n v="141.86000000000001"/>
    <n v="66.372999999999962"/>
    <n v="0.31874390706564265"/>
    <n v="2026"/>
    <s v="Q4"/>
    <x v="11"/>
    <x v="11"/>
  </r>
  <r>
    <n v="948"/>
    <d v="2026-12-11T00:00:00"/>
    <x v="1"/>
    <x v="11"/>
    <x v="3"/>
    <s v="New"/>
    <x v="1"/>
    <x v="3"/>
    <n v="1"/>
    <n v="141.74"/>
    <n v="0.15"/>
    <n v="78.97"/>
    <x v="2482"/>
    <n v="78.97"/>
    <n v="41.509"/>
    <n v="0.34453307215365336"/>
    <n v="2026"/>
    <s v="Q4"/>
    <x v="11"/>
    <x v="11"/>
  </r>
  <r>
    <n v="1957"/>
    <d v="2026-12-11T00:00:00"/>
    <x v="3"/>
    <x v="7"/>
    <x v="0"/>
    <s v="Returning"/>
    <x v="0"/>
    <x v="6"/>
    <n v="6"/>
    <n v="39.44"/>
    <n v="0.1"/>
    <n v="16.89"/>
    <x v="2483"/>
    <n v="101.34"/>
    <n v="111.636"/>
    <n v="0.52417173766058145"/>
    <n v="2026"/>
    <s v="Q4"/>
    <x v="11"/>
    <x v="11"/>
  </r>
  <r>
    <n v="3097"/>
    <d v="2026-12-11T00:00:00"/>
    <x v="2"/>
    <x v="3"/>
    <x v="2"/>
    <s v="Returning"/>
    <x v="0"/>
    <x v="4"/>
    <n v="1"/>
    <n v="49.64"/>
    <n v="0.1"/>
    <n v="22"/>
    <x v="2484"/>
    <n v="22"/>
    <n v="22.676000000000002"/>
    <n v="0.50756558331094992"/>
    <n v="2026"/>
    <s v="Q4"/>
    <x v="11"/>
    <x v="11"/>
  </r>
  <r>
    <n v="3649"/>
    <d v="2026-12-11T00:00:00"/>
    <x v="2"/>
    <x v="2"/>
    <x v="0"/>
    <s v="New"/>
    <x v="2"/>
    <x v="18"/>
    <n v="1"/>
    <n v="164.29"/>
    <n v="0.05"/>
    <n v="88.66"/>
    <x v="2485"/>
    <n v="88.66"/>
    <n v="67.41549999999998"/>
    <n v="0.43194159237035917"/>
    <n v="2026"/>
    <s v="Q4"/>
    <x v="11"/>
    <x v="11"/>
  </r>
  <r>
    <n v="3963"/>
    <d v="2026-12-11T00:00:00"/>
    <x v="3"/>
    <x v="8"/>
    <x v="0"/>
    <s v="Returning"/>
    <x v="2"/>
    <x v="2"/>
    <n v="1"/>
    <n v="35.81"/>
    <n v="0"/>
    <n v="13.28"/>
    <x v="2486"/>
    <n v="13.28"/>
    <n v="22.53"/>
    <n v="0.62915386763473891"/>
    <n v="2026"/>
    <s v="Q4"/>
    <x v="11"/>
    <x v="11"/>
  </r>
  <r>
    <n v="4305"/>
    <d v="2026-12-11T00:00:00"/>
    <x v="0"/>
    <x v="9"/>
    <x v="2"/>
    <s v="New"/>
    <x v="4"/>
    <x v="10"/>
    <n v="1"/>
    <n v="41.31"/>
    <n v="0.05"/>
    <n v="14.56"/>
    <x v="2487"/>
    <n v="14.56"/>
    <n v="24.6845"/>
    <n v="0.62899259768884808"/>
    <n v="2026"/>
    <s v="Q4"/>
    <x v="11"/>
    <x v="11"/>
  </r>
  <r>
    <n v="4942"/>
    <d v="2026-12-11T00:00:00"/>
    <x v="3"/>
    <x v="13"/>
    <x v="3"/>
    <s v="New"/>
    <x v="2"/>
    <x v="2"/>
    <n v="3"/>
    <n v="36.6"/>
    <n v="0.15"/>
    <n v="13.95"/>
    <x v="2488"/>
    <n v="41.849999999999994"/>
    <n v="51.480000000000018"/>
    <n v="0.55159112825458068"/>
    <n v="2026"/>
    <s v="Q4"/>
    <x v="11"/>
    <x v="11"/>
  </r>
  <r>
    <n v="19"/>
    <d v="2026-12-12T00:00:00"/>
    <x v="1"/>
    <x v="1"/>
    <x v="0"/>
    <s v="New"/>
    <x v="0"/>
    <x v="4"/>
    <n v="5"/>
    <n v="49.59"/>
    <n v="0"/>
    <n v="22.63"/>
    <x v="2489"/>
    <n v="113.14999999999999"/>
    <n v="134.80000000000001"/>
    <n v="0.54365799556362171"/>
    <n v="2026"/>
    <s v="Q4"/>
    <x v="11"/>
    <x v="11"/>
  </r>
  <r>
    <n v="4963"/>
    <d v="2026-12-12T00:00:00"/>
    <x v="0"/>
    <x v="0"/>
    <x v="0"/>
    <s v="New"/>
    <x v="1"/>
    <x v="17"/>
    <n v="5"/>
    <n v="72.3"/>
    <n v="0.05"/>
    <n v="31.73"/>
    <x v="2490"/>
    <n v="158.65"/>
    <n v="184.77500000000001"/>
    <n v="0.53803596127247577"/>
    <n v="2026"/>
    <s v="Q4"/>
    <x v="11"/>
    <x v="11"/>
  </r>
  <r>
    <n v="5110"/>
    <d v="2026-12-12T00:00:00"/>
    <x v="3"/>
    <x v="4"/>
    <x v="0"/>
    <s v="New"/>
    <x v="0"/>
    <x v="4"/>
    <n v="1"/>
    <n v="51.57"/>
    <n v="0.1"/>
    <n v="23.11"/>
    <x v="2491"/>
    <n v="23.11"/>
    <n v="23.303000000000004"/>
    <n v="0.5020791588563549"/>
    <n v="2026"/>
    <s v="Q4"/>
    <x v="11"/>
    <x v="11"/>
  </r>
  <r>
    <n v="10"/>
    <d v="2026-12-13T00:00:00"/>
    <x v="0"/>
    <x v="0"/>
    <x v="0"/>
    <s v="Returning"/>
    <x v="2"/>
    <x v="2"/>
    <n v="3"/>
    <n v="35.380000000000003"/>
    <n v="0"/>
    <n v="13.51"/>
    <x v="1689"/>
    <n v="40.53"/>
    <n v="65.610000000000014"/>
    <n v="0.61814584511023185"/>
    <n v="2026"/>
    <s v="Q4"/>
    <x v="11"/>
    <x v="11"/>
  </r>
  <r>
    <n v="216"/>
    <d v="2026-12-13T00:00:00"/>
    <x v="2"/>
    <x v="2"/>
    <x v="0"/>
    <s v="Business"/>
    <x v="0"/>
    <x v="0"/>
    <n v="1"/>
    <n v="83.08"/>
    <n v="0.15"/>
    <n v="42.91"/>
    <x v="2492"/>
    <n v="42.91"/>
    <n v="27.707999999999998"/>
    <n v="0.39236455294684075"/>
    <n v="2026"/>
    <s v="Q4"/>
    <x v="11"/>
    <x v="11"/>
  </r>
  <r>
    <n v="1937"/>
    <d v="2026-12-13T00:00:00"/>
    <x v="1"/>
    <x v="12"/>
    <x v="1"/>
    <s v="Business"/>
    <x v="3"/>
    <x v="19"/>
    <n v="3"/>
    <n v="120.5"/>
    <n v="0.15"/>
    <n v="61.44"/>
    <x v="2493"/>
    <n v="184.32"/>
    <n v="122.95499999999998"/>
    <n v="0.40014644862094212"/>
    <n v="2026"/>
    <s v="Q4"/>
    <x v="11"/>
    <x v="11"/>
  </r>
  <r>
    <n v="4720"/>
    <d v="2026-12-13T00:00:00"/>
    <x v="0"/>
    <x v="0"/>
    <x v="0"/>
    <s v="New"/>
    <x v="1"/>
    <x v="17"/>
    <n v="3"/>
    <n v="73.040000000000006"/>
    <n v="0.1"/>
    <n v="31.78"/>
    <x v="2494"/>
    <n v="95.34"/>
    <n v="101.86799999999999"/>
    <n v="0.51655105269563095"/>
    <n v="2026"/>
    <s v="Q4"/>
    <x v="11"/>
    <x v="11"/>
  </r>
  <r>
    <n v="91"/>
    <d v="2026-12-14T00:00:00"/>
    <x v="1"/>
    <x v="1"/>
    <x v="0"/>
    <s v="Returning"/>
    <x v="3"/>
    <x v="5"/>
    <n v="2"/>
    <n v="339.95"/>
    <n v="0"/>
    <n v="195.78"/>
    <x v="2495"/>
    <n v="391.56"/>
    <n v="288.33999999999997"/>
    <n v="0.42409177820267685"/>
    <n v="2026"/>
    <s v="Q4"/>
    <x v="11"/>
    <x v="11"/>
  </r>
  <r>
    <n v="505"/>
    <d v="2026-12-14T00:00:00"/>
    <x v="0"/>
    <x v="15"/>
    <x v="3"/>
    <s v="Returning"/>
    <x v="3"/>
    <x v="7"/>
    <n v="2"/>
    <n v="199.43"/>
    <n v="0.05"/>
    <n v="106.58"/>
    <x v="2496"/>
    <n v="213.16"/>
    <n v="165.75699999999998"/>
    <n v="0.4374493622613923"/>
    <n v="2026"/>
    <s v="Q4"/>
    <x v="11"/>
    <x v="11"/>
  </r>
  <r>
    <n v="640"/>
    <d v="2026-12-14T00:00:00"/>
    <x v="0"/>
    <x v="15"/>
    <x v="0"/>
    <s v="Returning"/>
    <x v="4"/>
    <x v="16"/>
    <n v="2"/>
    <n v="51.77"/>
    <n v="0.05"/>
    <n v="21.76"/>
    <x v="2497"/>
    <n v="43.52"/>
    <n v="54.842999999999996"/>
    <n v="0.55755721155312465"/>
    <n v="2026"/>
    <s v="Q4"/>
    <x v="11"/>
    <x v="11"/>
  </r>
  <r>
    <n v="1408"/>
    <d v="2026-12-14T00:00:00"/>
    <x v="1"/>
    <x v="1"/>
    <x v="0"/>
    <s v="New"/>
    <x v="2"/>
    <x v="18"/>
    <n v="1"/>
    <n v="161.53"/>
    <n v="0"/>
    <n v="87.43"/>
    <x v="2498"/>
    <n v="87.43"/>
    <n v="74.099999999999994"/>
    <n v="0.45873831486411187"/>
    <n v="2026"/>
    <s v="Q4"/>
    <x v="11"/>
    <x v="11"/>
  </r>
  <r>
    <n v="2074"/>
    <d v="2026-12-14T00:00:00"/>
    <x v="1"/>
    <x v="12"/>
    <x v="1"/>
    <s v="Business"/>
    <x v="1"/>
    <x v="3"/>
    <n v="4"/>
    <n v="145.85"/>
    <n v="0.1"/>
    <n v="79.47"/>
    <x v="2499"/>
    <n v="317.88"/>
    <n v="207.17999999999995"/>
    <n v="0.39458347617415146"/>
    <n v="2026"/>
    <s v="Q4"/>
    <x v="11"/>
    <x v="11"/>
  </r>
  <r>
    <n v="2639"/>
    <d v="2026-12-14T00:00:00"/>
    <x v="3"/>
    <x v="13"/>
    <x v="0"/>
    <s v="Returning"/>
    <x v="3"/>
    <x v="7"/>
    <n v="1"/>
    <n v="197.18"/>
    <n v="0"/>
    <n v="105.28"/>
    <x v="2500"/>
    <n v="105.28"/>
    <n v="91.9"/>
    <n v="0.46607160969672384"/>
    <n v="2026"/>
    <s v="Q4"/>
    <x v="11"/>
    <x v="11"/>
  </r>
  <r>
    <n v="2694"/>
    <d v="2026-12-14T00:00:00"/>
    <x v="3"/>
    <x v="7"/>
    <x v="0"/>
    <s v="New"/>
    <x v="3"/>
    <x v="19"/>
    <n v="1"/>
    <n v="124.9"/>
    <n v="0"/>
    <n v="62.16"/>
    <x v="2501"/>
    <n v="62.16"/>
    <n v="62.740000000000009"/>
    <n v="0.50232185748598879"/>
    <n v="2026"/>
    <s v="Q4"/>
    <x v="11"/>
    <x v="11"/>
  </r>
  <r>
    <n v="2797"/>
    <d v="2026-12-14T00:00:00"/>
    <x v="2"/>
    <x v="16"/>
    <x v="2"/>
    <s v="New"/>
    <x v="1"/>
    <x v="17"/>
    <n v="2"/>
    <n v="70.239999999999995"/>
    <n v="0.1"/>
    <n v="32.130000000000003"/>
    <x v="2442"/>
    <n v="64.260000000000005"/>
    <n v="62.171999999999983"/>
    <n v="0.49174259681093385"/>
    <n v="2026"/>
    <s v="Q4"/>
    <x v="11"/>
    <x v="11"/>
  </r>
  <r>
    <n v="2811"/>
    <d v="2026-12-14T00:00:00"/>
    <x v="1"/>
    <x v="11"/>
    <x v="2"/>
    <s v="Business"/>
    <x v="1"/>
    <x v="3"/>
    <n v="5"/>
    <n v="145.6"/>
    <n v="0.15"/>
    <n v="81.180000000000007"/>
    <x v="2502"/>
    <n v="405.90000000000003"/>
    <n v="212.89999999999992"/>
    <n v="0.34405300581771159"/>
    <n v="2026"/>
    <s v="Q4"/>
    <x v="11"/>
    <x v="11"/>
  </r>
  <r>
    <n v="4037"/>
    <d v="2026-12-14T00:00:00"/>
    <x v="3"/>
    <x v="8"/>
    <x v="2"/>
    <s v="Returning"/>
    <x v="1"/>
    <x v="11"/>
    <n v="1"/>
    <n v="152.4"/>
    <n v="0.05"/>
    <n v="77.98"/>
    <x v="2503"/>
    <n v="77.98"/>
    <n v="66.8"/>
    <n v="0.46138969470921398"/>
    <n v="2026"/>
    <s v="Q4"/>
    <x v="11"/>
    <x v="11"/>
  </r>
  <r>
    <n v="4629"/>
    <d v="2026-12-14T00:00:00"/>
    <x v="2"/>
    <x v="2"/>
    <x v="0"/>
    <s v="New"/>
    <x v="2"/>
    <x v="2"/>
    <n v="1"/>
    <n v="36.17"/>
    <n v="0.05"/>
    <n v="13.87"/>
    <x v="2504"/>
    <n v="13.87"/>
    <n v="20.491500000000002"/>
    <n v="0.59635056676803988"/>
    <n v="2026"/>
    <s v="Q4"/>
    <x v="11"/>
    <x v="11"/>
  </r>
  <r>
    <n v="2455"/>
    <d v="2026-12-15T00:00:00"/>
    <x v="1"/>
    <x v="12"/>
    <x v="0"/>
    <s v="Returning"/>
    <x v="3"/>
    <x v="19"/>
    <n v="3"/>
    <n v="126.21"/>
    <n v="0.1"/>
    <n v="60.65"/>
    <x v="2505"/>
    <n v="181.95"/>
    <n v="158.81700000000001"/>
    <n v="0.46605745274630467"/>
    <n v="2026"/>
    <s v="Q4"/>
    <x v="11"/>
    <x v="11"/>
  </r>
  <r>
    <n v="3184"/>
    <d v="2026-12-15T00:00:00"/>
    <x v="3"/>
    <x v="13"/>
    <x v="1"/>
    <s v="Returning"/>
    <x v="1"/>
    <x v="3"/>
    <n v="6"/>
    <n v="143.72999999999999"/>
    <n v="0.15"/>
    <n v="77.27"/>
    <x v="2506"/>
    <n v="463.62"/>
    <n v="269.40299999999991"/>
    <n v="0.36752325643260847"/>
    <n v="2026"/>
    <s v="Q4"/>
    <x v="11"/>
    <x v="11"/>
  </r>
  <r>
    <n v="3363"/>
    <d v="2026-12-15T00:00:00"/>
    <x v="1"/>
    <x v="12"/>
    <x v="3"/>
    <s v="New"/>
    <x v="1"/>
    <x v="3"/>
    <n v="4"/>
    <n v="146.38999999999999"/>
    <n v="0"/>
    <n v="78.95"/>
    <x v="2507"/>
    <n v="315.8"/>
    <n v="269.75999999999993"/>
    <n v="0.46068720541020552"/>
    <n v="2026"/>
    <s v="Q4"/>
    <x v="11"/>
    <x v="11"/>
  </r>
  <r>
    <n v="3373"/>
    <d v="2026-12-15T00:00:00"/>
    <x v="1"/>
    <x v="12"/>
    <x v="3"/>
    <s v="Returning"/>
    <x v="1"/>
    <x v="1"/>
    <n v="2"/>
    <n v="89.84"/>
    <n v="0.05"/>
    <n v="45.17"/>
    <x v="2508"/>
    <n v="90.34"/>
    <n v="80.355999999999995"/>
    <n v="0.47075502647982376"/>
    <n v="2026"/>
    <s v="Q4"/>
    <x v="11"/>
    <x v="11"/>
  </r>
  <r>
    <n v="3799"/>
    <d v="2026-12-15T00:00:00"/>
    <x v="2"/>
    <x v="10"/>
    <x v="2"/>
    <s v="New"/>
    <x v="4"/>
    <x v="16"/>
    <n v="3"/>
    <n v="49.67"/>
    <n v="0.05"/>
    <n v="21.5"/>
    <x v="2509"/>
    <n v="64.5"/>
    <n v="77.059499999999986"/>
    <n v="0.54436120500566898"/>
    <n v="2026"/>
    <s v="Q4"/>
    <x v="11"/>
    <x v="11"/>
  </r>
  <r>
    <n v="5002"/>
    <d v="2026-12-15T00:00:00"/>
    <x v="1"/>
    <x v="14"/>
    <x v="1"/>
    <s v="Business"/>
    <x v="1"/>
    <x v="1"/>
    <n v="4"/>
    <n v="94.3"/>
    <n v="0.1"/>
    <n v="44.36"/>
    <x v="2510"/>
    <n v="177.44"/>
    <n v="162.04000000000002"/>
    <n v="0.47731825144338402"/>
    <n v="2026"/>
    <s v="Q4"/>
    <x v="11"/>
    <x v="11"/>
  </r>
  <r>
    <n v="2896"/>
    <d v="2026-12-16T00:00:00"/>
    <x v="1"/>
    <x v="12"/>
    <x v="2"/>
    <s v="Business"/>
    <x v="4"/>
    <x v="14"/>
    <n v="2"/>
    <n v="36.020000000000003"/>
    <n v="0.1"/>
    <n v="13.59"/>
    <x v="2511"/>
    <n v="27.18"/>
    <n v="37.656000000000013"/>
    <n v="0.58078845086063302"/>
    <n v="2026"/>
    <s v="Q4"/>
    <x v="11"/>
    <x v="11"/>
  </r>
  <r>
    <n v="3334"/>
    <d v="2026-12-16T00:00:00"/>
    <x v="1"/>
    <x v="14"/>
    <x v="0"/>
    <s v="Returning"/>
    <x v="1"/>
    <x v="11"/>
    <n v="1"/>
    <n v="154.12"/>
    <n v="0"/>
    <n v="77.45"/>
    <x v="2512"/>
    <n v="77.45"/>
    <n v="76.67"/>
    <n v="0.49746950428237735"/>
    <n v="2026"/>
    <s v="Q4"/>
    <x v="11"/>
    <x v="11"/>
  </r>
  <r>
    <n v="3469"/>
    <d v="2026-12-16T00:00:00"/>
    <x v="0"/>
    <x v="9"/>
    <x v="0"/>
    <s v="Returning"/>
    <x v="1"/>
    <x v="11"/>
    <n v="1"/>
    <n v="150.88"/>
    <n v="0.05"/>
    <n v="81.02"/>
    <x v="2513"/>
    <n v="81.02"/>
    <n v="62.315999999999988"/>
    <n v="0.43475470223809787"/>
    <n v="2026"/>
    <s v="Q4"/>
    <x v="11"/>
    <x v="11"/>
  </r>
  <r>
    <n v="569"/>
    <d v="2026-12-17T00:00:00"/>
    <x v="2"/>
    <x v="2"/>
    <x v="3"/>
    <s v="New"/>
    <x v="0"/>
    <x v="6"/>
    <n v="2"/>
    <n v="40.479999999999997"/>
    <n v="0"/>
    <n v="16.23"/>
    <x v="2514"/>
    <n v="32.46"/>
    <n v="48.499999999999993"/>
    <n v="0.5990612648221344"/>
    <n v="2026"/>
    <s v="Q4"/>
    <x v="11"/>
    <x v="11"/>
  </r>
  <r>
    <n v="2404"/>
    <d v="2026-12-17T00:00:00"/>
    <x v="2"/>
    <x v="10"/>
    <x v="3"/>
    <s v="Business"/>
    <x v="2"/>
    <x v="18"/>
    <n v="3"/>
    <n v="163.34"/>
    <n v="0.1"/>
    <n v="88.53"/>
    <x v="2515"/>
    <n v="265.59000000000003"/>
    <n v="175.42799999999994"/>
    <n v="0.39777968246194023"/>
    <n v="2026"/>
    <s v="Q4"/>
    <x v="11"/>
    <x v="11"/>
  </r>
  <r>
    <n v="4682"/>
    <d v="2026-12-17T00:00:00"/>
    <x v="3"/>
    <x v="4"/>
    <x v="2"/>
    <s v="New"/>
    <x v="4"/>
    <x v="10"/>
    <n v="2"/>
    <n v="40.89"/>
    <n v="0"/>
    <n v="14.95"/>
    <x v="508"/>
    <n v="29.9"/>
    <n v="51.88"/>
    <n v="0.63438493519197847"/>
    <n v="2026"/>
    <s v="Q4"/>
    <x v="11"/>
    <x v="11"/>
  </r>
  <r>
    <n v="4888"/>
    <d v="2026-12-17T00:00:00"/>
    <x v="2"/>
    <x v="2"/>
    <x v="3"/>
    <s v="New"/>
    <x v="4"/>
    <x v="10"/>
    <n v="1"/>
    <n v="40.159999999999997"/>
    <n v="0.15"/>
    <n v="14.46"/>
    <x v="2516"/>
    <n v="14.46"/>
    <n v="19.675999999999995"/>
    <n v="0.576400281228029"/>
    <n v="2026"/>
    <s v="Q4"/>
    <x v="11"/>
    <x v="11"/>
  </r>
  <r>
    <n v="4923"/>
    <d v="2026-12-17T00:00:00"/>
    <x v="3"/>
    <x v="13"/>
    <x v="0"/>
    <s v="New"/>
    <x v="3"/>
    <x v="13"/>
    <n v="2"/>
    <n v="79.86"/>
    <n v="0"/>
    <n v="39.049999999999997"/>
    <x v="2517"/>
    <n v="78.099999999999994"/>
    <n v="81.62"/>
    <n v="0.51101928374655647"/>
    <n v="2026"/>
    <s v="Q4"/>
    <x v="11"/>
    <x v="11"/>
  </r>
  <r>
    <n v="131"/>
    <d v="2026-12-18T00:00:00"/>
    <x v="1"/>
    <x v="11"/>
    <x v="3"/>
    <s v="Returning"/>
    <x v="3"/>
    <x v="19"/>
    <n v="2"/>
    <n v="123.42"/>
    <n v="0.1"/>
    <n v="60.03"/>
    <x v="1303"/>
    <n v="120.06"/>
    <n v="102.096"/>
    <n v="0.45956895154756117"/>
    <n v="2026"/>
    <s v="Q4"/>
    <x v="11"/>
    <x v="11"/>
  </r>
  <r>
    <n v="349"/>
    <d v="2026-12-18T00:00:00"/>
    <x v="2"/>
    <x v="2"/>
    <x v="0"/>
    <s v="Returning"/>
    <x v="2"/>
    <x v="9"/>
    <n v="1"/>
    <n v="47.61"/>
    <n v="0.05"/>
    <n v="18.18"/>
    <x v="2518"/>
    <n v="18.18"/>
    <n v="27.049499999999995"/>
    <n v="0.59804994527907662"/>
    <n v="2026"/>
    <s v="Q4"/>
    <x v="11"/>
    <x v="11"/>
  </r>
  <r>
    <n v="1131"/>
    <d v="2026-12-18T00:00:00"/>
    <x v="3"/>
    <x v="8"/>
    <x v="0"/>
    <s v="Returning"/>
    <x v="1"/>
    <x v="1"/>
    <n v="2"/>
    <n v="93.88"/>
    <n v="0.1"/>
    <n v="45.89"/>
    <x v="2519"/>
    <n v="91.78"/>
    <n v="77.204000000000008"/>
    <n v="0.45687165648818823"/>
    <n v="2026"/>
    <s v="Q4"/>
    <x v="11"/>
    <x v="11"/>
  </r>
  <r>
    <n v="2738"/>
    <d v="2026-12-18T00:00:00"/>
    <x v="1"/>
    <x v="11"/>
    <x v="0"/>
    <s v="New"/>
    <x v="1"/>
    <x v="3"/>
    <n v="3"/>
    <n v="145.43"/>
    <n v="0.05"/>
    <n v="81.72"/>
    <x v="2520"/>
    <n v="245.16"/>
    <n v="169.31550000000001"/>
    <n v="0.40850544845232106"/>
    <n v="2026"/>
    <s v="Q4"/>
    <x v="11"/>
    <x v="11"/>
  </r>
  <r>
    <n v="4400"/>
    <d v="2026-12-18T00:00:00"/>
    <x v="3"/>
    <x v="4"/>
    <x v="0"/>
    <s v="Returning"/>
    <x v="2"/>
    <x v="2"/>
    <n v="2"/>
    <n v="36.89"/>
    <n v="0.1"/>
    <n v="13.74"/>
    <x v="2521"/>
    <n v="27.48"/>
    <n v="38.921999999999997"/>
    <n v="0.58615704346254627"/>
    <n v="2026"/>
    <s v="Q4"/>
    <x v="11"/>
    <x v="11"/>
  </r>
  <r>
    <n v="3122"/>
    <d v="2026-12-19T00:00:00"/>
    <x v="0"/>
    <x v="0"/>
    <x v="3"/>
    <s v="Returning"/>
    <x v="1"/>
    <x v="3"/>
    <n v="1"/>
    <n v="145.44"/>
    <n v="0.1"/>
    <n v="80.42"/>
    <x v="2522"/>
    <n v="80.42"/>
    <n v="50.476000000000013"/>
    <n v="0.38561911746730232"/>
    <n v="2026"/>
    <s v="Q4"/>
    <x v="11"/>
    <x v="11"/>
  </r>
  <r>
    <n v="4572"/>
    <d v="2026-12-19T00:00:00"/>
    <x v="0"/>
    <x v="15"/>
    <x v="0"/>
    <s v="New"/>
    <x v="4"/>
    <x v="16"/>
    <n v="2"/>
    <n v="51.56"/>
    <n v="0"/>
    <n v="21.9"/>
    <x v="836"/>
    <n v="43.8"/>
    <n v="59.320000000000007"/>
    <n v="0.57525213343677273"/>
    <n v="2026"/>
    <s v="Q4"/>
    <x v="11"/>
    <x v="11"/>
  </r>
  <r>
    <n v="4783"/>
    <d v="2026-12-19T00:00:00"/>
    <x v="3"/>
    <x v="7"/>
    <x v="0"/>
    <s v="New"/>
    <x v="3"/>
    <x v="19"/>
    <n v="2"/>
    <n v="122"/>
    <n v="0.15"/>
    <n v="60.01"/>
    <x v="2523"/>
    <n v="120.02"/>
    <n v="87.38000000000001"/>
    <n v="0.4213114754098361"/>
    <n v="2026"/>
    <s v="Q4"/>
    <x v="11"/>
    <x v="11"/>
  </r>
  <r>
    <n v="5055"/>
    <d v="2026-12-19T00:00:00"/>
    <x v="2"/>
    <x v="3"/>
    <x v="3"/>
    <s v="New"/>
    <x v="1"/>
    <x v="17"/>
    <n v="1"/>
    <n v="71.89"/>
    <n v="0.15"/>
    <n v="32.409999999999997"/>
    <x v="2524"/>
    <n v="32.409999999999997"/>
    <n v="28.6965"/>
    <n v="0.46961452545964832"/>
    <n v="2026"/>
    <s v="Q4"/>
    <x v="11"/>
    <x v="11"/>
  </r>
  <r>
    <n v="5100"/>
    <d v="2026-12-19T00:00:00"/>
    <x v="2"/>
    <x v="5"/>
    <x v="0"/>
    <s v="Returning"/>
    <x v="1"/>
    <x v="17"/>
    <n v="2"/>
    <n v="70.59"/>
    <n v="0.15"/>
    <n v="31.56"/>
    <x v="2525"/>
    <n v="63.12"/>
    <n v="56.883000000000003"/>
    <n v="0.47401314967125824"/>
    <n v="2026"/>
    <s v="Q4"/>
    <x v="11"/>
    <x v="11"/>
  </r>
  <r>
    <n v="488"/>
    <d v="2026-12-20T00:00:00"/>
    <x v="3"/>
    <x v="7"/>
    <x v="0"/>
    <s v="Returning"/>
    <x v="1"/>
    <x v="3"/>
    <n v="4"/>
    <n v="141.91"/>
    <n v="0.05"/>
    <n v="80.260000000000005"/>
    <x v="2526"/>
    <n v="321.04000000000002"/>
    <n v="218.2179999999999"/>
    <n v="0.40466344495584661"/>
    <n v="2026"/>
    <s v="Q4"/>
    <x v="11"/>
    <x v="11"/>
  </r>
  <r>
    <n v="710"/>
    <d v="2026-12-20T00:00:00"/>
    <x v="1"/>
    <x v="6"/>
    <x v="1"/>
    <s v="Business"/>
    <x v="1"/>
    <x v="3"/>
    <n v="3"/>
    <n v="140.4"/>
    <n v="0.2"/>
    <n v="81.760000000000005"/>
    <x v="2527"/>
    <n v="245.28000000000003"/>
    <n v="91.68"/>
    <n v="0.27207977207977208"/>
    <n v="2026"/>
    <s v="Q4"/>
    <x v="11"/>
    <x v="11"/>
  </r>
  <r>
    <n v="1009"/>
    <d v="2026-12-20T00:00:00"/>
    <x v="3"/>
    <x v="13"/>
    <x v="3"/>
    <s v="Returning"/>
    <x v="1"/>
    <x v="17"/>
    <n v="2"/>
    <n v="72.349999999999994"/>
    <n v="0.15"/>
    <n v="32.44"/>
    <x v="2528"/>
    <n v="64.88"/>
    <n v="58.114999999999995"/>
    <n v="0.47249888206837676"/>
    <n v="2026"/>
    <s v="Q4"/>
    <x v="11"/>
    <x v="11"/>
  </r>
  <r>
    <n v="1231"/>
    <d v="2026-12-20T00:00:00"/>
    <x v="3"/>
    <x v="8"/>
    <x v="0"/>
    <s v="New"/>
    <x v="3"/>
    <x v="19"/>
    <n v="4"/>
    <n v="120.8"/>
    <n v="0.1"/>
    <n v="59.93"/>
    <x v="2529"/>
    <n v="239.72"/>
    <n v="195.16"/>
    <n v="0.44876747608535689"/>
    <n v="2026"/>
    <s v="Q4"/>
    <x v="11"/>
    <x v="11"/>
  </r>
  <r>
    <n v="1445"/>
    <d v="2026-12-20T00:00:00"/>
    <x v="3"/>
    <x v="7"/>
    <x v="0"/>
    <s v="New"/>
    <x v="1"/>
    <x v="17"/>
    <n v="1"/>
    <n v="71.23"/>
    <n v="0"/>
    <n v="31.63"/>
    <x v="2530"/>
    <n v="31.63"/>
    <n v="39.600000000000009"/>
    <n v="0.55594552856942303"/>
    <n v="2026"/>
    <s v="Q4"/>
    <x v="11"/>
    <x v="11"/>
  </r>
  <r>
    <n v="2842"/>
    <d v="2026-12-20T00:00:00"/>
    <x v="2"/>
    <x v="10"/>
    <x v="1"/>
    <s v="Business"/>
    <x v="0"/>
    <x v="4"/>
    <n v="5"/>
    <n v="51.02"/>
    <n v="0.05"/>
    <n v="22.56"/>
    <x v="2531"/>
    <n v="112.8"/>
    <n v="129.54500000000002"/>
    <n v="0.5345478553302111"/>
    <n v="2026"/>
    <s v="Q4"/>
    <x v="11"/>
    <x v="11"/>
  </r>
  <r>
    <n v="3783"/>
    <d v="2026-12-20T00:00:00"/>
    <x v="2"/>
    <x v="2"/>
    <x v="3"/>
    <s v="New"/>
    <x v="2"/>
    <x v="15"/>
    <n v="1"/>
    <n v="130.52000000000001"/>
    <n v="0.1"/>
    <n v="66.09"/>
    <x v="2532"/>
    <n v="66.09"/>
    <n v="51.378000000000014"/>
    <n v="0.43737869036673821"/>
    <n v="2026"/>
    <s v="Q4"/>
    <x v="11"/>
    <x v="11"/>
  </r>
  <r>
    <n v="4484"/>
    <d v="2026-12-20T00:00:00"/>
    <x v="1"/>
    <x v="14"/>
    <x v="0"/>
    <s v="Returning"/>
    <x v="0"/>
    <x v="0"/>
    <n v="2"/>
    <n v="79.87"/>
    <n v="0.15"/>
    <n v="41.9"/>
    <x v="2533"/>
    <n v="83.8"/>
    <n v="51.978999999999999"/>
    <n v="0.38282061290773978"/>
    <n v="2026"/>
    <s v="Q4"/>
    <x v="11"/>
    <x v="11"/>
  </r>
  <r>
    <n v="4597"/>
    <d v="2026-12-20T00:00:00"/>
    <x v="3"/>
    <x v="13"/>
    <x v="0"/>
    <s v="Returning"/>
    <x v="1"/>
    <x v="17"/>
    <n v="3"/>
    <n v="71.3"/>
    <n v="0.1"/>
    <n v="32.93"/>
    <x v="2534"/>
    <n v="98.789999999999992"/>
    <n v="93.72"/>
    <n v="0.48683185289075892"/>
    <n v="2026"/>
    <s v="Q4"/>
    <x v="11"/>
    <x v="11"/>
  </r>
  <r>
    <n v="4917"/>
    <d v="2026-12-20T00:00:00"/>
    <x v="0"/>
    <x v="9"/>
    <x v="0"/>
    <s v="Returning"/>
    <x v="3"/>
    <x v="19"/>
    <n v="2"/>
    <n v="122.95"/>
    <n v="0.1"/>
    <n v="59.79"/>
    <x v="2535"/>
    <n v="119.58"/>
    <n v="101.73"/>
    <n v="0.45967195336857802"/>
    <n v="2026"/>
    <s v="Q4"/>
    <x v="11"/>
    <x v="11"/>
  </r>
  <r>
    <n v="629"/>
    <d v="2026-12-21T00:00:00"/>
    <x v="3"/>
    <x v="13"/>
    <x v="0"/>
    <s v="Business"/>
    <x v="4"/>
    <x v="16"/>
    <n v="2"/>
    <n v="50.04"/>
    <n v="0.05"/>
    <n v="22.43"/>
    <x v="2536"/>
    <n v="44.86"/>
    <n v="50.215999999999994"/>
    <n v="0.52816694013210486"/>
    <n v="2026"/>
    <s v="Q4"/>
    <x v="11"/>
    <x v="11"/>
  </r>
  <r>
    <n v="1373"/>
    <d v="2026-12-21T00:00:00"/>
    <x v="1"/>
    <x v="1"/>
    <x v="3"/>
    <s v="Returning"/>
    <x v="3"/>
    <x v="13"/>
    <n v="1"/>
    <n v="80.92"/>
    <n v="0.05"/>
    <n v="40.14"/>
    <x v="2537"/>
    <n v="40.14"/>
    <n v="36.733999999999995"/>
    <n v="0.47784686630069978"/>
    <n v="2026"/>
    <s v="Q4"/>
    <x v="11"/>
    <x v="11"/>
  </r>
  <r>
    <n v="1668"/>
    <d v="2026-12-21T00:00:00"/>
    <x v="2"/>
    <x v="5"/>
    <x v="0"/>
    <s v="Business"/>
    <x v="0"/>
    <x v="4"/>
    <n v="6"/>
    <n v="50.35"/>
    <n v="0.15"/>
    <n v="22.91"/>
    <x v="2430"/>
    <n v="137.46"/>
    <n v="119.32500000000002"/>
    <n v="0.46468835796483443"/>
    <n v="2026"/>
    <s v="Q4"/>
    <x v="11"/>
    <x v="11"/>
  </r>
  <r>
    <n v="2646"/>
    <d v="2026-12-21T00:00:00"/>
    <x v="1"/>
    <x v="1"/>
    <x v="0"/>
    <s v="Returning"/>
    <x v="4"/>
    <x v="14"/>
    <n v="1"/>
    <n v="35.799999999999997"/>
    <n v="0.05"/>
    <n v="14.12"/>
    <x v="2538"/>
    <n v="14.12"/>
    <n v="19.89"/>
    <n v="0.58482799176712741"/>
    <n v="2026"/>
    <s v="Q4"/>
    <x v="11"/>
    <x v="11"/>
  </r>
  <r>
    <n v="3044"/>
    <d v="2026-12-21T00:00:00"/>
    <x v="1"/>
    <x v="6"/>
    <x v="1"/>
    <s v="Business"/>
    <x v="0"/>
    <x v="6"/>
    <n v="4"/>
    <n v="40.64"/>
    <n v="0.1"/>
    <n v="16.260000000000002"/>
    <x v="2539"/>
    <n v="65.040000000000006"/>
    <n v="81.263999999999996"/>
    <n v="0.55544619422572172"/>
    <n v="2026"/>
    <s v="Q4"/>
    <x v="11"/>
    <x v="11"/>
  </r>
  <r>
    <n v="3065"/>
    <d v="2026-12-21T00:00:00"/>
    <x v="2"/>
    <x v="10"/>
    <x v="0"/>
    <s v="New"/>
    <x v="3"/>
    <x v="13"/>
    <n v="3"/>
    <n v="81.510000000000005"/>
    <n v="0.05"/>
    <n v="39.9"/>
    <x v="2540"/>
    <n v="119.69999999999999"/>
    <n v="112.60350000000003"/>
    <n v="0.48472580051527425"/>
    <n v="2026"/>
    <s v="Q4"/>
    <x v="11"/>
    <x v="11"/>
  </r>
  <r>
    <n v="3365"/>
    <d v="2026-12-21T00:00:00"/>
    <x v="3"/>
    <x v="7"/>
    <x v="2"/>
    <s v="New"/>
    <x v="4"/>
    <x v="12"/>
    <n v="2"/>
    <n v="122.4"/>
    <n v="0.1"/>
    <n v="71.09"/>
    <x v="2541"/>
    <n v="142.18"/>
    <n v="78.140000000000015"/>
    <n v="0.35466594045025424"/>
    <n v="2026"/>
    <s v="Q4"/>
    <x v="11"/>
    <x v="11"/>
  </r>
  <r>
    <n v="4042"/>
    <d v="2026-12-21T00:00:00"/>
    <x v="0"/>
    <x v="9"/>
    <x v="3"/>
    <s v="Returning"/>
    <x v="2"/>
    <x v="9"/>
    <n v="1"/>
    <n v="45.94"/>
    <n v="0.05"/>
    <n v="18.100000000000001"/>
    <x v="2542"/>
    <n v="18.100000000000001"/>
    <n v="25.542999999999992"/>
    <n v="0.58527140664024002"/>
    <n v="2026"/>
    <s v="Q4"/>
    <x v="11"/>
    <x v="11"/>
  </r>
  <r>
    <n v="4635"/>
    <d v="2026-12-21T00:00:00"/>
    <x v="3"/>
    <x v="13"/>
    <x v="1"/>
    <s v="Returning"/>
    <x v="3"/>
    <x v="7"/>
    <n v="15"/>
    <n v="196.89"/>
    <n v="0.15"/>
    <n v="105.09"/>
    <x v="2543"/>
    <n v="1576.3500000000001"/>
    <n v="933.99749999999972"/>
    <n v="0.37205904760197533"/>
    <n v="2026"/>
    <s v="Q4"/>
    <x v="11"/>
    <x v="11"/>
  </r>
  <r>
    <n v="4748"/>
    <d v="2026-12-21T00:00:00"/>
    <x v="3"/>
    <x v="13"/>
    <x v="2"/>
    <s v="Business"/>
    <x v="0"/>
    <x v="4"/>
    <n v="1"/>
    <n v="51.18"/>
    <n v="0.05"/>
    <n v="22.98"/>
    <x v="2544"/>
    <n v="22.98"/>
    <n v="25.640999999999995"/>
    <n v="0.52736471894860237"/>
    <n v="2026"/>
    <s v="Q4"/>
    <x v="11"/>
    <x v="11"/>
  </r>
  <r>
    <n v="342"/>
    <d v="2026-12-22T00:00:00"/>
    <x v="1"/>
    <x v="6"/>
    <x v="2"/>
    <s v="New"/>
    <x v="0"/>
    <x v="6"/>
    <n v="3"/>
    <n v="40.78"/>
    <n v="0.15"/>
    <n v="16.73"/>
    <x v="2545"/>
    <n v="50.19"/>
    <n v="53.799000000000007"/>
    <n v="0.51735279693044456"/>
    <n v="2026"/>
    <s v="Q4"/>
    <x v="11"/>
    <x v="11"/>
  </r>
  <r>
    <n v="676"/>
    <d v="2026-12-22T00:00:00"/>
    <x v="2"/>
    <x v="3"/>
    <x v="3"/>
    <s v="Returning"/>
    <x v="3"/>
    <x v="7"/>
    <n v="1"/>
    <n v="195.63"/>
    <n v="0.05"/>
    <n v="102.13"/>
    <x v="2546"/>
    <n v="102.13"/>
    <n v="83.718499999999977"/>
    <n v="0.45046637449320276"/>
    <n v="2026"/>
    <s v="Q4"/>
    <x v="11"/>
    <x v="11"/>
  </r>
  <r>
    <n v="1912"/>
    <d v="2026-12-22T00:00:00"/>
    <x v="2"/>
    <x v="5"/>
    <x v="1"/>
    <s v="Returning"/>
    <x v="2"/>
    <x v="15"/>
    <n v="10"/>
    <n v="134.86000000000001"/>
    <n v="0.1"/>
    <n v="65.3"/>
    <x v="2547"/>
    <n v="653"/>
    <n v="560.74000000000024"/>
    <n v="0.46199350767050612"/>
    <n v="2026"/>
    <s v="Q4"/>
    <x v="11"/>
    <x v="11"/>
  </r>
  <r>
    <n v="2065"/>
    <d v="2026-12-22T00:00:00"/>
    <x v="3"/>
    <x v="4"/>
    <x v="0"/>
    <s v="New"/>
    <x v="0"/>
    <x v="0"/>
    <n v="1"/>
    <n v="83.15"/>
    <n v="0"/>
    <n v="42.3"/>
    <x v="2548"/>
    <n v="42.3"/>
    <n v="40.850000000000009"/>
    <n v="0.49128081779915822"/>
    <n v="2026"/>
    <s v="Q4"/>
    <x v="11"/>
    <x v="11"/>
  </r>
  <r>
    <n v="3136"/>
    <d v="2026-12-22T00:00:00"/>
    <x v="1"/>
    <x v="6"/>
    <x v="3"/>
    <s v="Business"/>
    <x v="0"/>
    <x v="0"/>
    <n v="1"/>
    <n v="81.599999999999994"/>
    <n v="0.15"/>
    <n v="42"/>
    <x v="2549"/>
    <n v="42"/>
    <n v="27.36"/>
    <n v="0.3944636678200692"/>
    <n v="2026"/>
    <s v="Q4"/>
    <x v="11"/>
    <x v="11"/>
  </r>
  <r>
    <n v="3423"/>
    <d v="2026-12-22T00:00:00"/>
    <x v="3"/>
    <x v="7"/>
    <x v="2"/>
    <s v="Business"/>
    <x v="2"/>
    <x v="9"/>
    <n v="5"/>
    <n v="47.67"/>
    <n v="0.1"/>
    <n v="17.84"/>
    <x v="2550"/>
    <n v="89.2"/>
    <n v="125.31500000000001"/>
    <n v="0.5841782625923595"/>
    <n v="2026"/>
    <s v="Q4"/>
    <x v="11"/>
    <x v="11"/>
  </r>
  <r>
    <n v="3746"/>
    <d v="2026-12-22T00:00:00"/>
    <x v="3"/>
    <x v="7"/>
    <x v="2"/>
    <s v="Business"/>
    <x v="0"/>
    <x v="4"/>
    <n v="2"/>
    <n v="50.96"/>
    <n v="0.15"/>
    <n v="22.59"/>
    <x v="2551"/>
    <n v="45.18"/>
    <n v="41.452000000000005"/>
    <n v="0.47848370117277683"/>
    <n v="2026"/>
    <s v="Q4"/>
    <x v="11"/>
    <x v="11"/>
  </r>
  <r>
    <n v="1198"/>
    <d v="2026-12-23T00:00:00"/>
    <x v="3"/>
    <x v="7"/>
    <x v="2"/>
    <s v="New"/>
    <x v="2"/>
    <x v="9"/>
    <n v="5"/>
    <n v="47.69"/>
    <n v="0.05"/>
    <n v="18.23"/>
    <x v="2552"/>
    <n v="91.15"/>
    <n v="135.37749999999997"/>
    <n v="0.59762059794064726"/>
    <n v="2026"/>
    <s v="Q4"/>
    <x v="11"/>
    <x v="11"/>
  </r>
  <r>
    <n v="2123"/>
    <d v="2026-12-23T00:00:00"/>
    <x v="3"/>
    <x v="8"/>
    <x v="0"/>
    <s v="Returning"/>
    <x v="1"/>
    <x v="1"/>
    <n v="1"/>
    <n v="91.08"/>
    <n v="0.2"/>
    <n v="46.14"/>
    <x v="2553"/>
    <n v="46.14"/>
    <n v="26.724000000000004"/>
    <n v="0.36676548089591571"/>
    <n v="2026"/>
    <s v="Q4"/>
    <x v="11"/>
    <x v="11"/>
  </r>
  <r>
    <n v="2586"/>
    <d v="2026-12-23T00:00:00"/>
    <x v="1"/>
    <x v="14"/>
    <x v="2"/>
    <s v="New"/>
    <x v="1"/>
    <x v="3"/>
    <n v="1"/>
    <n v="143.84"/>
    <n v="0.15"/>
    <n v="78.17"/>
    <x v="2554"/>
    <n v="78.17"/>
    <n v="44.093999999999994"/>
    <n v="0.360645815612118"/>
    <n v="2026"/>
    <s v="Q4"/>
    <x v="11"/>
    <x v="11"/>
  </r>
  <r>
    <n v="3048"/>
    <d v="2026-12-23T00:00:00"/>
    <x v="1"/>
    <x v="6"/>
    <x v="0"/>
    <s v="New"/>
    <x v="0"/>
    <x v="8"/>
    <n v="1"/>
    <n v="102.66"/>
    <n v="0.05"/>
    <n v="49.2"/>
    <x v="2555"/>
    <n v="49.2"/>
    <n v="48.326999999999984"/>
    <n v="0.4955243163431664"/>
    <n v="2026"/>
    <s v="Q4"/>
    <x v="11"/>
    <x v="11"/>
  </r>
  <r>
    <n v="3838"/>
    <d v="2026-12-23T00:00:00"/>
    <x v="1"/>
    <x v="11"/>
    <x v="2"/>
    <s v="New"/>
    <x v="4"/>
    <x v="10"/>
    <n v="2"/>
    <n v="40.32"/>
    <n v="0"/>
    <n v="14.39"/>
    <x v="2556"/>
    <n v="28.78"/>
    <n v="51.86"/>
    <n v="0.64310515873015872"/>
    <n v="2026"/>
    <s v="Q4"/>
    <x v="11"/>
    <x v="11"/>
  </r>
  <r>
    <n v="4718"/>
    <d v="2026-12-23T00:00:00"/>
    <x v="0"/>
    <x v="0"/>
    <x v="2"/>
    <s v="Returning"/>
    <x v="1"/>
    <x v="11"/>
    <n v="1"/>
    <n v="157.58000000000001"/>
    <n v="0.1"/>
    <n v="80.37"/>
    <x v="2557"/>
    <n v="80.37"/>
    <n v="61.451999999999998"/>
    <n v="0.43330371874603374"/>
    <n v="2026"/>
    <s v="Q4"/>
    <x v="11"/>
    <x v="11"/>
  </r>
  <r>
    <n v="4844"/>
    <d v="2026-12-23T00:00:00"/>
    <x v="1"/>
    <x v="14"/>
    <x v="0"/>
    <s v="New"/>
    <x v="4"/>
    <x v="14"/>
    <n v="1"/>
    <n v="36.4"/>
    <n v="0"/>
    <n v="14.22"/>
    <x v="2558"/>
    <n v="14.22"/>
    <n v="22.18"/>
    <n v="0.6093406593406594"/>
    <n v="2026"/>
    <s v="Q4"/>
    <x v="11"/>
    <x v="11"/>
  </r>
  <r>
    <n v="678"/>
    <d v="2026-12-24T00:00:00"/>
    <x v="1"/>
    <x v="11"/>
    <x v="0"/>
    <s v="Business"/>
    <x v="1"/>
    <x v="3"/>
    <n v="1"/>
    <n v="142.15"/>
    <n v="0.05"/>
    <n v="80.5"/>
    <x v="2559"/>
    <n v="80.5"/>
    <n v="54.54249999999999"/>
    <n v="0.40389136753244342"/>
    <n v="2026"/>
    <s v="Q4"/>
    <x v="11"/>
    <x v="11"/>
  </r>
  <r>
    <n v="1706"/>
    <d v="2026-12-24T00:00:00"/>
    <x v="0"/>
    <x v="0"/>
    <x v="0"/>
    <s v="Returning"/>
    <x v="3"/>
    <x v="5"/>
    <n v="2"/>
    <n v="332.38"/>
    <n v="0.05"/>
    <n v="192.16"/>
    <x v="2560"/>
    <n v="384.32"/>
    <n v="247.20199999999994"/>
    <n v="0.39143846136793331"/>
    <n v="2026"/>
    <s v="Q4"/>
    <x v="11"/>
    <x v="11"/>
  </r>
  <r>
    <n v="3034"/>
    <d v="2026-12-24T00:00:00"/>
    <x v="1"/>
    <x v="1"/>
    <x v="2"/>
    <s v="New"/>
    <x v="3"/>
    <x v="19"/>
    <n v="1"/>
    <n v="122.18"/>
    <n v="0.15"/>
    <n v="61.28"/>
    <x v="2561"/>
    <n v="61.28"/>
    <n v="42.573000000000008"/>
    <n v="0.40993519686479934"/>
    <n v="2026"/>
    <s v="Q4"/>
    <x v="11"/>
    <x v="11"/>
  </r>
  <r>
    <n v="3883"/>
    <d v="2026-12-24T00:00:00"/>
    <x v="0"/>
    <x v="0"/>
    <x v="0"/>
    <s v="New"/>
    <x v="3"/>
    <x v="19"/>
    <n v="1"/>
    <n v="125.66"/>
    <n v="0.15"/>
    <n v="60.6"/>
    <x v="2562"/>
    <n v="60.6"/>
    <n v="46.210999999999991"/>
    <n v="0.43264270533933763"/>
    <n v="2026"/>
    <s v="Q4"/>
    <x v="11"/>
    <x v="11"/>
  </r>
  <r>
    <n v="4342"/>
    <d v="2026-12-24T00:00:00"/>
    <x v="3"/>
    <x v="4"/>
    <x v="0"/>
    <s v="Returning"/>
    <x v="2"/>
    <x v="9"/>
    <n v="2"/>
    <n v="47.38"/>
    <n v="0.05"/>
    <n v="18.850000000000001"/>
    <x v="2563"/>
    <n v="37.700000000000003"/>
    <n v="52.322000000000003"/>
    <n v="0.58121348114905247"/>
    <n v="2026"/>
    <s v="Q4"/>
    <x v="11"/>
    <x v="11"/>
  </r>
  <r>
    <n v="4468"/>
    <d v="2026-12-24T00:00:00"/>
    <x v="0"/>
    <x v="0"/>
    <x v="0"/>
    <s v="Business"/>
    <x v="3"/>
    <x v="13"/>
    <n v="1"/>
    <n v="80.8"/>
    <n v="0.05"/>
    <n v="38.33"/>
    <x v="2564"/>
    <n v="38.33"/>
    <n v="38.429999999999993"/>
    <n v="0.50065138092756645"/>
    <n v="2026"/>
    <s v="Q4"/>
    <x v="11"/>
    <x v="11"/>
  </r>
  <r>
    <n v="7"/>
    <d v="2026-12-25T00:00:00"/>
    <x v="3"/>
    <x v="8"/>
    <x v="0"/>
    <s v="Returning"/>
    <x v="0"/>
    <x v="8"/>
    <n v="5"/>
    <n v="103.52"/>
    <n v="0.1"/>
    <n v="49.1"/>
    <x v="2565"/>
    <n v="245.5"/>
    <n v="220.34000000000003"/>
    <n v="0.47299501974927016"/>
    <n v="2026"/>
    <s v="Q4"/>
    <x v="11"/>
    <x v="11"/>
  </r>
  <r>
    <n v="658"/>
    <d v="2026-12-25T00:00:00"/>
    <x v="1"/>
    <x v="6"/>
    <x v="2"/>
    <s v="Business"/>
    <x v="1"/>
    <x v="11"/>
    <n v="2"/>
    <n v="153.38999999999999"/>
    <n v="0.05"/>
    <n v="78.06"/>
    <x v="2566"/>
    <n v="156.12"/>
    <n v="135.32099999999997"/>
    <n v="0.46431696295305047"/>
    <n v="2026"/>
    <s v="Q4"/>
    <x v="11"/>
    <x v="11"/>
  </r>
  <r>
    <n v="1192"/>
    <d v="2026-12-25T00:00:00"/>
    <x v="3"/>
    <x v="13"/>
    <x v="1"/>
    <s v="Business"/>
    <x v="4"/>
    <x v="10"/>
    <n v="6"/>
    <n v="39.49"/>
    <n v="0.05"/>
    <n v="14.49"/>
    <x v="2567"/>
    <n v="86.94"/>
    <n v="138.15299999999999"/>
    <n v="0.61375964601298127"/>
    <n v="2026"/>
    <s v="Q4"/>
    <x v="11"/>
    <x v="11"/>
  </r>
  <r>
    <n v="3852"/>
    <d v="2026-12-25T00:00:00"/>
    <x v="2"/>
    <x v="2"/>
    <x v="2"/>
    <s v="Business"/>
    <x v="4"/>
    <x v="14"/>
    <n v="1"/>
    <n v="35.54"/>
    <n v="0.1"/>
    <n v="13.63"/>
    <x v="2568"/>
    <n v="13.63"/>
    <n v="18.356000000000002"/>
    <n v="0.5738760707809667"/>
    <n v="2026"/>
    <s v="Q4"/>
    <x v="11"/>
    <x v="11"/>
  </r>
  <r>
    <n v="4507"/>
    <d v="2026-12-25T00:00:00"/>
    <x v="1"/>
    <x v="12"/>
    <x v="3"/>
    <s v="Returning"/>
    <x v="2"/>
    <x v="18"/>
    <n v="2"/>
    <n v="167.21"/>
    <n v="0.05"/>
    <n v="88.23"/>
    <x v="2569"/>
    <n v="176.46"/>
    <n v="141.239"/>
    <n v="0.44456860109726504"/>
    <n v="2026"/>
    <s v="Q4"/>
    <x v="11"/>
    <x v="11"/>
  </r>
  <r>
    <n v="260"/>
    <d v="2026-12-26T00:00:00"/>
    <x v="2"/>
    <x v="2"/>
    <x v="0"/>
    <s v="Business"/>
    <x v="1"/>
    <x v="17"/>
    <n v="1"/>
    <n v="71.89"/>
    <n v="0.1"/>
    <n v="31.88"/>
    <x v="2570"/>
    <n v="31.88"/>
    <n v="32.821000000000012"/>
    <n v="0.50727191233520363"/>
    <n v="2026"/>
    <s v="Q4"/>
    <x v="11"/>
    <x v="11"/>
  </r>
  <r>
    <n v="1659"/>
    <d v="2026-12-26T00:00:00"/>
    <x v="0"/>
    <x v="15"/>
    <x v="2"/>
    <s v="New"/>
    <x v="2"/>
    <x v="15"/>
    <n v="1"/>
    <n v="133.56"/>
    <n v="0.05"/>
    <n v="68.739999999999995"/>
    <x v="2571"/>
    <n v="68.739999999999995"/>
    <n v="58.141999999999996"/>
    <n v="0.4582367869358932"/>
    <n v="2026"/>
    <s v="Q4"/>
    <x v="11"/>
    <x v="11"/>
  </r>
  <r>
    <n v="3188"/>
    <d v="2026-12-26T00:00:00"/>
    <x v="3"/>
    <x v="7"/>
    <x v="3"/>
    <s v="New"/>
    <x v="3"/>
    <x v="19"/>
    <n v="2"/>
    <n v="122.28"/>
    <n v="0.1"/>
    <n v="61.64"/>
    <x v="2572"/>
    <n v="123.28"/>
    <n v="96.824000000000012"/>
    <n v="0.43990113764402283"/>
    <n v="2026"/>
    <s v="Q4"/>
    <x v="11"/>
    <x v="11"/>
  </r>
  <r>
    <n v="3673"/>
    <d v="2026-12-26T00:00:00"/>
    <x v="0"/>
    <x v="15"/>
    <x v="0"/>
    <s v="Business"/>
    <x v="4"/>
    <x v="10"/>
    <n v="1"/>
    <n v="40.619999999999997"/>
    <n v="0"/>
    <n v="14.62"/>
    <x v="2573"/>
    <n v="14.62"/>
    <n v="26"/>
    <n v="0.64007877892663712"/>
    <n v="2026"/>
    <s v="Q4"/>
    <x v="11"/>
    <x v="11"/>
  </r>
  <r>
    <n v="3805"/>
    <d v="2026-12-26T00:00:00"/>
    <x v="3"/>
    <x v="4"/>
    <x v="1"/>
    <s v="Business"/>
    <x v="2"/>
    <x v="9"/>
    <n v="8"/>
    <n v="45.54"/>
    <n v="0.15"/>
    <n v="18.54"/>
    <x v="2574"/>
    <n v="148.32"/>
    <n v="161.35199999999998"/>
    <n v="0.52104161822831896"/>
    <n v="2026"/>
    <s v="Q4"/>
    <x v="11"/>
    <x v="11"/>
  </r>
  <r>
    <n v="3945"/>
    <d v="2026-12-26T00:00:00"/>
    <x v="3"/>
    <x v="13"/>
    <x v="1"/>
    <s v="Business"/>
    <x v="0"/>
    <x v="4"/>
    <n v="4"/>
    <n v="50.96"/>
    <n v="0.1"/>
    <n v="22.14"/>
    <x v="2575"/>
    <n v="88.56"/>
    <n v="94.896000000000015"/>
    <n v="0.51726844583987441"/>
    <n v="2026"/>
    <s v="Q4"/>
    <x v="11"/>
    <x v="11"/>
  </r>
  <r>
    <n v="4266"/>
    <d v="2026-12-26T00:00:00"/>
    <x v="1"/>
    <x v="1"/>
    <x v="0"/>
    <s v="New"/>
    <x v="0"/>
    <x v="6"/>
    <n v="4"/>
    <n v="40.19"/>
    <n v="0.15"/>
    <n v="16.55"/>
    <x v="2576"/>
    <n v="66.2"/>
    <n v="70.445999999999984"/>
    <n v="0.51553649576277383"/>
    <n v="2026"/>
    <s v="Q4"/>
    <x v="11"/>
    <x v="11"/>
  </r>
  <r>
    <n v="606"/>
    <d v="2026-12-27T00:00:00"/>
    <x v="1"/>
    <x v="12"/>
    <x v="0"/>
    <s v="New"/>
    <x v="3"/>
    <x v="5"/>
    <n v="3"/>
    <n v="333.84"/>
    <n v="0"/>
    <n v="193.05"/>
    <x v="2577"/>
    <n v="579.15000000000009"/>
    <n v="422.36999999999989"/>
    <n v="0.42172897196261672"/>
    <n v="2026"/>
    <s v="Q4"/>
    <x v="11"/>
    <x v="11"/>
  </r>
  <r>
    <n v="1166"/>
    <d v="2026-12-27T00:00:00"/>
    <x v="2"/>
    <x v="16"/>
    <x v="3"/>
    <s v="Returning"/>
    <x v="3"/>
    <x v="7"/>
    <n v="2"/>
    <n v="198.94"/>
    <n v="0.15"/>
    <n v="102.32"/>
    <x v="2578"/>
    <n v="204.64"/>
    <n v="133.55799999999999"/>
    <n v="0.39491067362905752"/>
    <n v="2026"/>
    <s v="Q4"/>
    <x v="11"/>
    <x v="11"/>
  </r>
  <r>
    <n v="1913"/>
    <d v="2026-12-27T00:00:00"/>
    <x v="2"/>
    <x v="5"/>
    <x v="3"/>
    <s v="New"/>
    <x v="4"/>
    <x v="14"/>
    <n v="3"/>
    <n v="35.979999999999997"/>
    <n v="0"/>
    <n v="13.6"/>
    <x v="2579"/>
    <n v="40.799999999999997"/>
    <n v="67.14"/>
    <n v="0.62201222901612008"/>
    <n v="2026"/>
    <s v="Q4"/>
    <x v="11"/>
    <x v="11"/>
  </r>
  <r>
    <n v="2402"/>
    <d v="2026-12-27T00:00:00"/>
    <x v="1"/>
    <x v="14"/>
    <x v="3"/>
    <s v="New"/>
    <x v="2"/>
    <x v="15"/>
    <n v="6"/>
    <n v="133.4"/>
    <n v="0.1"/>
    <n v="66.3"/>
    <x v="2580"/>
    <n v="397.79999999999995"/>
    <n v="322.56000000000017"/>
    <n v="0.44777611194402817"/>
    <n v="2026"/>
    <s v="Q4"/>
    <x v="11"/>
    <x v="11"/>
  </r>
  <r>
    <n v="3192"/>
    <d v="2026-12-27T00:00:00"/>
    <x v="3"/>
    <x v="7"/>
    <x v="0"/>
    <s v="Returning"/>
    <x v="1"/>
    <x v="1"/>
    <n v="2"/>
    <n v="93.45"/>
    <n v="0"/>
    <n v="45.75"/>
    <x v="2581"/>
    <n v="91.5"/>
    <n v="95.4"/>
    <n v="0.5104333868378812"/>
    <n v="2026"/>
    <s v="Q4"/>
    <x v="11"/>
    <x v="11"/>
  </r>
  <r>
    <n v="3721"/>
    <d v="2026-12-27T00:00:00"/>
    <x v="2"/>
    <x v="5"/>
    <x v="3"/>
    <s v="New"/>
    <x v="4"/>
    <x v="16"/>
    <n v="1"/>
    <n v="49.79"/>
    <n v="0.2"/>
    <n v="21.87"/>
    <x v="2582"/>
    <n v="21.87"/>
    <n v="17.962"/>
    <n v="0.45094396465153641"/>
    <n v="2026"/>
    <s v="Q4"/>
    <x v="11"/>
    <x v="11"/>
  </r>
  <r>
    <n v="3882"/>
    <d v="2026-12-27T00:00:00"/>
    <x v="3"/>
    <x v="8"/>
    <x v="3"/>
    <s v="Returning"/>
    <x v="1"/>
    <x v="17"/>
    <n v="3"/>
    <n v="70.430000000000007"/>
    <n v="0.1"/>
    <n v="32.869999999999997"/>
    <x v="2583"/>
    <n v="98.609999999999985"/>
    <n v="91.551000000000045"/>
    <n v="0.48143941186678674"/>
    <n v="2026"/>
    <s v="Q4"/>
    <x v="11"/>
    <x v="11"/>
  </r>
  <r>
    <n v="4945"/>
    <d v="2026-12-27T00:00:00"/>
    <x v="2"/>
    <x v="2"/>
    <x v="0"/>
    <s v="Business"/>
    <x v="3"/>
    <x v="13"/>
    <n v="2"/>
    <n v="82.04"/>
    <n v="0.1"/>
    <n v="38.880000000000003"/>
    <x v="2584"/>
    <n v="77.760000000000005"/>
    <n v="69.91200000000002"/>
    <n v="0.47342759629449055"/>
    <n v="2026"/>
    <s v="Q4"/>
    <x v="11"/>
    <x v="11"/>
  </r>
  <r>
    <n v="5084"/>
    <d v="2026-12-27T00:00:00"/>
    <x v="1"/>
    <x v="11"/>
    <x v="3"/>
    <s v="Returning"/>
    <x v="2"/>
    <x v="2"/>
    <n v="1"/>
    <n v="35.409999999999997"/>
    <n v="0.2"/>
    <n v="13.54"/>
    <x v="2585"/>
    <n v="13.54"/>
    <n v="14.788"/>
    <n v="0.5220276757977973"/>
    <n v="2026"/>
    <s v="Q4"/>
    <x v="11"/>
    <x v="11"/>
  </r>
  <r>
    <n v="246"/>
    <d v="2026-12-28T00:00:00"/>
    <x v="3"/>
    <x v="7"/>
    <x v="3"/>
    <s v="Business"/>
    <x v="0"/>
    <x v="6"/>
    <n v="1"/>
    <n v="41.06"/>
    <n v="0.1"/>
    <n v="16.23"/>
    <x v="2586"/>
    <n v="16.23"/>
    <n v="20.724"/>
    <n v="0.5608053255398604"/>
    <n v="2026"/>
    <s v="Q4"/>
    <x v="11"/>
    <x v="11"/>
  </r>
  <r>
    <n v="537"/>
    <d v="2026-12-28T00:00:00"/>
    <x v="3"/>
    <x v="8"/>
    <x v="1"/>
    <s v="Business"/>
    <x v="1"/>
    <x v="1"/>
    <n v="12"/>
    <n v="90.29"/>
    <n v="0.1"/>
    <n v="45.76"/>
    <x v="2587"/>
    <n v="549.12"/>
    <n v="426.01200000000006"/>
    <n v="0.43687623829389255"/>
    <n v="2026"/>
    <s v="Q4"/>
    <x v="11"/>
    <x v="11"/>
  </r>
  <r>
    <n v="968"/>
    <d v="2026-12-28T00:00:00"/>
    <x v="1"/>
    <x v="12"/>
    <x v="2"/>
    <s v="New"/>
    <x v="0"/>
    <x v="8"/>
    <n v="1"/>
    <n v="103.13"/>
    <n v="0.15"/>
    <n v="50.06"/>
    <x v="2588"/>
    <n v="50.06"/>
    <n v="37.600499999999997"/>
    <n v="0.42893321393329947"/>
    <n v="2026"/>
    <s v="Q4"/>
    <x v="11"/>
    <x v="11"/>
  </r>
  <r>
    <n v="1234"/>
    <d v="2026-12-28T00:00:00"/>
    <x v="3"/>
    <x v="13"/>
    <x v="0"/>
    <s v="Returning"/>
    <x v="0"/>
    <x v="0"/>
    <n v="1"/>
    <n v="81.39"/>
    <n v="0.05"/>
    <n v="43.54"/>
    <x v="2589"/>
    <n v="43.54"/>
    <n v="33.780499999999996"/>
    <n v="0.43688931137279247"/>
    <n v="2026"/>
    <s v="Q4"/>
    <x v="11"/>
    <x v="11"/>
  </r>
  <r>
    <n v="2061"/>
    <d v="2026-12-28T00:00:00"/>
    <x v="0"/>
    <x v="15"/>
    <x v="3"/>
    <s v="Returning"/>
    <x v="3"/>
    <x v="5"/>
    <n v="2"/>
    <n v="342.78"/>
    <n v="0"/>
    <n v="197.89"/>
    <x v="2590"/>
    <n v="395.78"/>
    <n v="289.77999999999997"/>
    <n v="0.4226909387945621"/>
    <n v="2026"/>
    <s v="Q4"/>
    <x v="11"/>
    <x v="11"/>
  </r>
  <r>
    <n v="2219"/>
    <d v="2026-12-28T00:00:00"/>
    <x v="1"/>
    <x v="14"/>
    <x v="0"/>
    <s v="Returning"/>
    <x v="1"/>
    <x v="3"/>
    <n v="1"/>
    <n v="147"/>
    <n v="0.15"/>
    <n v="79.58"/>
    <x v="2591"/>
    <n v="79.58"/>
    <n v="45.370000000000005"/>
    <n v="0.36310524209683875"/>
    <n v="2026"/>
    <s v="Q4"/>
    <x v="11"/>
    <x v="11"/>
  </r>
  <r>
    <n v="2651"/>
    <d v="2026-12-28T00:00:00"/>
    <x v="0"/>
    <x v="15"/>
    <x v="0"/>
    <s v="New"/>
    <x v="2"/>
    <x v="9"/>
    <n v="1"/>
    <n v="45.69"/>
    <n v="0.2"/>
    <n v="18.829999999999998"/>
    <x v="2592"/>
    <n v="18.829999999999998"/>
    <n v="17.722000000000001"/>
    <n v="0.48484351061501429"/>
    <n v="2026"/>
    <s v="Q4"/>
    <x v="11"/>
    <x v="11"/>
  </r>
  <r>
    <n v="3173"/>
    <d v="2026-12-28T00:00:00"/>
    <x v="1"/>
    <x v="12"/>
    <x v="3"/>
    <s v="Returning"/>
    <x v="0"/>
    <x v="6"/>
    <n v="1"/>
    <n v="39.69"/>
    <n v="0"/>
    <n v="17.09"/>
    <x v="2593"/>
    <n v="17.09"/>
    <n v="22.599999999999998"/>
    <n v="0.56941295036533135"/>
    <n v="2026"/>
    <s v="Q4"/>
    <x v="11"/>
    <x v="11"/>
  </r>
  <r>
    <n v="3409"/>
    <d v="2026-12-28T00:00:00"/>
    <x v="3"/>
    <x v="4"/>
    <x v="0"/>
    <s v="New"/>
    <x v="3"/>
    <x v="19"/>
    <n v="5"/>
    <n v="122.42"/>
    <n v="0"/>
    <n v="60.8"/>
    <x v="2594"/>
    <n v="304"/>
    <n v="308.10000000000002"/>
    <n v="0.50334912595981052"/>
    <n v="2026"/>
    <s v="Q4"/>
    <x v="11"/>
    <x v="11"/>
  </r>
  <r>
    <n v="3535"/>
    <d v="2026-12-28T00:00:00"/>
    <x v="1"/>
    <x v="6"/>
    <x v="2"/>
    <s v="New"/>
    <x v="2"/>
    <x v="2"/>
    <n v="1"/>
    <n v="37.03"/>
    <n v="0.15"/>
    <n v="13.53"/>
    <x v="2595"/>
    <n v="13.53"/>
    <n v="17.945500000000003"/>
    <n v="0.57014185636447401"/>
    <n v="2026"/>
    <s v="Q4"/>
    <x v="11"/>
    <x v="11"/>
  </r>
  <r>
    <n v="5134"/>
    <d v="2026-12-28T00:00:00"/>
    <x v="1"/>
    <x v="14"/>
    <x v="2"/>
    <s v="Returning"/>
    <x v="1"/>
    <x v="1"/>
    <n v="1"/>
    <n v="90.99"/>
    <n v="0.05"/>
    <n v="44.78"/>
    <x v="2596"/>
    <n v="44.78"/>
    <n v="41.660499999999985"/>
    <n v="0.48195579618350187"/>
    <n v="2026"/>
    <s v="Q4"/>
    <x v="11"/>
    <x v="11"/>
  </r>
  <r>
    <n v="2011"/>
    <d v="2026-12-29T00:00:00"/>
    <x v="1"/>
    <x v="11"/>
    <x v="0"/>
    <s v="Returning"/>
    <x v="1"/>
    <x v="1"/>
    <n v="1"/>
    <n v="90.81"/>
    <n v="0.1"/>
    <n v="46.53"/>
    <x v="2597"/>
    <n v="46.53"/>
    <n v="35.198999999999998"/>
    <n v="0.43067944059024332"/>
    <n v="2026"/>
    <s v="Q4"/>
    <x v="11"/>
    <x v="11"/>
  </r>
  <r>
    <n v="2477"/>
    <d v="2026-12-29T00:00:00"/>
    <x v="0"/>
    <x v="15"/>
    <x v="2"/>
    <s v="New"/>
    <x v="0"/>
    <x v="6"/>
    <n v="1"/>
    <n v="41.28"/>
    <n v="0.15"/>
    <n v="16.41"/>
    <x v="2598"/>
    <n v="16.41"/>
    <n v="18.678000000000001"/>
    <n v="0.53231874145006841"/>
    <n v="2026"/>
    <s v="Q4"/>
    <x v="11"/>
    <x v="11"/>
  </r>
  <r>
    <n v="2745"/>
    <d v="2026-12-29T00:00:00"/>
    <x v="3"/>
    <x v="13"/>
    <x v="3"/>
    <s v="Business"/>
    <x v="2"/>
    <x v="9"/>
    <n v="1"/>
    <n v="46.07"/>
    <n v="0"/>
    <n v="18.420000000000002"/>
    <x v="2599"/>
    <n v="18.420000000000002"/>
    <n v="27.65"/>
    <n v="0.60017364879531143"/>
    <n v="2026"/>
    <s v="Q4"/>
    <x v="11"/>
    <x v="11"/>
  </r>
  <r>
    <n v="4427"/>
    <d v="2026-12-29T00:00:00"/>
    <x v="1"/>
    <x v="12"/>
    <x v="2"/>
    <s v="Business"/>
    <x v="1"/>
    <x v="3"/>
    <n v="1"/>
    <n v="147.29"/>
    <n v="0.1"/>
    <n v="78.2"/>
    <x v="2600"/>
    <n v="78.2"/>
    <n v="54.361000000000004"/>
    <n v="0.4100829052285363"/>
    <n v="2026"/>
    <s v="Q4"/>
    <x v="11"/>
    <x v="11"/>
  </r>
  <r>
    <n v="377"/>
    <d v="2026-12-30T00:00:00"/>
    <x v="3"/>
    <x v="13"/>
    <x v="0"/>
    <s v="New"/>
    <x v="0"/>
    <x v="6"/>
    <n v="1"/>
    <n v="40.82"/>
    <n v="0.1"/>
    <n v="17.2"/>
    <x v="2601"/>
    <n v="17.2"/>
    <n v="19.538"/>
    <n v="0.53181991398551909"/>
    <n v="2026"/>
    <s v="Q4"/>
    <x v="11"/>
    <x v="11"/>
  </r>
  <r>
    <n v="1530"/>
    <d v="2026-12-30T00:00:00"/>
    <x v="3"/>
    <x v="7"/>
    <x v="0"/>
    <s v="New"/>
    <x v="4"/>
    <x v="16"/>
    <n v="3"/>
    <n v="50.72"/>
    <n v="0"/>
    <n v="22.3"/>
    <x v="2602"/>
    <n v="66.900000000000006"/>
    <n v="85.259999999999991"/>
    <n v="0.56033123028391163"/>
    <n v="2026"/>
    <s v="Q4"/>
    <x v="11"/>
    <x v="11"/>
  </r>
  <r>
    <n v="2135"/>
    <d v="2026-12-30T00:00:00"/>
    <x v="1"/>
    <x v="12"/>
    <x v="3"/>
    <s v="Business"/>
    <x v="3"/>
    <x v="7"/>
    <n v="3"/>
    <n v="194.7"/>
    <n v="0.1"/>
    <n v="102.62"/>
    <x v="2603"/>
    <n v="307.86"/>
    <n v="217.82999999999993"/>
    <n v="0.41436968555612613"/>
    <n v="2026"/>
    <s v="Q4"/>
    <x v="11"/>
    <x v="11"/>
  </r>
  <r>
    <n v="2916"/>
    <d v="2026-12-30T00:00:00"/>
    <x v="1"/>
    <x v="6"/>
    <x v="2"/>
    <s v="New"/>
    <x v="2"/>
    <x v="2"/>
    <n v="1"/>
    <n v="36.64"/>
    <n v="0.05"/>
    <n v="13.59"/>
    <x v="2604"/>
    <n v="13.59"/>
    <n v="21.218"/>
    <n v="0.60957251206619167"/>
    <n v="2026"/>
    <s v="Q4"/>
    <x v="11"/>
    <x v="11"/>
  </r>
  <r>
    <n v="3449"/>
    <d v="2026-12-30T00:00:00"/>
    <x v="2"/>
    <x v="10"/>
    <x v="3"/>
    <s v="Returning"/>
    <x v="3"/>
    <x v="7"/>
    <n v="6"/>
    <n v="192.9"/>
    <n v="0.2"/>
    <n v="106.89"/>
    <x v="2605"/>
    <n v="641.34"/>
    <n v="284.58000000000004"/>
    <n v="0.30734836702954899"/>
    <n v="2026"/>
    <s v="Q4"/>
    <x v="11"/>
    <x v="11"/>
  </r>
  <r>
    <n v="3498"/>
    <d v="2026-12-30T00:00:00"/>
    <x v="3"/>
    <x v="7"/>
    <x v="3"/>
    <s v="Returning"/>
    <x v="1"/>
    <x v="17"/>
    <n v="2"/>
    <n v="71.56"/>
    <n v="0.1"/>
    <n v="32.99"/>
    <x v="2606"/>
    <n v="65.98"/>
    <n v="62.828000000000017"/>
    <n v="0.4877647351096206"/>
    <n v="2026"/>
    <s v="Q4"/>
    <x v="11"/>
    <x v="11"/>
  </r>
  <r>
    <n v="4851"/>
    <d v="2026-12-30T00:00:00"/>
    <x v="3"/>
    <x v="13"/>
    <x v="3"/>
    <s v="New"/>
    <x v="0"/>
    <x v="6"/>
    <n v="1"/>
    <n v="40.270000000000003"/>
    <n v="0.1"/>
    <n v="16.63"/>
    <x v="2607"/>
    <n v="16.63"/>
    <n v="19.613000000000003"/>
    <n v="0.54115277432883602"/>
    <n v="2026"/>
    <s v="Q4"/>
    <x v="11"/>
    <x v="11"/>
  </r>
  <r>
    <n v="4926"/>
    <d v="2026-12-30T00:00:00"/>
    <x v="3"/>
    <x v="7"/>
    <x v="2"/>
    <s v="Business"/>
    <x v="0"/>
    <x v="0"/>
    <n v="6"/>
    <n v="81.180000000000007"/>
    <n v="0.05"/>
    <n v="43.3"/>
    <x v="2608"/>
    <n v="259.79999999999995"/>
    <n v="202.92600000000004"/>
    <n v="0.43854462468069666"/>
    <n v="2026"/>
    <s v="Q4"/>
    <x v="11"/>
    <x v="11"/>
  </r>
  <r>
    <n v="5035"/>
    <d v="2026-12-30T00:00:00"/>
    <x v="1"/>
    <x v="12"/>
    <x v="0"/>
    <s v="New"/>
    <x v="0"/>
    <x v="8"/>
    <n v="2"/>
    <n v="101.73"/>
    <n v="0.1"/>
    <n v="49.3"/>
    <x v="2609"/>
    <n v="98.6"/>
    <n v="84.51400000000001"/>
    <n v="0.46153762137247839"/>
    <n v="2026"/>
    <s v="Q4"/>
    <x v="11"/>
    <x v="11"/>
  </r>
  <r>
    <n v="5135"/>
    <d v="2026-12-30T00:00:00"/>
    <x v="2"/>
    <x v="10"/>
    <x v="0"/>
    <s v="New"/>
    <x v="0"/>
    <x v="4"/>
    <n v="5"/>
    <n v="51.78"/>
    <n v="0.15"/>
    <n v="22.37"/>
    <x v="2610"/>
    <n v="111.85000000000001"/>
    <n v="108.21499999999996"/>
    <n v="0.49174107650012483"/>
    <n v="2026"/>
    <s v="Q4"/>
    <x v="1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FFF6FD-126B-4F41-8173-9CCF2086662C}" name="contry.wis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L18:M36" firstHeaderRow="1" firstDataRow="1" firstDataCol="1"/>
  <pivotFields count="20">
    <pivotField showAll="0"/>
    <pivotField numFmtId="164" showAll="0"/>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2" baseField="19" baseItem="0" numFmtId="173"/>
  </dataFields>
  <formats count="1">
    <format dxfId="70">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21220F-7BDA-4871-970A-7DBAE700C21F}" name="top5_contrie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I19:J24" firstHeaderRow="1" firstDataRow="1" firstDataCol="1"/>
  <pivotFields count="20">
    <pivotField showAll="0"/>
    <pivotField numFmtId="164" showAll="0"/>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2"/>
  </rowFields>
  <rowItems count="5">
    <i>
      <x/>
    </i>
    <i>
      <x v="1"/>
    </i>
    <i>
      <x v="2"/>
    </i>
    <i>
      <x v="3"/>
    </i>
    <i t="grand">
      <x/>
    </i>
  </rowItems>
  <colItems count="1">
    <i/>
  </colItems>
  <dataFields count="1">
    <dataField name="Total Revenue" fld="12" baseField="19" baseItem="0" numFmtId="173"/>
  </dataFields>
  <formats count="1">
    <format dxfId="71">
      <pivotArea outline="0" collapsedLevelsAreSubtotals="1" fieldPosition="0"/>
    </format>
  </formats>
  <chartFormats count="13">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2" count="1" selected="0">
            <x v="0"/>
          </reference>
        </references>
      </pivotArea>
    </chartFormat>
    <chartFormat chart="27" format="8">
      <pivotArea type="data" outline="0" fieldPosition="0">
        <references count="2">
          <reference field="4294967294" count="1" selected="0">
            <x v="0"/>
          </reference>
          <reference field="2" count="1" selected="0">
            <x v="1"/>
          </reference>
        </references>
      </pivotArea>
    </chartFormat>
    <chartFormat chart="27" format="9">
      <pivotArea type="data" outline="0" fieldPosition="0">
        <references count="2">
          <reference field="4294967294" count="1" selected="0">
            <x v="0"/>
          </reference>
          <reference field="2" count="1" selected="0">
            <x v="2"/>
          </reference>
        </references>
      </pivotArea>
    </chartFormat>
    <chartFormat chart="27"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4E5381-776D-4670-9CD0-018F87A1ECEE}" name="sales_channel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L10:M15" firstHeaderRow="1" firstDataRow="1" firstDataCol="1"/>
  <pivotFields count="20">
    <pivotField showAll="0"/>
    <pivotField numFmtId="164" showAll="0"/>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items count="21">
        <item x="5"/>
        <item x="15"/>
        <item x="0"/>
        <item x="6"/>
        <item x="19"/>
        <item x="8"/>
        <item x="1"/>
        <item x="2"/>
        <item x="9"/>
        <item x="13"/>
        <item x="14"/>
        <item x="10"/>
        <item x="11"/>
        <item x="4"/>
        <item x="3"/>
        <item x="7"/>
        <item x="16"/>
        <item x="18"/>
        <item x="17"/>
        <item x="12"/>
        <item t="default"/>
      </items>
    </pivotField>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Total Revenue" fld="12" baseField="19" baseItem="0" numFmtId="173"/>
  </dataFields>
  <formats count="1">
    <format dxfId="72">
      <pivotArea outline="0" collapsedLevelsAreSubtotals="1" fieldPosition="0"/>
    </format>
  </formats>
  <chartFormats count="13">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4" count="1" selected="0">
            <x v="0"/>
          </reference>
        </references>
      </pivotArea>
    </chartFormat>
    <chartFormat chart="27" format="8">
      <pivotArea type="data" outline="0" fieldPosition="0">
        <references count="2">
          <reference field="4294967294" count="1" selected="0">
            <x v="0"/>
          </reference>
          <reference field="4" count="1" selected="0">
            <x v="1"/>
          </reference>
        </references>
      </pivotArea>
    </chartFormat>
    <chartFormat chart="27" format="9">
      <pivotArea type="data" outline="0" fieldPosition="0">
        <references count="2">
          <reference field="4294967294" count="1" selected="0">
            <x v="0"/>
          </reference>
          <reference field="4" count="1" selected="0">
            <x v="2"/>
          </reference>
        </references>
      </pivotArea>
    </chartFormat>
    <chartFormat chart="2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39E651-56E0-4093-8B12-704EB9D0BFD7}" name="region_wise"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I10:J16" firstHeaderRow="1" firstDataRow="1" firstDataCol="1"/>
  <pivotFields count="20">
    <pivotField showAll="0"/>
    <pivotField numFmtId="164" showAll="0"/>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showAll="0" nonAutoSortDefault="1">
      <items count="13">
        <item x="0"/>
        <item x="1"/>
        <item x="2"/>
        <item x="3"/>
        <item x="4"/>
        <item x="5"/>
        <item x="6"/>
        <item x="7"/>
        <item x="8"/>
        <item x="9"/>
        <item x="10"/>
        <item x="11"/>
        <item t="default"/>
      </items>
    </pivotField>
  </pivotFields>
  <rowFields count="1">
    <field x="3"/>
  </rowFields>
  <rowItems count="6">
    <i>
      <x v="5"/>
    </i>
    <i>
      <x v="6"/>
    </i>
    <i>
      <x v="8"/>
    </i>
    <i>
      <x v="13"/>
    </i>
    <i>
      <x v="16"/>
    </i>
    <i t="grand">
      <x/>
    </i>
  </rowItems>
  <colItems count="1">
    <i/>
  </colItems>
  <dataFields count="1">
    <dataField name="Total Revenue" fld="12" baseField="19" baseItem="0" numFmtId="173"/>
  </dataFields>
  <formats count="1">
    <format dxfId="73">
      <pivotArea outline="0" collapsedLevelsAreSubtotals="1" fieldPosition="0"/>
    </format>
  </formats>
  <chartFormats count="7">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410B8E-2748-46D6-9557-05A13E5B8D85}"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C24" firstHeaderRow="0" firstDataRow="1" firstDataCol="1"/>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dataField="1" numFmtId="165" showAll="0"/>
    <pivotField numFmtId="166" showAll="0"/>
    <pivotField numFmtId="1" showAll="0"/>
    <pivotField showAll="0"/>
    <pivotField numFmtId="1" showAll="0">
      <items count="13">
        <item x="0"/>
        <item x="1"/>
        <item x="2"/>
        <item x="3"/>
        <item x="4"/>
        <item x="5"/>
        <item x="6"/>
        <item x="7"/>
        <item x="8"/>
        <item x="9"/>
        <item x="10"/>
        <item x="11"/>
        <item t="default"/>
      </items>
    </pivotField>
    <pivotField axis="axisRow" showAll="0" nonAutoSortDefault="1">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2" baseField="19" baseItem="0" numFmtId="165"/>
    <dataField name="Total Gross Profit" fld="14" baseField="19" baseItem="0" numFmtId="165"/>
  </dataFields>
  <formats count="2">
    <format dxfId="75">
      <pivotArea collapsedLevelsAreSubtotals="1" fieldPosition="0">
        <references count="2">
          <reference field="4294967294" count="1" selected="0">
            <x v="0"/>
          </reference>
          <reference field="19" count="0"/>
        </references>
      </pivotArea>
    </format>
    <format dxfId="74">
      <pivotArea collapsedLevelsAreSubtotals="1" fieldPosition="0">
        <references count="2">
          <reference field="4294967294" count="1" selected="0">
            <x v="1"/>
          </reference>
          <reference field="19" count="0"/>
        </references>
      </pivotArea>
    </format>
  </format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012BF2-5BD8-47F6-A320-2BD56A09CB88}" name="COG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6:I7"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AB473AD-1EA6-414B-9781-7A8B0F43097B}" name="TOTAL_ORDER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20">
    <pivotField dataField="1"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64C7E2E-D8E1-4245-86EA-42FA4D932469}" name="TOTAL_UNIT_SOLD"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DF0E96-C2BC-4EDB-BFAA-FA62D3EDABE8}"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20"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2A0036-FF51-4143-AFA2-BFA35210E7D6}" name="GROSS_MARGIN"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3E15AF-B964-4FFB-BDAB-76107C646CE9}" name="TOTAL  REVENUES"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numFmtId="164"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10E7205-08E2-4017-8E66-BED7F99C2FB3}" sourceName="Product Category">
  <pivotTables>
    <pivotTable tabId="2" name="region_wise"/>
    <pivotTable tabId="2" name="COGS"/>
    <pivotTable tabId="2" name="contry.wise"/>
    <pivotTable tabId="2" name="GROSS_MARGIN"/>
    <pivotTable tabId="2" name="PivotTable3"/>
    <pivotTable tabId="2" name="PivotTable7"/>
    <pivotTable tabId="2" name="sales_channele"/>
    <pivotTable tabId="2" name="top5_contries"/>
    <pivotTable tabId="2" name="TOTAL  REVENUES"/>
    <pivotTable tabId="2" name="TOTAL_ORDERS"/>
    <pivotTable tabId="2" name="TOTAL_UNIT_SOLD"/>
  </pivotTables>
  <data>
    <tabular pivotCacheId="1104548469">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A70C38-EFA6-4F3A-80FD-0ABE11EAD95E}" sourceName="Country">
  <pivotTables>
    <pivotTable tabId="2" name="PivotTable7"/>
    <pivotTable tabId="2" name="COGS"/>
    <pivotTable tabId="2" name="contry.wise"/>
    <pivotTable tabId="2" name="GROSS_MARGIN"/>
    <pivotTable tabId="2" name="PivotTable3"/>
    <pivotTable tabId="2" name="region_wise"/>
    <pivotTable tabId="2" name="sales_channele"/>
    <pivotTable tabId="2" name="top5_contries"/>
    <pivotTable tabId="2" name="TOTAL  REVENUES"/>
    <pivotTable tabId="2" name="TOTAL_ORDERS"/>
    <pivotTable tabId="2" name="TOTAL_UNIT_SOLD"/>
  </pivotTables>
  <data>
    <tabular pivotCacheId="1104548469">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6660F3-1468-4C44-B4E8-443B0D5851A3}" sourceName="Region">
  <pivotTables>
    <pivotTable tabId="2" name="top5_contries"/>
    <pivotTable tabId="2" name="COGS"/>
    <pivotTable tabId="2" name="contry.wise"/>
    <pivotTable tabId="2" name="GROSS_MARGIN"/>
    <pivotTable tabId="2" name="PivotTable3"/>
    <pivotTable tabId="2" name="PivotTable7"/>
    <pivotTable tabId="2" name="region_wise"/>
    <pivotTable tabId="2" name="sales_channele"/>
    <pivotTable tabId="2" name="TOTAL  REVENUES"/>
    <pivotTable tabId="2" name="TOTAL_ORDERS"/>
    <pivotTable tabId="2" name="TOTAL_UNIT_SOLD"/>
  </pivotTables>
  <data>
    <tabular pivotCacheId="1104548469">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AA8C796-F4C5-4099-B862-25F258757288}" cache="Slicer_Product_Category" caption="Product Category" showCaption="0" style="SlicerStyleLight2" rowHeight="241300"/>
  <slicer name="Country" xr10:uid="{A2F76C05-B13D-4C50-8EDB-546554CDBEFD}" cache="Slicer_Country" caption="Country" columnCount="2" showCaption="0" style="SlicerStyleLight4" rowHeight="241300"/>
  <slicer name="Region" xr10:uid="{99704F69-CC50-4964-869A-4E8C8694ADF4}" cache="Slicer_Region" caption="Region" showCaption="0"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C165BB-0C67-4853-BABF-013DC0EF627C}" name="SalesDataTable" displayName="SalesDataTable" ref="A1:T2708" totalsRowShown="0" headerRowDxfId="97" dataDxfId="96">
  <autoFilter ref="A1:T2708" xr:uid="{F0C165BB-0C67-4853-BABF-013DC0EF627C}"/>
  <tableColumns count="20">
    <tableColumn id="21" xr3:uid="{F3154C27-9855-470A-9C25-DBE2E90CFEB6}" name="ID" dataDxfId="95"/>
    <tableColumn id="2" xr3:uid="{63EC4E6F-8FCD-4024-9165-29BA1069B9D7}" name="Order Date" dataDxfId="94"/>
    <tableColumn id="3" xr3:uid="{585D2661-8885-42AD-B92E-A89FD5DB1E01}" name="Region" dataDxfId="93"/>
    <tableColumn id="4" xr3:uid="{2A6C10CB-DDF7-44AB-B45E-89731E11AB17}" name="Country" dataDxfId="92"/>
    <tableColumn id="5" xr3:uid="{59D278A4-4349-4637-9282-6AB393E6A984}" name="Sales Channel" dataDxfId="91"/>
    <tableColumn id="6" xr3:uid="{436DDD09-E1CF-46D2-A488-5D306B316152}" name="Customer Type" dataDxfId="90"/>
    <tableColumn id="7" xr3:uid="{309E4FB2-1F12-4099-8579-ECFDA1C62454}" name="Product Category" dataDxfId="89"/>
    <tableColumn id="8" xr3:uid="{7A578D96-2FA3-4B43-BAC9-368A8059CD77}" name="Product" dataDxfId="88"/>
    <tableColumn id="9" xr3:uid="{6884CC9B-A63D-47C6-BDCA-ABBA92FDA2B1}" name="Units Sold" dataDxfId="87"/>
    <tableColumn id="10" xr3:uid="{7C5C89B0-90D0-45B5-B35B-254D6C136571}" name="Unit Price" dataDxfId="86"/>
    <tableColumn id="11" xr3:uid="{318C8E14-DCD9-47BB-B272-AC689BD0ADAF}" name="Discount %" dataDxfId="85"/>
    <tableColumn id="12" xr3:uid="{147B7F0C-B372-4FB1-B6D1-2F4E1DC59E03}" name="Unit Cost" dataDxfId="84"/>
    <tableColumn id="13" xr3:uid="{741EA85F-6974-4C27-90ED-E4852296741F}" name="Revenue" dataDxfId="83">
      <calculatedColumnFormula>I2*J2*(1-K2)</calculatedColumnFormula>
    </tableColumn>
    <tableColumn id="14" xr3:uid="{6B5EC107-23AC-4E94-8DC6-7FCDBCF0E8C7}" name="COGS" dataDxfId="82">
      <calculatedColumnFormula>I2*L2</calculatedColumnFormula>
    </tableColumn>
    <tableColumn id="15" xr3:uid="{2F20FC98-5186-491C-806F-DF60571B340E}" name="Gross Profit" dataDxfId="81">
      <calculatedColumnFormula>M2-N2</calculatedColumnFormula>
    </tableColumn>
    <tableColumn id="16" xr3:uid="{1D0FC736-FDE8-4F66-A711-74A46F8800D5}" name="Gross Margin %" dataDxfId="80">
      <calculatedColumnFormula>IFERROR(O2/M2,0)</calculatedColumnFormula>
    </tableColumn>
    <tableColumn id="17" xr3:uid="{D9EB31AD-9E68-46E0-8ACB-12D9AADFFA74}" name="Year" dataDxfId="79">
      <calculatedColumnFormula>YEAR(SalesDataTable[[#This Row],[Order Date]])</calculatedColumnFormula>
    </tableColumn>
    <tableColumn id="18" xr3:uid="{CAE0B7A4-C7E0-45A1-B6E8-6120763893D1}" name="Quarter" dataDxfId="78">
      <calculatedColumnFormula>"Q"&amp;ROUNDUP(MONTH(SalesDataTable[[#This Row],[Order Date]])/3,0)</calculatedColumnFormula>
    </tableColumn>
    <tableColumn id="19" xr3:uid="{692DE2F5-6B51-4AB2-A716-7B8566CEE6D8}" name="MonthNo" dataDxfId="77">
      <calculatedColumnFormula>MONTH(SalesDataTable[[#This Row],[Order Date]])</calculatedColumnFormula>
    </tableColumn>
    <tableColumn id="20" xr3:uid="{8F861893-C039-489A-881D-FF102CC643C3}" name="Month" dataDxfId="76">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7228C-8A3E-4D0F-B5D6-57D84C99D601}">
  <dimension ref="A3:O36"/>
  <sheetViews>
    <sheetView workbookViewId="0">
      <selection activeCell="I10" sqref="I10:J16"/>
    </sheetView>
  </sheetViews>
  <sheetFormatPr defaultRowHeight="15" x14ac:dyDescent="0.25"/>
  <cols>
    <col min="1" max="1" width="16.7109375" bestFit="1" customWidth="1"/>
    <col min="2" max="2" width="13.85546875" bestFit="1" customWidth="1"/>
    <col min="3" max="3" width="10.85546875" bestFit="1" customWidth="1"/>
    <col min="6" max="6" width="18.28515625" bestFit="1" customWidth="1"/>
    <col min="9" max="9" width="16" bestFit="1" customWidth="1"/>
    <col min="10" max="10" width="13.85546875" bestFit="1" customWidth="1"/>
    <col min="11" max="11" width="16.42578125" bestFit="1" customWidth="1"/>
    <col min="12" max="12" width="14.140625" bestFit="1" customWidth="1"/>
    <col min="13" max="13" width="13.85546875" bestFit="1" customWidth="1"/>
    <col min="14" max="15" width="13.42578125" customWidth="1"/>
  </cols>
  <sheetData>
    <row r="3" spans="1:13" x14ac:dyDescent="0.25">
      <c r="A3" t="s">
        <v>75</v>
      </c>
      <c r="C3" t="s">
        <v>76</v>
      </c>
      <c r="E3" t="e">
        <f>C2/A3</f>
        <v>#VALUE!</v>
      </c>
      <c r="F3" s="11"/>
      <c r="G3" s="12"/>
      <c r="H3" s="13"/>
      <c r="I3" s="22">
        <f>C4/A4</f>
        <v>0.45935152194884954</v>
      </c>
    </row>
    <row r="4" spans="1:13" x14ac:dyDescent="0.25">
      <c r="A4" s="21">
        <v>645223.1794999995</v>
      </c>
      <c r="C4" s="21">
        <v>296384.2495000005</v>
      </c>
      <c r="F4" s="14"/>
      <c r="G4" s="15"/>
      <c r="H4" s="16"/>
    </row>
    <row r="5" spans="1:13" x14ac:dyDescent="0.25">
      <c r="F5" s="14"/>
      <c r="G5" s="15"/>
      <c r="H5" s="16"/>
    </row>
    <row r="6" spans="1:13" x14ac:dyDescent="0.25">
      <c r="F6" s="14"/>
      <c r="G6" s="15"/>
      <c r="H6" s="16"/>
      <c r="I6" t="s">
        <v>79</v>
      </c>
    </row>
    <row r="7" spans="1:13" x14ac:dyDescent="0.25">
      <c r="A7" t="s">
        <v>77</v>
      </c>
      <c r="C7" t="s">
        <v>78</v>
      </c>
      <c r="F7" s="14"/>
      <c r="G7" s="15"/>
      <c r="H7" s="16"/>
      <c r="I7" s="21">
        <v>348838.93000000058</v>
      </c>
    </row>
    <row r="8" spans="1:13" x14ac:dyDescent="0.25">
      <c r="A8" s="23">
        <v>6698</v>
      </c>
      <c r="C8" s="24">
        <v>2707</v>
      </c>
      <c r="F8" s="14"/>
      <c r="G8" s="15"/>
      <c r="H8" s="16"/>
    </row>
    <row r="9" spans="1:13" x14ac:dyDescent="0.25">
      <c r="F9" s="14"/>
      <c r="G9" s="15"/>
      <c r="H9" s="16"/>
    </row>
    <row r="10" spans="1:13" x14ac:dyDescent="0.25">
      <c r="F10" s="14"/>
      <c r="G10" s="15"/>
      <c r="H10" s="16"/>
      <c r="I10" s="20" t="s">
        <v>73</v>
      </c>
      <c r="J10" t="s">
        <v>92</v>
      </c>
      <c r="L10" s="20" t="s">
        <v>73</v>
      </c>
      <c r="M10" t="s">
        <v>92</v>
      </c>
    </row>
    <row r="11" spans="1:13" x14ac:dyDescent="0.25">
      <c r="A11" s="20" t="s">
        <v>73</v>
      </c>
      <c r="B11" t="s">
        <v>92</v>
      </c>
      <c r="C11" t="s">
        <v>93</v>
      </c>
      <c r="F11" s="14"/>
      <c r="G11" s="15"/>
      <c r="H11" s="16"/>
      <c r="I11" s="25" t="s">
        <v>67</v>
      </c>
      <c r="J11" s="26">
        <v>55102.048500000012</v>
      </c>
      <c r="L11" s="25" t="s">
        <v>28</v>
      </c>
      <c r="M11" s="26">
        <v>179633.50449999995</v>
      </c>
    </row>
    <row r="12" spans="1:13" x14ac:dyDescent="0.25">
      <c r="A12" s="25" t="s">
        <v>80</v>
      </c>
      <c r="B12" s="26">
        <v>39091.819499999998</v>
      </c>
      <c r="C12" s="26">
        <v>17596.939500000004</v>
      </c>
      <c r="F12" s="14"/>
      <c r="G12" s="15"/>
      <c r="H12" s="16"/>
      <c r="I12" s="25" t="s">
        <v>63</v>
      </c>
      <c r="J12" s="26">
        <v>70034.105500000005</v>
      </c>
      <c r="L12" s="25" t="s">
        <v>48</v>
      </c>
      <c r="M12" s="26">
        <v>92836.006999999969</v>
      </c>
    </row>
    <row r="13" spans="1:13" x14ac:dyDescent="0.25">
      <c r="A13" s="25" t="s">
        <v>81</v>
      </c>
      <c r="B13" s="26">
        <v>35647.71699999999</v>
      </c>
      <c r="C13" s="26">
        <v>16561.507000000001</v>
      </c>
      <c r="F13" s="14"/>
      <c r="G13" s="15"/>
      <c r="H13" s="16"/>
      <c r="I13" s="25" t="s">
        <v>70</v>
      </c>
      <c r="J13" s="26">
        <v>50319.473499999986</v>
      </c>
      <c r="L13" s="25" t="s">
        <v>22</v>
      </c>
      <c r="M13" s="26">
        <v>260307.05699999991</v>
      </c>
    </row>
    <row r="14" spans="1:13" x14ac:dyDescent="0.25">
      <c r="A14" s="25" t="s">
        <v>82</v>
      </c>
      <c r="B14" s="26">
        <v>44696.898499999996</v>
      </c>
      <c r="C14" s="26">
        <v>21465.038499999991</v>
      </c>
      <c r="F14" s="14"/>
      <c r="G14" s="15"/>
      <c r="H14" s="16"/>
      <c r="I14" s="25" t="s">
        <v>21</v>
      </c>
      <c r="J14" s="26">
        <v>46624.590999999986</v>
      </c>
      <c r="L14" s="25" t="s">
        <v>39</v>
      </c>
      <c r="M14" s="26">
        <v>112446.61100000008</v>
      </c>
    </row>
    <row r="15" spans="1:13" x14ac:dyDescent="0.25">
      <c r="A15" s="25" t="s">
        <v>83</v>
      </c>
      <c r="B15" s="26">
        <v>54688.639000000017</v>
      </c>
      <c r="C15" s="26">
        <v>25283.649000000012</v>
      </c>
      <c r="F15" s="14"/>
      <c r="G15" s="15"/>
      <c r="H15" s="16"/>
      <c r="I15" s="25" t="s">
        <v>53</v>
      </c>
      <c r="J15" s="26">
        <v>74427.368000000002</v>
      </c>
      <c r="L15" s="25" t="s">
        <v>74</v>
      </c>
      <c r="M15" s="26">
        <v>645223.17949999985</v>
      </c>
    </row>
    <row r="16" spans="1:13" x14ac:dyDescent="0.25">
      <c r="A16" s="25" t="s">
        <v>84</v>
      </c>
      <c r="B16" s="26">
        <v>58235.185000000005</v>
      </c>
      <c r="C16" s="26">
        <v>27301.534999999993</v>
      </c>
      <c r="F16" s="14"/>
      <c r="G16" s="15"/>
      <c r="H16" s="16"/>
      <c r="I16" s="25" t="s">
        <v>74</v>
      </c>
      <c r="J16" s="26">
        <v>296507.58649999998</v>
      </c>
    </row>
    <row r="17" spans="1:15" x14ac:dyDescent="0.25">
      <c r="A17" s="25" t="s">
        <v>85</v>
      </c>
      <c r="B17" s="26">
        <v>69504.337000000014</v>
      </c>
      <c r="C17" s="26">
        <v>31109.926999999985</v>
      </c>
      <c r="F17" s="14"/>
      <c r="G17" s="15"/>
      <c r="H17" s="16"/>
    </row>
    <row r="18" spans="1:15" x14ac:dyDescent="0.25">
      <c r="A18" s="25" t="s">
        <v>86</v>
      </c>
      <c r="B18" s="26">
        <v>66442.23599999999</v>
      </c>
      <c r="C18" s="26">
        <v>31035.085999999967</v>
      </c>
      <c r="F18" s="14"/>
      <c r="G18" s="15"/>
      <c r="H18" s="16"/>
      <c r="L18" s="20" t="s">
        <v>73</v>
      </c>
      <c r="M18" t="s">
        <v>92</v>
      </c>
      <c r="N18" t="str" cm="1">
        <f t="array" ref="N18:N36">L18:L36</f>
        <v>Row Labels</v>
      </c>
      <c r="O18" t="str" cm="1">
        <f t="array" ref="O18:O36">M18:M36</f>
        <v>Total Revenue</v>
      </c>
    </row>
    <row r="19" spans="1:15" x14ac:dyDescent="0.25">
      <c r="A19" s="25" t="s">
        <v>87</v>
      </c>
      <c r="B19" s="26">
        <v>57609.044499999975</v>
      </c>
      <c r="C19" s="26">
        <v>27126.764499999972</v>
      </c>
      <c r="F19" s="14"/>
      <c r="G19" s="15"/>
      <c r="H19" s="16"/>
      <c r="I19" s="20" t="s">
        <v>73</v>
      </c>
      <c r="J19" t="s">
        <v>92</v>
      </c>
      <c r="L19" s="25" t="s">
        <v>47</v>
      </c>
      <c r="M19" s="26">
        <v>32754.26549999999</v>
      </c>
      <c r="N19" t="str">
        <v>Austria</v>
      </c>
      <c r="O19">
        <v>32754.26549999999</v>
      </c>
    </row>
    <row r="20" spans="1:15" x14ac:dyDescent="0.25">
      <c r="A20" s="25" t="s">
        <v>88</v>
      </c>
      <c r="B20" s="26">
        <v>53609.278500000037</v>
      </c>
      <c r="C20" s="26">
        <v>25001.058499999999</v>
      </c>
      <c r="F20" s="17"/>
      <c r="G20" s="18"/>
      <c r="H20" s="19"/>
      <c r="I20" s="25" t="s">
        <v>26</v>
      </c>
      <c r="J20" s="26">
        <v>191158.65549999985</v>
      </c>
      <c r="L20" s="25" t="s">
        <v>41</v>
      </c>
      <c r="M20" s="26">
        <v>26318.221999999987</v>
      </c>
      <c r="N20" t="str">
        <v>Belgium</v>
      </c>
      <c r="O20">
        <v>26318.221999999987</v>
      </c>
    </row>
    <row r="21" spans="1:15" x14ac:dyDescent="0.25">
      <c r="A21" s="25" t="s">
        <v>89</v>
      </c>
      <c r="B21" s="26">
        <v>49147.535000000003</v>
      </c>
      <c r="C21" s="26">
        <v>22793.035</v>
      </c>
      <c r="I21" s="25" t="s">
        <v>31</v>
      </c>
      <c r="J21" s="26">
        <v>131488.62350000007</v>
      </c>
      <c r="L21" s="25" t="s">
        <v>27</v>
      </c>
      <c r="M21" s="26">
        <v>23348.653999999995</v>
      </c>
      <c r="N21" t="str">
        <v>Czechia</v>
      </c>
      <c r="O21">
        <v>23348.653999999995</v>
      </c>
    </row>
    <row r="22" spans="1:15" x14ac:dyDescent="0.25">
      <c r="A22" s="25" t="s">
        <v>90</v>
      </c>
      <c r="B22" s="26">
        <v>65523.639499999968</v>
      </c>
      <c r="C22" s="26">
        <v>28666.869500000012</v>
      </c>
      <c r="I22" s="25" t="s">
        <v>20</v>
      </c>
      <c r="J22" s="26">
        <v>124535.48550000002</v>
      </c>
      <c r="L22" s="25" t="s">
        <v>45</v>
      </c>
      <c r="M22" s="26">
        <v>28462.138000000006</v>
      </c>
      <c r="N22" t="str">
        <v>Denmark</v>
      </c>
      <c r="O22">
        <v>28462.138000000006</v>
      </c>
    </row>
    <row r="23" spans="1:15" x14ac:dyDescent="0.25">
      <c r="A23" s="25" t="s">
        <v>91</v>
      </c>
      <c r="B23" s="26">
        <v>51026.850000000006</v>
      </c>
      <c r="C23" s="26">
        <v>22442.840000000007</v>
      </c>
      <c r="I23" s="25" t="s">
        <v>40</v>
      </c>
      <c r="J23" s="26">
        <v>198040.41499999989</v>
      </c>
      <c r="L23" s="25" t="s">
        <v>59</v>
      </c>
      <c r="M23" s="26">
        <v>24075.482</v>
      </c>
      <c r="N23" t="str">
        <v>Finland</v>
      </c>
      <c r="O23">
        <v>24075.482</v>
      </c>
    </row>
    <row r="24" spans="1:15" x14ac:dyDescent="0.25">
      <c r="A24" s="25" t="s">
        <v>74</v>
      </c>
      <c r="B24" s="21">
        <v>645223.17949999985</v>
      </c>
      <c r="C24" s="21">
        <v>296384.24949999998</v>
      </c>
      <c r="I24" s="25" t="s">
        <v>74</v>
      </c>
      <c r="J24" s="26">
        <v>645223.17949999985</v>
      </c>
      <c r="L24" s="25" t="s">
        <v>67</v>
      </c>
      <c r="M24" s="26">
        <v>55102.048500000012</v>
      </c>
      <c r="N24" t="str">
        <v>France</v>
      </c>
      <c r="O24">
        <v>55102.048500000012</v>
      </c>
    </row>
    <row r="25" spans="1:15" x14ac:dyDescent="0.25">
      <c r="L25" s="25" t="s">
        <v>63</v>
      </c>
      <c r="M25" s="26">
        <v>70034.105500000005</v>
      </c>
      <c r="N25" t="str">
        <v>Germany</v>
      </c>
      <c r="O25">
        <v>70034.105500000005</v>
      </c>
    </row>
    <row r="26" spans="1:15" x14ac:dyDescent="0.25">
      <c r="L26" s="25" t="s">
        <v>38</v>
      </c>
      <c r="M26" s="26">
        <v>16596.517499999994</v>
      </c>
      <c r="N26" t="str">
        <v>Ireland</v>
      </c>
      <c r="O26">
        <v>16596.517499999994</v>
      </c>
    </row>
    <row r="27" spans="1:15" x14ac:dyDescent="0.25">
      <c r="L27" s="25" t="s">
        <v>70</v>
      </c>
      <c r="M27" s="26">
        <v>50319.473499999986</v>
      </c>
      <c r="N27" t="str">
        <v>Italy</v>
      </c>
      <c r="O27">
        <v>50319.473499999986</v>
      </c>
    </row>
    <row r="28" spans="1:15" x14ac:dyDescent="0.25">
      <c r="L28" s="25" t="s">
        <v>51</v>
      </c>
      <c r="M28" s="26">
        <v>42192.776500000007</v>
      </c>
      <c r="N28" t="str">
        <v>Netherlands</v>
      </c>
      <c r="O28">
        <v>42192.776500000007</v>
      </c>
    </row>
    <row r="29" spans="1:15" x14ac:dyDescent="0.25">
      <c r="L29" s="25" t="s">
        <v>72</v>
      </c>
      <c r="M29" s="26">
        <v>26376.673999999999</v>
      </c>
      <c r="N29" t="str">
        <v>Norway</v>
      </c>
      <c r="O29">
        <v>26376.673999999999</v>
      </c>
    </row>
    <row r="30" spans="1:15" x14ac:dyDescent="0.25">
      <c r="L30" s="25" t="s">
        <v>69</v>
      </c>
      <c r="M30" s="26">
        <v>40290.002</v>
      </c>
      <c r="N30" t="str">
        <v>Poland</v>
      </c>
      <c r="O30">
        <v>40290.002</v>
      </c>
    </row>
    <row r="31" spans="1:15" x14ac:dyDescent="0.25">
      <c r="L31" s="25" t="s">
        <v>56</v>
      </c>
      <c r="M31" s="26">
        <v>27591.421000000006</v>
      </c>
      <c r="N31" t="str">
        <v>Portugal</v>
      </c>
      <c r="O31">
        <v>27591.421000000006</v>
      </c>
    </row>
    <row r="32" spans="1:15" x14ac:dyDescent="0.25">
      <c r="L32" s="25" t="s">
        <v>21</v>
      </c>
      <c r="M32" s="26">
        <v>46624.590999999986</v>
      </c>
      <c r="N32" t="str">
        <v>Spain</v>
      </c>
      <c r="O32">
        <v>46624.590999999986</v>
      </c>
    </row>
    <row r="33" spans="12:15" x14ac:dyDescent="0.25">
      <c r="L33" s="25" t="s">
        <v>32</v>
      </c>
      <c r="M33" s="26">
        <v>35977.811999999991</v>
      </c>
      <c r="N33" t="str">
        <v>Sweden</v>
      </c>
      <c r="O33">
        <v>35977.811999999991</v>
      </c>
    </row>
    <row r="34" spans="12:15" x14ac:dyDescent="0.25">
      <c r="L34" s="25" t="s">
        <v>61</v>
      </c>
      <c r="M34" s="26">
        <v>24731.628500000003</v>
      </c>
      <c r="N34" t="str">
        <v>Switzerland</v>
      </c>
      <c r="O34">
        <v>24731.628500000003</v>
      </c>
    </row>
    <row r="35" spans="12:15" x14ac:dyDescent="0.25">
      <c r="L35" s="25" t="s">
        <v>53</v>
      </c>
      <c r="M35" s="26">
        <v>74427.368000000002</v>
      </c>
      <c r="N35" t="str">
        <v>United Kingdom</v>
      </c>
      <c r="O35">
        <v>74427.368000000002</v>
      </c>
    </row>
    <row r="36" spans="12:15" x14ac:dyDescent="0.25">
      <c r="L36" s="25" t="s">
        <v>74</v>
      </c>
      <c r="M36" s="26">
        <v>645223.17949999997</v>
      </c>
      <c r="N36" t="str">
        <v>Grand Total</v>
      </c>
      <c r="O36">
        <v>645223.17949999997</v>
      </c>
    </row>
  </sheetData>
  <sortState xmlns:xlrd2="http://schemas.microsoft.com/office/spreadsheetml/2017/richdata2" ref="A11:C24">
    <sortCondition ref="A12" customList="Jan,Feb,Mar,Apr,May,Jun,Jul,Aug,Sep,Oct,Nov,Dec"/>
  </sortState>
  <pageMargins left="0.7" right="0.7" top="0.75" bottom="0.75"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FDC0F-FE73-4D09-902E-7BB4FD5F04CA}">
  <dimension ref="A1:T2708"/>
  <sheetViews>
    <sheetView topLeftCell="A2" workbookViewId="0">
      <selection activeCell="D17" sqref="D17"/>
    </sheetView>
  </sheetViews>
  <sheetFormatPr defaultColWidth="13.28515625" defaultRowHeight="15" x14ac:dyDescent="0.25"/>
  <cols>
    <col min="9" max="9" width="13.28515625" style="10"/>
    <col min="18" max="18" width="13.28515625" style="10"/>
  </cols>
  <sheetData>
    <row r="1" spans="1:20" ht="21.6"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5.75" x14ac:dyDescent="0.25">
      <c r="A2" s="2">
        <v>3392</v>
      </c>
      <c r="B2" s="3">
        <v>46023</v>
      </c>
      <c r="C2" s="4" t="s">
        <v>20</v>
      </c>
      <c r="D2" s="4" t="s">
        <v>21</v>
      </c>
      <c r="E2" s="4" t="s">
        <v>22</v>
      </c>
      <c r="F2" s="4" t="s">
        <v>23</v>
      </c>
      <c r="G2" s="4" t="s">
        <v>24</v>
      </c>
      <c r="H2" s="4" t="s">
        <v>25</v>
      </c>
      <c r="I2" s="5">
        <v>2</v>
      </c>
      <c r="J2" s="6">
        <v>82.06</v>
      </c>
      <c r="K2" s="7">
        <v>0</v>
      </c>
      <c r="L2" s="6">
        <v>42.94</v>
      </c>
      <c r="M2" s="6">
        <f t="shared" ref="M2:M65" si="0">I2*J2*(1-K2)</f>
        <v>164.12</v>
      </c>
      <c r="N2" s="6">
        <f t="shared" ref="N2:N65" si="1">I2*L2</f>
        <v>85.88</v>
      </c>
      <c r="O2" s="6">
        <f t="shared" ref="O2:O65" si="2">M2-N2</f>
        <v>78.240000000000009</v>
      </c>
      <c r="P2" s="8">
        <f t="shared" ref="P2:P65" si="3">IFERROR(O2/M2,0)</f>
        <v>0.476724348038021</v>
      </c>
      <c r="Q2" s="9">
        <f>YEAR(SalesDataTable[[#This Row],[Order Date]])</f>
        <v>2026</v>
      </c>
      <c r="R2" s="8" t="str">
        <f>"Q"&amp;ROUNDUP(MONTH(SalesDataTable[[#This Row],[Order Date]])/3,0)</f>
        <v>Q1</v>
      </c>
      <c r="S2" s="5">
        <f>MONTH(SalesDataTable[[#This Row],[Order Date]])</f>
        <v>1</v>
      </c>
      <c r="T2" s="8" t="str">
        <f>TEXT(SalesDataTable[[#This Row],[Order Date]],"mmm")</f>
        <v>Jan</v>
      </c>
    </row>
    <row r="3" spans="1:20" ht="15.75" x14ac:dyDescent="0.25">
      <c r="A3" s="2">
        <v>4836</v>
      </c>
      <c r="B3" s="3">
        <v>46024</v>
      </c>
      <c r="C3" s="4" t="s">
        <v>26</v>
      </c>
      <c r="D3" s="4" t="s">
        <v>27</v>
      </c>
      <c r="E3" s="4" t="s">
        <v>28</v>
      </c>
      <c r="F3" s="4" t="s">
        <v>23</v>
      </c>
      <c r="G3" s="4" t="s">
        <v>29</v>
      </c>
      <c r="H3" s="4" t="s">
        <v>30</v>
      </c>
      <c r="I3" s="5">
        <v>4</v>
      </c>
      <c r="J3" s="6">
        <v>94.18</v>
      </c>
      <c r="K3" s="7">
        <v>0.15</v>
      </c>
      <c r="L3" s="6">
        <v>45.03</v>
      </c>
      <c r="M3" s="6">
        <f t="shared" si="0"/>
        <v>320.21199999999999</v>
      </c>
      <c r="N3" s="6">
        <f t="shared" si="1"/>
        <v>180.12</v>
      </c>
      <c r="O3" s="6">
        <f t="shared" si="2"/>
        <v>140.09199999999998</v>
      </c>
      <c r="P3" s="8">
        <f t="shared" si="3"/>
        <v>0.43749765780170635</v>
      </c>
      <c r="Q3" s="9">
        <f>YEAR(SalesDataTable[[#This Row],[Order Date]])</f>
        <v>2026</v>
      </c>
      <c r="R3" s="8" t="str">
        <f>"Q"&amp;ROUNDUP(MONTH(SalesDataTable[[#This Row],[Order Date]])/3,0)</f>
        <v>Q1</v>
      </c>
      <c r="S3" s="5">
        <f>MONTH(SalesDataTable[[#This Row],[Order Date]])</f>
        <v>1</v>
      </c>
      <c r="T3" s="8" t="str">
        <f>TEXT(SalesDataTable[[#This Row],[Order Date]],"mmm")</f>
        <v>Jan</v>
      </c>
    </row>
    <row r="4" spans="1:20" ht="15.75" x14ac:dyDescent="0.25">
      <c r="A4" s="2">
        <v>163</v>
      </c>
      <c r="B4" s="3">
        <v>46025</v>
      </c>
      <c r="C4" s="4" t="s">
        <v>31</v>
      </c>
      <c r="D4" s="4" t="s">
        <v>32</v>
      </c>
      <c r="E4" s="4" t="s">
        <v>22</v>
      </c>
      <c r="F4" s="4" t="s">
        <v>33</v>
      </c>
      <c r="G4" s="4" t="s">
        <v>34</v>
      </c>
      <c r="H4" s="4" t="s">
        <v>35</v>
      </c>
      <c r="I4" s="5">
        <v>2</v>
      </c>
      <c r="J4" s="6">
        <v>36.72</v>
      </c>
      <c r="K4" s="7">
        <v>0.05</v>
      </c>
      <c r="L4" s="6">
        <v>13.76</v>
      </c>
      <c r="M4" s="6">
        <f t="shared" si="0"/>
        <v>69.768000000000001</v>
      </c>
      <c r="N4" s="6">
        <f t="shared" si="1"/>
        <v>27.52</v>
      </c>
      <c r="O4" s="6">
        <f t="shared" si="2"/>
        <v>42.248000000000005</v>
      </c>
      <c r="P4" s="8">
        <f t="shared" si="3"/>
        <v>0.60554982226808862</v>
      </c>
      <c r="Q4" s="9">
        <f>YEAR(SalesDataTable[[#This Row],[Order Date]])</f>
        <v>2026</v>
      </c>
      <c r="R4" s="8" t="str">
        <f>"Q"&amp;ROUNDUP(MONTH(SalesDataTable[[#This Row],[Order Date]])/3,0)</f>
        <v>Q1</v>
      </c>
      <c r="S4" s="5">
        <f>MONTH(SalesDataTable[[#This Row],[Order Date]])</f>
        <v>1</v>
      </c>
      <c r="T4" s="8" t="str">
        <f>TEXT(SalesDataTable[[#This Row],[Order Date]],"mmm")</f>
        <v>Jan</v>
      </c>
    </row>
    <row r="5" spans="1:20" ht="15.75" x14ac:dyDescent="0.25">
      <c r="A5" s="2">
        <v>542</v>
      </c>
      <c r="B5" s="3">
        <v>46025</v>
      </c>
      <c r="C5" s="4" t="s">
        <v>20</v>
      </c>
      <c r="D5" s="4" t="s">
        <v>21</v>
      </c>
      <c r="E5" s="4" t="s">
        <v>28</v>
      </c>
      <c r="F5" s="4" t="s">
        <v>36</v>
      </c>
      <c r="G5" s="4" t="s">
        <v>29</v>
      </c>
      <c r="H5" s="4" t="s">
        <v>37</v>
      </c>
      <c r="I5" s="5">
        <v>4</v>
      </c>
      <c r="J5" s="6">
        <v>143.66999999999999</v>
      </c>
      <c r="K5" s="7">
        <v>0.1</v>
      </c>
      <c r="L5" s="6">
        <v>81.22</v>
      </c>
      <c r="M5" s="6">
        <f t="shared" si="0"/>
        <v>517.21199999999999</v>
      </c>
      <c r="N5" s="6">
        <f t="shared" si="1"/>
        <v>324.88</v>
      </c>
      <c r="O5" s="6">
        <f t="shared" si="2"/>
        <v>192.33199999999999</v>
      </c>
      <c r="P5" s="8">
        <f t="shared" si="3"/>
        <v>0.37186298848441257</v>
      </c>
      <c r="Q5" s="9">
        <f>YEAR(SalesDataTable[[#This Row],[Order Date]])</f>
        <v>2026</v>
      </c>
      <c r="R5" s="8" t="str">
        <f>"Q"&amp;ROUNDUP(MONTH(SalesDataTable[[#This Row],[Order Date]])/3,0)</f>
        <v>Q1</v>
      </c>
      <c r="S5" s="5">
        <f>MONTH(SalesDataTable[[#This Row],[Order Date]])</f>
        <v>1</v>
      </c>
      <c r="T5" s="8" t="str">
        <f>TEXT(SalesDataTable[[#This Row],[Order Date]],"mmm")</f>
        <v>Jan</v>
      </c>
    </row>
    <row r="6" spans="1:20" ht="15.75" x14ac:dyDescent="0.25">
      <c r="A6" s="2">
        <v>2002</v>
      </c>
      <c r="B6" s="3">
        <v>46025</v>
      </c>
      <c r="C6" s="4" t="s">
        <v>20</v>
      </c>
      <c r="D6" s="4" t="s">
        <v>21</v>
      </c>
      <c r="E6" s="4" t="s">
        <v>28</v>
      </c>
      <c r="F6" s="4" t="s">
        <v>36</v>
      </c>
      <c r="G6" s="4" t="s">
        <v>34</v>
      </c>
      <c r="H6" s="4" t="s">
        <v>35</v>
      </c>
      <c r="I6" s="5">
        <v>3</v>
      </c>
      <c r="J6" s="6">
        <v>36.53</v>
      </c>
      <c r="K6" s="7">
        <v>0.15</v>
      </c>
      <c r="L6" s="6">
        <v>13.67</v>
      </c>
      <c r="M6" s="6">
        <f t="shared" si="0"/>
        <v>93.151499999999999</v>
      </c>
      <c r="N6" s="6">
        <f t="shared" si="1"/>
        <v>41.01</v>
      </c>
      <c r="O6" s="6">
        <f t="shared" si="2"/>
        <v>52.141500000000001</v>
      </c>
      <c r="P6" s="8">
        <f t="shared" si="3"/>
        <v>0.55974944042769037</v>
      </c>
      <c r="Q6" s="9">
        <f>YEAR(SalesDataTable[[#This Row],[Order Date]])</f>
        <v>2026</v>
      </c>
      <c r="R6" s="8" t="str">
        <f>"Q"&amp;ROUNDUP(MONTH(SalesDataTable[[#This Row],[Order Date]])/3,0)</f>
        <v>Q1</v>
      </c>
      <c r="S6" s="5">
        <f>MONTH(SalesDataTable[[#This Row],[Order Date]])</f>
        <v>1</v>
      </c>
      <c r="T6" s="8" t="str">
        <f>TEXT(SalesDataTable[[#This Row],[Order Date]],"mmm")</f>
        <v>Jan</v>
      </c>
    </row>
    <row r="7" spans="1:20" ht="15.75" x14ac:dyDescent="0.25">
      <c r="A7" s="2">
        <v>2005</v>
      </c>
      <c r="B7" s="3">
        <v>46025</v>
      </c>
      <c r="C7" s="4" t="s">
        <v>31</v>
      </c>
      <c r="D7" s="4" t="s">
        <v>38</v>
      </c>
      <c r="E7" s="4" t="s">
        <v>39</v>
      </c>
      <c r="F7" s="4" t="s">
        <v>33</v>
      </c>
      <c r="G7" s="4" t="s">
        <v>34</v>
      </c>
      <c r="H7" s="4" t="s">
        <v>35</v>
      </c>
      <c r="I7" s="5">
        <v>1</v>
      </c>
      <c r="J7" s="6">
        <v>35.340000000000003</v>
      </c>
      <c r="K7" s="7">
        <v>0</v>
      </c>
      <c r="L7" s="6">
        <v>13.37</v>
      </c>
      <c r="M7" s="6">
        <f t="shared" si="0"/>
        <v>35.340000000000003</v>
      </c>
      <c r="N7" s="6">
        <f t="shared" si="1"/>
        <v>13.37</v>
      </c>
      <c r="O7" s="6">
        <f t="shared" si="2"/>
        <v>21.970000000000006</v>
      </c>
      <c r="P7" s="8">
        <f t="shared" si="3"/>
        <v>0.62167515563101317</v>
      </c>
      <c r="Q7" s="9">
        <f>YEAR(SalesDataTable[[#This Row],[Order Date]])</f>
        <v>2026</v>
      </c>
      <c r="R7" s="8" t="str">
        <f>"Q"&amp;ROUNDUP(MONTH(SalesDataTable[[#This Row],[Order Date]])/3,0)</f>
        <v>Q1</v>
      </c>
      <c r="S7" s="5">
        <f>MONTH(SalesDataTable[[#This Row],[Order Date]])</f>
        <v>1</v>
      </c>
      <c r="T7" s="8" t="str">
        <f>TEXT(SalesDataTable[[#This Row],[Order Date]],"mmm")</f>
        <v>Jan</v>
      </c>
    </row>
    <row r="8" spans="1:20" ht="15.75" x14ac:dyDescent="0.25">
      <c r="A8" s="2">
        <v>2937</v>
      </c>
      <c r="B8" s="3">
        <v>46025</v>
      </c>
      <c r="C8" s="4" t="s">
        <v>40</v>
      </c>
      <c r="D8" s="4" t="s">
        <v>41</v>
      </c>
      <c r="E8" s="4" t="s">
        <v>28</v>
      </c>
      <c r="F8" s="4" t="s">
        <v>23</v>
      </c>
      <c r="G8" s="4" t="s">
        <v>24</v>
      </c>
      <c r="H8" s="4" t="s">
        <v>42</v>
      </c>
      <c r="I8" s="5">
        <v>8</v>
      </c>
      <c r="J8" s="6">
        <v>49.6</v>
      </c>
      <c r="K8" s="7">
        <v>0.1</v>
      </c>
      <c r="L8" s="6">
        <v>23.05</v>
      </c>
      <c r="M8" s="6">
        <f t="shared" si="0"/>
        <v>357.12</v>
      </c>
      <c r="N8" s="6">
        <f t="shared" si="1"/>
        <v>184.4</v>
      </c>
      <c r="O8" s="6">
        <f t="shared" si="2"/>
        <v>172.72</v>
      </c>
      <c r="P8" s="8">
        <f t="shared" si="3"/>
        <v>0.4836469534050179</v>
      </c>
      <c r="Q8" s="9">
        <f>YEAR(SalesDataTable[[#This Row],[Order Date]])</f>
        <v>2026</v>
      </c>
      <c r="R8" s="8" t="str">
        <f>"Q"&amp;ROUNDUP(MONTH(SalesDataTable[[#This Row],[Order Date]])/3,0)</f>
        <v>Q1</v>
      </c>
      <c r="S8" s="5">
        <f>MONTH(SalesDataTable[[#This Row],[Order Date]])</f>
        <v>1</v>
      </c>
      <c r="T8" s="8" t="str">
        <f>TEXT(SalesDataTable[[#This Row],[Order Date]],"mmm")</f>
        <v>Jan</v>
      </c>
    </row>
    <row r="9" spans="1:20" ht="15.75" x14ac:dyDescent="0.25">
      <c r="A9" s="2">
        <v>3326</v>
      </c>
      <c r="B9" s="3">
        <v>46025</v>
      </c>
      <c r="C9" s="4" t="s">
        <v>20</v>
      </c>
      <c r="D9" s="4" t="s">
        <v>21</v>
      </c>
      <c r="E9" s="4" t="s">
        <v>39</v>
      </c>
      <c r="F9" s="4" t="s">
        <v>33</v>
      </c>
      <c r="G9" s="4" t="s">
        <v>43</v>
      </c>
      <c r="H9" s="4" t="s">
        <v>44</v>
      </c>
      <c r="I9" s="5">
        <v>2</v>
      </c>
      <c r="J9" s="6">
        <v>347.51</v>
      </c>
      <c r="K9" s="7">
        <v>0</v>
      </c>
      <c r="L9" s="6">
        <v>190.16</v>
      </c>
      <c r="M9" s="6">
        <f t="shared" si="0"/>
        <v>695.02</v>
      </c>
      <c r="N9" s="6">
        <f t="shared" si="1"/>
        <v>380.32</v>
      </c>
      <c r="O9" s="6">
        <f t="shared" si="2"/>
        <v>314.7</v>
      </c>
      <c r="P9" s="8">
        <f t="shared" si="3"/>
        <v>0.4527927253891974</v>
      </c>
      <c r="Q9" s="9">
        <f>YEAR(SalesDataTable[[#This Row],[Order Date]])</f>
        <v>2026</v>
      </c>
      <c r="R9" s="8" t="str">
        <f>"Q"&amp;ROUNDUP(MONTH(SalesDataTable[[#This Row],[Order Date]])/3,0)</f>
        <v>Q1</v>
      </c>
      <c r="S9" s="5">
        <f>MONTH(SalesDataTable[[#This Row],[Order Date]])</f>
        <v>1</v>
      </c>
      <c r="T9" s="8" t="str">
        <f>TEXT(SalesDataTable[[#This Row],[Order Date]],"mmm")</f>
        <v>Jan</v>
      </c>
    </row>
    <row r="10" spans="1:20" ht="15.75" x14ac:dyDescent="0.25">
      <c r="A10" s="2">
        <v>3863</v>
      </c>
      <c r="B10" s="3">
        <v>46025</v>
      </c>
      <c r="C10" s="4" t="s">
        <v>31</v>
      </c>
      <c r="D10" s="4" t="s">
        <v>45</v>
      </c>
      <c r="E10" s="4" t="s">
        <v>28</v>
      </c>
      <c r="F10" s="4" t="s">
        <v>23</v>
      </c>
      <c r="G10" s="4" t="s">
        <v>24</v>
      </c>
      <c r="H10" s="4" t="s">
        <v>46</v>
      </c>
      <c r="I10" s="5">
        <v>12</v>
      </c>
      <c r="J10" s="6">
        <v>41.22</v>
      </c>
      <c r="K10" s="7">
        <v>0.1</v>
      </c>
      <c r="L10" s="6">
        <v>16.64</v>
      </c>
      <c r="M10" s="6">
        <f t="shared" si="0"/>
        <v>445.17599999999999</v>
      </c>
      <c r="N10" s="6">
        <f t="shared" si="1"/>
        <v>199.68</v>
      </c>
      <c r="O10" s="6">
        <f t="shared" si="2"/>
        <v>245.49599999999998</v>
      </c>
      <c r="P10" s="8">
        <f t="shared" si="3"/>
        <v>0.55145829963879456</v>
      </c>
      <c r="Q10" s="9">
        <f>YEAR(SalesDataTable[[#This Row],[Order Date]])</f>
        <v>2026</v>
      </c>
      <c r="R10" s="8" t="str">
        <f>"Q"&amp;ROUNDUP(MONTH(SalesDataTable[[#This Row],[Order Date]])/3,0)</f>
        <v>Q1</v>
      </c>
      <c r="S10" s="5">
        <f>MONTH(SalesDataTable[[#This Row],[Order Date]])</f>
        <v>1</v>
      </c>
      <c r="T10" s="8" t="str">
        <f>TEXT(SalesDataTable[[#This Row],[Order Date]],"mmm")</f>
        <v>Jan</v>
      </c>
    </row>
    <row r="11" spans="1:20" ht="15.75" x14ac:dyDescent="0.25">
      <c r="A11" s="2">
        <v>4910</v>
      </c>
      <c r="B11" s="3">
        <v>46025</v>
      </c>
      <c r="C11" s="4" t="s">
        <v>31</v>
      </c>
      <c r="D11" s="4" t="s">
        <v>38</v>
      </c>
      <c r="E11" s="4" t="s">
        <v>39</v>
      </c>
      <c r="F11" s="4" t="s">
        <v>36</v>
      </c>
      <c r="G11" s="4" t="s">
        <v>43</v>
      </c>
      <c r="H11" s="4" t="s">
        <v>44</v>
      </c>
      <c r="I11" s="5">
        <v>1</v>
      </c>
      <c r="J11" s="6">
        <v>332.18</v>
      </c>
      <c r="K11" s="7">
        <v>0</v>
      </c>
      <c r="L11" s="6">
        <v>195.33</v>
      </c>
      <c r="M11" s="6">
        <f t="shared" si="0"/>
        <v>332.18</v>
      </c>
      <c r="N11" s="6">
        <f t="shared" si="1"/>
        <v>195.33</v>
      </c>
      <c r="O11" s="6">
        <f t="shared" si="2"/>
        <v>136.85</v>
      </c>
      <c r="P11" s="8">
        <f t="shared" si="3"/>
        <v>0.41197543500511768</v>
      </c>
      <c r="Q11" s="9">
        <f>YEAR(SalesDataTable[[#This Row],[Order Date]])</f>
        <v>2026</v>
      </c>
      <c r="R11" s="8" t="str">
        <f>"Q"&amp;ROUNDUP(MONTH(SalesDataTable[[#This Row],[Order Date]])/3,0)</f>
        <v>Q1</v>
      </c>
      <c r="S11" s="5">
        <f>MONTH(SalesDataTable[[#This Row],[Order Date]])</f>
        <v>1</v>
      </c>
      <c r="T11" s="8" t="str">
        <f>TEXT(SalesDataTable[[#This Row],[Order Date]],"mmm")</f>
        <v>Jan</v>
      </c>
    </row>
    <row r="12" spans="1:20" ht="15.75" x14ac:dyDescent="0.25">
      <c r="A12" s="2">
        <v>5188</v>
      </c>
      <c r="B12" s="3">
        <v>46025</v>
      </c>
      <c r="C12" s="4" t="s">
        <v>26</v>
      </c>
      <c r="D12" s="4" t="s">
        <v>47</v>
      </c>
      <c r="E12" s="4" t="s">
        <v>48</v>
      </c>
      <c r="F12" s="4" t="s">
        <v>23</v>
      </c>
      <c r="G12" s="4" t="s">
        <v>24</v>
      </c>
      <c r="H12" s="4" t="s">
        <v>42</v>
      </c>
      <c r="I12" s="5">
        <v>1</v>
      </c>
      <c r="J12" s="6">
        <v>49.71</v>
      </c>
      <c r="K12" s="7">
        <v>0</v>
      </c>
      <c r="L12" s="6">
        <v>23.15</v>
      </c>
      <c r="M12" s="6">
        <f t="shared" si="0"/>
        <v>49.71</v>
      </c>
      <c r="N12" s="6">
        <f t="shared" si="1"/>
        <v>23.15</v>
      </c>
      <c r="O12" s="6">
        <f t="shared" si="2"/>
        <v>26.560000000000002</v>
      </c>
      <c r="P12" s="8">
        <f t="shared" si="3"/>
        <v>0.53429893381613358</v>
      </c>
      <c r="Q12" s="9">
        <f>YEAR(SalesDataTable[[#This Row],[Order Date]])</f>
        <v>2026</v>
      </c>
      <c r="R12" s="8" t="str">
        <f>"Q"&amp;ROUNDUP(MONTH(SalesDataTable[[#This Row],[Order Date]])/3,0)</f>
        <v>Q1</v>
      </c>
      <c r="S12" s="5">
        <f>MONTH(SalesDataTable[[#This Row],[Order Date]])</f>
        <v>1</v>
      </c>
      <c r="T12" s="8" t="str">
        <f>TEXT(SalesDataTable[[#This Row],[Order Date]],"mmm")</f>
        <v>Jan</v>
      </c>
    </row>
    <row r="13" spans="1:20" ht="15.75" x14ac:dyDescent="0.25">
      <c r="A13" s="2">
        <v>845</v>
      </c>
      <c r="B13" s="3">
        <v>46026</v>
      </c>
      <c r="C13" s="4" t="s">
        <v>31</v>
      </c>
      <c r="D13" s="4" t="s">
        <v>38</v>
      </c>
      <c r="E13" s="4" t="s">
        <v>22</v>
      </c>
      <c r="F13" s="4" t="s">
        <v>33</v>
      </c>
      <c r="G13" s="4" t="s">
        <v>43</v>
      </c>
      <c r="H13" s="4" t="s">
        <v>49</v>
      </c>
      <c r="I13" s="5">
        <v>2</v>
      </c>
      <c r="J13" s="6">
        <v>194.35</v>
      </c>
      <c r="K13" s="7">
        <v>0</v>
      </c>
      <c r="L13" s="6">
        <v>104.22</v>
      </c>
      <c r="M13" s="6">
        <f t="shared" si="0"/>
        <v>388.7</v>
      </c>
      <c r="N13" s="6">
        <f t="shared" si="1"/>
        <v>208.44</v>
      </c>
      <c r="O13" s="6">
        <f t="shared" si="2"/>
        <v>180.26</v>
      </c>
      <c r="P13" s="8">
        <f t="shared" si="3"/>
        <v>0.46375096475430921</v>
      </c>
      <c r="Q13" s="9">
        <f>YEAR(SalesDataTable[[#This Row],[Order Date]])</f>
        <v>2026</v>
      </c>
      <c r="R13" s="8" t="str">
        <f>"Q"&amp;ROUNDUP(MONTH(SalesDataTable[[#This Row],[Order Date]])/3,0)</f>
        <v>Q1</v>
      </c>
      <c r="S13" s="5">
        <f>MONTH(SalesDataTable[[#This Row],[Order Date]])</f>
        <v>1</v>
      </c>
      <c r="T13" s="8" t="str">
        <f>TEXT(SalesDataTable[[#This Row],[Order Date]],"mmm")</f>
        <v>Jan</v>
      </c>
    </row>
    <row r="14" spans="1:20" ht="15.75" x14ac:dyDescent="0.25">
      <c r="A14" s="2">
        <v>1077</v>
      </c>
      <c r="B14" s="3">
        <v>46026</v>
      </c>
      <c r="C14" s="4" t="s">
        <v>26</v>
      </c>
      <c r="D14" s="4" t="s">
        <v>47</v>
      </c>
      <c r="E14" s="4" t="s">
        <v>22</v>
      </c>
      <c r="F14" s="4" t="s">
        <v>33</v>
      </c>
      <c r="G14" s="4" t="s">
        <v>24</v>
      </c>
      <c r="H14" s="4" t="s">
        <v>50</v>
      </c>
      <c r="I14" s="5">
        <v>3</v>
      </c>
      <c r="J14" s="6">
        <v>102.12</v>
      </c>
      <c r="K14" s="7">
        <v>0.1</v>
      </c>
      <c r="L14" s="6">
        <v>51.28</v>
      </c>
      <c r="M14" s="6">
        <f t="shared" si="0"/>
        <v>275.72400000000005</v>
      </c>
      <c r="N14" s="6">
        <f t="shared" si="1"/>
        <v>153.84</v>
      </c>
      <c r="O14" s="6">
        <f t="shared" si="2"/>
        <v>121.88400000000004</v>
      </c>
      <c r="P14" s="8">
        <f t="shared" si="3"/>
        <v>0.44205074639857256</v>
      </c>
      <c r="Q14" s="9">
        <f>YEAR(SalesDataTable[[#This Row],[Order Date]])</f>
        <v>2026</v>
      </c>
      <c r="R14" s="8" t="str">
        <f>"Q"&amp;ROUNDUP(MONTH(SalesDataTable[[#This Row],[Order Date]])/3,0)</f>
        <v>Q1</v>
      </c>
      <c r="S14" s="5">
        <f>MONTH(SalesDataTable[[#This Row],[Order Date]])</f>
        <v>1</v>
      </c>
      <c r="T14" s="8" t="str">
        <f>TEXT(SalesDataTable[[#This Row],[Order Date]],"mmm")</f>
        <v>Jan</v>
      </c>
    </row>
    <row r="15" spans="1:20" ht="15.75" x14ac:dyDescent="0.25">
      <c r="A15" s="2">
        <v>1237</v>
      </c>
      <c r="B15" s="3">
        <v>46026</v>
      </c>
      <c r="C15" s="4" t="s">
        <v>40</v>
      </c>
      <c r="D15" s="4" t="s">
        <v>51</v>
      </c>
      <c r="E15" s="4" t="s">
        <v>39</v>
      </c>
      <c r="F15" s="4" t="s">
        <v>36</v>
      </c>
      <c r="G15" s="4" t="s">
        <v>34</v>
      </c>
      <c r="H15" s="4" t="s">
        <v>52</v>
      </c>
      <c r="I15" s="5">
        <v>1</v>
      </c>
      <c r="J15" s="6">
        <v>46.99</v>
      </c>
      <c r="K15" s="7">
        <v>0.05</v>
      </c>
      <c r="L15" s="6">
        <v>18.11</v>
      </c>
      <c r="M15" s="6">
        <f t="shared" si="0"/>
        <v>44.640500000000003</v>
      </c>
      <c r="N15" s="6">
        <f t="shared" si="1"/>
        <v>18.11</v>
      </c>
      <c r="O15" s="6">
        <f t="shared" si="2"/>
        <v>26.530500000000004</v>
      </c>
      <c r="P15" s="8">
        <f t="shared" si="3"/>
        <v>0.59431457980981395</v>
      </c>
      <c r="Q15" s="9">
        <f>YEAR(SalesDataTable[[#This Row],[Order Date]])</f>
        <v>2026</v>
      </c>
      <c r="R15" s="8" t="str">
        <f>"Q"&amp;ROUNDUP(MONTH(SalesDataTable[[#This Row],[Order Date]])/3,0)</f>
        <v>Q1</v>
      </c>
      <c r="S15" s="5">
        <f>MONTH(SalesDataTable[[#This Row],[Order Date]])</f>
        <v>1</v>
      </c>
      <c r="T15" s="8" t="str">
        <f>TEXT(SalesDataTable[[#This Row],[Order Date]],"mmm")</f>
        <v>Jan</v>
      </c>
    </row>
    <row r="16" spans="1:20" ht="15.75" x14ac:dyDescent="0.25">
      <c r="A16" s="2">
        <v>1908</v>
      </c>
      <c r="B16" s="3">
        <v>46026</v>
      </c>
      <c r="C16" s="4" t="s">
        <v>40</v>
      </c>
      <c r="D16" s="4" t="s">
        <v>53</v>
      </c>
      <c r="E16" s="4" t="s">
        <v>22</v>
      </c>
      <c r="F16" s="4" t="s">
        <v>33</v>
      </c>
      <c r="G16" s="4" t="s">
        <v>54</v>
      </c>
      <c r="H16" s="4" t="s">
        <v>55</v>
      </c>
      <c r="I16" s="5">
        <v>1</v>
      </c>
      <c r="J16" s="6">
        <v>40</v>
      </c>
      <c r="K16" s="7">
        <v>0</v>
      </c>
      <c r="L16" s="6">
        <v>15.04</v>
      </c>
      <c r="M16" s="6">
        <f t="shared" si="0"/>
        <v>40</v>
      </c>
      <c r="N16" s="6">
        <f t="shared" si="1"/>
        <v>15.04</v>
      </c>
      <c r="O16" s="6">
        <f t="shared" si="2"/>
        <v>24.96</v>
      </c>
      <c r="P16" s="8">
        <f t="shared" si="3"/>
        <v>0.624</v>
      </c>
      <c r="Q16" s="9">
        <f>YEAR(SalesDataTable[[#This Row],[Order Date]])</f>
        <v>2026</v>
      </c>
      <c r="R16" s="8" t="str">
        <f>"Q"&amp;ROUNDUP(MONTH(SalesDataTable[[#This Row],[Order Date]])/3,0)</f>
        <v>Q1</v>
      </c>
      <c r="S16" s="5">
        <f>MONTH(SalesDataTable[[#This Row],[Order Date]])</f>
        <v>1</v>
      </c>
      <c r="T16" s="8" t="str">
        <f>TEXT(SalesDataTable[[#This Row],[Order Date]],"mmm")</f>
        <v>Jan</v>
      </c>
    </row>
    <row r="17" spans="1:20" ht="15.75" x14ac:dyDescent="0.25">
      <c r="A17" s="2">
        <v>2245</v>
      </c>
      <c r="B17" s="3">
        <v>46026</v>
      </c>
      <c r="C17" s="4" t="s">
        <v>20</v>
      </c>
      <c r="D17" s="4" t="s">
        <v>56</v>
      </c>
      <c r="E17" s="4" t="s">
        <v>22</v>
      </c>
      <c r="F17" s="4" t="s">
        <v>33</v>
      </c>
      <c r="G17" s="4" t="s">
        <v>29</v>
      </c>
      <c r="H17" s="4" t="s">
        <v>57</v>
      </c>
      <c r="I17" s="5">
        <v>1</v>
      </c>
      <c r="J17" s="6">
        <v>153.38999999999999</v>
      </c>
      <c r="K17" s="7">
        <v>0</v>
      </c>
      <c r="L17" s="6">
        <v>78.59</v>
      </c>
      <c r="M17" s="6">
        <f t="shared" si="0"/>
        <v>153.38999999999999</v>
      </c>
      <c r="N17" s="6">
        <f t="shared" si="1"/>
        <v>78.59</v>
      </c>
      <c r="O17" s="6">
        <f t="shared" si="2"/>
        <v>74.799999999999983</v>
      </c>
      <c r="P17" s="8">
        <f t="shared" si="3"/>
        <v>0.48764587000456344</v>
      </c>
      <c r="Q17" s="9">
        <f>YEAR(SalesDataTable[[#This Row],[Order Date]])</f>
        <v>2026</v>
      </c>
      <c r="R17" s="8" t="str">
        <f>"Q"&amp;ROUNDUP(MONTH(SalesDataTable[[#This Row],[Order Date]])/3,0)</f>
        <v>Q1</v>
      </c>
      <c r="S17" s="5">
        <f>MONTH(SalesDataTable[[#This Row],[Order Date]])</f>
        <v>1</v>
      </c>
      <c r="T17" s="8" t="str">
        <f>TEXT(SalesDataTable[[#This Row],[Order Date]],"mmm")</f>
        <v>Jan</v>
      </c>
    </row>
    <row r="18" spans="1:20" ht="15.75" x14ac:dyDescent="0.25">
      <c r="A18" s="2">
        <v>2928</v>
      </c>
      <c r="B18" s="3">
        <v>46026</v>
      </c>
      <c r="C18" s="4" t="s">
        <v>26</v>
      </c>
      <c r="D18" s="4" t="s">
        <v>47</v>
      </c>
      <c r="E18" s="4" t="s">
        <v>22</v>
      </c>
      <c r="F18" s="4" t="s">
        <v>23</v>
      </c>
      <c r="G18" s="4" t="s">
        <v>54</v>
      </c>
      <c r="H18" s="4" t="s">
        <v>58</v>
      </c>
      <c r="I18" s="5">
        <v>2</v>
      </c>
      <c r="J18" s="6">
        <v>124.97</v>
      </c>
      <c r="K18" s="7">
        <v>0.1</v>
      </c>
      <c r="L18" s="6">
        <v>67.36</v>
      </c>
      <c r="M18" s="6">
        <f t="shared" si="0"/>
        <v>224.946</v>
      </c>
      <c r="N18" s="6">
        <f t="shared" si="1"/>
        <v>134.72</v>
      </c>
      <c r="O18" s="6">
        <f t="shared" si="2"/>
        <v>90.225999999999999</v>
      </c>
      <c r="P18" s="8">
        <f t="shared" si="3"/>
        <v>0.40110070861451191</v>
      </c>
      <c r="Q18" s="9">
        <f>YEAR(SalesDataTable[[#This Row],[Order Date]])</f>
        <v>2026</v>
      </c>
      <c r="R18" s="8" t="str">
        <f>"Q"&amp;ROUNDUP(MONTH(SalesDataTable[[#This Row],[Order Date]])/3,0)</f>
        <v>Q1</v>
      </c>
      <c r="S18" s="5">
        <f>MONTH(SalesDataTable[[#This Row],[Order Date]])</f>
        <v>1</v>
      </c>
      <c r="T18" s="8" t="str">
        <f>TEXT(SalesDataTable[[#This Row],[Order Date]],"mmm")</f>
        <v>Jan</v>
      </c>
    </row>
    <row r="19" spans="1:20" ht="15.75" x14ac:dyDescent="0.25">
      <c r="A19" s="2">
        <v>4249</v>
      </c>
      <c r="B19" s="3">
        <v>46026</v>
      </c>
      <c r="C19" s="4" t="s">
        <v>40</v>
      </c>
      <c r="D19" s="4" t="s">
        <v>41</v>
      </c>
      <c r="E19" s="4" t="s">
        <v>48</v>
      </c>
      <c r="F19" s="4" t="s">
        <v>33</v>
      </c>
      <c r="G19" s="4" t="s">
        <v>24</v>
      </c>
      <c r="H19" s="4" t="s">
        <v>50</v>
      </c>
      <c r="I19" s="5">
        <v>2</v>
      </c>
      <c r="J19" s="6">
        <v>100.12</v>
      </c>
      <c r="K19" s="7">
        <v>0.1</v>
      </c>
      <c r="L19" s="6">
        <v>49.67</v>
      </c>
      <c r="M19" s="6">
        <f t="shared" si="0"/>
        <v>180.21600000000001</v>
      </c>
      <c r="N19" s="6">
        <f t="shared" si="1"/>
        <v>99.34</v>
      </c>
      <c r="O19" s="6">
        <f t="shared" si="2"/>
        <v>80.876000000000005</v>
      </c>
      <c r="P19" s="8">
        <f t="shared" si="3"/>
        <v>0.44877258401029874</v>
      </c>
      <c r="Q19" s="9">
        <f>YEAR(SalesDataTable[[#This Row],[Order Date]])</f>
        <v>2026</v>
      </c>
      <c r="R19" s="8" t="str">
        <f>"Q"&amp;ROUNDUP(MONTH(SalesDataTable[[#This Row],[Order Date]])/3,0)</f>
        <v>Q1</v>
      </c>
      <c r="S19" s="5">
        <f>MONTH(SalesDataTable[[#This Row],[Order Date]])</f>
        <v>1</v>
      </c>
      <c r="T19" s="8" t="str">
        <f>TEXT(SalesDataTable[[#This Row],[Order Date]],"mmm")</f>
        <v>Jan</v>
      </c>
    </row>
    <row r="20" spans="1:20" ht="15.75" x14ac:dyDescent="0.25">
      <c r="A20" s="2">
        <v>1734</v>
      </c>
      <c r="B20" s="3">
        <v>46027</v>
      </c>
      <c r="C20" s="4" t="s">
        <v>40</v>
      </c>
      <c r="D20" s="4" t="s">
        <v>53</v>
      </c>
      <c r="E20" s="4" t="s">
        <v>48</v>
      </c>
      <c r="F20" s="4" t="s">
        <v>23</v>
      </c>
      <c r="G20" s="4" t="s">
        <v>54</v>
      </c>
      <c r="H20" s="4" t="s">
        <v>55</v>
      </c>
      <c r="I20" s="5">
        <v>1</v>
      </c>
      <c r="J20" s="6">
        <v>40.6</v>
      </c>
      <c r="K20" s="7">
        <v>0.15</v>
      </c>
      <c r="L20" s="6">
        <v>14.61</v>
      </c>
      <c r="M20" s="6">
        <f t="shared" si="0"/>
        <v>34.51</v>
      </c>
      <c r="N20" s="6">
        <f t="shared" si="1"/>
        <v>14.61</v>
      </c>
      <c r="O20" s="6">
        <f t="shared" si="2"/>
        <v>19.899999999999999</v>
      </c>
      <c r="P20" s="8">
        <f t="shared" si="3"/>
        <v>0.57664445088380178</v>
      </c>
      <c r="Q20" s="9">
        <f>YEAR(SalesDataTable[[#This Row],[Order Date]])</f>
        <v>2026</v>
      </c>
      <c r="R20" s="8" t="str">
        <f>"Q"&amp;ROUNDUP(MONTH(SalesDataTable[[#This Row],[Order Date]])/3,0)</f>
        <v>Q1</v>
      </c>
      <c r="S20" s="5">
        <f>MONTH(SalesDataTable[[#This Row],[Order Date]])</f>
        <v>1</v>
      </c>
      <c r="T20" s="8" t="str">
        <f>TEXT(SalesDataTable[[#This Row],[Order Date]],"mmm")</f>
        <v>Jan</v>
      </c>
    </row>
    <row r="21" spans="1:20" ht="15.75" x14ac:dyDescent="0.25">
      <c r="A21" s="2">
        <v>2331</v>
      </c>
      <c r="B21" s="3">
        <v>46027</v>
      </c>
      <c r="C21" s="4" t="s">
        <v>40</v>
      </c>
      <c r="D21" s="4" t="s">
        <v>53</v>
      </c>
      <c r="E21" s="4" t="s">
        <v>22</v>
      </c>
      <c r="F21" s="4" t="s">
        <v>33</v>
      </c>
      <c r="G21" s="4" t="s">
        <v>24</v>
      </c>
      <c r="H21" s="4" t="s">
        <v>50</v>
      </c>
      <c r="I21" s="5">
        <v>1</v>
      </c>
      <c r="J21" s="6">
        <v>104.23</v>
      </c>
      <c r="K21" s="7">
        <v>0.1</v>
      </c>
      <c r="L21" s="6">
        <v>51.6</v>
      </c>
      <c r="M21" s="6">
        <f t="shared" si="0"/>
        <v>93.807000000000002</v>
      </c>
      <c r="N21" s="6">
        <f t="shared" si="1"/>
        <v>51.6</v>
      </c>
      <c r="O21" s="6">
        <f t="shared" si="2"/>
        <v>42.207000000000001</v>
      </c>
      <c r="P21" s="8">
        <f t="shared" si="3"/>
        <v>0.44993443986056475</v>
      </c>
      <c r="Q21" s="9">
        <f>YEAR(SalesDataTable[[#This Row],[Order Date]])</f>
        <v>2026</v>
      </c>
      <c r="R21" s="8" t="str">
        <f>"Q"&amp;ROUNDUP(MONTH(SalesDataTable[[#This Row],[Order Date]])/3,0)</f>
        <v>Q1</v>
      </c>
      <c r="S21" s="5">
        <f>MONTH(SalesDataTable[[#This Row],[Order Date]])</f>
        <v>1</v>
      </c>
      <c r="T21" s="8" t="str">
        <f>TEXT(SalesDataTable[[#This Row],[Order Date]],"mmm")</f>
        <v>Jan</v>
      </c>
    </row>
    <row r="22" spans="1:20" ht="15.75" x14ac:dyDescent="0.25">
      <c r="A22" s="2">
        <v>2475</v>
      </c>
      <c r="B22" s="3">
        <v>46027</v>
      </c>
      <c r="C22" s="4" t="s">
        <v>26</v>
      </c>
      <c r="D22" s="4" t="s">
        <v>27</v>
      </c>
      <c r="E22" s="4" t="s">
        <v>39</v>
      </c>
      <c r="F22" s="4" t="s">
        <v>23</v>
      </c>
      <c r="G22" s="4" t="s">
        <v>54</v>
      </c>
      <c r="H22" s="4" t="s">
        <v>58</v>
      </c>
      <c r="I22" s="5">
        <v>5</v>
      </c>
      <c r="J22" s="6">
        <v>122.87</v>
      </c>
      <c r="K22" s="7">
        <v>0.05</v>
      </c>
      <c r="L22" s="6">
        <v>69.67</v>
      </c>
      <c r="M22" s="6">
        <f t="shared" si="0"/>
        <v>583.63250000000005</v>
      </c>
      <c r="N22" s="6">
        <f t="shared" si="1"/>
        <v>348.35</v>
      </c>
      <c r="O22" s="6">
        <f t="shared" si="2"/>
        <v>235.28250000000003</v>
      </c>
      <c r="P22" s="8">
        <f t="shared" si="3"/>
        <v>0.40313467807224584</v>
      </c>
      <c r="Q22" s="9">
        <f>YEAR(SalesDataTable[[#This Row],[Order Date]])</f>
        <v>2026</v>
      </c>
      <c r="R22" s="8" t="str">
        <f>"Q"&amp;ROUNDUP(MONTH(SalesDataTable[[#This Row],[Order Date]])/3,0)</f>
        <v>Q1</v>
      </c>
      <c r="S22" s="5">
        <f>MONTH(SalesDataTable[[#This Row],[Order Date]])</f>
        <v>1</v>
      </c>
      <c r="T22" s="8" t="str">
        <f>TEXT(SalesDataTable[[#This Row],[Order Date]],"mmm")</f>
        <v>Jan</v>
      </c>
    </row>
    <row r="23" spans="1:20" ht="15.75" x14ac:dyDescent="0.25">
      <c r="A23" s="2">
        <v>1433</v>
      </c>
      <c r="B23" s="3">
        <v>46028</v>
      </c>
      <c r="C23" s="4" t="s">
        <v>31</v>
      </c>
      <c r="D23" s="4" t="s">
        <v>59</v>
      </c>
      <c r="E23" s="4" t="s">
        <v>22</v>
      </c>
      <c r="F23" s="4" t="s">
        <v>33</v>
      </c>
      <c r="G23" s="4" t="s">
        <v>34</v>
      </c>
      <c r="H23" s="4" t="s">
        <v>35</v>
      </c>
      <c r="I23" s="5">
        <v>2</v>
      </c>
      <c r="J23" s="6">
        <v>36.619999999999997</v>
      </c>
      <c r="K23" s="7">
        <v>0.05</v>
      </c>
      <c r="L23" s="6">
        <v>13.87</v>
      </c>
      <c r="M23" s="6">
        <f t="shared" si="0"/>
        <v>69.577999999999989</v>
      </c>
      <c r="N23" s="6">
        <f t="shared" si="1"/>
        <v>27.74</v>
      </c>
      <c r="O23" s="6">
        <f t="shared" si="2"/>
        <v>41.837999999999994</v>
      </c>
      <c r="P23" s="8">
        <f t="shared" si="3"/>
        <v>0.60131075914800658</v>
      </c>
      <c r="Q23" s="9">
        <f>YEAR(SalesDataTable[[#This Row],[Order Date]])</f>
        <v>2026</v>
      </c>
      <c r="R23" s="8" t="str">
        <f>"Q"&amp;ROUNDUP(MONTH(SalesDataTable[[#This Row],[Order Date]])/3,0)</f>
        <v>Q1</v>
      </c>
      <c r="S23" s="5">
        <f>MONTH(SalesDataTable[[#This Row],[Order Date]])</f>
        <v>1</v>
      </c>
      <c r="T23" s="8" t="str">
        <f>TEXT(SalesDataTable[[#This Row],[Order Date]],"mmm")</f>
        <v>Jan</v>
      </c>
    </row>
    <row r="24" spans="1:20" ht="15.75" x14ac:dyDescent="0.25">
      <c r="A24" s="2">
        <v>3624</v>
      </c>
      <c r="B24" s="3">
        <v>46028</v>
      </c>
      <c r="C24" s="4" t="s">
        <v>40</v>
      </c>
      <c r="D24" s="4" t="s">
        <v>51</v>
      </c>
      <c r="E24" s="4" t="s">
        <v>22</v>
      </c>
      <c r="F24" s="4" t="s">
        <v>33</v>
      </c>
      <c r="G24" s="4" t="s">
        <v>29</v>
      </c>
      <c r="H24" s="4" t="s">
        <v>30</v>
      </c>
      <c r="I24" s="5">
        <v>1</v>
      </c>
      <c r="J24" s="6">
        <v>93.4</v>
      </c>
      <c r="K24" s="7">
        <v>0</v>
      </c>
      <c r="L24" s="6">
        <v>46.11</v>
      </c>
      <c r="M24" s="6">
        <f t="shared" si="0"/>
        <v>93.4</v>
      </c>
      <c r="N24" s="6">
        <f t="shared" si="1"/>
        <v>46.11</v>
      </c>
      <c r="O24" s="6">
        <f t="shared" si="2"/>
        <v>47.290000000000006</v>
      </c>
      <c r="P24" s="8">
        <f t="shared" si="3"/>
        <v>0.50631691648822275</v>
      </c>
      <c r="Q24" s="9">
        <f>YEAR(SalesDataTable[[#This Row],[Order Date]])</f>
        <v>2026</v>
      </c>
      <c r="R24" s="8" t="str">
        <f>"Q"&amp;ROUNDUP(MONTH(SalesDataTable[[#This Row],[Order Date]])/3,0)</f>
        <v>Q1</v>
      </c>
      <c r="S24" s="5">
        <f>MONTH(SalesDataTable[[#This Row],[Order Date]])</f>
        <v>1</v>
      </c>
      <c r="T24" s="8" t="str">
        <f>TEXT(SalesDataTable[[#This Row],[Order Date]],"mmm")</f>
        <v>Jan</v>
      </c>
    </row>
    <row r="25" spans="1:20" ht="15.75" x14ac:dyDescent="0.25">
      <c r="A25" s="2">
        <v>4680</v>
      </c>
      <c r="B25" s="3">
        <v>46028</v>
      </c>
      <c r="C25" s="4" t="s">
        <v>26</v>
      </c>
      <c r="D25" s="4" t="s">
        <v>27</v>
      </c>
      <c r="E25" s="4" t="s">
        <v>48</v>
      </c>
      <c r="F25" s="4" t="s">
        <v>33</v>
      </c>
      <c r="G25" s="4" t="s">
        <v>43</v>
      </c>
      <c r="H25" s="4" t="s">
        <v>60</v>
      </c>
      <c r="I25" s="5">
        <v>2</v>
      </c>
      <c r="J25" s="6">
        <v>81.260000000000005</v>
      </c>
      <c r="K25" s="7">
        <v>0</v>
      </c>
      <c r="L25" s="6">
        <v>39.119999999999997</v>
      </c>
      <c r="M25" s="6">
        <f t="shared" si="0"/>
        <v>162.52000000000001</v>
      </c>
      <c r="N25" s="6">
        <f t="shared" si="1"/>
        <v>78.239999999999995</v>
      </c>
      <c r="O25" s="6">
        <f t="shared" si="2"/>
        <v>84.280000000000015</v>
      </c>
      <c r="P25" s="8">
        <f t="shared" si="3"/>
        <v>0.51858232832882112</v>
      </c>
      <c r="Q25" s="9">
        <f>YEAR(SalesDataTable[[#This Row],[Order Date]])</f>
        <v>2026</v>
      </c>
      <c r="R25" s="8" t="str">
        <f>"Q"&amp;ROUNDUP(MONTH(SalesDataTable[[#This Row],[Order Date]])/3,0)</f>
        <v>Q1</v>
      </c>
      <c r="S25" s="5">
        <f>MONTH(SalesDataTable[[#This Row],[Order Date]])</f>
        <v>1</v>
      </c>
      <c r="T25" s="8" t="str">
        <f>TEXT(SalesDataTable[[#This Row],[Order Date]],"mmm")</f>
        <v>Jan</v>
      </c>
    </row>
    <row r="26" spans="1:20" ht="15.75" x14ac:dyDescent="0.25">
      <c r="A26" s="2">
        <v>4803</v>
      </c>
      <c r="B26" s="3">
        <v>46028</v>
      </c>
      <c r="C26" s="4" t="s">
        <v>26</v>
      </c>
      <c r="D26" s="4" t="s">
        <v>61</v>
      </c>
      <c r="E26" s="4" t="s">
        <v>48</v>
      </c>
      <c r="F26" s="4" t="s">
        <v>33</v>
      </c>
      <c r="G26" s="4" t="s">
        <v>54</v>
      </c>
      <c r="H26" s="4" t="s">
        <v>62</v>
      </c>
      <c r="I26" s="5">
        <v>2</v>
      </c>
      <c r="J26" s="6">
        <v>35.78</v>
      </c>
      <c r="K26" s="7">
        <v>0</v>
      </c>
      <c r="L26" s="6">
        <v>13.84</v>
      </c>
      <c r="M26" s="6">
        <f t="shared" si="0"/>
        <v>71.56</v>
      </c>
      <c r="N26" s="6">
        <f t="shared" si="1"/>
        <v>27.68</v>
      </c>
      <c r="O26" s="6">
        <f t="shared" si="2"/>
        <v>43.88</v>
      </c>
      <c r="P26" s="8">
        <f t="shared" si="3"/>
        <v>0.61319172722191173</v>
      </c>
      <c r="Q26" s="9">
        <f>YEAR(SalesDataTable[[#This Row],[Order Date]])</f>
        <v>2026</v>
      </c>
      <c r="R26" s="8" t="str">
        <f>"Q"&amp;ROUNDUP(MONTH(SalesDataTable[[#This Row],[Order Date]])/3,0)</f>
        <v>Q1</v>
      </c>
      <c r="S26" s="5">
        <f>MONTH(SalesDataTable[[#This Row],[Order Date]])</f>
        <v>1</v>
      </c>
      <c r="T26" s="8" t="str">
        <f>TEXT(SalesDataTable[[#This Row],[Order Date]],"mmm")</f>
        <v>Jan</v>
      </c>
    </row>
    <row r="27" spans="1:20" ht="15.75" x14ac:dyDescent="0.25">
      <c r="A27" s="2">
        <v>248</v>
      </c>
      <c r="B27" s="3">
        <v>46029</v>
      </c>
      <c r="C27" s="4" t="s">
        <v>26</v>
      </c>
      <c r="D27" s="4" t="s">
        <v>63</v>
      </c>
      <c r="E27" s="4" t="s">
        <v>48</v>
      </c>
      <c r="F27" s="4" t="s">
        <v>33</v>
      </c>
      <c r="G27" s="4" t="s">
        <v>24</v>
      </c>
      <c r="H27" s="4" t="s">
        <v>25</v>
      </c>
      <c r="I27" s="5">
        <v>3</v>
      </c>
      <c r="J27" s="6">
        <v>81.64</v>
      </c>
      <c r="K27" s="7">
        <v>0</v>
      </c>
      <c r="L27" s="6">
        <v>43.84</v>
      </c>
      <c r="M27" s="6">
        <f t="shared" si="0"/>
        <v>244.92000000000002</v>
      </c>
      <c r="N27" s="6">
        <f t="shared" si="1"/>
        <v>131.52000000000001</v>
      </c>
      <c r="O27" s="6">
        <f t="shared" si="2"/>
        <v>113.4</v>
      </c>
      <c r="P27" s="8">
        <f t="shared" si="3"/>
        <v>0.46300832925036745</v>
      </c>
      <c r="Q27" s="9">
        <f>YEAR(SalesDataTable[[#This Row],[Order Date]])</f>
        <v>2026</v>
      </c>
      <c r="R27" s="8" t="str">
        <f>"Q"&amp;ROUNDUP(MONTH(SalesDataTable[[#This Row],[Order Date]])/3,0)</f>
        <v>Q1</v>
      </c>
      <c r="S27" s="5">
        <f>MONTH(SalesDataTable[[#This Row],[Order Date]])</f>
        <v>1</v>
      </c>
      <c r="T27" s="8" t="str">
        <f>TEXT(SalesDataTable[[#This Row],[Order Date]],"mmm")</f>
        <v>Jan</v>
      </c>
    </row>
    <row r="28" spans="1:20" ht="15.75" x14ac:dyDescent="0.25">
      <c r="A28" s="2">
        <v>1118</v>
      </c>
      <c r="B28" s="3">
        <v>46029</v>
      </c>
      <c r="C28" s="4" t="s">
        <v>26</v>
      </c>
      <c r="D28" s="4" t="s">
        <v>63</v>
      </c>
      <c r="E28" s="4" t="s">
        <v>22</v>
      </c>
      <c r="F28" s="4" t="s">
        <v>23</v>
      </c>
      <c r="G28" s="4" t="s">
        <v>34</v>
      </c>
      <c r="H28" s="4" t="s">
        <v>64</v>
      </c>
      <c r="I28" s="5">
        <v>2</v>
      </c>
      <c r="J28" s="6">
        <v>131.63999999999999</v>
      </c>
      <c r="K28" s="7">
        <v>0.05</v>
      </c>
      <c r="L28" s="6">
        <v>69.02</v>
      </c>
      <c r="M28" s="6">
        <f t="shared" si="0"/>
        <v>250.11599999999996</v>
      </c>
      <c r="N28" s="6">
        <f t="shared" si="1"/>
        <v>138.04</v>
      </c>
      <c r="O28" s="6">
        <f t="shared" si="2"/>
        <v>112.07599999999996</v>
      </c>
      <c r="P28" s="8">
        <f t="shared" si="3"/>
        <v>0.44809608341729429</v>
      </c>
      <c r="Q28" s="9">
        <f>YEAR(SalesDataTable[[#This Row],[Order Date]])</f>
        <v>2026</v>
      </c>
      <c r="R28" s="8" t="str">
        <f>"Q"&amp;ROUNDUP(MONTH(SalesDataTable[[#This Row],[Order Date]])/3,0)</f>
        <v>Q1</v>
      </c>
      <c r="S28" s="5">
        <f>MONTH(SalesDataTable[[#This Row],[Order Date]])</f>
        <v>1</v>
      </c>
      <c r="T28" s="8" t="str">
        <f>TEXT(SalesDataTable[[#This Row],[Order Date]],"mmm")</f>
        <v>Jan</v>
      </c>
    </row>
    <row r="29" spans="1:20" ht="15.75" x14ac:dyDescent="0.25">
      <c r="A29" s="2">
        <v>3023</v>
      </c>
      <c r="B29" s="3">
        <v>46029</v>
      </c>
      <c r="C29" s="4" t="s">
        <v>31</v>
      </c>
      <c r="D29" s="4" t="s">
        <v>38</v>
      </c>
      <c r="E29" s="4" t="s">
        <v>48</v>
      </c>
      <c r="F29" s="4" t="s">
        <v>33</v>
      </c>
      <c r="G29" s="4" t="s">
        <v>29</v>
      </c>
      <c r="H29" s="4" t="s">
        <v>57</v>
      </c>
      <c r="I29" s="5">
        <v>2</v>
      </c>
      <c r="J29" s="6">
        <v>155.35</v>
      </c>
      <c r="K29" s="7">
        <v>0</v>
      </c>
      <c r="L29" s="6">
        <v>80.790000000000006</v>
      </c>
      <c r="M29" s="6">
        <f t="shared" si="0"/>
        <v>310.7</v>
      </c>
      <c r="N29" s="6">
        <f t="shared" si="1"/>
        <v>161.58000000000001</v>
      </c>
      <c r="O29" s="6">
        <f t="shared" si="2"/>
        <v>149.11999999999998</v>
      </c>
      <c r="P29" s="8">
        <f t="shared" si="3"/>
        <v>0.47994850337946565</v>
      </c>
      <c r="Q29" s="9">
        <f>YEAR(SalesDataTable[[#This Row],[Order Date]])</f>
        <v>2026</v>
      </c>
      <c r="R29" s="8" t="str">
        <f>"Q"&amp;ROUNDUP(MONTH(SalesDataTable[[#This Row],[Order Date]])/3,0)</f>
        <v>Q1</v>
      </c>
      <c r="S29" s="5">
        <f>MONTH(SalesDataTable[[#This Row],[Order Date]])</f>
        <v>1</v>
      </c>
      <c r="T29" s="8" t="str">
        <f>TEXT(SalesDataTable[[#This Row],[Order Date]],"mmm")</f>
        <v>Jan</v>
      </c>
    </row>
    <row r="30" spans="1:20" ht="15.75" x14ac:dyDescent="0.25">
      <c r="A30" s="2">
        <v>3903</v>
      </c>
      <c r="B30" s="3">
        <v>46029</v>
      </c>
      <c r="C30" s="4" t="s">
        <v>40</v>
      </c>
      <c r="D30" s="4" t="s">
        <v>53</v>
      </c>
      <c r="E30" s="4" t="s">
        <v>22</v>
      </c>
      <c r="F30" s="4" t="s">
        <v>23</v>
      </c>
      <c r="G30" s="4" t="s">
        <v>54</v>
      </c>
      <c r="H30" s="4" t="s">
        <v>65</v>
      </c>
      <c r="I30" s="5">
        <v>2</v>
      </c>
      <c r="J30" s="6">
        <v>51.56</v>
      </c>
      <c r="K30" s="7">
        <v>0.05</v>
      </c>
      <c r="L30" s="6">
        <v>22.26</v>
      </c>
      <c r="M30" s="6">
        <f t="shared" si="0"/>
        <v>97.963999999999999</v>
      </c>
      <c r="N30" s="6">
        <f t="shared" si="1"/>
        <v>44.52</v>
      </c>
      <c r="O30" s="6">
        <f t="shared" si="2"/>
        <v>53.443999999999996</v>
      </c>
      <c r="P30" s="8">
        <f t="shared" si="3"/>
        <v>0.54554734392225712</v>
      </c>
      <c r="Q30" s="9">
        <f>YEAR(SalesDataTable[[#This Row],[Order Date]])</f>
        <v>2026</v>
      </c>
      <c r="R30" s="8" t="str">
        <f>"Q"&amp;ROUNDUP(MONTH(SalesDataTable[[#This Row],[Order Date]])/3,0)</f>
        <v>Q1</v>
      </c>
      <c r="S30" s="5">
        <f>MONTH(SalesDataTable[[#This Row],[Order Date]])</f>
        <v>1</v>
      </c>
      <c r="T30" s="8" t="str">
        <f>TEXT(SalesDataTable[[#This Row],[Order Date]],"mmm")</f>
        <v>Jan</v>
      </c>
    </row>
    <row r="31" spans="1:20" ht="15.75" x14ac:dyDescent="0.25">
      <c r="A31" s="2">
        <v>62</v>
      </c>
      <c r="B31" s="3">
        <v>46030</v>
      </c>
      <c r="C31" s="4" t="s">
        <v>26</v>
      </c>
      <c r="D31" s="4" t="s">
        <v>63</v>
      </c>
      <c r="E31" s="4" t="s">
        <v>22</v>
      </c>
      <c r="F31" s="4" t="s">
        <v>33</v>
      </c>
      <c r="G31" s="4" t="s">
        <v>24</v>
      </c>
      <c r="H31" s="4" t="s">
        <v>42</v>
      </c>
      <c r="I31" s="5">
        <v>2</v>
      </c>
      <c r="J31" s="6">
        <v>51.63</v>
      </c>
      <c r="K31" s="7">
        <v>0</v>
      </c>
      <c r="L31" s="6">
        <v>22.54</v>
      </c>
      <c r="M31" s="6">
        <f t="shared" si="0"/>
        <v>103.26</v>
      </c>
      <c r="N31" s="6">
        <f t="shared" si="1"/>
        <v>45.08</v>
      </c>
      <c r="O31" s="6">
        <f t="shared" si="2"/>
        <v>58.180000000000007</v>
      </c>
      <c r="P31" s="8">
        <f t="shared" si="3"/>
        <v>0.5634321131125315</v>
      </c>
      <c r="Q31" s="9">
        <f>YEAR(SalesDataTable[[#This Row],[Order Date]])</f>
        <v>2026</v>
      </c>
      <c r="R31" s="8" t="str">
        <f>"Q"&amp;ROUNDUP(MONTH(SalesDataTable[[#This Row],[Order Date]])/3,0)</f>
        <v>Q1</v>
      </c>
      <c r="S31" s="5">
        <f>MONTH(SalesDataTable[[#This Row],[Order Date]])</f>
        <v>1</v>
      </c>
      <c r="T31" s="8" t="str">
        <f>TEXT(SalesDataTable[[#This Row],[Order Date]],"mmm")</f>
        <v>Jan</v>
      </c>
    </row>
    <row r="32" spans="1:20" ht="15.75" x14ac:dyDescent="0.25">
      <c r="A32" s="2">
        <v>142</v>
      </c>
      <c r="B32" s="3">
        <v>46030</v>
      </c>
      <c r="C32" s="4" t="s">
        <v>20</v>
      </c>
      <c r="D32" s="4" t="s">
        <v>56</v>
      </c>
      <c r="E32" s="4" t="s">
        <v>28</v>
      </c>
      <c r="F32" s="4" t="s">
        <v>36</v>
      </c>
      <c r="G32" s="4" t="s">
        <v>43</v>
      </c>
      <c r="H32" s="4" t="s">
        <v>44</v>
      </c>
      <c r="I32" s="5">
        <v>5</v>
      </c>
      <c r="J32" s="6">
        <v>344.88</v>
      </c>
      <c r="K32" s="7">
        <v>0.15</v>
      </c>
      <c r="L32" s="6">
        <v>190.66</v>
      </c>
      <c r="M32" s="6">
        <f t="shared" si="0"/>
        <v>1465.74</v>
      </c>
      <c r="N32" s="6">
        <f t="shared" si="1"/>
        <v>953.3</v>
      </c>
      <c r="O32" s="6">
        <f t="shared" si="2"/>
        <v>512.44000000000005</v>
      </c>
      <c r="P32" s="8">
        <f t="shared" si="3"/>
        <v>0.34961180018284282</v>
      </c>
      <c r="Q32" s="9">
        <f>YEAR(SalesDataTable[[#This Row],[Order Date]])</f>
        <v>2026</v>
      </c>
      <c r="R32" s="8" t="str">
        <f>"Q"&amp;ROUNDUP(MONTH(SalesDataTable[[#This Row],[Order Date]])/3,0)</f>
        <v>Q1</v>
      </c>
      <c r="S32" s="5">
        <f>MONTH(SalesDataTable[[#This Row],[Order Date]])</f>
        <v>1</v>
      </c>
      <c r="T32" s="8" t="str">
        <f>TEXT(SalesDataTable[[#This Row],[Order Date]],"mmm")</f>
        <v>Jan</v>
      </c>
    </row>
    <row r="33" spans="1:20" ht="15.75" x14ac:dyDescent="0.25">
      <c r="A33" s="2">
        <v>450</v>
      </c>
      <c r="B33" s="3">
        <v>46030</v>
      </c>
      <c r="C33" s="4" t="s">
        <v>31</v>
      </c>
      <c r="D33" s="4" t="s">
        <v>38</v>
      </c>
      <c r="E33" s="4" t="s">
        <v>39</v>
      </c>
      <c r="F33" s="4" t="s">
        <v>33</v>
      </c>
      <c r="G33" s="4" t="s">
        <v>29</v>
      </c>
      <c r="H33" s="4" t="s">
        <v>30</v>
      </c>
      <c r="I33" s="5">
        <v>2</v>
      </c>
      <c r="J33" s="6">
        <v>94.06</v>
      </c>
      <c r="K33" s="7">
        <v>0.15</v>
      </c>
      <c r="L33" s="6">
        <v>46.33</v>
      </c>
      <c r="M33" s="6">
        <f t="shared" si="0"/>
        <v>159.90199999999999</v>
      </c>
      <c r="N33" s="6">
        <f t="shared" si="1"/>
        <v>92.66</v>
      </c>
      <c r="O33" s="6">
        <f t="shared" si="2"/>
        <v>67.24199999999999</v>
      </c>
      <c r="P33" s="8">
        <f t="shared" si="3"/>
        <v>0.42052006854198193</v>
      </c>
      <c r="Q33" s="9">
        <f>YEAR(SalesDataTable[[#This Row],[Order Date]])</f>
        <v>2026</v>
      </c>
      <c r="R33" s="8" t="str">
        <f>"Q"&amp;ROUNDUP(MONTH(SalesDataTable[[#This Row],[Order Date]])/3,0)</f>
        <v>Q1</v>
      </c>
      <c r="S33" s="5">
        <f>MONTH(SalesDataTable[[#This Row],[Order Date]])</f>
        <v>1</v>
      </c>
      <c r="T33" s="8" t="str">
        <f>TEXT(SalesDataTable[[#This Row],[Order Date]],"mmm")</f>
        <v>Jan</v>
      </c>
    </row>
    <row r="34" spans="1:20" ht="15.75" x14ac:dyDescent="0.25">
      <c r="A34" s="2">
        <v>4397</v>
      </c>
      <c r="B34" s="3">
        <v>46030</v>
      </c>
      <c r="C34" s="4" t="s">
        <v>20</v>
      </c>
      <c r="D34" s="4" t="s">
        <v>21</v>
      </c>
      <c r="E34" s="4" t="s">
        <v>22</v>
      </c>
      <c r="F34" s="4" t="s">
        <v>36</v>
      </c>
      <c r="G34" s="4" t="s">
        <v>29</v>
      </c>
      <c r="H34" s="4" t="s">
        <v>66</v>
      </c>
      <c r="I34" s="5">
        <v>1</v>
      </c>
      <c r="J34" s="6">
        <v>72.38</v>
      </c>
      <c r="K34" s="7">
        <v>0</v>
      </c>
      <c r="L34" s="6">
        <v>31.65</v>
      </c>
      <c r="M34" s="6">
        <f t="shared" si="0"/>
        <v>72.38</v>
      </c>
      <c r="N34" s="6">
        <f t="shared" si="1"/>
        <v>31.65</v>
      </c>
      <c r="O34" s="6">
        <f t="shared" si="2"/>
        <v>40.729999999999997</v>
      </c>
      <c r="P34" s="8">
        <f t="shared" si="3"/>
        <v>0.56272450953302011</v>
      </c>
      <c r="Q34" s="9">
        <f>YEAR(SalesDataTable[[#This Row],[Order Date]])</f>
        <v>2026</v>
      </c>
      <c r="R34" s="8" t="str">
        <f>"Q"&amp;ROUNDUP(MONTH(SalesDataTable[[#This Row],[Order Date]])/3,0)</f>
        <v>Q1</v>
      </c>
      <c r="S34" s="5">
        <f>MONTH(SalesDataTable[[#This Row],[Order Date]])</f>
        <v>1</v>
      </c>
      <c r="T34" s="8" t="str">
        <f>TEXT(SalesDataTable[[#This Row],[Order Date]],"mmm")</f>
        <v>Jan</v>
      </c>
    </row>
    <row r="35" spans="1:20" ht="15.75" x14ac:dyDescent="0.25">
      <c r="A35" s="2">
        <v>4798</v>
      </c>
      <c r="B35" s="3">
        <v>46030</v>
      </c>
      <c r="C35" s="4" t="s">
        <v>26</v>
      </c>
      <c r="D35" s="4" t="s">
        <v>47</v>
      </c>
      <c r="E35" s="4" t="s">
        <v>22</v>
      </c>
      <c r="F35" s="4" t="s">
        <v>33</v>
      </c>
      <c r="G35" s="4" t="s">
        <v>29</v>
      </c>
      <c r="H35" s="4" t="s">
        <v>57</v>
      </c>
      <c r="I35" s="5">
        <v>1</v>
      </c>
      <c r="J35" s="6">
        <v>153.69</v>
      </c>
      <c r="K35" s="7">
        <v>0</v>
      </c>
      <c r="L35" s="6">
        <v>77.47</v>
      </c>
      <c r="M35" s="6">
        <f t="shared" si="0"/>
        <v>153.69</v>
      </c>
      <c r="N35" s="6">
        <f t="shared" si="1"/>
        <v>77.47</v>
      </c>
      <c r="O35" s="6">
        <f t="shared" si="2"/>
        <v>76.22</v>
      </c>
      <c r="P35" s="8">
        <f t="shared" si="3"/>
        <v>0.49593337237295854</v>
      </c>
      <c r="Q35" s="9">
        <f>YEAR(SalesDataTable[[#This Row],[Order Date]])</f>
        <v>2026</v>
      </c>
      <c r="R35" s="8" t="str">
        <f>"Q"&amp;ROUNDUP(MONTH(SalesDataTable[[#This Row],[Order Date]])/3,0)</f>
        <v>Q1</v>
      </c>
      <c r="S35" s="5">
        <f>MONTH(SalesDataTable[[#This Row],[Order Date]])</f>
        <v>1</v>
      </c>
      <c r="T35" s="8" t="str">
        <f>TEXT(SalesDataTable[[#This Row],[Order Date]],"mmm")</f>
        <v>Jan</v>
      </c>
    </row>
    <row r="36" spans="1:20" ht="15.75" x14ac:dyDescent="0.25">
      <c r="A36" s="2">
        <v>136</v>
      </c>
      <c r="B36" s="3">
        <v>46031</v>
      </c>
      <c r="C36" s="4" t="s">
        <v>40</v>
      </c>
      <c r="D36" s="4" t="s">
        <v>67</v>
      </c>
      <c r="E36" s="4" t="s">
        <v>28</v>
      </c>
      <c r="F36" s="4" t="s">
        <v>36</v>
      </c>
      <c r="G36" s="4" t="s">
        <v>34</v>
      </c>
      <c r="H36" s="4" t="s">
        <v>68</v>
      </c>
      <c r="I36" s="5">
        <v>15</v>
      </c>
      <c r="J36" s="6">
        <v>168.62</v>
      </c>
      <c r="K36" s="7">
        <v>0.05</v>
      </c>
      <c r="L36" s="6">
        <v>86.09</v>
      </c>
      <c r="M36" s="6">
        <f t="shared" si="0"/>
        <v>2402.835</v>
      </c>
      <c r="N36" s="6">
        <f t="shared" si="1"/>
        <v>1291.3500000000001</v>
      </c>
      <c r="O36" s="6">
        <f t="shared" si="2"/>
        <v>1111.4849999999999</v>
      </c>
      <c r="P36" s="8">
        <f t="shared" si="3"/>
        <v>0.46257233642759488</v>
      </c>
      <c r="Q36" s="9">
        <f>YEAR(SalesDataTable[[#This Row],[Order Date]])</f>
        <v>2026</v>
      </c>
      <c r="R36" s="8" t="str">
        <f>"Q"&amp;ROUNDUP(MONTH(SalesDataTable[[#This Row],[Order Date]])/3,0)</f>
        <v>Q1</v>
      </c>
      <c r="S36" s="5">
        <f>MONTH(SalesDataTable[[#This Row],[Order Date]])</f>
        <v>1</v>
      </c>
      <c r="T36" s="8" t="str">
        <f>TEXT(SalesDataTable[[#This Row],[Order Date]],"mmm")</f>
        <v>Jan</v>
      </c>
    </row>
    <row r="37" spans="1:20" ht="15.75" x14ac:dyDescent="0.25">
      <c r="A37" s="2">
        <v>2782</v>
      </c>
      <c r="B37" s="3">
        <v>46031</v>
      </c>
      <c r="C37" s="4" t="s">
        <v>40</v>
      </c>
      <c r="D37" s="4" t="s">
        <v>41</v>
      </c>
      <c r="E37" s="4" t="s">
        <v>22</v>
      </c>
      <c r="F37" s="4" t="s">
        <v>33</v>
      </c>
      <c r="G37" s="4" t="s">
        <v>29</v>
      </c>
      <c r="H37" s="4" t="s">
        <v>57</v>
      </c>
      <c r="I37" s="5">
        <v>1</v>
      </c>
      <c r="J37" s="6">
        <v>152.75</v>
      </c>
      <c r="K37" s="7">
        <v>0.05</v>
      </c>
      <c r="L37" s="6">
        <v>79.88</v>
      </c>
      <c r="M37" s="6">
        <f t="shared" si="0"/>
        <v>145.11249999999998</v>
      </c>
      <c r="N37" s="6">
        <f t="shared" si="1"/>
        <v>79.88</v>
      </c>
      <c r="O37" s="6">
        <f t="shared" si="2"/>
        <v>65.232499999999987</v>
      </c>
      <c r="P37" s="8">
        <f t="shared" si="3"/>
        <v>0.44953053665259707</v>
      </c>
      <c r="Q37" s="9">
        <f>YEAR(SalesDataTable[[#This Row],[Order Date]])</f>
        <v>2026</v>
      </c>
      <c r="R37" s="8" t="str">
        <f>"Q"&amp;ROUNDUP(MONTH(SalesDataTable[[#This Row],[Order Date]])/3,0)</f>
        <v>Q1</v>
      </c>
      <c r="S37" s="5">
        <f>MONTH(SalesDataTable[[#This Row],[Order Date]])</f>
        <v>1</v>
      </c>
      <c r="T37" s="8" t="str">
        <f>TEXT(SalesDataTable[[#This Row],[Order Date]],"mmm")</f>
        <v>Jan</v>
      </c>
    </row>
    <row r="38" spans="1:20" ht="15.75" x14ac:dyDescent="0.25">
      <c r="A38" s="2">
        <v>4704</v>
      </c>
      <c r="B38" s="3">
        <v>46031</v>
      </c>
      <c r="C38" s="4" t="s">
        <v>26</v>
      </c>
      <c r="D38" s="4" t="s">
        <v>69</v>
      </c>
      <c r="E38" s="4" t="s">
        <v>48</v>
      </c>
      <c r="F38" s="4" t="s">
        <v>33</v>
      </c>
      <c r="G38" s="4" t="s">
        <v>54</v>
      </c>
      <c r="H38" s="4" t="s">
        <v>62</v>
      </c>
      <c r="I38" s="5">
        <v>2</v>
      </c>
      <c r="J38" s="6">
        <v>36.72</v>
      </c>
      <c r="K38" s="7">
        <v>0.05</v>
      </c>
      <c r="L38" s="6">
        <v>14.15</v>
      </c>
      <c r="M38" s="6">
        <f t="shared" si="0"/>
        <v>69.768000000000001</v>
      </c>
      <c r="N38" s="6">
        <f t="shared" si="1"/>
        <v>28.3</v>
      </c>
      <c r="O38" s="6">
        <f t="shared" si="2"/>
        <v>41.468000000000004</v>
      </c>
      <c r="P38" s="8">
        <f t="shared" si="3"/>
        <v>0.59436991170737308</v>
      </c>
      <c r="Q38" s="9">
        <f>YEAR(SalesDataTable[[#This Row],[Order Date]])</f>
        <v>2026</v>
      </c>
      <c r="R38" s="8" t="str">
        <f>"Q"&amp;ROUNDUP(MONTH(SalesDataTable[[#This Row],[Order Date]])/3,0)</f>
        <v>Q1</v>
      </c>
      <c r="S38" s="5">
        <f>MONTH(SalesDataTable[[#This Row],[Order Date]])</f>
        <v>1</v>
      </c>
      <c r="T38" s="8" t="str">
        <f>TEXT(SalesDataTable[[#This Row],[Order Date]],"mmm")</f>
        <v>Jan</v>
      </c>
    </row>
    <row r="39" spans="1:20" ht="15.75" x14ac:dyDescent="0.25">
      <c r="A39" s="2">
        <v>69</v>
      </c>
      <c r="B39" s="3">
        <v>46032</v>
      </c>
      <c r="C39" s="4" t="s">
        <v>20</v>
      </c>
      <c r="D39" s="4" t="s">
        <v>70</v>
      </c>
      <c r="E39" s="4" t="s">
        <v>22</v>
      </c>
      <c r="F39" s="4" t="s">
        <v>23</v>
      </c>
      <c r="G39" s="4" t="s">
        <v>29</v>
      </c>
      <c r="H39" s="4" t="s">
        <v>37</v>
      </c>
      <c r="I39" s="5">
        <v>6</v>
      </c>
      <c r="J39" s="6">
        <v>141.31</v>
      </c>
      <c r="K39" s="7">
        <v>0.05</v>
      </c>
      <c r="L39" s="6">
        <v>79.349999999999994</v>
      </c>
      <c r="M39" s="6">
        <f t="shared" si="0"/>
        <v>805.46699999999998</v>
      </c>
      <c r="N39" s="6">
        <f t="shared" si="1"/>
        <v>476.09999999999997</v>
      </c>
      <c r="O39" s="6">
        <f t="shared" si="2"/>
        <v>329.36700000000002</v>
      </c>
      <c r="P39" s="8">
        <f t="shared" si="3"/>
        <v>0.4089143316858419</v>
      </c>
      <c r="Q39" s="9">
        <f>YEAR(SalesDataTable[[#This Row],[Order Date]])</f>
        <v>2026</v>
      </c>
      <c r="R39" s="8" t="str">
        <f>"Q"&amp;ROUNDUP(MONTH(SalesDataTable[[#This Row],[Order Date]])/3,0)</f>
        <v>Q1</v>
      </c>
      <c r="S39" s="5">
        <f>MONTH(SalesDataTable[[#This Row],[Order Date]])</f>
        <v>1</v>
      </c>
      <c r="T39" s="8" t="str">
        <f>TEXT(SalesDataTable[[#This Row],[Order Date]],"mmm")</f>
        <v>Jan</v>
      </c>
    </row>
    <row r="40" spans="1:20" ht="15.75" x14ac:dyDescent="0.25">
      <c r="A40" s="2">
        <v>490</v>
      </c>
      <c r="B40" s="3">
        <v>46032</v>
      </c>
      <c r="C40" s="4" t="s">
        <v>31</v>
      </c>
      <c r="D40" s="4" t="s">
        <v>59</v>
      </c>
      <c r="E40" s="4" t="s">
        <v>22</v>
      </c>
      <c r="F40" s="4" t="s">
        <v>36</v>
      </c>
      <c r="G40" s="4" t="s">
        <v>43</v>
      </c>
      <c r="H40" s="4" t="s">
        <v>71</v>
      </c>
      <c r="I40" s="5">
        <v>2</v>
      </c>
      <c r="J40" s="6">
        <v>121.23</v>
      </c>
      <c r="K40" s="7">
        <v>0</v>
      </c>
      <c r="L40" s="6">
        <v>59.66</v>
      </c>
      <c r="M40" s="6">
        <f t="shared" si="0"/>
        <v>242.46</v>
      </c>
      <c r="N40" s="6">
        <f t="shared" si="1"/>
        <v>119.32</v>
      </c>
      <c r="O40" s="6">
        <f t="shared" si="2"/>
        <v>123.14000000000001</v>
      </c>
      <c r="P40" s="8">
        <f t="shared" si="3"/>
        <v>0.50787758805576178</v>
      </c>
      <c r="Q40" s="9">
        <f>YEAR(SalesDataTable[[#This Row],[Order Date]])</f>
        <v>2026</v>
      </c>
      <c r="R40" s="8" t="str">
        <f>"Q"&amp;ROUNDUP(MONTH(SalesDataTable[[#This Row],[Order Date]])/3,0)</f>
        <v>Q1</v>
      </c>
      <c r="S40" s="5">
        <f>MONTH(SalesDataTable[[#This Row],[Order Date]])</f>
        <v>1</v>
      </c>
      <c r="T40" s="8" t="str">
        <f>TEXT(SalesDataTable[[#This Row],[Order Date]],"mmm")</f>
        <v>Jan</v>
      </c>
    </row>
    <row r="41" spans="1:20" ht="15.75" x14ac:dyDescent="0.25">
      <c r="A41" s="2">
        <v>3685</v>
      </c>
      <c r="B41" s="3">
        <v>46032</v>
      </c>
      <c r="C41" s="4" t="s">
        <v>40</v>
      </c>
      <c r="D41" s="4" t="s">
        <v>53</v>
      </c>
      <c r="E41" s="4" t="s">
        <v>22</v>
      </c>
      <c r="F41" s="4" t="s">
        <v>33</v>
      </c>
      <c r="G41" s="4" t="s">
        <v>34</v>
      </c>
      <c r="H41" s="4" t="s">
        <v>68</v>
      </c>
      <c r="I41" s="5">
        <v>3</v>
      </c>
      <c r="J41" s="6">
        <v>161.58000000000001</v>
      </c>
      <c r="K41" s="7">
        <v>0</v>
      </c>
      <c r="L41" s="6">
        <v>85.58</v>
      </c>
      <c r="M41" s="6">
        <f t="shared" si="0"/>
        <v>484.74</v>
      </c>
      <c r="N41" s="6">
        <f t="shared" si="1"/>
        <v>256.74</v>
      </c>
      <c r="O41" s="6">
        <f t="shared" si="2"/>
        <v>228</v>
      </c>
      <c r="P41" s="8">
        <f t="shared" si="3"/>
        <v>0.47035524198539425</v>
      </c>
      <c r="Q41" s="9">
        <f>YEAR(SalesDataTable[[#This Row],[Order Date]])</f>
        <v>2026</v>
      </c>
      <c r="R41" s="8" t="str">
        <f>"Q"&amp;ROUNDUP(MONTH(SalesDataTable[[#This Row],[Order Date]])/3,0)</f>
        <v>Q1</v>
      </c>
      <c r="S41" s="5">
        <f>MONTH(SalesDataTable[[#This Row],[Order Date]])</f>
        <v>1</v>
      </c>
      <c r="T41" s="8" t="str">
        <f>TEXT(SalesDataTable[[#This Row],[Order Date]],"mmm")</f>
        <v>Jan</v>
      </c>
    </row>
    <row r="42" spans="1:20" ht="15.75" x14ac:dyDescent="0.25">
      <c r="A42" s="2">
        <v>3796</v>
      </c>
      <c r="B42" s="3">
        <v>46032</v>
      </c>
      <c r="C42" s="4" t="s">
        <v>40</v>
      </c>
      <c r="D42" s="4" t="s">
        <v>53</v>
      </c>
      <c r="E42" s="4" t="s">
        <v>39</v>
      </c>
      <c r="F42" s="4" t="s">
        <v>23</v>
      </c>
      <c r="G42" s="4" t="s">
        <v>34</v>
      </c>
      <c r="H42" s="4" t="s">
        <v>68</v>
      </c>
      <c r="I42" s="5">
        <v>2</v>
      </c>
      <c r="J42" s="6">
        <v>166.84</v>
      </c>
      <c r="K42" s="7">
        <v>0</v>
      </c>
      <c r="L42" s="6">
        <v>88.67</v>
      </c>
      <c r="M42" s="6">
        <f t="shared" si="0"/>
        <v>333.68</v>
      </c>
      <c r="N42" s="6">
        <f t="shared" si="1"/>
        <v>177.34</v>
      </c>
      <c r="O42" s="6">
        <f t="shared" si="2"/>
        <v>156.34</v>
      </c>
      <c r="P42" s="8">
        <f t="shared" si="3"/>
        <v>0.4685327259649964</v>
      </c>
      <c r="Q42" s="9">
        <f>YEAR(SalesDataTable[[#This Row],[Order Date]])</f>
        <v>2026</v>
      </c>
      <c r="R42" s="8" t="str">
        <f>"Q"&amp;ROUNDUP(MONTH(SalesDataTable[[#This Row],[Order Date]])/3,0)</f>
        <v>Q1</v>
      </c>
      <c r="S42" s="5">
        <f>MONTH(SalesDataTable[[#This Row],[Order Date]])</f>
        <v>1</v>
      </c>
      <c r="T42" s="8" t="str">
        <f>TEXT(SalesDataTable[[#This Row],[Order Date]],"mmm")</f>
        <v>Jan</v>
      </c>
    </row>
    <row r="43" spans="1:20" ht="15.75" x14ac:dyDescent="0.25">
      <c r="A43" s="2">
        <v>387</v>
      </c>
      <c r="B43" s="3">
        <v>46033</v>
      </c>
      <c r="C43" s="4" t="s">
        <v>31</v>
      </c>
      <c r="D43" s="4" t="s">
        <v>45</v>
      </c>
      <c r="E43" s="4" t="s">
        <v>22</v>
      </c>
      <c r="F43" s="4" t="s">
        <v>23</v>
      </c>
      <c r="G43" s="4" t="s">
        <v>29</v>
      </c>
      <c r="H43" s="4" t="s">
        <v>57</v>
      </c>
      <c r="I43" s="5">
        <v>1</v>
      </c>
      <c r="J43" s="6">
        <v>150.96</v>
      </c>
      <c r="K43" s="7">
        <v>0</v>
      </c>
      <c r="L43" s="6">
        <v>77.5</v>
      </c>
      <c r="M43" s="6">
        <f t="shared" si="0"/>
        <v>150.96</v>
      </c>
      <c r="N43" s="6">
        <f t="shared" si="1"/>
        <v>77.5</v>
      </c>
      <c r="O43" s="6">
        <f t="shared" si="2"/>
        <v>73.460000000000008</v>
      </c>
      <c r="P43" s="8">
        <f t="shared" si="3"/>
        <v>0.48661897191308956</v>
      </c>
      <c r="Q43" s="9">
        <f>YEAR(SalesDataTable[[#This Row],[Order Date]])</f>
        <v>2026</v>
      </c>
      <c r="R43" s="8" t="str">
        <f>"Q"&amp;ROUNDUP(MONTH(SalesDataTable[[#This Row],[Order Date]])/3,0)</f>
        <v>Q1</v>
      </c>
      <c r="S43" s="5">
        <f>MONTH(SalesDataTable[[#This Row],[Order Date]])</f>
        <v>1</v>
      </c>
      <c r="T43" s="8" t="str">
        <f>TEXT(SalesDataTable[[#This Row],[Order Date]],"mmm")</f>
        <v>Jan</v>
      </c>
    </row>
    <row r="44" spans="1:20" ht="15.75" x14ac:dyDescent="0.25">
      <c r="A44" s="2">
        <v>2796</v>
      </c>
      <c r="B44" s="3">
        <v>46033</v>
      </c>
      <c r="C44" s="4" t="s">
        <v>40</v>
      </c>
      <c r="D44" s="4" t="s">
        <v>51</v>
      </c>
      <c r="E44" s="4" t="s">
        <v>39</v>
      </c>
      <c r="F44" s="4" t="s">
        <v>23</v>
      </c>
      <c r="G44" s="4" t="s">
        <v>34</v>
      </c>
      <c r="H44" s="4" t="s">
        <v>35</v>
      </c>
      <c r="I44" s="5">
        <v>3</v>
      </c>
      <c r="J44" s="6">
        <v>36.33</v>
      </c>
      <c r="K44" s="7">
        <v>0.05</v>
      </c>
      <c r="L44" s="6">
        <v>13.27</v>
      </c>
      <c r="M44" s="6">
        <f t="shared" si="0"/>
        <v>103.54049999999999</v>
      </c>
      <c r="N44" s="6">
        <f t="shared" si="1"/>
        <v>39.81</v>
      </c>
      <c r="O44" s="6">
        <f t="shared" si="2"/>
        <v>63.730499999999992</v>
      </c>
      <c r="P44" s="8">
        <f t="shared" si="3"/>
        <v>0.61551277036521934</v>
      </c>
      <c r="Q44" s="9">
        <f>YEAR(SalesDataTable[[#This Row],[Order Date]])</f>
        <v>2026</v>
      </c>
      <c r="R44" s="8" t="str">
        <f>"Q"&amp;ROUNDUP(MONTH(SalesDataTable[[#This Row],[Order Date]])/3,0)</f>
        <v>Q1</v>
      </c>
      <c r="S44" s="5">
        <f>MONTH(SalesDataTable[[#This Row],[Order Date]])</f>
        <v>1</v>
      </c>
      <c r="T44" s="8" t="str">
        <f>TEXT(SalesDataTable[[#This Row],[Order Date]],"mmm")</f>
        <v>Jan</v>
      </c>
    </row>
    <row r="45" spans="1:20" ht="15.75" x14ac:dyDescent="0.25">
      <c r="A45" s="2">
        <v>3703</v>
      </c>
      <c r="B45" s="3">
        <v>46033</v>
      </c>
      <c r="C45" s="4" t="s">
        <v>40</v>
      </c>
      <c r="D45" s="4" t="s">
        <v>53</v>
      </c>
      <c r="E45" s="4" t="s">
        <v>22</v>
      </c>
      <c r="F45" s="4" t="s">
        <v>23</v>
      </c>
      <c r="G45" s="4" t="s">
        <v>34</v>
      </c>
      <c r="H45" s="4" t="s">
        <v>35</v>
      </c>
      <c r="I45" s="5">
        <v>1</v>
      </c>
      <c r="J45" s="6">
        <v>35.340000000000003</v>
      </c>
      <c r="K45" s="7">
        <v>0.1</v>
      </c>
      <c r="L45" s="6">
        <v>13.36</v>
      </c>
      <c r="M45" s="6">
        <f t="shared" si="0"/>
        <v>31.806000000000004</v>
      </c>
      <c r="N45" s="6">
        <f t="shared" si="1"/>
        <v>13.36</v>
      </c>
      <c r="O45" s="6">
        <f t="shared" si="2"/>
        <v>18.446000000000005</v>
      </c>
      <c r="P45" s="8">
        <f t="shared" si="3"/>
        <v>0.5799534678991386</v>
      </c>
      <c r="Q45" s="9">
        <f>YEAR(SalesDataTable[[#This Row],[Order Date]])</f>
        <v>2026</v>
      </c>
      <c r="R45" s="8" t="str">
        <f>"Q"&amp;ROUNDUP(MONTH(SalesDataTable[[#This Row],[Order Date]])/3,0)</f>
        <v>Q1</v>
      </c>
      <c r="S45" s="5">
        <f>MONTH(SalesDataTable[[#This Row],[Order Date]])</f>
        <v>1</v>
      </c>
      <c r="T45" s="8" t="str">
        <f>TEXT(SalesDataTable[[#This Row],[Order Date]],"mmm")</f>
        <v>Jan</v>
      </c>
    </row>
    <row r="46" spans="1:20" ht="15.75" x14ac:dyDescent="0.25">
      <c r="A46" s="2">
        <v>4674</v>
      </c>
      <c r="B46" s="3">
        <v>46033</v>
      </c>
      <c r="C46" s="4" t="s">
        <v>40</v>
      </c>
      <c r="D46" s="4" t="s">
        <v>53</v>
      </c>
      <c r="E46" s="4" t="s">
        <v>22</v>
      </c>
      <c r="F46" s="4" t="s">
        <v>23</v>
      </c>
      <c r="G46" s="4" t="s">
        <v>34</v>
      </c>
      <c r="H46" s="4" t="s">
        <v>52</v>
      </c>
      <c r="I46" s="5">
        <v>2</v>
      </c>
      <c r="J46" s="6">
        <v>46.27</v>
      </c>
      <c r="K46" s="7">
        <v>0</v>
      </c>
      <c r="L46" s="6">
        <v>18.23</v>
      </c>
      <c r="M46" s="6">
        <f t="shared" si="0"/>
        <v>92.54</v>
      </c>
      <c r="N46" s="6">
        <f t="shared" si="1"/>
        <v>36.46</v>
      </c>
      <c r="O46" s="6">
        <f t="shared" si="2"/>
        <v>56.080000000000005</v>
      </c>
      <c r="P46" s="8">
        <f t="shared" si="3"/>
        <v>0.60600821266479366</v>
      </c>
      <c r="Q46" s="9">
        <f>YEAR(SalesDataTable[[#This Row],[Order Date]])</f>
        <v>2026</v>
      </c>
      <c r="R46" s="8" t="str">
        <f>"Q"&amp;ROUNDUP(MONTH(SalesDataTable[[#This Row],[Order Date]])/3,0)</f>
        <v>Q1</v>
      </c>
      <c r="S46" s="5">
        <f>MONTH(SalesDataTable[[#This Row],[Order Date]])</f>
        <v>1</v>
      </c>
      <c r="T46" s="8" t="str">
        <f>TEXT(SalesDataTable[[#This Row],[Order Date]],"mmm")</f>
        <v>Jan</v>
      </c>
    </row>
    <row r="47" spans="1:20" ht="15.75" x14ac:dyDescent="0.25">
      <c r="A47" s="2">
        <v>4789</v>
      </c>
      <c r="B47" s="3">
        <v>46033</v>
      </c>
      <c r="C47" s="4" t="s">
        <v>40</v>
      </c>
      <c r="D47" s="4" t="s">
        <v>51</v>
      </c>
      <c r="E47" s="4" t="s">
        <v>22</v>
      </c>
      <c r="F47" s="4" t="s">
        <v>23</v>
      </c>
      <c r="G47" s="4" t="s">
        <v>24</v>
      </c>
      <c r="H47" s="4" t="s">
        <v>25</v>
      </c>
      <c r="I47" s="5">
        <v>1</v>
      </c>
      <c r="J47" s="6">
        <v>79.930000000000007</v>
      </c>
      <c r="K47" s="7">
        <v>0.05</v>
      </c>
      <c r="L47" s="6">
        <v>43.73</v>
      </c>
      <c r="M47" s="6">
        <f t="shared" si="0"/>
        <v>75.933500000000009</v>
      </c>
      <c r="N47" s="6">
        <f t="shared" si="1"/>
        <v>43.73</v>
      </c>
      <c r="O47" s="6">
        <f t="shared" si="2"/>
        <v>32.203500000000012</v>
      </c>
      <c r="P47" s="8">
        <f t="shared" si="3"/>
        <v>0.42410135184075554</v>
      </c>
      <c r="Q47" s="9">
        <f>YEAR(SalesDataTable[[#This Row],[Order Date]])</f>
        <v>2026</v>
      </c>
      <c r="R47" s="8" t="str">
        <f>"Q"&amp;ROUNDUP(MONTH(SalesDataTable[[#This Row],[Order Date]])/3,0)</f>
        <v>Q1</v>
      </c>
      <c r="S47" s="5">
        <f>MONTH(SalesDataTable[[#This Row],[Order Date]])</f>
        <v>1</v>
      </c>
      <c r="T47" s="8" t="str">
        <f>TEXT(SalesDataTable[[#This Row],[Order Date]],"mmm")</f>
        <v>Jan</v>
      </c>
    </row>
    <row r="48" spans="1:20" ht="15.75" x14ac:dyDescent="0.25">
      <c r="A48" s="2">
        <v>804</v>
      </c>
      <c r="B48" s="3">
        <v>46034</v>
      </c>
      <c r="C48" s="4" t="s">
        <v>26</v>
      </c>
      <c r="D48" s="4" t="s">
        <v>63</v>
      </c>
      <c r="E48" s="4" t="s">
        <v>39</v>
      </c>
      <c r="F48" s="4" t="s">
        <v>33</v>
      </c>
      <c r="G48" s="4" t="s">
        <v>29</v>
      </c>
      <c r="H48" s="4" t="s">
        <v>37</v>
      </c>
      <c r="I48" s="5">
        <v>1</v>
      </c>
      <c r="J48" s="6">
        <v>141.25</v>
      </c>
      <c r="K48" s="7">
        <v>0</v>
      </c>
      <c r="L48" s="6">
        <v>78.72</v>
      </c>
      <c r="M48" s="6">
        <f t="shared" si="0"/>
        <v>141.25</v>
      </c>
      <c r="N48" s="6">
        <f t="shared" si="1"/>
        <v>78.72</v>
      </c>
      <c r="O48" s="6">
        <f t="shared" si="2"/>
        <v>62.53</v>
      </c>
      <c r="P48" s="8">
        <f t="shared" si="3"/>
        <v>0.44269026548672569</v>
      </c>
      <c r="Q48" s="9">
        <f>YEAR(SalesDataTable[[#This Row],[Order Date]])</f>
        <v>2026</v>
      </c>
      <c r="R48" s="8" t="str">
        <f>"Q"&amp;ROUNDUP(MONTH(SalesDataTable[[#This Row],[Order Date]])/3,0)</f>
        <v>Q1</v>
      </c>
      <c r="S48" s="5">
        <f>MONTH(SalesDataTable[[#This Row],[Order Date]])</f>
        <v>1</v>
      </c>
      <c r="T48" s="8" t="str">
        <f>TEXT(SalesDataTable[[#This Row],[Order Date]],"mmm")</f>
        <v>Jan</v>
      </c>
    </row>
    <row r="49" spans="1:20" ht="15.75" x14ac:dyDescent="0.25">
      <c r="A49" s="2">
        <v>1780</v>
      </c>
      <c r="B49" s="3">
        <v>46034</v>
      </c>
      <c r="C49" s="4" t="s">
        <v>40</v>
      </c>
      <c r="D49" s="4" t="s">
        <v>53</v>
      </c>
      <c r="E49" s="4" t="s">
        <v>22</v>
      </c>
      <c r="F49" s="4" t="s">
        <v>23</v>
      </c>
      <c r="G49" s="4" t="s">
        <v>24</v>
      </c>
      <c r="H49" s="4" t="s">
        <v>50</v>
      </c>
      <c r="I49" s="5">
        <v>2</v>
      </c>
      <c r="J49" s="6">
        <v>103.64</v>
      </c>
      <c r="K49" s="7">
        <v>0.1</v>
      </c>
      <c r="L49" s="6">
        <v>50.96</v>
      </c>
      <c r="M49" s="6">
        <f t="shared" si="0"/>
        <v>186.55199999999999</v>
      </c>
      <c r="N49" s="6">
        <f t="shared" si="1"/>
        <v>101.92</v>
      </c>
      <c r="O49" s="6">
        <f t="shared" si="2"/>
        <v>84.631999999999991</v>
      </c>
      <c r="P49" s="8">
        <f t="shared" si="3"/>
        <v>0.45366439384193147</v>
      </c>
      <c r="Q49" s="9">
        <f>YEAR(SalesDataTable[[#This Row],[Order Date]])</f>
        <v>2026</v>
      </c>
      <c r="R49" s="8" t="str">
        <f>"Q"&amp;ROUNDUP(MONTH(SalesDataTable[[#This Row],[Order Date]])/3,0)</f>
        <v>Q1</v>
      </c>
      <c r="S49" s="5">
        <f>MONTH(SalesDataTable[[#This Row],[Order Date]])</f>
        <v>1</v>
      </c>
      <c r="T49" s="8" t="str">
        <f>TEXT(SalesDataTable[[#This Row],[Order Date]],"mmm")</f>
        <v>Jan</v>
      </c>
    </row>
    <row r="50" spans="1:20" ht="15.75" x14ac:dyDescent="0.25">
      <c r="A50" s="2">
        <v>2844</v>
      </c>
      <c r="B50" s="3">
        <v>46034</v>
      </c>
      <c r="C50" s="4" t="s">
        <v>20</v>
      </c>
      <c r="D50" s="4" t="s">
        <v>21</v>
      </c>
      <c r="E50" s="4" t="s">
        <v>22</v>
      </c>
      <c r="F50" s="4" t="s">
        <v>33</v>
      </c>
      <c r="G50" s="4" t="s">
        <v>34</v>
      </c>
      <c r="H50" s="4" t="s">
        <v>64</v>
      </c>
      <c r="I50" s="5">
        <v>1</v>
      </c>
      <c r="J50" s="6">
        <v>136.18</v>
      </c>
      <c r="K50" s="7">
        <v>0</v>
      </c>
      <c r="L50" s="6">
        <v>68.34</v>
      </c>
      <c r="M50" s="6">
        <f t="shared" si="0"/>
        <v>136.18</v>
      </c>
      <c r="N50" s="6">
        <f t="shared" si="1"/>
        <v>68.34</v>
      </c>
      <c r="O50" s="6">
        <f t="shared" si="2"/>
        <v>67.84</v>
      </c>
      <c r="P50" s="8">
        <f t="shared" si="3"/>
        <v>0.498164194448524</v>
      </c>
      <c r="Q50" s="9">
        <f>YEAR(SalesDataTable[[#This Row],[Order Date]])</f>
        <v>2026</v>
      </c>
      <c r="R50" s="8" t="str">
        <f>"Q"&amp;ROUNDUP(MONTH(SalesDataTable[[#This Row],[Order Date]])/3,0)</f>
        <v>Q1</v>
      </c>
      <c r="S50" s="5">
        <f>MONTH(SalesDataTable[[#This Row],[Order Date]])</f>
        <v>1</v>
      </c>
      <c r="T50" s="8" t="str">
        <f>TEXT(SalesDataTable[[#This Row],[Order Date]],"mmm")</f>
        <v>Jan</v>
      </c>
    </row>
    <row r="51" spans="1:20" ht="15.75" x14ac:dyDescent="0.25">
      <c r="A51" s="2">
        <v>3068</v>
      </c>
      <c r="B51" s="3">
        <v>46034</v>
      </c>
      <c r="C51" s="4" t="s">
        <v>31</v>
      </c>
      <c r="D51" s="4" t="s">
        <v>32</v>
      </c>
      <c r="E51" s="4" t="s">
        <v>48</v>
      </c>
      <c r="F51" s="4" t="s">
        <v>33</v>
      </c>
      <c r="G51" s="4" t="s">
        <v>54</v>
      </c>
      <c r="H51" s="4" t="s">
        <v>62</v>
      </c>
      <c r="I51" s="5">
        <v>1</v>
      </c>
      <c r="J51" s="6">
        <v>36.43</v>
      </c>
      <c r="K51" s="7">
        <v>0</v>
      </c>
      <c r="L51" s="6">
        <v>14.33</v>
      </c>
      <c r="M51" s="6">
        <f t="shared" si="0"/>
        <v>36.43</v>
      </c>
      <c r="N51" s="6">
        <f t="shared" si="1"/>
        <v>14.33</v>
      </c>
      <c r="O51" s="6">
        <f t="shared" si="2"/>
        <v>22.1</v>
      </c>
      <c r="P51" s="8">
        <f t="shared" si="3"/>
        <v>0.60664287674993145</v>
      </c>
      <c r="Q51" s="9">
        <f>YEAR(SalesDataTable[[#This Row],[Order Date]])</f>
        <v>2026</v>
      </c>
      <c r="R51" s="8" t="str">
        <f>"Q"&amp;ROUNDUP(MONTH(SalesDataTable[[#This Row],[Order Date]])/3,0)</f>
        <v>Q1</v>
      </c>
      <c r="S51" s="5">
        <f>MONTH(SalesDataTable[[#This Row],[Order Date]])</f>
        <v>1</v>
      </c>
      <c r="T51" s="8" t="str">
        <f>TEXT(SalesDataTable[[#This Row],[Order Date]],"mmm")</f>
        <v>Jan</v>
      </c>
    </row>
    <row r="52" spans="1:20" ht="15.75" x14ac:dyDescent="0.25">
      <c r="A52" s="2">
        <v>3096</v>
      </c>
      <c r="B52" s="3">
        <v>46034</v>
      </c>
      <c r="C52" s="4" t="s">
        <v>40</v>
      </c>
      <c r="D52" s="4" t="s">
        <v>51</v>
      </c>
      <c r="E52" s="4" t="s">
        <v>22</v>
      </c>
      <c r="F52" s="4" t="s">
        <v>33</v>
      </c>
      <c r="G52" s="4" t="s">
        <v>54</v>
      </c>
      <c r="H52" s="4" t="s">
        <v>65</v>
      </c>
      <c r="I52" s="5">
        <v>2</v>
      </c>
      <c r="J52" s="6">
        <v>50.51</v>
      </c>
      <c r="K52" s="7">
        <v>0.1</v>
      </c>
      <c r="L52" s="6">
        <v>21.84</v>
      </c>
      <c r="M52" s="6">
        <f t="shared" si="0"/>
        <v>90.917999999999992</v>
      </c>
      <c r="N52" s="6">
        <f t="shared" si="1"/>
        <v>43.68</v>
      </c>
      <c r="O52" s="6">
        <f t="shared" si="2"/>
        <v>47.237999999999992</v>
      </c>
      <c r="P52" s="8">
        <f t="shared" si="3"/>
        <v>0.5195670824259222</v>
      </c>
      <c r="Q52" s="9">
        <f>YEAR(SalesDataTable[[#This Row],[Order Date]])</f>
        <v>2026</v>
      </c>
      <c r="R52" s="8" t="str">
        <f>"Q"&amp;ROUNDUP(MONTH(SalesDataTable[[#This Row],[Order Date]])/3,0)</f>
        <v>Q1</v>
      </c>
      <c r="S52" s="5">
        <f>MONTH(SalesDataTable[[#This Row],[Order Date]])</f>
        <v>1</v>
      </c>
      <c r="T52" s="8" t="str">
        <f>TEXT(SalesDataTable[[#This Row],[Order Date]],"mmm")</f>
        <v>Jan</v>
      </c>
    </row>
    <row r="53" spans="1:20" ht="15.75" x14ac:dyDescent="0.25">
      <c r="A53" s="2">
        <v>3129</v>
      </c>
      <c r="B53" s="3">
        <v>46034</v>
      </c>
      <c r="C53" s="4" t="s">
        <v>40</v>
      </c>
      <c r="D53" s="4" t="s">
        <v>67</v>
      </c>
      <c r="E53" s="4" t="s">
        <v>39</v>
      </c>
      <c r="F53" s="4" t="s">
        <v>23</v>
      </c>
      <c r="G53" s="4" t="s">
        <v>54</v>
      </c>
      <c r="H53" s="4" t="s">
        <v>58</v>
      </c>
      <c r="I53" s="5">
        <v>1</v>
      </c>
      <c r="J53" s="6">
        <v>123</v>
      </c>
      <c r="K53" s="7">
        <v>0</v>
      </c>
      <c r="L53" s="6">
        <v>67.3</v>
      </c>
      <c r="M53" s="6">
        <f t="shared" si="0"/>
        <v>123</v>
      </c>
      <c r="N53" s="6">
        <f t="shared" si="1"/>
        <v>67.3</v>
      </c>
      <c r="O53" s="6">
        <f t="shared" si="2"/>
        <v>55.7</v>
      </c>
      <c r="P53" s="8">
        <f t="shared" si="3"/>
        <v>0.45284552845528458</v>
      </c>
      <c r="Q53" s="9">
        <f>YEAR(SalesDataTable[[#This Row],[Order Date]])</f>
        <v>2026</v>
      </c>
      <c r="R53" s="8" t="str">
        <f>"Q"&amp;ROUNDUP(MONTH(SalesDataTable[[#This Row],[Order Date]])/3,0)</f>
        <v>Q1</v>
      </c>
      <c r="S53" s="5">
        <f>MONTH(SalesDataTable[[#This Row],[Order Date]])</f>
        <v>1</v>
      </c>
      <c r="T53" s="8" t="str">
        <f>TEXT(SalesDataTable[[#This Row],[Order Date]],"mmm")</f>
        <v>Jan</v>
      </c>
    </row>
    <row r="54" spans="1:20" ht="15.75" x14ac:dyDescent="0.25">
      <c r="A54" s="2">
        <v>3948</v>
      </c>
      <c r="B54" s="3">
        <v>46034</v>
      </c>
      <c r="C54" s="4" t="s">
        <v>26</v>
      </c>
      <c r="D54" s="4" t="s">
        <v>69</v>
      </c>
      <c r="E54" s="4" t="s">
        <v>22</v>
      </c>
      <c r="F54" s="4" t="s">
        <v>33</v>
      </c>
      <c r="G54" s="4" t="s">
        <v>29</v>
      </c>
      <c r="H54" s="4" t="s">
        <v>66</v>
      </c>
      <c r="I54" s="5">
        <v>2</v>
      </c>
      <c r="J54" s="6">
        <v>72.239999999999995</v>
      </c>
      <c r="K54" s="7">
        <v>0</v>
      </c>
      <c r="L54" s="6">
        <v>32.94</v>
      </c>
      <c r="M54" s="6">
        <f t="shared" si="0"/>
        <v>144.47999999999999</v>
      </c>
      <c r="N54" s="6">
        <f t="shared" si="1"/>
        <v>65.88</v>
      </c>
      <c r="O54" s="6">
        <f t="shared" si="2"/>
        <v>78.599999999999994</v>
      </c>
      <c r="P54" s="8">
        <f t="shared" si="3"/>
        <v>0.54401993355481726</v>
      </c>
      <c r="Q54" s="9">
        <f>YEAR(SalesDataTable[[#This Row],[Order Date]])</f>
        <v>2026</v>
      </c>
      <c r="R54" s="8" t="str">
        <f>"Q"&amp;ROUNDUP(MONTH(SalesDataTable[[#This Row],[Order Date]])/3,0)</f>
        <v>Q1</v>
      </c>
      <c r="S54" s="5">
        <f>MONTH(SalesDataTable[[#This Row],[Order Date]])</f>
        <v>1</v>
      </c>
      <c r="T54" s="8" t="str">
        <f>TEXT(SalesDataTable[[#This Row],[Order Date]],"mmm")</f>
        <v>Jan</v>
      </c>
    </row>
    <row r="55" spans="1:20" ht="15.75" x14ac:dyDescent="0.25">
      <c r="A55" s="2">
        <v>5036</v>
      </c>
      <c r="B55" s="3">
        <v>46034</v>
      </c>
      <c r="C55" s="4" t="s">
        <v>31</v>
      </c>
      <c r="D55" s="4" t="s">
        <v>38</v>
      </c>
      <c r="E55" s="4" t="s">
        <v>39</v>
      </c>
      <c r="F55" s="4" t="s">
        <v>23</v>
      </c>
      <c r="G55" s="4" t="s">
        <v>29</v>
      </c>
      <c r="H55" s="4" t="s">
        <v>57</v>
      </c>
      <c r="I55" s="5">
        <v>1</v>
      </c>
      <c r="J55" s="6">
        <v>151.11000000000001</v>
      </c>
      <c r="K55" s="7">
        <v>0.15</v>
      </c>
      <c r="L55" s="6">
        <v>79.650000000000006</v>
      </c>
      <c r="M55" s="6">
        <f t="shared" si="0"/>
        <v>128.4435</v>
      </c>
      <c r="N55" s="6">
        <f t="shared" si="1"/>
        <v>79.650000000000006</v>
      </c>
      <c r="O55" s="6">
        <f t="shared" si="2"/>
        <v>48.793499999999995</v>
      </c>
      <c r="P55" s="8">
        <f t="shared" si="3"/>
        <v>0.37988298356865075</v>
      </c>
      <c r="Q55" s="9">
        <f>YEAR(SalesDataTable[[#This Row],[Order Date]])</f>
        <v>2026</v>
      </c>
      <c r="R55" s="8" t="str">
        <f>"Q"&amp;ROUNDUP(MONTH(SalesDataTable[[#This Row],[Order Date]])/3,0)</f>
        <v>Q1</v>
      </c>
      <c r="S55" s="5">
        <f>MONTH(SalesDataTable[[#This Row],[Order Date]])</f>
        <v>1</v>
      </c>
      <c r="T55" s="8" t="str">
        <f>TEXT(SalesDataTable[[#This Row],[Order Date]],"mmm")</f>
        <v>Jan</v>
      </c>
    </row>
    <row r="56" spans="1:20" ht="15.75" x14ac:dyDescent="0.25">
      <c r="A56" s="2">
        <v>2681</v>
      </c>
      <c r="B56" s="3">
        <v>46035</v>
      </c>
      <c r="C56" s="4" t="s">
        <v>40</v>
      </c>
      <c r="D56" s="4" t="s">
        <v>41</v>
      </c>
      <c r="E56" s="4" t="s">
        <v>22</v>
      </c>
      <c r="F56" s="4" t="s">
        <v>33</v>
      </c>
      <c r="G56" s="4" t="s">
        <v>29</v>
      </c>
      <c r="H56" s="4" t="s">
        <v>30</v>
      </c>
      <c r="I56" s="5">
        <v>1</v>
      </c>
      <c r="J56" s="6">
        <v>94.32</v>
      </c>
      <c r="K56" s="7">
        <v>0</v>
      </c>
      <c r="L56" s="6">
        <v>45.93</v>
      </c>
      <c r="M56" s="6">
        <f t="shared" si="0"/>
        <v>94.32</v>
      </c>
      <c r="N56" s="6">
        <f t="shared" si="1"/>
        <v>45.93</v>
      </c>
      <c r="O56" s="6">
        <f t="shared" si="2"/>
        <v>48.389999999999993</v>
      </c>
      <c r="P56" s="8">
        <f t="shared" si="3"/>
        <v>0.51304071246819338</v>
      </c>
      <c r="Q56" s="9">
        <f>YEAR(SalesDataTable[[#This Row],[Order Date]])</f>
        <v>2026</v>
      </c>
      <c r="R56" s="8" t="str">
        <f>"Q"&amp;ROUNDUP(MONTH(SalesDataTable[[#This Row],[Order Date]])/3,0)</f>
        <v>Q1</v>
      </c>
      <c r="S56" s="5">
        <f>MONTH(SalesDataTable[[#This Row],[Order Date]])</f>
        <v>1</v>
      </c>
      <c r="T56" s="8" t="str">
        <f>TEXT(SalesDataTable[[#This Row],[Order Date]],"mmm")</f>
        <v>Jan</v>
      </c>
    </row>
    <row r="57" spans="1:20" ht="15.75" x14ac:dyDescent="0.25">
      <c r="A57" s="2">
        <v>5101</v>
      </c>
      <c r="B57" s="3">
        <v>46035</v>
      </c>
      <c r="C57" s="4" t="s">
        <v>26</v>
      </c>
      <c r="D57" s="4" t="s">
        <v>63</v>
      </c>
      <c r="E57" s="4" t="s">
        <v>22</v>
      </c>
      <c r="F57" s="4" t="s">
        <v>23</v>
      </c>
      <c r="G57" s="4" t="s">
        <v>24</v>
      </c>
      <c r="H57" s="4" t="s">
        <v>42</v>
      </c>
      <c r="I57" s="5">
        <v>3</v>
      </c>
      <c r="J57" s="6">
        <v>51.52</v>
      </c>
      <c r="K57" s="7">
        <v>0</v>
      </c>
      <c r="L57" s="6">
        <v>21.92</v>
      </c>
      <c r="M57" s="6">
        <f t="shared" si="0"/>
        <v>154.56</v>
      </c>
      <c r="N57" s="6">
        <f t="shared" si="1"/>
        <v>65.760000000000005</v>
      </c>
      <c r="O57" s="6">
        <f t="shared" si="2"/>
        <v>88.8</v>
      </c>
      <c r="P57" s="8">
        <f t="shared" si="3"/>
        <v>0.57453416149068315</v>
      </c>
      <c r="Q57" s="9">
        <f>YEAR(SalesDataTable[[#This Row],[Order Date]])</f>
        <v>2026</v>
      </c>
      <c r="R57" s="8" t="str">
        <f>"Q"&amp;ROUNDUP(MONTH(SalesDataTable[[#This Row],[Order Date]])/3,0)</f>
        <v>Q1</v>
      </c>
      <c r="S57" s="5">
        <f>MONTH(SalesDataTable[[#This Row],[Order Date]])</f>
        <v>1</v>
      </c>
      <c r="T57" s="8" t="str">
        <f>TEXT(SalesDataTable[[#This Row],[Order Date]],"mmm")</f>
        <v>Jan</v>
      </c>
    </row>
    <row r="58" spans="1:20" ht="15.75" x14ac:dyDescent="0.25">
      <c r="A58" s="2">
        <v>3871</v>
      </c>
      <c r="B58" s="3">
        <v>46036</v>
      </c>
      <c r="C58" s="4" t="s">
        <v>20</v>
      </c>
      <c r="D58" s="4" t="s">
        <v>70</v>
      </c>
      <c r="E58" s="4" t="s">
        <v>22</v>
      </c>
      <c r="F58" s="4" t="s">
        <v>33</v>
      </c>
      <c r="G58" s="4" t="s">
        <v>29</v>
      </c>
      <c r="H58" s="4" t="s">
        <v>37</v>
      </c>
      <c r="I58" s="5">
        <v>2</v>
      </c>
      <c r="J58" s="6">
        <v>146.4</v>
      </c>
      <c r="K58" s="7">
        <v>0.05</v>
      </c>
      <c r="L58" s="6">
        <v>81.72</v>
      </c>
      <c r="M58" s="6">
        <f t="shared" si="0"/>
        <v>278.16000000000003</v>
      </c>
      <c r="N58" s="6">
        <f t="shared" si="1"/>
        <v>163.44</v>
      </c>
      <c r="O58" s="6">
        <f t="shared" si="2"/>
        <v>114.72000000000003</v>
      </c>
      <c r="P58" s="8">
        <f t="shared" si="3"/>
        <v>0.4124245038826575</v>
      </c>
      <c r="Q58" s="9">
        <f>YEAR(SalesDataTable[[#This Row],[Order Date]])</f>
        <v>2026</v>
      </c>
      <c r="R58" s="8" t="str">
        <f>"Q"&amp;ROUNDUP(MONTH(SalesDataTable[[#This Row],[Order Date]])/3,0)</f>
        <v>Q1</v>
      </c>
      <c r="S58" s="5">
        <f>MONTH(SalesDataTable[[#This Row],[Order Date]])</f>
        <v>1</v>
      </c>
      <c r="T58" s="8" t="str">
        <f>TEXT(SalesDataTable[[#This Row],[Order Date]],"mmm")</f>
        <v>Jan</v>
      </c>
    </row>
    <row r="59" spans="1:20" ht="15.75" x14ac:dyDescent="0.25">
      <c r="A59" s="2">
        <v>4643</v>
      </c>
      <c r="B59" s="3">
        <v>46036</v>
      </c>
      <c r="C59" s="4" t="s">
        <v>20</v>
      </c>
      <c r="D59" s="4" t="s">
        <v>21</v>
      </c>
      <c r="E59" s="4" t="s">
        <v>28</v>
      </c>
      <c r="F59" s="4" t="s">
        <v>36</v>
      </c>
      <c r="G59" s="4" t="s">
        <v>34</v>
      </c>
      <c r="H59" s="4" t="s">
        <v>52</v>
      </c>
      <c r="I59" s="5">
        <v>3</v>
      </c>
      <c r="J59" s="6">
        <v>47.32</v>
      </c>
      <c r="K59" s="7">
        <v>0.1</v>
      </c>
      <c r="L59" s="6">
        <v>18.420000000000002</v>
      </c>
      <c r="M59" s="6">
        <f t="shared" si="0"/>
        <v>127.76400000000001</v>
      </c>
      <c r="N59" s="6">
        <f t="shared" si="1"/>
        <v>55.260000000000005</v>
      </c>
      <c r="O59" s="6">
        <f t="shared" si="2"/>
        <v>72.504000000000005</v>
      </c>
      <c r="P59" s="8">
        <f t="shared" si="3"/>
        <v>0.56748379825302897</v>
      </c>
      <c r="Q59" s="9">
        <f>YEAR(SalesDataTable[[#This Row],[Order Date]])</f>
        <v>2026</v>
      </c>
      <c r="R59" s="8" t="str">
        <f>"Q"&amp;ROUNDUP(MONTH(SalesDataTable[[#This Row],[Order Date]])/3,0)</f>
        <v>Q1</v>
      </c>
      <c r="S59" s="5">
        <f>MONTH(SalesDataTable[[#This Row],[Order Date]])</f>
        <v>1</v>
      </c>
      <c r="T59" s="8" t="str">
        <f>TEXT(SalesDataTable[[#This Row],[Order Date]],"mmm")</f>
        <v>Jan</v>
      </c>
    </row>
    <row r="60" spans="1:20" ht="15.75" x14ac:dyDescent="0.25">
      <c r="A60" s="2">
        <v>4703</v>
      </c>
      <c r="B60" s="3">
        <v>46036</v>
      </c>
      <c r="C60" s="4" t="s">
        <v>40</v>
      </c>
      <c r="D60" s="4" t="s">
        <v>67</v>
      </c>
      <c r="E60" s="4" t="s">
        <v>39</v>
      </c>
      <c r="F60" s="4" t="s">
        <v>36</v>
      </c>
      <c r="G60" s="4" t="s">
        <v>54</v>
      </c>
      <c r="H60" s="4" t="s">
        <v>55</v>
      </c>
      <c r="I60" s="5">
        <v>2</v>
      </c>
      <c r="J60" s="6">
        <v>40.450000000000003</v>
      </c>
      <c r="K60" s="7">
        <v>0.05</v>
      </c>
      <c r="L60" s="6">
        <v>15.14</v>
      </c>
      <c r="M60" s="6">
        <f t="shared" si="0"/>
        <v>76.855000000000004</v>
      </c>
      <c r="N60" s="6">
        <f t="shared" si="1"/>
        <v>30.28</v>
      </c>
      <c r="O60" s="6">
        <f t="shared" si="2"/>
        <v>46.575000000000003</v>
      </c>
      <c r="P60" s="8">
        <f t="shared" si="3"/>
        <v>0.60601132001821612</v>
      </c>
      <c r="Q60" s="9">
        <f>YEAR(SalesDataTable[[#This Row],[Order Date]])</f>
        <v>2026</v>
      </c>
      <c r="R60" s="8" t="str">
        <f>"Q"&amp;ROUNDUP(MONTH(SalesDataTable[[#This Row],[Order Date]])/3,0)</f>
        <v>Q1</v>
      </c>
      <c r="S60" s="5">
        <f>MONTH(SalesDataTable[[#This Row],[Order Date]])</f>
        <v>1</v>
      </c>
      <c r="T60" s="8" t="str">
        <f>TEXT(SalesDataTable[[#This Row],[Order Date]],"mmm")</f>
        <v>Jan</v>
      </c>
    </row>
    <row r="61" spans="1:20" ht="15.75" x14ac:dyDescent="0.25">
      <c r="A61" s="2">
        <v>5068</v>
      </c>
      <c r="B61" s="3">
        <v>46036</v>
      </c>
      <c r="C61" s="4" t="s">
        <v>20</v>
      </c>
      <c r="D61" s="4" t="s">
        <v>21</v>
      </c>
      <c r="E61" s="4" t="s">
        <v>22</v>
      </c>
      <c r="F61" s="4" t="s">
        <v>23</v>
      </c>
      <c r="G61" s="4" t="s">
        <v>34</v>
      </c>
      <c r="H61" s="4" t="s">
        <v>52</v>
      </c>
      <c r="I61" s="5">
        <v>2</v>
      </c>
      <c r="J61" s="6">
        <v>47.05</v>
      </c>
      <c r="K61" s="7">
        <v>0.1</v>
      </c>
      <c r="L61" s="6">
        <v>18.8</v>
      </c>
      <c r="M61" s="6">
        <f t="shared" si="0"/>
        <v>84.69</v>
      </c>
      <c r="N61" s="6">
        <f t="shared" si="1"/>
        <v>37.6</v>
      </c>
      <c r="O61" s="6">
        <f t="shared" si="2"/>
        <v>47.089999999999996</v>
      </c>
      <c r="P61" s="8">
        <f t="shared" si="3"/>
        <v>0.55602786633604906</v>
      </c>
      <c r="Q61" s="9">
        <f>YEAR(SalesDataTable[[#This Row],[Order Date]])</f>
        <v>2026</v>
      </c>
      <c r="R61" s="8" t="str">
        <f>"Q"&amp;ROUNDUP(MONTH(SalesDataTable[[#This Row],[Order Date]])/3,0)</f>
        <v>Q1</v>
      </c>
      <c r="S61" s="5">
        <f>MONTH(SalesDataTable[[#This Row],[Order Date]])</f>
        <v>1</v>
      </c>
      <c r="T61" s="8" t="str">
        <f>TEXT(SalesDataTable[[#This Row],[Order Date]],"mmm")</f>
        <v>Jan</v>
      </c>
    </row>
    <row r="62" spans="1:20" ht="15.75" x14ac:dyDescent="0.25">
      <c r="A62" s="2">
        <v>1539</v>
      </c>
      <c r="B62" s="3">
        <v>46037</v>
      </c>
      <c r="C62" s="4" t="s">
        <v>40</v>
      </c>
      <c r="D62" s="4" t="s">
        <v>53</v>
      </c>
      <c r="E62" s="4" t="s">
        <v>39</v>
      </c>
      <c r="F62" s="4" t="s">
        <v>36</v>
      </c>
      <c r="G62" s="4" t="s">
        <v>54</v>
      </c>
      <c r="H62" s="4" t="s">
        <v>58</v>
      </c>
      <c r="I62" s="5">
        <v>3</v>
      </c>
      <c r="J62" s="6">
        <v>123.14</v>
      </c>
      <c r="K62" s="7">
        <v>0.05</v>
      </c>
      <c r="L62" s="6">
        <v>70.67</v>
      </c>
      <c r="M62" s="6">
        <f t="shared" si="0"/>
        <v>350.94900000000001</v>
      </c>
      <c r="N62" s="6">
        <f t="shared" si="1"/>
        <v>212.01</v>
      </c>
      <c r="O62" s="6">
        <f t="shared" si="2"/>
        <v>138.93900000000002</v>
      </c>
      <c r="P62" s="8">
        <f t="shared" si="3"/>
        <v>0.39589513006163296</v>
      </c>
      <c r="Q62" s="9">
        <f>YEAR(SalesDataTable[[#This Row],[Order Date]])</f>
        <v>2026</v>
      </c>
      <c r="R62" s="8" t="str">
        <f>"Q"&amp;ROUNDUP(MONTH(SalesDataTable[[#This Row],[Order Date]])/3,0)</f>
        <v>Q1</v>
      </c>
      <c r="S62" s="5">
        <f>MONTH(SalesDataTable[[#This Row],[Order Date]])</f>
        <v>1</v>
      </c>
      <c r="T62" s="8" t="str">
        <f>TEXT(SalesDataTable[[#This Row],[Order Date]],"mmm")</f>
        <v>Jan</v>
      </c>
    </row>
    <row r="63" spans="1:20" ht="15.75" x14ac:dyDescent="0.25">
      <c r="A63" s="2">
        <v>1709</v>
      </c>
      <c r="B63" s="3">
        <v>46037</v>
      </c>
      <c r="C63" s="4" t="s">
        <v>40</v>
      </c>
      <c r="D63" s="4" t="s">
        <v>67</v>
      </c>
      <c r="E63" s="4" t="s">
        <v>22</v>
      </c>
      <c r="F63" s="4" t="s">
        <v>23</v>
      </c>
      <c r="G63" s="4" t="s">
        <v>29</v>
      </c>
      <c r="H63" s="4" t="s">
        <v>57</v>
      </c>
      <c r="I63" s="5">
        <v>2</v>
      </c>
      <c r="J63" s="6">
        <v>151.33000000000001</v>
      </c>
      <c r="K63" s="7">
        <v>0.1</v>
      </c>
      <c r="L63" s="6">
        <v>78.44</v>
      </c>
      <c r="M63" s="6">
        <f t="shared" si="0"/>
        <v>272.39400000000001</v>
      </c>
      <c r="N63" s="6">
        <f t="shared" si="1"/>
        <v>156.88</v>
      </c>
      <c r="O63" s="6">
        <f t="shared" si="2"/>
        <v>115.51400000000001</v>
      </c>
      <c r="P63" s="8">
        <f t="shared" si="3"/>
        <v>0.42406954631893512</v>
      </c>
      <c r="Q63" s="9">
        <f>YEAR(SalesDataTable[[#This Row],[Order Date]])</f>
        <v>2026</v>
      </c>
      <c r="R63" s="8" t="str">
        <f>"Q"&amp;ROUNDUP(MONTH(SalesDataTable[[#This Row],[Order Date]])/3,0)</f>
        <v>Q1</v>
      </c>
      <c r="S63" s="5">
        <f>MONTH(SalesDataTable[[#This Row],[Order Date]])</f>
        <v>1</v>
      </c>
      <c r="T63" s="8" t="str">
        <f>TEXT(SalesDataTable[[#This Row],[Order Date]],"mmm")</f>
        <v>Jan</v>
      </c>
    </row>
    <row r="64" spans="1:20" ht="15.75" x14ac:dyDescent="0.25">
      <c r="A64" s="2">
        <v>2702</v>
      </c>
      <c r="B64" s="3">
        <v>46037</v>
      </c>
      <c r="C64" s="4" t="s">
        <v>26</v>
      </c>
      <c r="D64" s="4" t="s">
        <v>69</v>
      </c>
      <c r="E64" s="4" t="s">
        <v>22</v>
      </c>
      <c r="F64" s="4" t="s">
        <v>23</v>
      </c>
      <c r="G64" s="4" t="s">
        <v>29</v>
      </c>
      <c r="H64" s="4" t="s">
        <v>37</v>
      </c>
      <c r="I64" s="5">
        <v>5</v>
      </c>
      <c r="J64" s="6">
        <v>144.01</v>
      </c>
      <c r="K64" s="7">
        <v>0.05</v>
      </c>
      <c r="L64" s="6">
        <v>79.64</v>
      </c>
      <c r="M64" s="6">
        <f t="shared" si="0"/>
        <v>684.0474999999999</v>
      </c>
      <c r="N64" s="6">
        <f t="shared" si="1"/>
        <v>398.2</v>
      </c>
      <c r="O64" s="6">
        <f t="shared" si="2"/>
        <v>285.84749999999991</v>
      </c>
      <c r="P64" s="8">
        <f t="shared" si="3"/>
        <v>0.41787668254032062</v>
      </c>
      <c r="Q64" s="9">
        <f>YEAR(SalesDataTable[[#This Row],[Order Date]])</f>
        <v>2026</v>
      </c>
      <c r="R64" s="8" t="str">
        <f>"Q"&amp;ROUNDUP(MONTH(SalesDataTable[[#This Row],[Order Date]])/3,0)</f>
        <v>Q1</v>
      </c>
      <c r="S64" s="5">
        <f>MONTH(SalesDataTable[[#This Row],[Order Date]])</f>
        <v>1</v>
      </c>
      <c r="T64" s="8" t="str">
        <f>TEXT(SalesDataTable[[#This Row],[Order Date]],"mmm")</f>
        <v>Jan</v>
      </c>
    </row>
    <row r="65" spans="1:20" ht="15.75" x14ac:dyDescent="0.25">
      <c r="A65" s="2">
        <v>3176</v>
      </c>
      <c r="B65" s="3">
        <v>46037</v>
      </c>
      <c r="C65" s="4" t="s">
        <v>40</v>
      </c>
      <c r="D65" s="4" t="s">
        <v>53</v>
      </c>
      <c r="E65" s="4" t="s">
        <v>22</v>
      </c>
      <c r="F65" s="4" t="s">
        <v>23</v>
      </c>
      <c r="G65" s="4" t="s">
        <v>29</v>
      </c>
      <c r="H65" s="4" t="s">
        <v>30</v>
      </c>
      <c r="I65" s="5">
        <v>3</v>
      </c>
      <c r="J65" s="6">
        <v>91.19</v>
      </c>
      <c r="K65" s="7">
        <v>0</v>
      </c>
      <c r="L65" s="6">
        <v>44.47</v>
      </c>
      <c r="M65" s="6">
        <f t="shared" si="0"/>
        <v>273.57</v>
      </c>
      <c r="N65" s="6">
        <f t="shared" si="1"/>
        <v>133.41</v>
      </c>
      <c r="O65" s="6">
        <f t="shared" si="2"/>
        <v>140.16</v>
      </c>
      <c r="P65" s="8">
        <f t="shared" si="3"/>
        <v>0.5123368790437548</v>
      </c>
      <c r="Q65" s="9">
        <f>YEAR(SalesDataTable[[#This Row],[Order Date]])</f>
        <v>2026</v>
      </c>
      <c r="R65" s="8" t="str">
        <f>"Q"&amp;ROUNDUP(MONTH(SalesDataTable[[#This Row],[Order Date]])/3,0)</f>
        <v>Q1</v>
      </c>
      <c r="S65" s="5">
        <f>MONTH(SalesDataTable[[#This Row],[Order Date]])</f>
        <v>1</v>
      </c>
      <c r="T65" s="8" t="str">
        <f>TEXT(SalesDataTable[[#This Row],[Order Date]],"mmm")</f>
        <v>Jan</v>
      </c>
    </row>
    <row r="66" spans="1:20" ht="15.75" x14ac:dyDescent="0.25">
      <c r="A66" s="2">
        <v>3705</v>
      </c>
      <c r="B66" s="3">
        <v>46037</v>
      </c>
      <c r="C66" s="4" t="s">
        <v>40</v>
      </c>
      <c r="D66" s="4" t="s">
        <v>51</v>
      </c>
      <c r="E66" s="4" t="s">
        <v>39</v>
      </c>
      <c r="F66" s="4" t="s">
        <v>33</v>
      </c>
      <c r="G66" s="4" t="s">
        <v>34</v>
      </c>
      <c r="H66" s="4" t="s">
        <v>52</v>
      </c>
      <c r="I66" s="5">
        <v>2</v>
      </c>
      <c r="J66" s="6">
        <v>45.45</v>
      </c>
      <c r="K66" s="7">
        <v>0</v>
      </c>
      <c r="L66" s="6">
        <v>18.190000000000001</v>
      </c>
      <c r="M66" s="6">
        <f t="shared" ref="M66:M129" si="4">I66*J66*(1-K66)</f>
        <v>90.9</v>
      </c>
      <c r="N66" s="6">
        <f t="shared" ref="N66:N129" si="5">I66*L66</f>
        <v>36.380000000000003</v>
      </c>
      <c r="O66" s="6">
        <f t="shared" ref="O66:O129" si="6">M66-N66</f>
        <v>54.52</v>
      </c>
      <c r="P66" s="8">
        <f t="shared" ref="P66:P129" si="7">IFERROR(O66/M66,0)</f>
        <v>0.59977997799779981</v>
      </c>
      <c r="Q66" s="9">
        <f>YEAR(SalesDataTable[[#This Row],[Order Date]])</f>
        <v>2026</v>
      </c>
      <c r="R66" s="8" t="str">
        <f>"Q"&amp;ROUNDUP(MONTH(SalesDataTable[[#This Row],[Order Date]])/3,0)</f>
        <v>Q1</v>
      </c>
      <c r="S66" s="5">
        <f>MONTH(SalesDataTable[[#This Row],[Order Date]])</f>
        <v>1</v>
      </c>
      <c r="T66" s="8" t="str">
        <f>TEXT(SalesDataTable[[#This Row],[Order Date]],"mmm")</f>
        <v>Jan</v>
      </c>
    </row>
    <row r="67" spans="1:20" ht="15.75" x14ac:dyDescent="0.25">
      <c r="A67" s="2">
        <v>3736</v>
      </c>
      <c r="B67" s="3">
        <v>46037</v>
      </c>
      <c r="C67" s="4" t="s">
        <v>26</v>
      </c>
      <c r="D67" s="4" t="s">
        <v>27</v>
      </c>
      <c r="E67" s="4" t="s">
        <v>48</v>
      </c>
      <c r="F67" s="4" t="s">
        <v>33</v>
      </c>
      <c r="G67" s="4" t="s">
        <v>54</v>
      </c>
      <c r="H67" s="4" t="s">
        <v>55</v>
      </c>
      <c r="I67" s="5">
        <v>1</v>
      </c>
      <c r="J67" s="6">
        <v>40.72</v>
      </c>
      <c r="K67" s="7">
        <v>0</v>
      </c>
      <c r="L67" s="6">
        <v>14.94</v>
      </c>
      <c r="M67" s="6">
        <f t="shared" si="4"/>
        <v>40.72</v>
      </c>
      <c r="N67" s="6">
        <f t="shared" si="5"/>
        <v>14.94</v>
      </c>
      <c r="O67" s="6">
        <f t="shared" si="6"/>
        <v>25.78</v>
      </c>
      <c r="P67" s="8">
        <f t="shared" si="7"/>
        <v>0.6331041257367388</v>
      </c>
      <c r="Q67" s="9">
        <f>YEAR(SalesDataTable[[#This Row],[Order Date]])</f>
        <v>2026</v>
      </c>
      <c r="R67" s="8" t="str">
        <f>"Q"&amp;ROUNDUP(MONTH(SalesDataTable[[#This Row],[Order Date]])/3,0)</f>
        <v>Q1</v>
      </c>
      <c r="S67" s="5">
        <f>MONTH(SalesDataTable[[#This Row],[Order Date]])</f>
        <v>1</v>
      </c>
      <c r="T67" s="8" t="str">
        <f>TEXT(SalesDataTable[[#This Row],[Order Date]],"mmm")</f>
        <v>Jan</v>
      </c>
    </row>
    <row r="68" spans="1:20" ht="15.75" x14ac:dyDescent="0.25">
      <c r="A68" s="2">
        <v>3967</v>
      </c>
      <c r="B68" s="3">
        <v>46037</v>
      </c>
      <c r="C68" s="4" t="s">
        <v>26</v>
      </c>
      <c r="D68" s="4" t="s">
        <v>63</v>
      </c>
      <c r="E68" s="4" t="s">
        <v>22</v>
      </c>
      <c r="F68" s="4" t="s">
        <v>36</v>
      </c>
      <c r="G68" s="4" t="s">
        <v>34</v>
      </c>
      <c r="H68" s="4" t="s">
        <v>35</v>
      </c>
      <c r="I68" s="5">
        <v>2</v>
      </c>
      <c r="J68" s="6">
        <v>37.090000000000003</v>
      </c>
      <c r="K68" s="7">
        <v>0</v>
      </c>
      <c r="L68" s="6">
        <v>13.29</v>
      </c>
      <c r="M68" s="6">
        <f t="shared" si="4"/>
        <v>74.180000000000007</v>
      </c>
      <c r="N68" s="6">
        <f t="shared" si="5"/>
        <v>26.58</v>
      </c>
      <c r="O68" s="6">
        <f t="shared" si="6"/>
        <v>47.600000000000009</v>
      </c>
      <c r="P68" s="8">
        <f t="shared" si="7"/>
        <v>0.64168239417632789</v>
      </c>
      <c r="Q68" s="9">
        <f>YEAR(SalesDataTable[[#This Row],[Order Date]])</f>
        <v>2026</v>
      </c>
      <c r="R68" s="8" t="str">
        <f>"Q"&amp;ROUNDUP(MONTH(SalesDataTable[[#This Row],[Order Date]])/3,0)</f>
        <v>Q1</v>
      </c>
      <c r="S68" s="5">
        <f>MONTH(SalesDataTable[[#This Row],[Order Date]])</f>
        <v>1</v>
      </c>
      <c r="T68" s="8" t="str">
        <f>TEXT(SalesDataTable[[#This Row],[Order Date]],"mmm")</f>
        <v>Jan</v>
      </c>
    </row>
    <row r="69" spans="1:20" ht="15.75" x14ac:dyDescent="0.25">
      <c r="A69" s="2">
        <v>170</v>
      </c>
      <c r="B69" s="3">
        <v>46038</v>
      </c>
      <c r="C69" s="4" t="s">
        <v>31</v>
      </c>
      <c r="D69" s="4" t="s">
        <v>59</v>
      </c>
      <c r="E69" s="4" t="s">
        <v>22</v>
      </c>
      <c r="F69" s="4" t="s">
        <v>33</v>
      </c>
      <c r="G69" s="4" t="s">
        <v>43</v>
      </c>
      <c r="H69" s="4" t="s">
        <v>71</v>
      </c>
      <c r="I69" s="5">
        <v>1</v>
      </c>
      <c r="J69" s="6">
        <v>124.45</v>
      </c>
      <c r="K69" s="7">
        <v>0.15</v>
      </c>
      <c r="L69" s="6">
        <v>59.77</v>
      </c>
      <c r="M69" s="6">
        <f t="shared" si="4"/>
        <v>105.7825</v>
      </c>
      <c r="N69" s="6">
        <f t="shared" si="5"/>
        <v>59.77</v>
      </c>
      <c r="O69" s="6">
        <f t="shared" si="6"/>
        <v>46.012499999999996</v>
      </c>
      <c r="P69" s="8">
        <f t="shared" si="7"/>
        <v>0.43497270342447941</v>
      </c>
      <c r="Q69" s="9">
        <f>YEAR(SalesDataTable[[#This Row],[Order Date]])</f>
        <v>2026</v>
      </c>
      <c r="R69" s="8" t="str">
        <f>"Q"&amp;ROUNDUP(MONTH(SalesDataTable[[#This Row],[Order Date]])/3,0)</f>
        <v>Q1</v>
      </c>
      <c r="S69" s="5">
        <f>MONTH(SalesDataTable[[#This Row],[Order Date]])</f>
        <v>1</v>
      </c>
      <c r="T69" s="8" t="str">
        <f>TEXT(SalesDataTable[[#This Row],[Order Date]],"mmm")</f>
        <v>Jan</v>
      </c>
    </row>
    <row r="70" spans="1:20" ht="15.75" x14ac:dyDescent="0.25">
      <c r="A70" s="2">
        <v>1040</v>
      </c>
      <c r="B70" s="3">
        <v>46038</v>
      </c>
      <c r="C70" s="4" t="s">
        <v>20</v>
      </c>
      <c r="D70" s="4" t="s">
        <v>21</v>
      </c>
      <c r="E70" s="4" t="s">
        <v>39</v>
      </c>
      <c r="F70" s="4" t="s">
        <v>33</v>
      </c>
      <c r="G70" s="4" t="s">
        <v>34</v>
      </c>
      <c r="H70" s="4" t="s">
        <v>35</v>
      </c>
      <c r="I70" s="5">
        <v>1</v>
      </c>
      <c r="J70" s="6">
        <v>35.93</v>
      </c>
      <c r="K70" s="7">
        <v>0.05</v>
      </c>
      <c r="L70" s="6">
        <v>13.33</v>
      </c>
      <c r="M70" s="6">
        <f t="shared" si="4"/>
        <v>34.133499999999998</v>
      </c>
      <c r="N70" s="6">
        <f t="shared" si="5"/>
        <v>13.33</v>
      </c>
      <c r="O70" s="6">
        <f t="shared" si="6"/>
        <v>20.8035</v>
      </c>
      <c r="P70" s="8">
        <f t="shared" si="7"/>
        <v>0.60947456311248482</v>
      </c>
      <c r="Q70" s="9">
        <f>YEAR(SalesDataTable[[#This Row],[Order Date]])</f>
        <v>2026</v>
      </c>
      <c r="R70" s="8" t="str">
        <f>"Q"&amp;ROUNDUP(MONTH(SalesDataTable[[#This Row],[Order Date]])/3,0)</f>
        <v>Q1</v>
      </c>
      <c r="S70" s="5">
        <f>MONTH(SalesDataTable[[#This Row],[Order Date]])</f>
        <v>1</v>
      </c>
      <c r="T70" s="8" t="str">
        <f>TEXT(SalesDataTable[[#This Row],[Order Date]],"mmm")</f>
        <v>Jan</v>
      </c>
    </row>
    <row r="71" spans="1:20" ht="15.75" x14ac:dyDescent="0.25">
      <c r="A71" s="2">
        <v>2380</v>
      </c>
      <c r="B71" s="3">
        <v>46038</v>
      </c>
      <c r="C71" s="4" t="s">
        <v>40</v>
      </c>
      <c r="D71" s="4" t="s">
        <v>67</v>
      </c>
      <c r="E71" s="4" t="s">
        <v>22</v>
      </c>
      <c r="F71" s="4" t="s">
        <v>23</v>
      </c>
      <c r="G71" s="4" t="s">
        <v>43</v>
      </c>
      <c r="H71" s="4" t="s">
        <v>71</v>
      </c>
      <c r="I71" s="5">
        <v>4</v>
      </c>
      <c r="J71" s="6">
        <v>121.8</v>
      </c>
      <c r="K71" s="7">
        <v>0.05</v>
      </c>
      <c r="L71" s="6">
        <v>59.57</v>
      </c>
      <c r="M71" s="6">
        <f t="shared" si="4"/>
        <v>462.84</v>
      </c>
      <c r="N71" s="6">
        <f t="shared" si="5"/>
        <v>238.28</v>
      </c>
      <c r="O71" s="6">
        <f t="shared" si="6"/>
        <v>224.55999999999997</v>
      </c>
      <c r="P71" s="8">
        <f t="shared" si="7"/>
        <v>0.48517846339987897</v>
      </c>
      <c r="Q71" s="9">
        <f>YEAR(SalesDataTable[[#This Row],[Order Date]])</f>
        <v>2026</v>
      </c>
      <c r="R71" s="8" t="str">
        <f>"Q"&amp;ROUNDUP(MONTH(SalesDataTable[[#This Row],[Order Date]])/3,0)</f>
        <v>Q1</v>
      </c>
      <c r="S71" s="5">
        <f>MONTH(SalesDataTable[[#This Row],[Order Date]])</f>
        <v>1</v>
      </c>
      <c r="T71" s="8" t="str">
        <f>TEXT(SalesDataTable[[#This Row],[Order Date]],"mmm")</f>
        <v>Jan</v>
      </c>
    </row>
    <row r="72" spans="1:20" ht="15.75" x14ac:dyDescent="0.25">
      <c r="A72" s="2">
        <v>3219</v>
      </c>
      <c r="B72" s="3">
        <v>46038</v>
      </c>
      <c r="C72" s="4" t="s">
        <v>26</v>
      </c>
      <c r="D72" s="4" t="s">
        <v>61</v>
      </c>
      <c r="E72" s="4" t="s">
        <v>39</v>
      </c>
      <c r="F72" s="4" t="s">
        <v>23</v>
      </c>
      <c r="G72" s="4" t="s">
        <v>29</v>
      </c>
      <c r="H72" s="4" t="s">
        <v>30</v>
      </c>
      <c r="I72" s="5">
        <v>1</v>
      </c>
      <c r="J72" s="6">
        <v>92.6</v>
      </c>
      <c r="K72" s="7">
        <v>0.05</v>
      </c>
      <c r="L72" s="6">
        <v>44.15</v>
      </c>
      <c r="M72" s="6">
        <f t="shared" si="4"/>
        <v>87.969999999999985</v>
      </c>
      <c r="N72" s="6">
        <f t="shared" si="5"/>
        <v>44.15</v>
      </c>
      <c r="O72" s="6">
        <f t="shared" si="6"/>
        <v>43.819999999999986</v>
      </c>
      <c r="P72" s="8">
        <f t="shared" si="7"/>
        <v>0.4981243605774695</v>
      </c>
      <c r="Q72" s="9">
        <f>YEAR(SalesDataTable[[#This Row],[Order Date]])</f>
        <v>2026</v>
      </c>
      <c r="R72" s="8" t="str">
        <f>"Q"&amp;ROUNDUP(MONTH(SalesDataTable[[#This Row],[Order Date]])/3,0)</f>
        <v>Q1</v>
      </c>
      <c r="S72" s="5">
        <f>MONTH(SalesDataTable[[#This Row],[Order Date]])</f>
        <v>1</v>
      </c>
      <c r="T72" s="8" t="str">
        <f>TEXT(SalesDataTable[[#This Row],[Order Date]],"mmm")</f>
        <v>Jan</v>
      </c>
    </row>
    <row r="73" spans="1:20" ht="15.75" x14ac:dyDescent="0.25">
      <c r="A73" s="2">
        <v>4425</v>
      </c>
      <c r="B73" s="3">
        <v>46038</v>
      </c>
      <c r="C73" s="4" t="s">
        <v>26</v>
      </c>
      <c r="D73" s="4" t="s">
        <v>63</v>
      </c>
      <c r="E73" s="4" t="s">
        <v>28</v>
      </c>
      <c r="F73" s="4" t="s">
        <v>36</v>
      </c>
      <c r="G73" s="4" t="s">
        <v>24</v>
      </c>
      <c r="H73" s="4" t="s">
        <v>50</v>
      </c>
      <c r="I73" s="5">
        <v>10</v>
      </c>
      <c r="J73" s="6">
        <v>102.68</v>
      </c>
      <c r="K73" s="7">
        <v>0.15</v>
      </c>
      <c r="L73" s="6">
        <v>51.07</v>
      </c>
      <c r="M73" s="6">
        <f t="shared" si="4"/>
        <v>872.78000000000009</v>
      </c>
      <c r="N73" s="6">
        <f t="shared" si="5"/>
        <v>510.7</v>
      </c>
      <c r="O73" s="6">
        <f t="shared" si="6"/>
        <v>362.0800000000001</v>
      </c>
      <c r="P73" s="8">
        <f t="shared" si="7"/>
        <v>0.41485826897958256</v>
      </c>
      <c r="Q73" s="9">
        <f>YEAR(SalesDataTable[[#This Row],[Order Date]])</f>
        <v>2026</v>
      </c>
      <c r="R73" s="8" t="str">
        <f>"Q"&amp;ROUNDUP(MONTH(SalesDataTable[[#This Row],[Order Date]])/3,0)</f>
        <v>Q1</v>
      </c>
      <c r="S73" s="5">
        <f>MONTH(SalesDataTable[[#This Row],[Order Date]])</f>
        <v>1</v>
      </c>
      <c r="T73" s="8" t="str">
        <f>TEXT(SalesDataTable[[#This Row],[Order Date]],"mmm")</f>
        <v>Jan</v>
      </c>
    </row>
    <row r="74" spans="1:20" ht="15.75" x14ac:dyDescent="0.25">
      <c r="A74" s="2">
        <v>4508</v>
      </c>
      <c r="B74" s="3">
        <v>46038</v>
      </c>
      <c r="C74" s="4" t="s">
        <v>40</v>
      </c>
      <c r="D74" s="4" t="s">
        <v>67</v>
      </c>
      <c r="E74" s="4" t="s">
        <v>48</v>
      </c>
      <c r="F74" s="4" t="s">
        <v>33</v>
      </c>
      <c r="G74" s="4" t="s">
        <v>24</v>
      </c>
      <c r="H74" s="4" t="s">
        <v>46</v>
      </c>
      <c r="I74" s="5">
        <v>3</v>
      </c>
      <c r="J74" s="6">
        <v>40.92</v>
      </c>
      <c r="K74" s="7">
        <v>0.15</v>
      </c>
      <c r="L74" s="6">
        <v>16.71</v>
      </c>
      <c r="M74" s="6">
        <f t="shared" si="4"/>
        <v>104.346</v>
      </c>
      <c r="N74" s="6">
        <f t="shared" si="5"/>
        <v>50.13</v>
      </c>
      <c r="O74" s="6">
        <f t="shared" si="6"/>
        <v>54.216000000000001</v>
      </c>
      <c r="P74" s="8">
        <f t="shared" si="7"/>
        <v>0.51957909263412105</v>
      </c>
      <c r="Q74" s="9">
        <f>YEAR(SalesDataTable[[#This Row],[Order Date]])</f>
        <v>2026</v>
      </c>
      <c r="R74" s="8" t="str">
        <f>"Q"&amp;ROUNDUP(MONTH(SalesDataTable[[#This Row],[Order Date]])/3,0)</f>
        <v>Q1</v>
      </c>
      <c r="S74" s="5">
        <f>MONTH(SalesDataTable[[#This Row],[Order Date]])</f>
        <v>1</v>
      </c>
      <c r="T74" s="8" t="str">
        <f>TEXT(SalesDataTable[[#This Row],[Order Date]],"mmm")</f>
        <v>Jan</v>
      </c>
    </row>
    <row r="75" spans="1:20" ht="15.75" x14ac:dyDescent="0.25">
      <c r="A75" s="2">
        <v>4806</v>
      </c>
      <c r="B75" s="3">
        <v>46038</v>
      </c>
      <c r="C75" s="4" t="s">
        <v>31</v>
      </c>
      <c r="D75" s="4" t="s">
        <v>72</v>
      </c>
      <c r="E75" s="4" t="s">
        <v>39</v>
      </c>
      <c r="F75" s="4" t="s">
        <v>33</v>
      </c>
      <c r="G75" s="4" t="s">
        <v>24</v>
      </c>
      <c r="H75" s="4" t="s">
        <v>50</v>
      </c>
      <c r="I75" s="5">
        <v>4</v>
      </c>
      <c r="J75" s="6">
        <v>102.68</v>
      </c>
      <c r="K75" s="7">
        <v>0</v>
      </c>
      <c r="L75" s="6">
        <v>50.83</v>
      </c>
      <c r="M75" s="6">
        <f t="shared" si="4"/>
        <v>410.72</v>
      </c>
      <c r="N75" s="6">
        <f t="shared" si="5"/>
        <v>203.32</v>
      </c>
      <c r="O75" s="6">
        <f t="shared" si="6"/>
        <v>207.40000000000003</v>
      </c>
      <c r="P75" s="8">
        <f t="shared" si="7"/>
        <v>0.50496688741721862</v>
      </c>
      <c r="Q75" s="9">
        <f>YEAR(SalesDataTable[[#This Row],[Order Date]])</f>
        <v>2026</v>
      </c>
      <c r="R75" s="8" t="str">
        <f>"Q"&amp;ROUNDUP(MONTH(SalesDataTable[[#This Row],[Order Date]])/3,0)</f>
        <v>Q1</v>
      </c>
      <c r="S75" s="5">
        <f>MONTH(SalesDataTable[[#This Row],[Order Date]])</f>
        <v>1</v>
      </c>
      <c r="T75" s="8" t="str">
        <f>TEXT(SalesDataTable[[#This Row],[Order Date]],"mmm")</f>
        <v>Jan</v>
      </c>
    </row>
    <row r="76" spans="1:20" ht="15.75" x14ac:dyDescent="0.25">
      <c r="A76" s="2">
        <v>755</v>
      </c>
      <c r="B76" s="3">
        <v>46039</v>
      </c>
      <c r="C76" s="4" t="s">
        <v>20</v>
      </c>
      <c r="D76" s="4" t="s">
        <v>56</v>
      </c>
      <c r="E76" s="4" t="s">
        <v>48</v>
      </c>
      <c r="F76" s="4" t="s">
        <v>33</v>
      </c>
      <c r="G76" s="4" t="s">
        <v>34</v>
      </c>
      <c r="H76" s="4" t="s">
        <v>68</v>
      </c>
      <c r="I76" s="5">
        <v>2</v>
      </c>
      <c r="J76" s="6">
        <v>164.38</v>
      </c>
      <c r="K76" s="7">
        <v>0.05</v>
      </c>
      <c r="L76" s="6">
        <v>85.93</v>
      </c>
      <c r="M76" s="6">
        <f t="shared" si="4"/>
        <v>312.322</v>
      </c>
      <c r="N76" s="6">
        <f t="shared" si="5"/>
        <v>171.86</v>
      </c>
      <c r="O76" s="6">
        <f t="shared" si="6"/>
        <v>140.46199999999999</v>
      </c>
      <c r="P76" s="8">
        <f t="shared" si="7"/>
        <v>0.44973456881039436</v>
      </c>
      <c r="Q76" s="9">
        <f>YEAR(SalesDataTable[[#This Row],[Order Date]])</f>
        <v>2026</v>
      </c>
      <c r="R76" s="8" t="str">
        <f>"Q"&amp;ROUNDUP(MONTH(SalesDataTable[[#This Row],[Order Date]])/3,0)</f>
        <v>Q1</v>
      </c>
      <c r="S76" s="5">
        <f>MONTH(SalesDataTable[[#This Row],[Order Date]])</f>
        <v>1</v>
      </c>
      <c r="T76" s="8" t="str">
        <f>TEXT(SalesDataTable[[#This Row],[Order Date]],"mmm")</f>
        <v>Jan</v>
      </c>
    </row>
    <row r="77" spans="1:20" ht="15.75" x14ac:dyDescent="0.25">
      <c r="A77" s="2">
        <v>3171</v>
      </c>
      <c r="B77" s="3">
        <v>46039</v>
      </c>
      <c r="C77" s="4" t="s">
        <v>20</v>
      </c>
      <c r="D77" s="4" t="s">
        <v>70</v>
      </c>
      <c r="E77" s="4" t="s">
        <v>39</v>
      </c>
      <c r="F77" s="4" t="s">
        <v>23</v>
      </c>
      <c r="G77" s="4" t="s">
        <v>24</v>
      </c>
      <c r="H77" s="4" t="s">
        <v>42</v>
      </c>
      <c r="I77" s="5">
        <v>1</v>
      </c>
      <c r="J77" s="6">
        <v>51.78</v>
      </c>
      <c r="K77" s="7">
        <v>0</v>
      </c>
      <c r="L77" s="6">
        <v>22.64</v>
      </c>
      <c r="M77" s="6">
        <f t="shared" si="4"/>
        <v>51.78</v>
      </c>
      <c r="N77" s="6">
        <f t="shared" si="5"/>
        <v>22.64</v>
      </c>
      <c r="O77" s="6">
        <f t="shared" si="6"/>
        <v>29.14</v>
      </c>
      <c r="P77" s="8">
        <f t="shared" si="7"/>
        <v>0.56276554654306687</v>
      </c>
      <c r="Q77" s="9">
        <f>YEAR(SalesDataTable[[#This Row],[Order Date]])</f>
        <v>2026</v>
      </c>
      <c r="R77" s="8" t="str">
        <f>"Q"&amp;ROUNDUP(MONTH(SalesDataTable[[#This Row],[Order Date]])/3,0)</f>
        <v>Q1</v>
      </c>
      <c r="S77" s="5">
        <f>MONTH(SalesDataTable[[#This Row],[Order Date]])</f>
        <v>1</v>
      </c>
      <c r="T77" s="8" t="str">
        <f>TEXT(SalesDataTable[[#This Row],[Order Date]],"mmm")</f>
        <v>Jan</v>
      </c>
    </row>
    <row r="78" spans="1:20" ht="15.75" x14ac:dyDescent="0.25">
      <c r="A78" s="2">
        <v>4277</v>
      </c>
      <c r="B78" s="3">
        <v>46039</v>
      </c>
      <c r="C78" s="4" t="s">
        <v>26</v>
      </c>
      <c r="D78" s="4" t="s">
        <v>61</v>
      </c>
      <c r="E78" s="4" t="s">
        <v>39</v>
      </c>
      <c r="F78" s="4" t="s">
        <v>23</v>
      </c>
      <c r="G78" s="4" t="s">
        <v>54</v>
      </c>
      <c r="H78" s="4" t="s">
        <v>65</v>
      </c>
      <c r="I78" s="5">
        <v>1</v>
      </c>
      <c r="J78" s="6">
        <v>50.52</v>
      </c>
      <c r="K78" s="7">
        <v>0.05</v>
      </c>
      <c r="L78" s="6">
        <v>22.37</v>
      </c>
      <c r="M78" s="6">
        <f t="shared" si="4"/>
        <v>47.994</v>
      </c>
      <c r="N78" s="6">
        <f t="shared" si="5"/>
        <v>22.37</v>
      </c>
      <c r="O78" s="6">
        <f t="shared" si="6"/>
        <v>25.623999999999999</v>
      </c>
      <c r="P78" s="8">
        <f t="shared" si="7"/>
        <v>0.5339000708421886</v>
      </c>
      <c r="Q78" s="9">
        <f>YEAR(SalesDataTable[[#This Row],[Order Date]])</f>
        <v>2026</v>
      </c>
      <c r="R78" s="8" t="str">
        <f>"Q"&amp;ROUNDUP(MONTH(SalesDataTable[[#This Row],[Order Date]])/3,0)</f>
        <v>Q1</v>
      </c>
      <c r="S78" s="5">
        <f>MONTH(SalesDataTable[[#This Row],[Order Date]])</f>
        <v>1</v>
      </c>
      <c r="T78" s="8" t="str">
        <f>TEXT(SalesDataTable[[#This Row],[Order Date]],"mmm")</f>
        <v>Jan</v>
      </c>
    </row>
    <row r="79" spans="1:20" ht="15.75" x14ac:dyDescent="0.25">
      <c r="A79" s="2">
        <v>4648</v>
      </c>
      <c r="B79" s="3">
        <v>46039</v>
      </c>
      <c r="C79" s="4" t="s">
        <v>26</v>
      </c>
      <c r="D79" s="4" t="s">
        <v>69</v>
      </c>
      <c r="E79" s="4" t="s">
        <v>48</v>
      </c>
      <c r="F79" s="4" t="s">
        <v>33</v>
      </c>
      <c r="G79" s="4" t="s">
        <v>43</v>
      </c>
      <c r="H79" s="4" t="s">
        <v>49</v>
      </c>
      <c r="I79" s="5">
        <v>1</v>
      </c>
      <c r="J79" s="6">
        <v>199.02</v>
      </c>
      <c r="K79" s="7">
        <v>0</v>
      </c>
      <c r="L79" s="6">
        <v>106.49</v>
      </c>
      <c r="M79" s="6">
        <f t="shared" si="4"/>
        <v>199.02</v>
      </c>
      <c r="N79" s="6">
        <f t="shared" si="5"/>
        <v>106.49</v>
      </c>
      <c r="O79" s="6">
        <f t="shared" si="6"/>
        <v>92.530000000000015</v>
      </c>
      <c r="P79" s="8">
        <f t="shared" si="7"/>
        <v>0.46492814792483173</v>
      </c>
      <c r="Q79" s="9">
        <f>YEAR(SalesDataTable[[#This Row],[Order Date]])</f>
        <v>2026</v>
      </c>
      <c r="R79" s="8" t="str">
        <f>"Q"&amp;ROUNDUP(MONTH(SalesDataTable[[#This Row],[Order Date]])/3,0)</f>
        <v>Q1</v>
      </c>
      <c r="S79" s="5">
        <f>MONTH(SalesDataTable[[#This Row],[Order Date]])</f>
        <v>1</v>
      </c>
      <c r="T79" s="8" t="str">
        <f>TEXT(SalesDataTable[[#This Row],[Order Date]],"mmm")</f>
        <v>Jan</v>
      </c>
    </row>
    <row r="80" spans="1:20" ht="15.75" x14ac:dyDescent="0.25">
      <c r="A80" s="2">
        <v>157</v>
      </c>
      <c r="B80" s="3">
        <v>46040</v>
      </c>
      <c r="C80" s="4" t="s">
        <v>40</v>
      </c>
      <c r="D80" s="4" t="s">
        <v>53</v>
      </c>
      <c r="E80" s="4" t="s">
        <v>39</v>
      </c>
      <c r="F80" s="4" t="s">
        <v>23</v>
      </c>
      <c r="G80" s="4" t="s">
        <v>43</v>
      </c>
      <c r="H80" s="4" t="s">
        <v>60</v>
      </c>
      <c r="I80" s="5">
        <v>3</v>
      </c>
      <c r="J80" s="6">
        <v>80.27</v>
      </c>
      <c r="K80" s="7">
        <v>0.1</v>
      </c>
      <c r="L80" s="6">
        <v>39.26</v>
      </c>
      <c r="M80" s="6">
        <f t="shared" si="4"/>
        <v>216.72900000000001</v>
      </c>
      <c r="N80" s="6">
        <f t="shared" si="5"/>
        <v>117.78</v>
      </c>
      <c r="O80" s="6">
        <f t="shared" si="6"/>
        <v>98.949000000000012</v>
      </c>
      <c r="P80" s="8">
        <f t="shared" si="7"/>
        <v>0.45655634455933447</v>
      </c>
      <c r="Q80" s="9">
        <f>YEAR(SalesDataTable[[#This Row],[Order Date]])</f>
        <v>2026</v>
      </c>
      <c r="R80" s="8" t="str">
        <f>"Q"&amp;ROUNDUP(MONTH(SalesDataTable[[#This Row],[Order Date]])/3,0)</f>
        <v>Q1</v>
      </c>
      <c r="S80" s="5">
        <f>MONTH(SalesDataTable[[#This Row],[Order Date]])</f>
        <v>1</v>
      </c>
      <c r="T80" s="8" t="str">
        <f>TEXT(SalesDataTable[[#This Row],[Order Date]],"mmm")</f>
        <v>Jan</v>
      </c>
    </row>
    <row r="81" spans="1:20" ht="15.75" x14ac:dyDescent="0.25">
      <c r="A81" s="2">
        <v>2271</v>
      </c>
      <c r="B81" s="3">
        <v>46040</v>
      </c>
      <c r="C81" s="4" t="s">
        <v>26</v>
      </c>
      <c r="D81" s="4" t="s">
        <v>27</v>
      </c>
      <c r="E81" s="4" t="s">
        <v>39</v>
      </c>
      <c r="F81" s="4" t="s">
        <v>33</v>
      </c>
      <c r="G81" s="4" t="s">
        <v>43</v>
      </c>
      <c r="H81" s="4" t="s">
        <v>44</v>
      </c>
      <c r="I81" s="5">
        <v>4</v>
      </c>
      <c r="J81" s="6">
        <v>333.28</v>
      </c>
      <c r="K81" s="7">
        <v>0</v>
      </c>
      <c r="L81" s="6">
        <v>195.76</v>
      </c>
      <c r="M81" s="6">
        <f t="shared" si="4"/>
        <v>1333.12</v>
      </c>
      <c r="N81" s="6">
        <f t="shared" si="5"/>
        <v>783.04</v>
      </c>
      <c r="O81" s="6">
        <f t="shared" si="6"/>
        <v>550.07999999999993</v>
      </c>
      <c r="P81" s="8">
        <f t="shared" si="7"/>
        <v>0.41262602016322608</v>
      </c>
      <c r="Q81" s="9">
        <f>YEAR(SalesDataTable[[#This Row],[Order Date]])</f>
        <v>2026</v>
      </c>
      <c r="R81" s="8" t="str">
        <f>"Q"&amp;ROUNDUP(MONTH(SalesDataTable[[#This Row],[Order Date]])/3,0)</f>
        <v>Q1</v>
      </c>
      <c r="S81" s="5">
        <f>MONTH(SalesDataTable[[#This Row],[Order Date]])</f>
        <v>1</v>
      </c>
      <c r="T81" s="8" t="str">
        <f>TEXT(SalesDataTable[[#This Row],[Order Date]],"mmm")</f>
        <v>Jan</v>
      </c>
    </row>
    <row r="82" spans="1:20" ht="15.75" x14ac:dyDescent="0.25">
      <c r="A82" s="2">
        <v>3330</v>
      </c>
      <c r="B82" s="3">
        <v>46040</v>
      </c>
      <c r="C82" s="4" t="s">
        <v>40</v>
      </c>
      <c r="D82" s="4" t="s">
        <v>67</v>
      </c>
      <c r="E82" s="4" t="s">
        <v>48</v>
      </c>
      <c r="F82" s="4" t="s">
        <v>33</v>
      </c>
      <c r="G82" s="4" t="s">
        <v>24</v>
      </c>
      <c r="H82" s="4" t="s">
        <v>50</v>
      </c>
      <c r="I82" s="5">
        <v>1</v>
      </c>
      <c r="J82" s="6">
        <v>104.36</v>
      </c>
      <c r="K82" s="7">
        <v>0</v>
      </c>
      <c r="L82" s="6">
        <v>51.63</v>
      </c>
      <c r="M82" s="6">
        <f t="shared" si="4"/>
        <v>104.36</v>
      </c>
      <c r="N82" s="6">
        <f t="shared" si="5"/>
        <v>51.63</v>
      </c>
      <c r="O82" s="6">
        <f t="shared" si="6"/>
        <v>52.73</v>
      </c>
      <c r="P82" s="8">
        <f t="shared" si="7"/>
        <v>0.50527021847451126</v>
      </c>
      <c r="Q82" s="9">
        <f>YEAR(SalesDataTable[[#This Row],[Order Date]])</f>
        <v>2026</v>
      </c>
      <c r="R82" s="8" t="str">
        <f>"Q"&amp;ROUNDUP(MONTH(SalesDataTable[[#This Row],[Order Date]])/3,0)</f>
        <v>Q1</v>
      </c>
      <c r="S82" s="5">
        <f>MONTH(SalesDataTable[[#This Row],[Order Date]])</f>
        <v>1</v>
      </c>
      <c r="T82" s="8" t="str">
        <f>TEXT(SalesDataTable[[#This Row],[Order Date]],"mmm")</f>
        <v>Jan</v>
      </c>
    </row>
    <row r="83" spans="1:20" ht="15.75" x14ac:dyDescent="0.25">
      <c r="A83" s="2">
        <v>4547</v>
      </c>
      <c r="B83" s="3">
        <v>46040</v>
      </c>
      <c r="C83" s="4" t="s">
        <v>31</v>
      </c>
      <c r="D83" s="4" t="s">
        <v>45</v>
      </c>
      <c r="E83" s="4" t="s">
        <v>48</v>
      </c>
      <c r="F83" s="4" t="s">
        <v>33</v>
      </c>
      <c r="G83" s="4" t="s">
        <v>24</v>
      </c>
      <c r="H83" s="4" t="s">
        <v>25</v>
      </c>
      <c r="I83" s="5">
        <v>1</v>
      </c>
      <c r="J83" s="6">
        <v>83.52</v>
      </c>
      <c r="K83" s="7">
        <v>0.05</v>
      </c>
      <c r="L83" s="6">
        <v>42.97</v>
      </c>
      <c r="M83" s="6">
        <f t="shared" si="4"/>
        <v>79.343999999999994</v>
      </c>
      <c r="N83" s="6">
        <f t="shared" si="5"/>
        <v>42.97</v>
      </c>
      <c r="O83" s="6">
        <f t="shared" si="6"/>
        <v>36.373999999999995</v>
      </c>
      <c r="P83" s="8">
        <f t="shared" si="7"/>
        <v>0.45843416011292598</v>
      </c>
      <c r="Q83" s="9">
        <f>YEAR(SalesDataTable[[#This Row],[Order Date]])</f>
        <v>2026</v>
      </c>
      <c r="R83" s="8" t="str">
        <f>"Q"&amp;ROUNDUP(MONTH(SalesDataTable[[#This Row],[Order Date]])/3,0)</f>
        <v>Q1</v>
      </c>
      <c r="S83" s="5">
        <f>MONTH(SalesDataTable[[#This Row],[Order Date]])</f>
        <v>1</v>
      </c>
      <c r="T83" s="8" t="str">
        <f>TEXT(SalesDataTable[[#This Row],[Order Date]],"mmm")</f>
        <v>Jan</v>
      </c>
    </row>
    <row r="84" spans="1:20" ht="15.75" x14ac:dyDescent="0.25">
      <c r="A84" s="2">
        <v>1840</v>
      </c>
      <c r="B84" s="3">
        <v>46041</v>
      </c>
      <c r="C84" s="4" t="s">
        <v>31</v>
      </c>
      <c r="D84" s="4" t="s">
        <v>59</v>
      </c>
      <c r="E84" s="4" t="s">
        <v>22</v>
      </c>
      <c r="F84" s="4" t="s">
        <v>33</v>
      </c>
      <c r="G84" s="4" t="s">
        <v>54</v>
      </c>
      <c r="H84" s="4" t="s">
        <v>58</v>
      </c>
      <c r="I84" s="5">
        <v>2</v>
      </c>
      <c r="J84" s="6">
        <v>125.93</v>
      </c>
      <c r="K84" s="7">
        <v>0</v>
      </c>
      <c r="L84" s="6">
        <v>69.150000000000006</v>
      </c>
      <c r="M84" s="6">
        <f t="shared" si="4"/>
        <v>251.86</v>
      </c>
      <c r="N84" s="6">
        <f t="shared" si="5"/>
        <v>138.30000000000001</v>
      </c>
      <c r="O84" s="6">
        <f t="shared" si="6"/>
        <v>113.56</v>
      </c>
      <c r="P84" s="8">
        <f t="shared" si="7"/>
        <v>0.45088541253077102</v>
      </c>
      <c r="Q84" s="9">
        <f>YEAR(SalesDataTable[[#This Row],[Order Date]])</f>
        <v>2026</v>
      </c>
      <c r="R84" s="8" t="str">
        <f>"Q"&amp;ROUNDUP(MONTH(SalesDataTable[[#This Row],[Order Date]])/3,0)</f>
        <v>Q1</v>
      </c>
      <c r="S84" s="5">
        <f>MONTH(SalesDataTable[[#This Row],[Order Date]])</f>
        <v>1</v>
      </c>
      <c r="T84" s="8" t="str">
        <f>TEXT(SalesDataTable[[#This Row],[Order Date]],"mmm")</f>
        <v>Jan</v>
      </c>
    </row>
    <row r="85" spans="1:20" ht="15.75" x14ac:dyDescent="0.25">
      <c r="A85" s="2">
        <v>1850</v>
      </c>
      <c r="B85" s="3">
        <v>46041</v>
      </c>
      <c r="C85" s="4" t="s">
        <v>26</v>
      </c>
      <c r="D85" s="4" t="s">
        <v>47</v>
      </c>
      <c r="E85" s="4" t="s">
        <v>22</v>
      </c>
      <c r="F85" s="4" t="s">
        <v>36</v>
      </c>
      <c r="G85" s="4" t="s">
        <v>24</v>
      </c>
      <c r="H85" s="4" t="s">
        <v>42</v>
      </c>
      <c r="I85" s="5">
        <v>1</v>
      </c>
      <c r="J85" s="6">
        <v>49.85</v>
      </c>
      <c r="K85" s="7">
        <v>0</v>
      </c>
      <c r="L85" s="6">
        <v>23.07</v>
      </c>
      <c r="M85" s="6">
        <f t="shared" si="4"/>
        <v>49.85</v>
      </c>
      <c r="N85" s="6">
        <f t="shared" si="5"/>
        <v>23.07</v>
      </c>
      <c r="O85" s="6">
        <f t="shared" si="6"/>
        <v>26.78</v>
      </c>
      <c r="P85" s="8">
        <f t="shared" si="7"/>
        <v>0.53721163490471413</v>
      </c>
      <c r="Q85" s="9">
        <f>YEAR(SalesDataTable[[#This Row],[Order Date]])</f>
        <v>2026</v>
      </c>
      <c r="R85" s="8" t="str">
        <f>"Q"&amp;ROUNDUP(MONTH(SalesDataTable[[#This Row],[Order Date]])/3,0)</f>
        <v>Q1</v>
      </c>
      <c r="S85" s="5">
        <f>MONTH(SalesDataTable[[#This Row],[Order Date]])</f>
        <v>1</v>
      </c>
      <c r="T85" s="8" t="str">
        <f>TEXT(SalesDataTable[[#This Row],[Order Date]],"mmm")</f>
        <v>Jan</v>
      </c>
    </row>
    <row r="86" spans="1:20" ht="15.75" x14ac:dyDescent="0.25">
      <c r="A86" s="2">
        <v>1858</v>
      </c>
      <c r="B86" s="3">
        <v>46041</v>
      </c>
      <c r="C86" s="4" t="s">
        <v>26</v>
      </c>
      <c r="D86" s="4" t="s">
        <v>27</v>
      </c>
      <c r="E86" s="4" t="s">
        <v>22</v>
      </c>
      <c r="F86" s="4" t="s">
        <v>23</v>
      </c>
      <c r="G86" s="4" t="s">
        <v>34</v>
      </c>
      <c r="H86" s="4" t="s">
        <v>35</v>
      </c>
      <c r="I86" s="5">
        <v>1</v>
      </c>
      <c r="J86" s="6">
        <v>36.130000000000003</v>
      </c>
      <c r="K86" s="7">
        <v>0</v>
      </c>
      <c r="L86" s="6">
        <v>13.39</v>
      </c>
      <c r="M86" s="6">
        <f t="shared" si="4"/>
        <v>36.130000000000003</v>
      </c>
      <c r="N86" s="6">
        <f t="shared" si="5"/>
        <v>13.39</v>
      </c>
      <c r="O86" s="6">
        <f t="shared" si="6"/>
        <v>22.740000000000002</v>
      </c>
      <c r="P86" s="8">
        <f t="shared" si="7"/>
        <v>0.62939385552172711</v>
      </c>
      <c r="Q86" s="9">
        <f>YEAR(SalesDataTable[[#This Row],[Order Date]])</f>
        <v>2026</v>
      </c>
      <c r="R86" s="8" t="str">
        <f>"Q"&amp;ROUNDUP(MONTH(SalesDataTable[[#This Row],[Order Date]])/3,0)</f>
        <v>Q1</v>
      </c>
      <c r="S86" s="5">
        <f>MONTH(SalesDataTable[[#This Row],[Order Date]])</f>
        <v>1</v>
      </c>
      <c r="T86" s="8" t="str">
        <f>TEXT(SalesDataTable[[#This Row],[Order Date]],"mmm")</f>
        <v>Jan</v>
      </c>
    </row>
    <row r="87" spans="1:20" ht="15.75" x14ac:dyDescent="0.25">
      <c r="A87" s="2">
        <v>2910</v>
      </c>
      <c r="B87" s="3">
        <v>46041</v>
      </c>
      <c r="C87" s="4" t="s">
        <v>40</v>
      </c>
      <c r="D87" s="4" t="s">
        <v>67</v>
      </c>
      <c r="E87" s="4" t="s">
        <v>39</v>
      </c>
      <c r="F87" s="4" t="s">
        <v>23</v>
      </c>
      <c r="G87" s="4" t="s">
        <v>24</v>
      </c>
      <c r="H87" s="4" t="s">
        <v>50</v>
      </c>
      <c r="I87" s="5">
        <v>1</v>
      </c>
      <c r="J87" s="6">
        <v>104.83</v>
      </c>
      <c r="K87" s="7">
        <v>0.05</v>
      </c>
      <c r="L87" s="6">
        <v>51.06</v>
      </c>
      <c r="M87" s="6">
        <f t="shared" si="4"/>
        <v>99.588499999999996</v>
      </c>
      <c r="N87" s="6">
        <f t="shared" si="5"/>
        <v>51.06</v>
      </c>
      <c r="O87" s="6">
        <f t="shared" si="6"/>
        <v>48.528499999999994</v>
      </c>
      <c r="P87" s="8">
        <f t="shared" si="7"/>
        <v>0.48729019916958277</v>
      </c>
      <c r="Q87" s="9">
        <f>YEAR(SalesDataTable[[#This Row],[Order Date]])</f>
        <v>2026</v>
      </c>
      <c r="R87" s="8" t="str">
        <f>"Q"&amp;ROUNDUP(MONTH(SalesDataTable[[#This Row],[Order Date]])/3,0)</f>
        <v>Q1</v>
      </c>
      <c r="S87" s="5">
        <f>MONTH(SalesDataTable[[#This Row],[Order Date]])</f>
        <v>1</v>
      </c>
      <c r="T87" s="8" t="str">
        <f>TEXT(SalesDataTable[[#This Row],[Order Date]],"mmm")</f>
        <v>Jan</v>
      </c>
    </row>
    <row r="88" spans="1:20" ht="15.75" x14ac:dyDescent="0.25">
      <c r="A88" s="2">
        <v>3694</v>
      </c>
      <c r="B88" s="3">
        <v>46041</v>
      </c>
      <c r="C88" s="4" t="s">
        <v>20</v>
      </c>
      <c r="D88" s="4" t="s">
        <v>21</v>
      </c>
      <c r="E88" s="4" t="s">
        <v>39</v>
      </c>
      <c r="F88" s="4" t="s">
        <v>23</v>
      </c>
      <c r="G88" s="4" t="s">
        <v>34</v>
      </c>
      <c r="H88" s="4" t="s">
        <v>35</v>
      </c>
      <c r="I88" s="5">
        <v>1</v>
      </c>
      <c r="J88" s="6">
        <v>35.46</v>
      </c>
      <c r="K88" s="7">
        <v>0.05</v>
      </c>
      <c r="L88" s="6">
        <v>13.81</v>
      </c>
      <c r="M88" s="6">
        <f t="shared" si="4"/>
        <v>33.686999999999998</v>
      </c>
      <c r="N88" s="6">
        <f t="shared" si="5"/>
        <v>13.81</v>
      </c>
      <c r="O88" s="6">
        <f t="shared" si="6"/>
        <v>19.876999999999995</v>
      </c>
      <c r="P88" s="8">
        <f t="shared" si="7"/>
        <v>0.59004957401965141</v>
      </c>
      <c r="Q88" s="9">
        <f>YEAR(SalesDataTable[[#This Row],[Order Date]])</f>
        <v>2026</v>
      </c>
      <c r="R88" s="8" t="str">
        <f>"Q"&amp;ROUNDUP(MONTH(SalesDataTable[[#This Row],[Order Date]])/3,0)</f>
        <v>Q1</v>
      </c>
      <c r="S88" s="5">
        <f>MONTH(SalesDataTable[[#This Row],[Order Date]])</f>
        <v>1</v>
      </c>
      <c r="T88" s="8" t="str">
        <f>TEXT(SalesDataTable[[#This Row],[Order Date]],"mmm")</f>
        <v>Jan</v>
      </c>
    </row>
    <row r="89" spans="1:20" ht="15.75" x14ac:dyDescent="0.25">
      <c r="A89" s="2">
        <v>631</v>
      </c>
      <c r="B89" s="3">
        <v>46042</v>
      </c>
      <c r="C89" s="4" t="s">
        <v>40</v>
      </c>
      <c r="D89" s="4" t="s">
        <v>53</v>
      </c>
      <c r="E89" s="4" t="s">
        <v>48</v>
      </c>
      <c r="F89" s="4" t="s">
        <v>23</v>
      </c>
      <c r="G89" s="4" t="s">
        <v>34</v>
      </c>
      <c r="H89" s="4" t="s">
        <v>68</v>
      </c>
      <c r="I89" s="5">
        <v>1</v>
      </c>
      <c r="J89" s="6">
        <v>165.42</v>
      </c>
      <c r="K89" s="7">
        <v>0</v>
      </c>
      <c r="L89" s="6">
        <v>85.69</v>
      </c>
      <c r="M89" s="6">
        <f t="shared" si="4"/>
        <v>165.42</v>
      </c>
      <c r="N89" s="6">
        <f t="shared" si="5"/>
        <v>85.69</v>
      </c>
      <c r="O89" s="6">
        <f t="shared" si="6"/>
        <v>79.72999999999999</v>
      </c>
      <c r="P89" s="8">
        <f t="shared" si="7"/>
        <v>0.48198524966751299</v>
      </c>
      <c r="Q89" s="9">
        <f>YEAR(SalesDataTable[[#This Row],[Order Date]])</f>
        <v>2026</v>
      </c>
      <c r="R89" s="8" t="str">
        <f>"Q"&amp;ROUNDUP(MONTH(SalesDataTable[[#This Row],[Order Date]])/3,0)</f>
        <v>Q1</v>
      </c>
      <c r="S89" s="5">
        <f>MONTH(SalesDataTable[[#This Row],[Order Date]])</f>
        <v>1</v>
      </c>
      <c r="T89" s="8" t="str">
        <f>TEXT(SalesDataTable[[#This Row],[Order Date]],"mmm")</f>
        <v>Jan</v>
      </c>
    </row>
    <row r="90" spans="1:20" ht="15.75" x14ac:dyDescent="0.25">
      <c r="A90" s="2">
        <v>1113</v>
      </c>
      <c r="B90" s="3">
        <v>46042</v>
      </c>
      <c r="C90" s="4" t="s">
        <v>31</v>
      </c>
      <c r="D90" s="4" t="s">
        <v>45</v>
      </c>
      <c r="E90" s="4" t="s">
        <v>22</v>
      </c>
      <c r="F90" s="4" t="s">
        <v>23</v>
      </c>
      <c r="G90" s="4" t="s">
        <v>43</v>
      </c>
      <c r="H90" s="4" t="s">
        <v>71</v>
      </c>
      <c r="I90" s="5">
        <v>1</v>
      </c>
      <c r="J90" s="6">
        <v>122.86</v>
      </c>
      <c r="K90" s="7">
        <v>0.05</v>
      </c>
      <c r="L90" s="6">
        <v>60.36</v>
      </c>
      <c r="M90" s="6">
        <f t="shared" si="4"/>
        <v>116.717</v>
      </c>
      <c r="N90" s="6">
        <f t="shared" si="5"/>
        <v>60.36</v>
      </c>
      <c r="O90" s="6">
        <f t="shared" si="6"/>
        <v>56.356999999999999</v>
      </c>
      <c r="P90" s="8">
        <f t="shared" si="7"/>
        <v>0.48285168398776529</v>
      </c>
      <c r="Q90" s="9">
        <f>YEAR(SalesDataTable[[#This Row],[Order Date]])</f>
        <v>2026</v>
      </c>
      <c r="R90" s="8" t="str">
        <f>"Q"&amp;ROUNDUP(MONTH(SalesDataTable[[#This Row],[Order Date]])/3,0)</f>
        <v>Q1</v>
      </c>
      <c r="S90" s="5">
        <f>MONTH(SalesDataTable[[#This Row],[Order Date]])</f>
        <v>1</v>
      </c>
      <c r="T90" s="8" t="str">
        <f>TEXT(SalesDataTable[[#This Row],[Order Date]],"mmm")</f>
        <v>Jan</v>
      </c>
    </row>
    <row r="91" spans="1:20" ht="15.75" x14ac:dyDescent="0.25">
      <c r="A91" s="2">
        <v>1525</v>
      </c>
      <c r="B91" s="3">
        <v>46042</v>
      </c>
      <c r="C91" s="4" t="s">
        <v>20</v>
      </c>
      <c r="D91" s="4" t="s">
        <v>21</v>
      </c>
      <c r="E91" s="4" t="s">
        <v>39</v>
      </c>
      <c r="F91" s="4" t="s">
        <v>23</v>
      </c>
      <c r="G91" s="4" t="s">
        <v>54</v>
      </c>
      <c r="H91" s="4" t="s">
        <v>62</v>
      </c>
      <c r="I91" s="5">
        <v>2</v>
      </c>
      <c r="J91" s="6">
        <v>35.82</v>
      </c>
      <c r="K91" s="7">
        <v>0</v>
      </c>
      <c r="L91" s="6">
        <v>14.09</v>
      </c>
      <c r="M91" s="6">
        <f t="shared" si="4"/>
        <v>71.64</v>
      </c>
      <c r="N91" s="6">
        <f t="shared" si="5"/>
        <v>28.18</v>
      </c>
      <c r="O91" s="6">
        <f t="shared" si="6"/>
        <v>43.46</v>
      </c>
      <c r="P91" s="8">
        <f t="shared" si="7"/>
        <v>0.60664433277498608</v>
      </c>
      <c r="Q91" s="9">
        <f>YEAR(SalesDataTable[[#This Row],[Order Date]])</f>
        <v>2026</v>
      </c>
      <c r="R91" s="8" t="str">
        <f>"Q"&amp;ROUNDUP(MONTH(SalesDataTable[[#This Row],[Order Date]])/3,0)</f>
        <v>Q1</v>
      </c>
      <c r="S91" s="5">
        <f>MONTH(SalesDataTable[[#This Row],[Order Date]])</f>
        <v>1</v>
      </c>
      <c r="T91" s="8" t="str">
        <f>TEXT(SalesDataTable[[#This Row],[Order Date]],"mmm")</f>
        <v>Jan</v>
      </c>
    </row>
    <row r="92" spans="1:20" ht="15.75" x14ac:dyDescent="0.25">
      <c r="A92" s="2">
        <v>3233</v>
      </c>
      <c r="B92" s="3">
        <v>46042</v>
      </c>
      <c r="C92" s="4" t="s">
        <v>20</v>
      </c>
      <c r="D92" s="4" t="s">
        <v>21</v>
      </c>
      <c r="E92" s="4" t="s">
        <v>22</v>
      </c>
      <c r="F92" s="4" t="s">
        <v>33</v>
      </c>
      <c r="G92" s="4" t="s">
        <v>43</v>
      </c>
      <c r="H92" s="4" t="s">
        <v>71</v>
      </c>
      <c r="I92" s="5">
        <v>3</v>
      </c>
      <c r="J92" s="6">
        <v>120.29</v>
      </c>
      <c r="K92" s="7">
        <v>0.1</v>
      </c>
      <c r="L92" s="6">
        <v>62.41</v>
      </c>
      <c r="M92" s="6">
        <f t="shared" si="4"/>
        <v>324.78300000000002</v>
      </c>
      <c r="N92" s="6">
        <f t="shared" si="5"/>
        <v>187.23</v>
      </c>
      <c r="O92" s="6">
        <f t="shared" si="6"/>
        <v>137.55300000000003</v>
      </c>
      <c r="P92" s="8">
        <f t="shared" si="7"/>
        <v>0.42352278290427769</v>
      </c>
      <c r="Q92" s="9">
        <f>YEAR(SalesDataTable[[#This Row],[Order Date]])</f>
        <v>2026</v>
      </c>
      <c r="R92" s="8" t="str">
        <f>"Q"&amp;ROUNDUP(MONTH(SalesDataTable[[#This Row],[Order Date]])/3,0)</f>
        <v>Q1</v>
      </c>
      <c r="S92" s="5">
        <f>MONTH(SalesDataTable[[#This Row],[Order Date]])</f>
        <v>1</v>
      </c>
      <c r="T92" s="8" t="str">
        <f>TEXT(SalesDataTable[[#This Row],[Order Date]],"mmm")</f>
        <v>Jan</v>
      </c>
    </row>
    <row r="93" spans="1:20" ht="15.75" x14ac:dyDescent="0.25">
      <c r="A93" s="2">
        <v>4455</v>
      </c>
      <c r="B93" s="3">
        <v>46042</v>
      </c>
      <c r="C93" s="4" t="s">
        <v>26</v>
      </c>
      <c r="D93" s="4" t="s">
        <v>61</v>
      </c>
      <c r="E93" s="4" t="s">
        <v>48</v>
      </c>
      <c r="F93" s="4" t="s">
        <v>23</v>
      </c>
      <c r="G93" s="4" t="s">
        <v>43</v>
      </c>
      <c r="H93" s="4" t="s">
        <v>60</v>
      </c>
      <c r="I93" s="5">
        <v>1</v>
      </c>
      <c r="J93" s="6">
        <v>80.239999999999995</v>
      </c>
      <c r="K93" s="7">
        <v>0.1</v>
      </c>
      <c r="L93" s="6">
        <v>39.950000000000003</v>
      </c>
      <c r="M93" s="6">
        <f t="shared" si="4"/>
        <v>72.215999999999994</v>
      </c>
      <c r="N93" s="6">
        <f t="shared" si="5"/>
        <v>39.950000000000003</v>
      </c>
      <c r="O93" s="6">
        <f t="shared" si="6"/>
        <v>32.265999999999991</v>
      </c>
      <c r="P93" s="8">
        <f t="shared" si="7"/>
        <v>0.44679849340866279</v>
      </c>
      <c r="Q93" s="9">
        <f>YEAR(SalesDataTable[[#This Row],[Order Date]])</f>
        <v>2026</v>
      </c>
      <c r="R93" s="8" t="str">
        <f>"Q"&amp;ROUNDUP(MONTH(SalesDataTable[[#This Row],[Order Date]])/3,0)</f>
        <v>Q1</v>
      </c>
      <c r="S93" s="5">
        <f>MONTH(SalesDataTable[[#This Row],[Order Date]])</f>
        <v>1</v>
      </c>
      <c r="T93" s="8" t="str">
        <f>TEXT(SalesDataTable[[#This Row],[Order Date]],"mmm")</f>
        <v>Jan</v>
      </c>
    </row>
    <row r="94" spans="1:20" ht="15.75" x14ac:dyDescent="0.25">
      <c r="A94" s="2">
        <v>1769</v>
      </c>
      <c r="B94" s="3">
        <v>46043</v>
      </c>
      <c r="C94" s="4" t="s">
        <v>20</v>
      </c>
      <c r="D94" s="4" t="s">
        <v>70</v>
      </c>
      <c r="E94" s="4" t="s">
        <v>39</v>
      </c>
      <c r="F94" s="4" t="s">
        <v>33</v>
      </c>
      <c r="G94" s="4" t="s">
        <v>54</v>
      </c>
      <c r="H94" s="4" t="s">
        <v>62</v>
      </c>
      <c r="I94" s="5">
        <v>2</v>
      </c>
      <c r="J94" s="6">
        <v>35.97</v>
      </c>
      <c r="K94" s="7">
        <v>0</v>
      </c>
      <c r="L94" s="6">
        <v>13.55</v>
      </c>
      <c r="M94" s="6">
        <f t="shared" si="4"/>
        <v>71.94</v>
      </c>
      <c r="N94" s="6">
        <f t="shared" si="5"/>
        <v>27.1</v>
      </c>
      <c r="O94" s="6">
        <f t="shared" si="6"/>
        <v>44.839999999999996</v>
      </c>
      <c r="P94" s="8">
        <f t="shared" si="7"/>
        <v>0.62329719210453149</v>
      </c>
      <c r="Q94" s="9">
        <f>YEAR(SalesDataTable[[#This Row],[Order Date]])</f>
        <v>2026</v>
      </c>
      <c r="R94" s="8" t="str">
        <f>"Q"&amp;ROUNDUP(MONTH(SalesDataTable[[#This Row],[Order Date]])/3,0)</f>
        <v>Q1</v>
      </c>
      <c r="S94" s="5">
        <f>MONTH(SalesDataTable[[#This Row],[Order Date]])</f>
        <v>1</v>
      </c>
      <c r="T94" s="8" t="str">
        <f>TEXT(SalesDataTable[[#This Row],[Order Date]],"mmm")</f>
        <v>Jan</v>
      </c>
    </row>
    <row r="95" spans="1:20" ht="15.75" x14ac:dyDescent="0.25">
      <c r="A95" s="2">
        <v>3467</v>
      </c>
      <c r="B95" s="3">
        <v>46043</v>
      </c>
      <c r="C95" s="4" t="s">
        <v>26</v>
      </c>
      <c r="D95" s="4" t="s">
        <v>61</v>
      </c>
      <c r="E95" s="4" t="s">
        <v>22</v>
      </c>
      <c r="F95" s="4" t="s">
        <v>33</v>
      </c>
      <c r="G95" s="4" t="s">
        <v>29</v>
      </c>
      <c r="H95" s="4" t="s">
        <v>66</v>
      </c>
      <c r="I95" s="5">
        <v>1</v>
      </c>
      <c r="J95" s="6">
        <v>72.239999999999995</v>
      </c>
      <c r="K95" s="7">
        <v>0</v>
      </c>
      <c r="L95" s="6">
        <v>33.26</v>
      </c>
      <c r="M95" s="6">
        <f t="shared" si="4"/>
        <v>72.239999999999995</v>
      </c>
      <c r="N95" s="6">
        <f t="shared" si="5"/>
        <v>33.26</v>
      </c>
      <c r="O95" s="6">
        <f t="shared" si="6"/>
        <v>38.979999999999997</v>
      </c>
      <c r="P95" s="8">
        <f t="shared" si="7"/>
        <v>0.53959025470653377</v>
      </c>
      <c r="Q95" s="9">
        <f>YEAR(SalesDataTable[[#This Row],[Order Date]])</f>
        <v>2026</v>
      </c>
      <c r="R95" s="8" t="str">
        <f>"Q"&amp;ROUNDUP(MONTH(SalesDataTable[[#This Row],[Order Date]])/3,0)</f>
        <v>Q1</v>
      </c>
      <c r="S95" s="5">
        <f>MONTH(SalesDataTable[[#This Row],[Order Date]])</f>
        <v>1</v>
      </c>
      <c r="T95" s="8" t="str">
        <f>TEXT(SalesDataTable[[#This Row],[Order Date]],"mmm")</f>
        <v>Jan</v>
      </c>
    </row>
    <row r="96" spans="1:20" ht="15.75" x14ac:dyDescent="0.25">
      <c r="A96" s="2">
        <v>3911</v>
      </c>
      <c r="B96" s="3">
        <v>46043</v>
      </c>
      <c r="C96" s="4" t="s">
        <v>20</v>
      </c>
      <c r="D96" s="4" t="s">
        <v>70</v>
      </c>
      <c r="E96" s="4" t="s">
        <v>22</v>
      </c>
      <c r="F96" s="4" t="s">
        <v>23</v>
      </c>
      <c r="G96" s="4" t="s">
        <v>29</v>
      </c>
      <c r="H96" s="4" t="s">
        <v>57</v>
      </c>
      <c r="I96" s="5">
        <v>5</v>
      </c>
      <c r="J96" s="6">
        <v>152.81</v>
      </c>
      <c r="K96" s="7">
        <v>0</v>
      </c>
      <c r="L96" s="6">
        <v>78.989999999999995</v>
      </c>
      <c r="M96" s="6">
        <f t="shared" si="4"/>
        <v>764.05</v>
      </c>
      <c r="N96" s="6">
        <f t="shared" si="5"/>
        <v>394.95</v>
      </c>
      <c r="O96" s="6">
        <f t="shared" si="6"/>
        <v>369.09999999999997</v>
      </c>
      <c r="P96" s="8">
        <f t="shared" si="7"/>
        <v>0.48308356782933054</v>
      </c>
      <c r="Q96" s="9">
        <f>YEAR(SalesDataTable[[#This Row],[Order Date]])</f>
        <v>2026</v>
      </c>
      <c r="R96" s="8" t="str">
        <f>"Q"&amp;ROUNDUP(MONTH(SalesDataTable[[#This Row],[Order Date]])/3,0)</f>
        <v>Q1</v>
      </c>
      <c r="S96" s="5">
        <f>MONTH(SalesDataTable[[#This Row],[Order Date]])</f>
        <v>1</v>
      </c>
      <c r="T96" s="8" t="str">
        <f>TEXT(SalesDataTable[[#This Row],[Order Date]],"mmm")</f>
        <v>Jan</v>
      </c>
    </row>
    <row r="97" spans="1:20" ht="15.75" x14ac:dyDescent="0.25">
      <c r="A97" s="2">
        <v>4401</v>
      </c>
      <c r="B97" s="3">
        <v>46043</v>
      </c>
      <c r="C97" s="4" t="s">
        <v>20</v>
      </c>
      <c r="D97" s="4" t="s">
        <v>70</v>
      </c>
      <c r="E97" s="4" t="s">
        <v>22</v>
      </c>
      <c r="F97" s="4" t="s">
        <v>33</v>
      </c>
      <c r="G97" s="4" t="s">
        <v>24</v>
      </c>
      <c r="H97" s="4" t="s">
        <v>25</v>
      </c>
      <c r="I97" s="5">
        <v>3</v>
      </c>
      <c r="J97" s="6">
        <v>83.34</v>
      </c>
      <c r="K97" s="7">
        <v>0</v>
      </c>
      <c r="L97" s="6">
        <v>41.44</v>
      </c>
      <c r="M97" s="6">
        <f t="shared" si="4"/>
        <v>250.02</v>
      </c>
      <c r="N97" s="6">
        <f t="shared" si="5"/>
        <v>124.32</v>
      </c>
      <c r="O97" s="6">
        <f t="shared" si="6"/>
        <v>125.70000000000002</v>
      </c>
      <c r="P97" s="8">
        <f t="shared" si="7"/>
        <v>0.50275977921766268</v>
      </c>
      <c r="Q97" s="9">
        <f>YEAR(SalesDataTable[[#This Row],[Order Date]])</f>
        <v>2026</v>
      </c>
      <c r="R97" s="8" t="str">
        <f>"Q"&amp;ROUNDUP(MONTH(SalesDataTable[[#This Row],[Order Date]])/3,0)</f>
        <v>Q1</v>
      </c>
      <c r="S97" s="5">
        <f>MONTH(SalesDataTable[[#This Row],[Order Date]])</f>
        <v>1</v>
      </c>
      <c r="T97" s="8" t="str">
        <f>TEXT(SalesDataTable[[#This Row],[Order Date]],"mmm")</f>
        <v>Jan</v>
      </c>
    </row>
    <row r="98" spans="1:20" ht="15.75" x14ac:dyDescent="0.25">
      <c r="A98" s="2">
        <v>4864</v>
      </c>
      <c r="B98" s="3">
        <v>46043</v>
      </c>
      <c r="C98" s="4" t="s">
        <v>40</v>
      </c>
      <c r="D98" s="4" t="s">
        <v>67</v>
      </c>
      <c r="E98" s="4" t="s">
        <v>22</v>
      </c>
      <c r="F98" s="4" t="s">
        <v>23</v>
      </c>
      <c r="G98" s="4" t="s">
        <v>54</v>
      </c>
      <c r="H98" s="4" t="s">
        <v>62</v>
      </c>
      <c r="I98" s="5">
        <v>1</v>
      </c>
      <c r="J98" s="6">
        <v>35.869999999999997</v>
      </c>
      <c r="K98" s="7">
        <v>0</v>
      </c>
      <c r="L98" s="6">
        <v>13.64</v>
      </c>
      <c r="M98" s="6">
        <f t="shared" si="4"/>
        <v>35.869999999999997</v>
      </c>
      <c r="N98" s="6">
        <f t="shared" si="5"/>
        <v>13.64</v>
      </c>
      <c r="O98" s="6">
        <f t="shared" si="6"/>
        <v>22.229999999999997</v>
      </c>
      <c r="P98" s="8">
        <f t="shared" si="7"/>
        <v>0.61973794257039305</v>
      </c>
      <c r="Q98" s="9">
        <f>YEAR(SalesDataTable[[#This Row],[Order Date]])</f>
        <v>2026</v>
      </c>
      <c r="R98" s="8" t="str">
        <f>"Q"&amp;ROUNDUP(MONTH(SalesDataTable[[#This Row],[Order Date]])/3,0)</f>
        <v>Q1</v>
      </c>
      <c r="S98" s="5">
        <f>MONTH(SalesDataTable[[#This Row],[Order Date]])</f>
        <v>1</v>
      </c>
      <c r="T98" s="8" t="str">
        <f>TEXT(SalesDataTable[[#This Row],[Order Date]],"mmm")</f>
        <v>Jan</v>
      </c>
    </row>
    <row r="99" spans="1:20" ht="15.75" x14ac:dyDescent="0.25">
      <c r="A99" s="2">
        <v>347</v>
      </c>
      <c r="B99" s="3">
        <v>46044</v>
      </c>
      <c r="C99" s="4" t="s">
        <v>40</v>
      </c>
      <c r="D99" s="4" t="s">
        <v>41</v>
      </c>
      <c r="E99" s="4" t="s">
        <v>48</v>
      </c>
      <c r="F99" s="4" t="s">
        <v>33</v>
      </c>
      <c r="G99" s="4" t="s">
        <v>43</v>
      </c>
      <c r="H99" s="4" t="s">
        <v>49</v>
      </c>
      <c r="I99" s="5">
        <v>1</v>
      </c>
      <c r="J99" s="6">
        <v>199.42</v>
      </c>
      <c r="K99" s="7">
        <v>0.05</v>
      </c>
      <c r="L99" s="6">
        <v>101.82</v>
      </c>
      <c r="M99" s="6">
        <f t="shared" si="4"/>
        <v>189.44899999999998</v>
      </c>
      <c r="N99" s="6">
        <f t="shared" si="5"/>
        <v>101.82</v>
      </c>
      <c r="O99" s="6">
        <f t="shared" si="6"/>
        <v>87.628999999999991</v>
      </c>
      <c r="P99" s="8">
        <f t="shared" si="7"/>
        <v>0.46254664843836601</v>
      </c>
      <c r="Q99" s="9">
        <f>YEAR(SalesDataTable[[#This Row],[Order Date]])</f>
        <v>2026</v>
      </c>
      <c r="R99" s="8" t="str">
        <f>"Q"&amp;ROUNDUP(MONTH(SalesDataTable[[#This Row],[Order Date]])/3,0)</f>
        <v>Q1</v>
      </c>
      <c r="S99" s="5">
        <f>MONTH(SalesDataTable[[#This Row],[Order Date]])</f>
        <v>1</v>
      </c>
      <c r="T99" s="8" t="str">
        <f>TEXT(SalesDataTable[[#This Row],[Order Date]],"mmm")</f>
        <v>Jan</v>
      </c>
    </row>
    <row r="100" spans="1:20" ht="15.75" x14ac:dyDescent="0.25">
      <c r="A100" s="2">
        <v>2051</v>
      </c>
      <c r="B100" s="3">
        <v>46044</v>
      </c>
      <c r="C100" s="4" t="s">
        <v>31</v>
      </c>
      <c r="D100" s="4" t="s">
        <v>45</v>
      </c>
      <c r="E100" s="4" t="s">
        <v>22</v>
      </c>
      <c r="F100" s="4" t="s">
        <v>33</v>
      </c>
      <c r="G100" s="4" t="s">
        <v>43</v>
      </c>
      <c r="H100" s="4" t="s">
        <v>44</v>
      </c>
      <c r="I100" s="5">
        <v>3</v>
      </c>
      <c r="J100" s="6">
        <v>347.41</v>
      </c>
      <c r="K100" s="7">
        <v>0.1</v>
      </c>
      <c r="L100" s="6">
        <v>192.13</v>
      </c>
      <c r="M100" s="6">
        <f t="shared" si="4"/>
        <v>938.00700000000006</v>
      </c>
      <c r="N100" s="6">
        <f t="shared" si="5"/>
        <v>576.39</v>
      </c>
      <c r="O100" s="6">
        <f t="shared" si="6"/>
        <v>361.61700000000008</v>
      </c>
      <c r="P100" s="8">
        <f t="shared" si="7"/>
        <v>0.38551631277804971</v>
      </c>
      <c r="Q100" s="9">
        <f>YEAR(SalesDataTable[[#This Row],[Order Date]])</f>
        <v>2026</v>
      </c>
      <c r="R100" s="8" t="str">
        <f>"Q"&amp;ROUNDUP(MONTH(SalesDataTable[[#This Row],[Order Date]])/3,0)</f>
        <v>Q1</v>
      </c>
      <c r="S100" s="5">
        <f>MONTH(SalesDataTable[[#This Row],[Order Date]])</f>
        <v>1</v>
      </c>
      <c r="T100" s="8" t="str">
        <f>TEXT(SalesDataTable[[#This Row],[Order Date]],"mmm")</f>
        <v>Jan</v>
      </c>
    </row>
    <row r="101" spans="1:20" ht="15.75" x14ac:dyDescent="0.25">
      <c r="A101" s="2">
        <v>2314</v>
      </c>
      <c r="B101" s="3">
        <v>46044</v>
      </c>
      <c r="C101" s="4" t="s">
        <v>20</v>
      </c>
      <c r="D101" s="4" t="s">
        <v>56</v>
      </c>
      <c r="E101" s="4" t="s">
        <v>22</v>
      </c>
      <c r="F101" s="4" t="s">
        <v>33</v>
      </c>
      <c r="G101" s="4" t="s">
        <v>24</v>
      </c>
      <c r="H101" s="4" t="s">
        <v>46</v>
      </c>
      <c r="I101" s="5">
        <v>1</v>
      </c>
      <c r="J101" s="6">
        <v>40.28</v>
      </c>
      <c r="K101" s="7">
        <v>0</v>
      </c>
      <c r="L101" s="6">
        <v>16.79</v>
      </c>
      <c r="M101" s="6">
        <f t="shared" si="4"/>
        <v>40.28</v>
      </c>
      <c r="N101" s="6">
        <f t="shared" si="5"/>
        <v>16.79</v>
      </c>
      <c r="O101" s="6">
        <f t="shared" si="6"/>
        <v>23.490000000000002</v>
      </c>
      <c r="P101" s="8">
        <f t="shared" si="7"/>
        <v>0.58316782522343602</v>
      </c>
      <c r="Q101" s="9">
        <f>YEAR(SalesDataTable[[#This Row],[Order Date]])</f>
        <v>2026</v>
      </c>
      <c r="R101" s="8" t="str">
        <f>"Q"&amp;ROUNDUP(MONTH(SalesDataTable[[#This Row],[Order Date]])/3,0)</f>
        <v>Q1</v>
      </c>
      <c r="S101" s="5">
        <f>MONTH(SalesDataTable[[#This Row],[Order Date]])</f>
        <v>1</v>
      </c>
      <c r="T101" s="8" t="str">
        <f>TEXT(SalesDataTable[[#This Row],[Order Date]],"mmm")</f>
        <v>Jan</v>
      </c>
    </row>
    <row r="102" spans="1:20" ht="15.75" x14ac:dyDescent="0.25">
      <c r="A102" s="2">
        <v>3861</v>
      </c>
      <c r="B102" s="3">
        <v>46044</v>
      </c>
      <c r="C102" s="4" t="s">
        <v>40</v>
      </c>
      <c r="D102" s="4" t="s">
        <v>67</v>
      </c>
      <c r="E102" s="4" t="s">
        <v>22</v>
      </c>
      <c r="F102" s="4" t="s">
        <v>23</v>
      </c>
      <c r="G102" s="4" t="s">
        <v>43</v>
      </c>
      <c r="H102" s="4" t="s">
        <v>49</v>
      </c>
      <c r="I102" s="5">
        <v>3</v>
      </c>
      <c r="J102" s="6">
        <v>195.49</v>
      </c>
      <c r="K102" s="7">
        <v>0.05</v>
      </c>
      <c r="L102" s="6">
        <v>106.38</v>
      </c>
      <c r="M102" s="6">
        <f t="shared" si="4"/>
        <v>557.14649999999995</v>
      </c>
      <c r="N102" s="6">
        <f t="shared" si="5"/>
        <v>319.14</v>
      </c>
      <c r="O102" s="6">
        <f t="shared" si="6"/>
        <v>238.00649999999996</v>
      </c>
      <c r="P102" s="8">
        <f t="shared" si="7"/>
        <v>0.42718836069148775</v>
      </c>
      <c r="Q102" s="9">
        <f>YEAR(SalesDataTable[[#This Row],[Order Date]])</f>
        <v>2026</v>
      </c>
      <c r="R102" s="8" t="str">
        <f>"Q"&amp;ROUNDUP(MONTH(SalesDataTable[[#This Row],[Order Date]])/3,0)</f>
        <v>Q1</v>
      </c>
      <c r="S102" s="5">
        <f>MONTH(SalesDataTable[[#This Row],[Order Date]])</f>
        <v>1</v>
      </c>
      <c r="T102" s="8" t="str">
        <f>TEXT(SalesDataTable[[#This Row],[Order Date]],"mmm")</f>
        <v>Jan</v>
      </c>
    </row>
    <row r="103" spans="1:20" ht="15.75" x14ac:dyDescent="0.25">
      <c r="A103" s="2">
        <v>843</v>
      </c>
      <c r="B103" s="3">
        <v>46045</v>
      </c>
      <c r="C103" s="4" t="s">
        <v>26</v>
      </c>
      <c r="D103" s="4" t="s">
        <v>61</v>
      </c>
      <c r="E103" s="4" t="s">
        <v>22</v>
      </c>
      <c r="F103" s="4" t="s">
        <v>23</v>
      </c>
      <c r="G103" s="4" t="s">
        <v>54</v>
      </c>
      <c r="H103" s="4" t="s">
        <v>62</v>
      </c>
      <c r="I103" s="5">
        <v>2</v>
      </c>
      <c r="J103" s="6">
        <v>35.75</v>
      </c>
      <c r="K103" s="7">
        <v>0</v>
      </c>
      <c r="L103" s="6">
        <v>13.94</v>
      </c>
      <c r="M103" s="6">
        <f t="shared" si="4"/>
        <v>71.5</v>
      </c>
      <c r="N103" s="6">
        <f t="shared" si="5"/>
        <v>27.88</v>
      </c>
      <c r="O103" s="6">
        <f t="shared" si="6"/>
        <v>43.620000000000005</v>
      </c>
      <c r="P103" s="8">
        <f t="shared" si="7"/>
        <v>0.61006993006993016</v>
      </c>
      <c r="Q103" s="9">
        <f>YEAR(SalesDataTable[[#This Row],[Order Date]])</f>
        <v>2026</v>
      </c>
      <c r="R103" s="8" t="str">
        <f>"Q"&amp;ROUNDUP(MONTH(SalesDataTable[[#This Row],[Order Date]])/3,0)</f>
        <v>Q1</v>
      </c>
      <c r="S103" s="5">
        <f>MONTH(SalesDataTable[[#This Row],[Order Date]])</f>
        <v>1</v>
      </c>
      <c r="T103" s="8" t="str">
        <f>TEXT(SalesDataTable[[#This Row],[Order Date]],"mmm")</f>
        <v>Jan</v>
      </c>
    </row>
    <row r="104" spans="1:20" ht="15.75" x14ac:dyDescent="0.25">
      <c r="A104" s="2">
        <v>868</v>
      </c>
      <c r="B104" s="3">
        <v>46045</v>
      </c>
      <c r="C104" s="4" t="s">
        <v>20</v>
      </c>
      <c r="D104" s="4" t="s">
        <v>70</v>
      </c>
      <c r="E104" s="4" t="s">
        <v>22</v>
      </c>
      <c r="F104" s="4" t="s">
        <v>23</v>
      </c>
      <c r="G104" s="4" t="s">
        <v>24</v>
      </c>
      <c r="H104" s="4" t="s">
        <v>50</v>
      </c>
      <c r="I104" s="5">
        <v>1</v>
      </c>
      <c r="J104" s="6">
        <v>103.39</v>
      </c>
      <c r="K104" s="7">
        <v>0</v>
      </c>
      <c r="L104" s="6">
        <v>51.32</v>
      </c>
      <c r="M104" s="6">
        <f t="shared" si="4"/>
        <v>103.39</v>
      </c>
      <c r="N104" s="6">
        <f t="shared" si="5"/>
        <v>51.32</v>
      </c>
      <c r="O104" s="6">
        <f t="shared" si="6"/>
        <v>52.07</v>
      </c>
      <c r="P104" s="8">
        <f t="shared" si="7"/>
        <v>0.50362704323435536</v>
      </c>
      <c r="Q104" s="9">
        <f>YEAR(SalesDataTable[[#This Row],[Order Date]])</f>
        <v>2026</v>
      </c>
      <c r="R104" s="8" t="str">
        <f>"Q"&amp;ROUNDUP(MONTH(SalesDataTable[[#This Row],[Order Date]])/3,0)</f>
        <v>Q1</v>
      </c>
      <c r="S104" s="5">
        <f>MONTH(SalesDataTable[[#This Row],[Order Date]])</f>
        <v>1</v>
      </c>
      <c r="T104" s="8" t="str">
        <f>TEXT(SalesDataTable[[#This Row],[Order Date]],"mmm")</f>
        <v>Jan</v>
      </c>
    </row>
    <row r="105" spans="1:20" ht="15.75" x14ac:dyDescent="0.25">
      <c r="A105" s="2">
        <v>890</v>
      </c>
      <c r="B105" s="3">
        <v>46045</v>
      </c>
      <c r="C105" s="4" t="s">
        <v>20</v>
      </c>
      <c r="D105" s="4" t="s">
        <v>70</v>
      </c>
      <c r="E105" s="4" t="s">
        <v>22</v>
      </c>
      <c r="F105" s="4" t="s">
        <v>33</v>
      </c>
      <c r="G105" s="4" t="s">
        <v>43</v>
      </c>
      <c r="H105" s="4" t="s">
        <v>60</v>
      </c>
      <c r="I105" s="5">
        <v>3</v>
      </c>
      <c r="J105" s="6">
        <v>81.98</v>
      </c>
      <c r="K105" s="7">
        <v>0.1</v>
      </c>
      <c r="L105" s="6">
        <v>40.229999999999997</v>
      </c>
      <c r="M105" s="6">
        <f t="shared" si="4"/>
        <v>221.346</v>
      </c>
      <c r="N105" s="6">
        <f t="shared" si="5"/>
        <v>120.69</v>
      </c>
      <c r="O105" s="6">
        <f t="shared" si="6"/>
        <v>100.65600000000001</v>
      </c>
      <c r="P105" s="8">
        <f t="shared" si="7"/>
        <v>0.45474505977067581</v>
      </c>
      <c r="Q105" s="9">
        <f>YEAR(SalesDataTable[[#This Row],[Order Date]])</f>
        <v>2026</v>
      </c>
      <c r="R105" s="8" t="str">
        <f>"Q"&amp;ROUNDUP(MONTH(SalesDataTable[[#This Row],[Order Date]])/3,0)</f>
        <v>Q1</v>
      </c>
      <c r="S105" s="5">
        <f>MONTH(SalesDataTable[[#This Row],[Order Date]])</f>
        <v>1</v>
      </c>
      <c r="T105" s="8" t="str">
        <f>TEXT(SalesDataTable[[#This Row],[Order Date]],"mmm")</f>
        <v>Jan</v>
      </c>
    </row>
    <row r="106" spans="1:20" ht="15.75" x14ac:dyDescent="0.25">
      <c r="A106" s="2">
        <v>2185</v>
      </c>
      <c r="B106" s="3">
        <v>46045</v>
      </c>
      <c r="C106" s="4" t="s">
        <v>31</v>
      </c>
      <c r="D106" s="4" t="s">
        <v>32</v>
      </c>
      <c r="E106" s="4" t="s">
        <v>28</v>
      </c>
      <c r="F106" s="4" t="s">
        <v>36</v>
      </c>
      <c r="G106" s="4" t="s">
        <v>43</v>
      </c>
      <c r="H106" s="4" t="s">
        <v>44</v>
      </c>
      <c r="I106" s="5">
        <v>10</v>
      </c>
      <c r="J106" s="6">
        <v>337.69</v>
      </c>
      <c r="K106" s="7">
        <v>0.1</v>
      </c>
      <c r="L106" s="6">
        <v>200.27</v>
      </c>
      <c r="M106" s="6">
        <f t="shared" si="4"/>
        <v>3039.21</v>
      </c>
      <c r="N106" s="6">
        <f t="shared" si="5"/>
        <v>2002.7</v>
      </c>
      <c r="O106" s="6">
        <f t="shared" si="6"/>
        <v>1036.51</v>
      </c>
      <c r="P106" s="8">
        <f t="shared" si="7"/>
        <v>0.34104586389226149</v>
      </c>
      <c r="Q106" s="9">
        <f>YEAR(SalesDataTable[[#This Row],[Order Date]])</f>
        <v>2026</v>
      </c>
      <c r="R106" s="8" t="str">
        <f>"Q"&amp;ROUNDUP(MONTH(SalesDataTable[[#This Row],[Order Date]])/3,0)</f>
        <v>Q1</v>
      </c>
      <c r="S106" s="5">
        <f>MONTH(SalesDataTable[[#This Row],[Order Date]])</f>
        <v>1</v>
      </c>
      <c r="T106" s="8" t="str">
        <f>TEXT(SalesDataTable[[#This Row],[Order Date]],"mmm")</f>
        <v>Jan</v>
      </c>
    </row>
    <row r="107" spans="1:20" ht="15.75" x14ac:dyDescent="0.25">
      <c r="A107" s="2">
        <v>2335</v>
      </c>
      <c r="B107" s="3">
        <v>46045</v>
      </c>
      <c r="C107" s="4" t="s">
        <v>40</v>
      </c>
      <c r="D107" s="4" t="s">
        <v>53</v>
      </c>
      <c r="E107" s="4" t="s">
        <v>22</v>
      </c>
      <c r="F107" s="4" t="s">
        <v>33</v>
      </c>
      <c r="G107" s="4" t="s">
        <v>43</v>
      </c>
      <c r="H107" s="4" t="s">
        <v>44</v>
      </c>
      <c r="I107" s="5">
        <v>2</v>
      </c>
      <c r="J107" s="6">
        <v>333.29</v>
      </c>
      <c r="K107" s="7">
        <v>0</v>
      </c>
      <c r="L107" s="6">
        <v>197.18</v>
      </c>
      <c r="M107" s="6">
        <f t="shared" si="4"/>
        <v>666.58</v>
      </c>
      <c r="N107" s="6">
        <f t="shared" si="5"/>
        <v>394.36</v>
      </c>
      <c r="O107" s="6">
        <f t="shared" si="6"/>
        <v>272.22000000000003</v>
      </c>
      <c r="P107" s="8">
        <f t="shared" si="7"/>
        <v>0.40838308980167426</v>
      </c>
      <c r="Q107" s="9">
        <f>YEAR(SalesDataTable[[#This Row],[Order Date]])</f>
        <v>2026</v>
      </c>
      <c r="R107" s="8" t="str">
        <f>"Q"&amp;ROUNDUP(MONTH(SalesDataTable[[#This Row],[Order Date]])/3,0)</f>
        <v>Q1</v>
      </c>
      <c r="S107" s="5">
        <f>MONTH(SalesDataTable[[#This Row],[Order Date]])</f>
        <v>1</v>
      </c>
      <c r="T107" s="8" t="str">
        <f>TEXT(SalesDataTable[[#This Row],[Order Date]],"mmm")</f>
        <v>Jan</v>
      </c>
    </row>
    <row r="108" spans="1:20" ht="15.75" x14ac:dyDescent="0.25">
      <c r="A108" s="2">
        <v>2784</v>
      </c>
      <c r="B108" s="3">
        <v>46045</v>
      </c>
      <c r="C108" s="4" t="s">
        <v>20</v>
      </c>
      <c r="D108" s="4" t="s">
        <v>70</v>
      </c>
      <c r="E108" s="4" t="s">
        <v>39</v>
      </c>
      <c r="F108" s="4" t="s">
        <v>33</v>
      </c>
      <c r="G108" s="4" t="s">
        <v>24</v>
      </c>
      <c r="H108" s="4" t="s">
        <v>25</v>
      </c>
      <c r="I108" s="5">
        <v>1</v>
      </c>
      <c r="J108" s="6">
        <v>80.11</v>
      </c>
      <c r="K108" s="7">
        <v>0.05</v>
      </c>
      <c r="L108" s="6">
        <v>43.54</v>
      </c>
      <c r="M108" s="6">
        <f t="shared" si="4"/>
        <v>76.104500000000002</v>
      </c>
      <c r="N108" s="6">
        <f t="shared" si="5"/>
        <v>43.54</v>
      </c>
      <c r="O108" s="6">
        <f t="shared" si="6"/>
        <v>32.564500000000002</v>
      </c>
      <c r="P108" s="8">
        <f t="shared" si="7"/>
        <v>0.42789191177919839</v>
      </c>
      <c r="Q108" s="9">
        <f>YEAR(SalesDataTable[[#This Row],[Order Date]])</f>
        <v>2026</v>
      </c>
      <c r="R108" s="8" t="str">
        <f>"Q"&amp;ROUNDUP(MONTH(SalesDataTable[[#This Row],[Order Date]])/3,0)</f>
        <v>Q1</v>
      </c>
      <c r="S108" s="5">
        <f>MONTH(SalesDataTable[[#This Row],[Order Date]])</f>
        <v>1</v>
      </c>
      <c r="T108" s="8" t="str">
        <f>TEXT(SalesDataTable[[#This Row],[Order Date]],"mmm")</f>
        <v>Jan</v>
      </c>
    </row>
    <row r="109" spans="1:20" ht="15.75" x14ac:dyDescent="0.25">
      <c r="A109" s="2">
        <v>3820</v>
      </c>
      <c r="B109" s="3">
        <v>46045</v>
      </c>
      <c r="C109" s="4" t="s">
        <v>40</v>
      </c>
      <c r="D109" s="4" t="s">
        <v>67</v>
      </c>
      <c r="E109" s="4" t="s">
        <v>39</v>
      </c>
      <c r="F109" s="4" t="s">
        <v>33</v>
      </c>
      <c r="G109" s="4" t="s">
        <v>43</v>
      </c>
      <c r="H109" s="4" t="s">
        <v>60</v>
      </c>
      <c r="I109" s="5">
        <v>1</v>
      </c>
      <c r="J109" s="6">
        <v>82.6</v>
      </c>
      <c r="K109" s="7">
        <v>0.05</v>
      </c>
      <c r="L109" s="6">
        <v>38.299999999999997</v>
      </c>
      <c r="M109" s="6">
        <f t="shared" si="4"/>
        <v>78.469999999999985</v>
      </c>
      <c r="N109" s="6">
        <f t="shared" si="5"/>
        <v>38.299999999999997</v>
      </c>
      <c r="O109" s="6">
        <f t="shared" si="6"/>
        <v>40.169999999999987</v>
      </c>
      <c r="P109" s="8">
        <f t="shared" si="7"/>
        <v>0.51191538167452522</v>
      </c>
      <c r="Q109" s="9">
        <f>YEAR(SalesDataTable[[#This Row],[Order Date]])</f>
        <v>2026</v>
      </c>
      <c r="R109" s="8" t="str">
        <f>"Q"&amp;ROUNDUP(MONTH(SalesDataTable[[#This Row],[Order Date]])/3,0)</f>
        <v>Q1</v>
      </c>
      <c r="S109" s="5">
        <f>MONTH(SalesDataTable[[#This Row],[Order Date]])</f>
        <v>1</v>
      </c>
      <c r="T109" s="8" t="str">
        <f>TEXT(SalesDataTable[[#This Row],[Order Date]],"mmm")</f>
        <v>Jan</v>
      </c>
    </row>
    <row r="110" spans="1:20" ht="15.75" x14ac:dyDescent="0.25">
      <c r="A110" s="2">
        <v>994</v>
      </c>
      <c r="B110" s="3">
        <v>46046</v>
      </c>
      <c r="C110" s="4" t="s">
        <v>20</v>
      </c>
      <c r="D110" s="4" t="s">
        <v>70</v>
      </c>
      <c r="E110" s="4" t="s">
        <v>22</v>
      </c>
      <c r="F110" s="4" t="s">
        <v>23</v>
      </c>
      <c r="G110" s="4" t="s">
        <v>29</v>
      </c>
      <c r="H110" s="4" t="s">
        <v>30</v>
      </c>
      <c r="I110" s="5">
        <v>1</v>
      </c>
      <c r="J110" s="6">
        <v>94.07</v>
      </c>
      <c r="K110" s="7">
        <v>0</v>
      </c>
      <c r="L110" s="6">
        <v>46.28</v>
      </c>
      <c r="M110" s="6">
        <f t="shared" si="4"/>
        <v>94.07</v>
      </c>
      <c r="N110" s="6">
        <f t="shared" si="5"/>
        <v>46.28</v>
      </c>
      <c r="O110" s="6">
        <f t="shared" si="6"/>
        <v>47.789999999999992</v>
      </c>
      <c r="P110" s="8">
        <f t="shared" si="7"/>
        <v>0.50802593813117891</v>
      </c>
      <c r="Q110" s="9">
        <f>YEAR(SalesDataTable[[#This Row],[Order Date]])</f>
        <v>2026</v>
      </c>
      <c r="R110" s="8" t="str">
        <f>"Q"&amp;ROUNDUP(MONTH(SalesDataTable[[#This Row],[Order Date]])/3,0)</f>
        <v>Q1</v>
      </c>
      <c r="S110" s="5">
        <f>MONTH(SalesDataTable[[#This Row],[Order Date]])</f>
        <v>1</v>
      </c>
      <c r="T110" s="8" t="str">
        <f>TEXT(SalesDataTable[[#This Row],[Order Date]],"mmm")</f>
        <v>Jan</v>
      </c>
    </row>
    <row r="111" spans="1:20" ht="15.75" x14ac:dyDescent="0.25">
      <c r="A111" s="2">
        <v>1643</v>
      </c>
      <c r="B111" s="3">
        <v>46046</v>
      </c>
      <c r="C111" s="4" t="s">
        <v>20</v>
      </c>
      <c r="D111" s="4" t="s">
        <v>70</v>
      </c>
      <c r="E111" s="4" t="s">
        <v>22</v>
      </c>
      <c r="F111" s="4" t="s">
        <v>23</v>
      </c>
      <c r="G111" s="4" t="s">
        <v>34</v>
      </c>
      <c r="H111" s="4" t="s">
        <v>68</v>
      </c>
      <c r="I111" s="5">
        <v>1</v>
      </c>
      <c r="J111" s="6">
        <v>163.71</v>
      </c>
      <c r="K111" s="7">
        <v>0</v>
      </c>
      <c r="L111" s="6">
        <v>90.06</v>
      </c>
      <c r="M111" s="6">
        <f t="shared" si="4"/>
        <v>163.71</v>
      </c>
      <c r="N111" s="6">
        <f t="shared" si="5"/>
        <v>90.06</v>
      </c>
      <c r="O111" s="6">
        <f t="shared" si="6"/>
        <v>73.650000000000006</v>
      </c>
      <c r="P111" s="8">
        <f t="shared" si="7"/>
        <v>0.44988088693421296</v>
      </c>
      <c r="Q111" s="9">
        <f>YEAR(SalesDataTable[[#This Row],[Order Date]])</f>
        <v>2026</v>
      </c>
      <c r="R111" s="8" t="str">
        <f>"Q"&amp;ROUNDUP(MONTH(SalesDataTable[[#This Row],[Order Date]])/3,0)</f>
        <v>Q1</v>
      </c>
      <c r="S111" s="5">
        <f>MONTH(SalesDataTable[[#This Row],[Order Date]])</f>
        <v>1</v>
      </c>
      <c r="T111" s="8" t="str">
        <f>TEXT(SalesDataTable[[#This Row],[Order Date]],"mmm")</f>
        <v>Jan</v>
      </c>
    </row>
    <row r="112" spans="1:20" ht="15.75" x14ac:dyDescent="0.25">
      <c r="A112" s="2">
        <v>1971</v>
      </c>
      <c r="B112" s="3">
        <v>46046</v>
      </c>
      <c r="C112" s="4" t="s">
        <v>40</v>
      </c>
      <c r="D112" s="4" t="s">
        <v>53</v>
      </c>
      <c r="E112" s="4" t="s">
        <v>39</v>
      </c>
      <c r="F112" s="4" t="s">
        <v>23</v>
      </c>
      <c r="G112" s="4" t="s">
        <v>43</v>
      </c>
      <c r="H112" s="4" t="s">
        <v>49</v>
      </c>
      <c r="I112" s="5">
        <v>4</v>
      </c>
      <c r="J112" s="6">
        <v>191.43</v>
      </c>
      <c r="K112" s="7">
        <v>0</v>
      </c>
      <c r="L112" s="6">
        <v>106.82</v>
      </c>
      <c r="M112" s="6">
        <f t="shared" si="4"/>
        <v>765.72</v>
      </c>
      <c r="N112" s="6">
        <f t="shared" si="5"/>
        <v>427.28</v>
      </c>
      <c r="O112" s="6">
        <f t="shared" si="6"/>
        <v>338.44000000000005</v>
      </c>
      <c r="P112" s="8">
        <f t="shared" si="7"/>
        <v>0.441989238886277</v>
      </c>
      <c r="Q112" s="9">
        <f>YEAR(SalesDataTable[[#This Row],[Order Date]])</f>
        <v>2026</v>
      </c>
      <c r="R112" s="8" t="str">
        <f>"Q"&amp;ROUNDUP(MONTH(SalesDataTable[[#This Row],[Order Date]])/3,0)</f>
        <v>Q1</v>
      </c>
      <c r="S112" s="5">
        <f>MONTH(SalesDataTable[[#This Row],[Order Date]])</f>
        <v>1</v>
      </c>
      <c r="T112" s="8" t="str">
        <f>TEXT(SalesDataTable[[#This Row],[Order Date]],"mmm")</f>
        <v>Jan</v>
      </c>
    </row>
    <row r="113" spans="1:20" ht="15.75" x14ac:dyDescent="0.25">
      <c r="A113" s="2">
        <v>2828</v>
      </c>
      <c r="B113" s="3">
        <v>46046</v>
      </c>
      <c r="C113" s="4" t="s">
        <v>26</v>
      </c>
      <c r="D113" s="4" t="s">
        <v>61</v>
      </c>
      <c r="E113" s="4" t="s">
        <v>28</v>
      </c>
      <c r="F113" s="4" t="s">
        <v>36</v>
      </c>
      <c r="G113" s="4" t="s">
        <v>34</v>
      </c>
      <c r="H113" s="4" t="s">
        <v>52</v>
      </c>
      <c r="I113" s="5">
        <v>3</v>
      </c>
      <c r="J113" s="6">
        <v>46.94</v>
      </c>
      <c r="K113" s="7">
        <v>0.05</v>
      </c>
      <c r="L113" s="6">
        <v>18.18</v>
      </c>
      <c r="M113" s="6">
        <f t="shared" si="4"/>
        <v>133.779</v>
      </c>
      <c r="N113" s="6">
        <f t="shared" si="5"/>
        <v>54.54</v>
      </c>
      <c r="O113" s="6">
        <f t="shared" si="6"/>
        <v>79.239000000000004</v>
      </c>
      <c r="P113" s="8">
        <f t="shared" si="7"/>
        <v>0.59231269481757232</v>
      </c>
      <c r="Q113" s="9">
        <f>YEAR(SalesDataTable[[#This Row],[Order Date]])</f>
        <v>2026</v>
      </c>
      <c r="R113" s="8" t="str">
        <f>"Q"&amp;ROUNDUP(MONTH(SalesDataTable[[#This Row],[Order Date]])/3,0)</f>
        <v>Q1</v>
      </c>
      <c r="S113" s="5">
        <f>MONTH(SalesDataTable[[#This Row],[Order Date]])</f>
        <v>1</v>
      </c>
      <c r="T113" s="8" t="str">
        <f>TEXT(SalesDataTable[[#This Row],[Order Date]],"mmm")</f>
        <v>Jan</v>
      </c>
    </row>
    <row r="114" spans="1:20" ht="15.75" x14ac:dyDescent="0.25">
      <c r="A114" s="2">
        <v>5175</v>
      </c>
      <c r="B114" s="3">
        <v>46046</v>
      </c>
      <c r="C114" s="4" t="s">
        <v>40</v>
      </c>
      <c r="D114" s="4" t="s">
        <v>51</v>
      </c>
      <c r="E114" s="4" t="s">
        <v>22</v>
      </c>
      <c r="F114" s="4" t="s">
        <v>23</v>
      </c>
      <c r="G114" s="4" t="s">
        <v>29</v>
      </c>
      <c r="H114" s="4" t="s">
        <v>37</v>
      </c>
      <c r="I114" s="5">
        <v>1</v>
      </c>
      <c r="J114" s="6">
        <v>147.21</v>
      </c>
      <c r="K114" s="7">
        <v>0</v>
      </c>
      <c r="L114" s="6">
        <v>79.510000000000005</v>
      </c>
      <c r="M114" s="6">
        <f t="shared" si="4"/>
        <v>147.21</v>
      </c>
      <c r="N114" s="6">
        <f t="shared" si="5"/>
        <v>79.510000000000005</v>
      </c>
      <c r="O114" s="6">
        <f t="shared" si="6"/>
        <v>67.7</v>
      </c>
      <c r="P114" s="8">
        <f t="shared" si="7"/>
        <v>0.45988723592147274</v>
      </c>
      <c r="Q114" s="9">
        <f>YEAR(SalesDataTable[[#This Row],[Order Date]])</f>
        <v>2026</v>
      </c>
      <c r="R114" s="8" t="str">
        <f>"Q"&amp;ROUNDUP(MONTH(SalesDataTable[[#This Row],[Order Date]])/3,0)</f>
        <v>Q1</v>
      </c>
      <c r="S114" s="5">
        <f>MONTH(SalesDataTable[[#This Row],[Order Date]])</f>
        <v>1</v>
      </c>
      <c r="T114" s="8" t="str">
        <f>TEXT(SalesDataTable[[#This Row],[Order Date]],"mmm")</f>
        <v>Jan</v>
      </c>
    </row>
    <row r="115" spans="1:20" ht="15.75" x14ac:dyDescent="0.25">
      <c r="A115" s="2">
        <v>1874</v>
      </c>
      <c r="B115" s="3">
        <v>46047</v>
      </c>
      <c r="C115" s="4" t="s">
        <v>20</v>
      </c>
      <c r="D115" s="4" t="s">
        <v>21</v>
      </c>
      <c r="E115" s="4" t="s">
        <v>22</v>
      </c>
      <c r="F115" s="4" t="s">
        <v>36</v>
      </c>
      <c r="G115" s="4" t="s">
        <v>34</v>
      </c>
      <c r="H115" s="4" t="s">
        <v>35</v>
      </c>
      <c r="I115" s="5">
        <v>1</v>
      </c>
      <c r="J115" s="6">
        <v>35.729999999999997</v>
      </c>
      <c r="K115" s="7">
        <v>0</v>
      </c>
      <c r="L115" s="6">
        <v>13.57</v>
      </c>
      <c r="M115" s="6">
        <f t="shared" si="4"/>
        <v>35.729999999999997</v>
      </c>
      <c r="N115" s="6">
        <f t="shared" si="5"/>
        <v>13.57</v>
      </c>
      <c r="O115" s="6">
        <f t="shared" si="6"/>
        <v>22.159999999999997</v>
      </c>
      <c r="P115" s="8">
        <f t="shared" si="7"/>
        <v>0.62020710887209629</v>
      </c>
      <c r="Q115" s="9">
        <f>YEAR(SalesDataTable[[#This Row],[Order Date]])</f>
        <v>2026</v>
      </c>
      <c r="R115" s="8" t="str">
        <f>"Q"&amp;ROUNDUP(MONTH(SalesDataTable[[#This Row],[Order Date]])/3,0)</f>
        <v>Q1</v>
      </c>
      <c r="S115" s="5">
        <f>MONTH(SalesDataTable[[#This Row],[Order Date]])</f>
        <v>1</v>
      </c>
      <c r="T115" s="8" t="str">
        <f>TEXT(SalesDataTable[[#This Row],[Order Date]],"mmm")</f>
        <v>Jan</v>
      </c>
    </row>
    <row r="116" spans="1:20" ht="15.75" x14ac:dyDescent="0.25">
      <c r="A116" s="2">
        <v>2490</v>
      </c>
      <c r="B116" s="3">
        <v>46047</v>
      </c>
      <c r="C116" s="4" t="s">
        <v>26</v>
      </c>
      <c r="D116" s="4" t="s">
        <v>69</v>
      </c>
      <c r="E116" s="4" t="s">
        <v>22</v>
      </c>
      <c r="F116" s="4" t="s">
        <v>33</v>
      </c>
      <c r="G116" s="4" t="s">
        <v>24</v>
      </c>
      <c r="H116" s="4" t="s">
        <v>50</v>
      </c>
      <c r="I116" s="5">
        <v>2</v>
      </c>
      <c r="J116" s="6">
        <v>103.99</v>
      </c>
      <c r="K116" s="7">
        <v>0.15</v>
      </c>
      <c r="L116" s="6">
        <v>51.94</v>
      </c>
      <c r="M116" s="6">
        <f t="shared" si="4"/>
        <v>176.78299999999999</v>
      </c>
      <c r="N116" s="6">
        <f t="shared" si="5"/>
        <v>103.88</v>
      </c>
      <c r="O116" s="6">
        <f t="shared" si="6"/>
        <v>72.902999999999992</v>
      </c>
      <c r="P116" s="8">
        <f t="shared" si="7"/>
        <v>0.41238693765803269</v>
      </c>
      <c r="Q116" s="9">
        <f>YEAR(SalesDataTable[[#This Row],[Order Date]])</f>
        <v>2026</v>
      </c>
      <c r="R116" s="8" t="str">
        <f>"Q"&amp;ROUNDUP(MONTH(SalesDataTable[[#This Row],[Order Date]])/3,0)</f>
        <v>Q1</v>
      </c>
      <c r="S116" s="5">
        <f>MONTH(SalesDataTable[[#This Row],[Order Date]])</f>
        <v>1</v>
      </c>
      <c r="T116" s="8" t="str">
        <f>TEXT(SalesDataTable[[#This Row],[Order Date]],"mmm")</f>
        <v>Jan</v>
      </c>
    </row>
    <row r="117" spans="1:20" ht="15.75" x14ac:dyDescent="0.25">
      <c r="A117" s="2">
        <v>5078</v>
      </c>
      <c r="B117" s="3">
        <v>46047</v>
      </c>
      <c r="C117" s="4" t="s">
        <v>26</v>
      </c>
      <c r="D117" s="4" t="s">
        <v>63</v>
      </c>
      <c r="E117" s="4" t="s">
        <v>22</v>
      </c>
      <c r="F117" s="4" t="s">
        <v>23</v>
      </c>
      <c r="G117" s="4" t="s">
        <v>29</v>
      </c>
      <c r="H117" s="4" t="s">
        <v>66</v>
      </c>
      <c r="I117" s="5">
        <v>2</v>
      </c>
      <c r="J117" s="6">
        <v>72.739999999999995</v>
      </c>
      <c r="K117" s="7">
        <v>0</v>
      </c>
      <c r="L117" s="6">
        <v>31.96</v>
      </c>
      <c r="M117" s="6">
        <f t="shared" si="4"/>
        <v>145.47999999999999</v>
      </c>
      <c r="N117" s="6">
        <f t="shared" si="5"/>
        <v>63.92</v>
      </c>
      <c r="O117" s="6">
        <f t="shared" si="6"/>
        <v>81.559999999999988</v>
      </c>
      <c r="P117" s="8">
        <f t="shared" si="7"/>
        <v>0.56062689029419843</v>
      </c>
      <c r="Q117" s="9">
        <f>YEAR(SalesDataTable[[#This Row],[Order Date]])</f>
        <v>2026</v>
      </c>
      <c r="R117" s="8" t="str">
        <f>"Q"&amp;ROUNDUP(MONTH(SalesDataTable[[#This Row],[Order Date]])/3,0)</f>
        <v>Q1</v>
      </c>
      <c r="S117" s="5">
        <f>MONTH(SalesDataTable[[#This Row],[Order Date]])</f>
        <v>1</v>
      </c>
      <c r="T117" s="8" t="str">
        <f>TEXT(SalesDataTable[[#This Row],[Order Date]],"mmm")</f>
        <v>Jan</v>
      </c>
    </row>
    <row r="118" spans="1:20" ht="15.75" x14ac:dyDescent="0.25">
      <c r="A118" s="2">
        <v>230</v>
      </c>
      <c r="B118" s="3">
        <v>46048</v>
      </c>
      <c r="C118" s="4" t="s">
        <v>31</v>
      </c>
      <c r="D118" s="4" t="s">
        <v>59</v>
      </c>
      <c r="E118" s="4" t="s">
        <v>39</v>
      </c>
      <c r="F118" s="4" t="s">
        <v>23</v>
      </c>
      <c r="G118" s="4" t="s">
        <v>24</v>
      </c>
      <c r="H118" s="4" t="s">
        <v>50</v>
      </c>
      <c r="I118" s="5">
        <v>1</v>
      </c>
      <c r="J118" s="6">
        <v>100.01</v>
      </c>
      <c r="K118" s="7">
        <v>0.05</v>
      </c>
      <c r="L118" s="6">
        <v>49.41</v>
      </c>
      <c r="M118" s="6">
        <f t="shared" si="4"/>
        <v>95.009500000000003</v>
      </c>
      <c r="N118" s="6">
        <f t="shared" si="5"/>
        <v>49.41</v>
      </c>
      <c r="O118" s="6">
        <f t="shared" si="6"/>
        <v>45.599500000000006</v>
      </c>
      <c r="P118" s="8">
        <f t="shared" si="7"/>
        <v>0.47994674216788852</v>
      </c>
      <c r="Q118" s="9">
        <f>YEAR(SalesDataTable[[#This Row],[Order Date]])</f>
        <v>2026</v>
      </c>
      <c r="R118" s="8" t="str">
        <f>"Q"&amp;ROUNDUP(MONTH(SalesDataTable[[#This Row],[Order Date]])/3,0)</f>
        <v>Q1</v>
      </c>
      <c r="S118" s="5">
        <f>MONTH(SalesDataTable[[#This Row],[Order Date]])</f>
        <v>1</v>
      </c>
      <c r="T118" s="8" t="str">
        <f>TEXT(SalesDataTable[[#This Row],[Order Date]],"mmm")</f>
        <v>Jan</v>
      </c>
    </row>
    <row r="119" spans="1:20" ht="15.75" x14ac:dyDescent="0.25">
      <c r="A119" s="2">
        <v>1757</v>
      </c>
      <c r="B119" s="3">
        <v>46048</v>
      </c>
      <c r="C119" s="4" t="s">
        <v>40</v>
      </c>
      <c r="D119" s="4" t="s">
        <v>51</v>
      </c>
      <c r="E119" s="4" t="s">
        <v>22</v>
      </c>
      <c r="F119" s="4" t="s">
        <v>36</v>
      </c>
      <c r="G119" s="4" t="s">
        <v>34</v>
      </c>
      <c r="H119" s="4" t="s">
        <v>52</v>
      </c>
      <c r="I119" s="5">
        <v>2</v>
      </c>
      <c r="J119" s="6">
        <v>45.73</v>
      </c>
      <c r="K119" s="7">
        <v>0</v>
      </c>
      <c r="L119" s="6">
        <v>18.11</v>
      </c>
      <c r="M119" s="6">
        <f t="shared" si="4"/>
        <v>91.46</v>
      </c>
      <c r="N119" s="6">
        <f t="shared" si="5"/>
        <v>36.22</v>
      </c>
      <c r="O119" s="6">
        <f t="shared" si="6"/>
        <v>55.239999999999995</v>
      </c>
      <c r="P119" s="8">
        <f t="shared" si="7"/>
        <v>0.60397988191559149</v>
      </c>
      <c r="Q119" s="9">
        <f>YEAR(SalesDataTable[[#This Row],[Order Date]])</f>
        <v>2026</v>
      </c>
      <c r="R119" s="8" t="str">
        <f>"Q"&amp;ROUNDUP(MONTH(SalesDataTable[[#This Row],[Order Date]])/3,0)</f>
        <v>Q1</v>
      </c>
      <c r="S119" s="5">
        <f>MONTH(SalesDataTable[[#This Row],[Order Date]])</f>
        <v>1</v>
      </c>
      <c r="T119" s="8" t="str">
        <f>TEXT(SalesDataTable[[#This Row],[Order Date]],"mmm")</f>
        <v>Jan</v>
      </c>
    </row>
    <row r="120" spans="1:20" ht="15.75" x14ac:dyDescent="0.25">
      <c r="A120" s="2">
        <v>1944</v>
      </c>
      <c r="B120" s="3">
        <v>46048</v>
      </c>
      <c r="C120" s="4" t="s">
        <v>31</v>
      </c>
      <c r="D120" s="4" t="s">
        <v>72</v>
      </c>
      <c r="E120" s="4" t="s">
        <v>22</v>
      </c>
      <c r="F120" s="4" t="s">
        <v>23</v>
      </c>
      <c r="G120" s="4" t="s">
        <v>29</v>
      </c>
      <c r="H120" s="4" t="s">
        <v>37</v>
      </c>
      <c r="I120" s="5">
        <v>2</v>
      </c>
      <c r="J120" s="6">
        <v>143.66</v>
      </c>
      <c r="K120" s="7">
        <v>0.15</v>
      </c>
      <c r="L120" s="6">
        <v>78.14</v>
      </c>
      <c r="M120" s="6">
        <f t="shared" si="4"/>
        <v>244.22199999999998</v>
      </c>
      <c r="N120" s="6">
        <f t="shared" si="5"/>
        <v>156.28</v>
      </c>
      <c r="O120" s="6">
        <f t="shared" si="6"/>
        <v>87.941999999999979</v>
      </c>
      <c r="P120" s="8">
        <f t="shared" si="7"/>
        <v>0.36009040954541355</v>
      </c>
      <c r="Q120" s="9">
        <f>YEAR(SalesDataTable[[#This Row],[Order Date]])</f>
        <v>2026</v>
      </c>
      <c r="R120" s="8" t="str">
        <f>"Q"&amp;ROUNDUP(MONTH(SalesDataTable[[#This Row],[Order Date]])/3,0)</f>
        <v>Q1</v>
      </c>
      <c r="S120" s="5">
        <f>MONTH(SalesDataTable[[#This Row],[Order Date]])</f>
        <v>1</v>
      </c>
      <c r="T120" s="8" t="str">
        <f>TEXT(SalesDataTable[[#This Row],[Order Date]],"mmm")</f>
        <v>Jan</v>
      </c>
    </row>
    <row r="121" spans="1:20" ht="15.75" x14ac:dyDescent="0.25">
      <c r="A121" s="2">
        <v>3485</v>
      </c>
      <c r="B121" s="3">
        <v>46048</v>
      </c>
      <c r="C121" s="4" t="s">
        <v>31</v>
      </c>
      <c r="D121" s="4" t="s">
        <v>59</v>
      </c>
      <c r="E121" s="4" t="s">
        <v>22</v>
      </c>
      <c r="F121" s="4" t="s">
        <v>36</v>
      </c>
      <c r="G121" s="4" t="s">
        <v>43</v>
      </c>
      <c r="H121" s="4" t="s">
        <v>71</v>
      </c>
      <c r="I121" s="5">
        <v>2</v>
      </c>
      <c r="J121" s="6">
        <v>121.88</v>
      </c>
      <c r="K121" s="7">
        <v>0.05</v>
      </c>
      <c r="L121" s="6">
        <v>62.17</v>
      </c>
      <c r="M121" s="6">
        <f t="shared" si="4"/>
        <v>231.57199999999997</v>
      </c>
      <c r="N121" s="6">
        <f t="shared" si="5"/>
        <v>124.34</v>
      </c>
      <c r="O121" s="6">
        <f t="shared" si="6"/>
        <v>107.23199999999997</v>
      </c>
      <c r="P121" s="8">
        <f t="shared" si="7"/>
        <v>0.46306116456220953</v>
      </c>
      <c r="Q121" s="9">
        <f>YEAR(SalesDataTable[[#This Row],[Order Date]])</f>
        <v>2026</v>
      </c>
      <c r="R121" s="8" t="str">
        <f>"Q"&amp;ROUNDUP(MONTH(SalesDataTable[[#This Row],[Order Date]])/3,0)</f>
        <v>Q1</v>
      </c>
      <c r="S121" s="5">
        <f>MONTH(SalesDataTable[[#This Row],[Order Date]])</f>
        <v>1</v>
      </c>
      <c r="T121" s="8" t="str">
        <f>TEXT(SalesDataTable[[#This Row],[Order Date]],"mmm")</f>
        <v>Jan</v>
      </c>
    </row>
    <row r="122" spans="1:20" ht="15.75" x14ac:dyDescent="0.25">
      <c r="A122" s="2">
        <v>4002</v>
      </c>
      <c r="B122" s="3">
        <v>46048</v>
      </c>
      <c r="C122" s="4" t="s">
        <v>20</v>
      </c>
      <c r="D122" s="4" t="s">
        <v>70</v>
      </c>
      <c r="E122" s="4" t="s">
        <v>22</v>
      </c>
      <c r="F122" s="4" t="s">
        <v>23</v>
      </c>
      <c r="G122" s="4" t="s">
        <v>54</v>
      </c>
      <c r="H122" s="4" t="s">
        <v>65</v>
      </c>
      <c r="I122" s="5">
        <v>3</v>
      </c>
      <c r="J122" s="6">
        <v>50.92</v>
      </c>
      <c r="K122" s="7">
        <v>0.05</v>
      </c>
      <c r="L122" s="6">
        <v>21.87</v>
      </c>
      <c r="M122" s="6">
        <f t="shared" si="4"/>
        <v>145.12199999999999</v>
      </c>
      <c r="N122" s="6">
        <f t="shared" si="5"/>
        <v>65.61</v>
      </c>
      <c r="O122" s="6">
        <f t="shared" si="6"/>
        <v>79.511999999999986</v>
      </c>
      <c r="P122" s="8">
        <f t="shared" si="7"/>
        <v>0.54789763095877941</v>
      </c>
      <c r="Q122" s="9">
        <f>YEAR(SalesDataTable[[#This Row],[Order Date]])</f>
        <v>2026</v>
      </c>
      <c r="R122" s="8" t="str">
        <f>"Q"&amp;ROUNDUP(MONTH(SalesDataTable[[#This Row],[Order Date]])/3,0)</f>
        <v>Q1</v>
      </c>
      <c r="S122" s="5">
        <f>MONTH(SalesDataTable[[#This Row],[Order Date]])</f>
        <v>1</v>
      </c>
      <c r="T122" s="8" t="str">
        <f>TEXT(SalesDataTable[[#This Row],[Order Date]],"mmm")</f>
        <v>Jan</v>
      </c>
    </row>
    <row r="123" spans="1:20" ht="15.75" x14ac:dyDescent="0.25">
      <c r="A123" s="2">
        <v>818</v>
      </c>
      <c r="B123" s="3">
        <v>46049</v>
      </c>
      <c r="C123" s="4" t="s">
        <v>20</v>
      </c>
      <c r="D123" s="4" t="s">
        <v>21</v>
      </c>
      <c r="E123" s="4" t="s">
        <v>22</v>
      </c>
      <c r="F123" s="4" t="s">
        <v>23</v>
      </c>
      <c r="G123" s="4" t="s">
        <v>24</v>
      </c>
      <c r="H123" s="4" t="s">
        <v>50</v>
      </c>
      <c r="I123" s="5">
        <v>1</v>
      </c>
      <c r="J123" s="6">
        <v>103.78</v>
      </c>
      <c r="K123" s="7">
        <v>0</v>
      </c>
      <c r="L123" s="6">
        <v>49.36</v>
      </c>
      <c r="M123" s="6">
        <f t="shared" si="4"/>
        <v>103.78</v>
      </c>
      <c r="N123" s="6">
        <f t="shared" si="5"/>
        <v>49.36</v>
      </c>
      <c r="O123" s="6">
        <f t="shared" si="6"/>
        <v>54.42</v>
      </c>
      <c r="P123" s="8">
        <f t="shared" si="7"/>
        <v>0.52437849296588934</v>
      </c>
      <c r="Q123" s="9">
        <f>YEAR(SalesDataTable[[#This Row],[Order Date]])</f>
        <v>2026</v>
      </c>
      <c r="R123" s="8" t="str">
        <f>"Q"&amp;ROUNDUP(MONTH(SalesDataTable[[#This Row],[Order Date]])/3,0)</f>
        <v>Q1</v>
      </c>
      <c r="S123" s="5">
        <f>MONTH(SalesDataTable[[#This Row],[Order Date]])</f>
        <v>1</v>
      </c>
      <c r="T123" s="8" t="str">
        <f>TEXT(SalesDataTable[[#This Row],[Order Date]],"mmm")</f>
        <v>Jan</v>
      </c>
    </row>
    <row r="124" spans="1:20" ht="15.75" x14ac:dyDescent="0.25">
      <c r="A124" s="2">
        <v>1439</v>
      </c>
      <c r="B124" s="3">
        <v>46049</v>
      </c>
      <c r="C124" s="4" t="s">
        <v>26</v>
      </c>
      <c r="D124" s="4" t="s">
        <v>47</v>
      </c>
      <c r="E124" s="4" t="s">
        <v>48</v>
      </c>
      <c r="F124" s="4" t="s">
        <v>33</v>
      </c>
      <c r="G124" s="4" t="s">
        <v>29</v>
      </c>
      <c r="H124" s="4" t="s">
        <v>57</v>
      </c>
      <c r="I124" s="5">
        <v>2</v>
      </c>
      <c r="J124" s="6">
        <v>157.16999999999999</v>
      </c>
      <c r="K124" s="7">
        <v>0</v>
      </c>
      <c r="L124" s="6">
        <v>81.260000000000005</v>
      </c>
      <c r="M124" s="6">
        <f t="shared" si="4"/>
        <v>314.33999999999997</v>
      </c>
      <c r="N124" s="6">
        <f t="shared" si="5"/>
        <v>162.52000000000001</v>
      </c>
      <c r="O124" s="6">
        <f t="shared" si="6"/>
        <v>151.81999999999996</v>
      </c>
      <c r="P124" s="8">
        <f t="shared" si="7"/>
        <v>0.4829802125087484</v>
      </c>
      <c r="Q124" s="9">
        <f>YEAR(SalesDataTable[[#This Row],[Order Date]])</f>
        <v>2026</v>
      </c>
      <c r="R124" s="8" t="str">
        <f>"Q"&amp;ROUNDUP(MONTH(SalesDataTable[[#This Row],[Order Date]])/3,0)</f>
        <v>Q1</v>
      </c>
      <c r="S124" s="5">
        <f>MONTH(SalesDataTable[[#This Row],[Order Date]])</f>
        <v>1</v>
      </c>
      <c r="T124" s="8" t="str">
        <f>TEXT(SalesDataTable[[#This Row],[Order Date]],"mmm")</f>
        <v>Jan</v>
      </c>
    </row>
    <row r="125" spans="1:20" ht="15.75" x14ac:dyDescent="0.25">
      <c r="A125" s="2">
        <v>1616</v>
      </c>
      <c r="B125" s="3">
        <v>46049</v>
      </c>
      <c r="C125" s="4" t="s">
        <v>26</v>
      </c>
      <c r="D125" s="4" t="s">
        <v>63</v>
      </c>
      <c r="E125" s="4" t="s">
        <v>22</v>
      </c>
      <c r="F125" s="4" t="s">
        <v>36</v>
      </c>
      <c r="G125" s="4" t="s">
        <v>34</v>
      </c>
      <c r="H125" s="4" t="s">
        <v>64</v>
      </c>
      <c r="I125" s="5">
        <v>2</v>
      </c>
      <c r="J125" s="6">
        <v>132.91999999999999</v>
      </c>
      <c r="K125" s="7">
        <v>0</v>
      </c>
      <c r="L125" s="6">
        <v>69.02</v>
      </c>
      <c r="M125" s="6">
        <f t="shared" si="4"/>
        <v>265.83999999999997</v>
      </c>
      <c r="N125" s="6">
        <f t="shared" si="5"/>
        <v>138.04</v>
      </c>
      <c r="O125" s="6">
        <f t="shared" si="6"/>
        <v>127.79999999999998</v>
      </c>
      <c r="P125" s="8">
        <f t="shared" si="7"/>
        <v>0.48074029491423409</v>
      </c>
      <c r="Q125" s="9">
        <f>YEAR(SalesDataTable[[#This Row],[Order Date]])</f>
        <v>2026</v>
      </c>
      <c r="R125" s="8" t="str">
        <f>"Q"&amp;ROUNDUP(MONTH(SalesDataTable[[#This Row],[Order Date]])/3,0)</f>
        <v>Q1</v>
      </c>
      <c r="S125" s="5">
        <f>MONTH(SalesDataTable[[#This Row],[Order Date]])</f>
        <v>1</v>
      </c>
      <c r="T125" s="8" t="str">
        <f>TEXT(SalesDataTable[[#This Row],[Order Date]],"mmm")</f>
        <v>Jan</v>
      </c>
    </row>
    <row r="126" spans="1:20" ht="15.75" x14ac:dyDescent="0.25">
      <c r="A126" s="2">
        <v>1798</v>
      </c>
      <c r="B126" s="3">
        <v>46049</v>
      </c>
      <c r="C126" s="4" t="s">
        <v>40</v>
      </c>
      <c r="D126" s="4" t="s">
        <v>53</v>
      </c>
      <c r="E126" s="4" t="s">
        <v>39</v>
      </c>
      <c r="F126" s="4" t="s">
        <v>23</v>
      </c>
      <c r="G126" s="4" t="s">
        <v>29</v>
      </c>
      <c r="H126" s="4" t="s">
        <v>66</v>
      </c>
      <c r="I126" s="5">
        <v>1</v>
      </c>
      <c r="J126" s="6">
        <v>71.41</v>
      </c>
      <c r="K126" s="7">
        <v>0.05</v>
      </c>
      <c r="L126" s="6">
        <v>32.28</v>
      </c>
      <c r="M126" s="6">
        <f t="shared" si="4"/>
        <v>67.839499999999987</v>
      </c>
      <c r="N126" s="6">
        <f t="shared" si="5"/>
        <v>32.28</v>
      </c>
      <c r="O126" s="6">
        <f t="shared" si="6"/>
        <v>35.559499999999986</v>
      </c>
      <c r="P126" s="8">
        <f t="shared" si="7"/>
        <v>0.52417102130764515</v>
      </c>
      <c r="Q126" s="9">
        <f>YEAR(SalesDataTable[[#This Row],[Order Date]])</f>
        <v>2026</v>
      </c>
      <c r="R126" s="8" t="str">
        <f>"Q"&amp;ROUNDUP(MONTH(SalesDataTable[[#This Row],[Order Date]])/3,0)</f>
        <v>Q1</v>
      </c>
      <c r="S126" s="5">
        <f>MONTH(SalesDataTable[[#This Row],[Order Date]])</f>
        <v>1</v>
      </c>
      <c r="T126" s="8" t="str">
        <f>TEXT(SalesDataTable[[#This Row],[Order Date]],"mmm")</f>
        <v>Jan</v>
      </c>
    </row>
    <row r="127" spans="1:20" ht="15.75" x14ac:dyDescent="0.25">
      <c r="A127" s="2">
        <v>4449</v>
      </c>
      <c r="B127" s="3">
        <v>46049</v>
      </c>
      <c r="C127" s="4" t="s">
        <v>40</v>
      </c>
      <c r="D127" s="4" t="s">
        <v>53</v>
      </c>
      <c r="E127" s="4" t="s">
        <v>22</v>
      </c>
      <c r="F127" s="4" t="s">
        <v>33</v>
      </c>
      <c r="G127" s="4" t="s">
        <v>43</v>
      </c>
      <c r="H127" s="4" t="s">
        <v>49</v>
      </c>
      <c r="I127" s="5">
        <v>1</v>
      </c>
      <c r="J127" s="6">
        <v>199.67</v>
      </c>
      <c r="K127" s="7">
        <v>0</v>
      </c>
      <c r="L127" s="6">
        <v>103.81</v>
      </c>
      <c r="M127" s="6">
        <f t="shared" si="4"/>
        <v>199.67</v>
      </c>
      <c r="N127" s="6">
        <f t="shared" si="5"/>
        <v>103.81</v>
      </c>
      <c r="O127" s="6">
        <f t="shared" si="6"/>
        <v>95.859999999999985</v>
      </c>
      <c r="P127" s="8">
        <f t="shared" si="7"/>
        <v>0.4800921520508839</v>
      </c>
      <c r="Q127" s="9">
        <f>YEAR(SalesDataTable[[#This Row],[Order Date]])</f>
        <v>2026</v>
      </c>
      <c r="R127" s="8" t="str">
        <f>"Q"&amp;ROUNDUP(MONTH(SalesDataTable[[#This Row],[Order Date]])/3,0)</f>
        <v>Q1</v>
      </c>
      <c r="S127" s="5">
        <f>MONTH(SalesDataTable[[#This Row],[Order Date]])</f>
        <v>1</v>
      </c>
      <c r="T127" s="8" t="str">
        <f>TEXT(SalesDataTable[[#This Row],[Order Date]],"mmm")</f>
        <v>Jan</v>
      </c>
    </row>
    <row r="128" spans="1:20" ht="15.75" x14ac:dyDescent="0.25">
      <c r="A128" s="2">
        <v>4473</v>
      </c>
      <c r="B128" s="3">
        <v>46049</v>
      </c>
      <c r="C128" s="4" t="s">
        <v>20</v>
      </c>
      <c r="D128" s="4" t="s">
        <v>21</v>
      </c>
      <c r="E128" s="4" t="s">
        <v>39</v>
      </c>
      <c r="F128" s="4" t="s">
        <v>23</v>
      </c>
      <c r="G128" s="4" t="s">
        <v>43</v>
      </c>
      <c r="H128" s="4" t="s">
        <v>49</v>
      </c>
      <c r="I128" s="5">
        <v>1</v>
      </c>
      <c r="J128" s="6">
        <v>196.88</v>
      </c>
      <c r="K128" s="7">
        <v>0</v>
      </c>
      <c r="L128" s="6">
        <v>102.76</v>
      </c>
      <c r="M128" s="6">
        <f t="shared" si="4"/>
        <v>196.88</v>
      </c>
      <c r="N128" s="6">
        <f t="shared" si="5"/>
        <v>102.76</v>
      </c>
      <c r="O128" s="6">
        <f t="shared" si="6"/>
        <v>94.11999999999999</v>
      </c>
      <c r="P128" s="8">
        <f t="shared" si="7"/>
        <v>0.47805770012190163</v>
      </c>
      <c r="Q128" s="9">
        <f>YEAR(SalesDataTable[[#This Row],[Order Date]])</f>
        <v>2026</v>
      </c>
      <c r="R128" s="8" t="str">
        <f>"Q"&amp;ROUNDUP(MONTH(SalesDataTable[[#This Row],[Order Date]])/3,0)</f>
        <v>Q1</v>
      </c>
      <c r="S128" s="5">
        <f>MONTH(SalesDataTable[[#This Row],[Order Date]])</f>
        <v>1</v>
      </c>
      <c r="T128" s="8" t="str">
        <f>TEXT(SalesDataTable[[#This Row],[Order Date]],"mmm")</f>
        <v>Jan</v>
      </c>
    </row>
    <row r="129" spans="1:20" ht="15.75" x14ac:dyDescent="0.25">
      <c r="A129" s="2">
        <v>203</v>
      </c>
      <c r="B129" s="3">
        <v>46050</v>
      </c>
      <c r="C129" s="4" t="s">
        <v>40</v>
      </c>
      <c r="D129" s="4" t="s">
        <v>51</v>
      </c>
      <c r="E129" s="4" t="s">
        <v>22</v>
      </c>
      <c r="F129" s="4" t="s">
        <v>23</v>
      </c>
      <c r="G129" s="4" t="s">
        <v>24</v>
      </c>
      <c r="H129" s="4" t="s">
        <v>42</v>
      </c>
      <c r="I129" s="5">
        <v>3</v>
      </c>
      <c r="J129" s="6">
        <v>49.95</v>
      </c>
      <c r="K129" s="7">
        <v>0</v>
      </c>
      <c r="L129" s="6">
        <v>22.55</v>
      </c>
      <c r="M129" s="6">
        <f t="shared" si="4"/>
        <v>149.85000000000002</v>
      </c>
      <c r="N129" s="6">
        <f t="shared" si="5"/>
        <v>67.650000000000006</v>
      </c>
      <c r="O129" s="6">
        <f t="shared" si="6"/>
        <v>82.200000000000017</v>
      </c>
      <c r="P129" s="8">
        <f t="shared" si="7"/>
        <v>0.54854854854854862</v>
      </c>
      <c r="Q129" s="9">
        <f>YEAR(SalesDataTable[[#This Row],[Order Date]])</f>
        <v>2026</v>
      </c>
      <c r="R129" s="8" t="str">
        <f>"Q"&amp;ROUNDUP(MONTH(SalesDataTable[[#This Row],[Order Date]])/3,0)</f>
        <v>Q1</v>
      </c>
      <c r="S129" s="5">
        <f>MONTH(SalesDataTable[[#This Row],[Order Date]])</f>
        <v>1</v>
      </c>
      <c r="T129" s="8" t="str">
        <f>TEXT(SalesDataTable[[#This Row],[Order Date]],"mmm")</f>
        <v>Jan</v>
      </c>
    </row>
    <row r="130" spans="1:20" ht="15.75" x14ac:dyDescent="0.25">
      <c r="A130" s="2">
        <v>1654</v>
      </c>
      <c r="B130" s="3">
        <v>46050</v>
      </c>
      <c r="C130" s="4" t="s">
        <v>26</v>
      </c>
      <c r="D130" s="4" t="s">
        <v>47</v>
      </c>
      <c r="E130" s="4" t="s">
        <v>48</v>
      </c>
      <c r="F130" s="4" t="s">
        <v>36</v>
      </c>
      <c r="G130" s="4" t="s">
        <v>29</v>
      </c>
      <c r="H130" s="4" t="s">
        <v>66</v>
      </c>
      <c r="I130" s="5">
        <v>1</v>
      </c>
      <c r="J130" s="6">
        <v>70.41</v>
      </c>
      <c r="K130" s="7">
        <v>0</v>
      </c>
      <c r="L130" s="6">
        <v>32.74</v>
      </c>
      <c r="M130" s="6">
        <f t="shared" ref="M130:M193" si="8">I130*J130*(1-K130)</f>
        <v>70.41</v>
      </c>
      <c r="N130" s="6">
        <f t="shared" ref="N130:N193" si="9">I130*L130</f>
        <v>32.74</v>
      </c>
      <c r="O130" s="6">
        <f t="shared" ref="O130:O193" si="10">M130-N130</f>
        <v>37.669999999999995</v>
      </c>
      <c r="P130" s="8">
        <f t="shared" ref="P130:P193" si="11">IFERROR(O130/M130,0)</f>
        <v>0.53500923164323244</v>
      </c>
      <c r="Q130" s="9">
        <f>YEAR(SalesDataTable[[#This Row],[Order Date]])</f>
        <v>2026</v>
      </c>
      <c r="R130" s="8" t="str">
        <f>"Q"&amp;ROUNDUP(MONTH(SalesDataTable[[#This Row],[Order Date]])/3,0)</f>
        <v>Q1</v>
      </c>
      <c r="S130" s="5">
        <f>MONTH(SalesDataTable[[#This Row],[Order Date]])</f>
        <v>1</v>
      </c>
      <c r="T130" s="8" t="str">
        <f>TEXT(SalesDataTable[[#This Row],[Order Date]],"mmm")</f>
        <v>Jan</v>
      </c>
    </row>
    <row r="131" spans="1:20" ht="15.75" x14ac:dyDescent="0.25">
      <c r="A131" s="2">
        <v>2203</v>
      </c>
      <c r="B131" s="3">
        <v>46050</v>
      </c>
      <c r="C131" s="4" t="s">
        <v>31</v>
      </c>
      <c r="D131" s="4" t="s">
        <v>72</v>
      </c>
      <c r="E131" s="4" t="s">
        <v>48</v>
      </c>
      <c r="F131" s="4" t="s">
        <v>23</v>
      </c>
      <c r="G131" s="4" t="s">
        <v>29</v>
      </c>
      <c r="H131" s="4" t="s">
        <v>66</v>
      </c>
      <c r="I131" s="5">
        <v>2</v>
      </c>
      <c r="J131" s="6">
        <v>70.290000000000006</v>
      </c>
      <c r="K131" s="7">
        <v>0.15</v>
      </c>
      <c r="L131" s="6">
        <v>31.84</v>
      </c>
      <c r="M131" s="6">
        <f t="shared" si="8"/>
        <v>119.49300000000001</v>
      </c>
      <c r="N131" s="6">
        <f t="shared" si="9"/>
        <v>63.68</v>
      </c>
      <c r="O131" s="6">
        <f t="shared" si="10"/>
        <v>55.813000000000009</v>
      </c>
      <c r="P131" s="8">
        <f t="shared" si="11"/>
        <v>0.46708175374289712</v>
      </c>
      <c r="Q131" s="9">
        <f>YEAR(SalesDataTable[[#This Row],[Order Date]])</f>
        <v>2026</v>
      </c>
      <c r="R131" s="8" t="str">
        <f>"Q"&amp;ROUNDUP(MONTH(SalesDataTable[[#This Row],[Order Date]])/3,0)</f>
        <v>Q1</v>
      </c>
      <c r="S131" s="5">
        <f>MONTH(SalesDataTable[[#This Row],[Order Date]])</f>
        <v>1</v>
      </c>
      <c r="T131" s="8" t="str">
        <f>TEXT(SalesDataTable[[#This Row],[Order Date]],"mmm")</f>
        <v>Jan</v>
      </c>
    </row>
    <row r="132" spans="1:20" ht="15.75" x14ac:dyDescent="0.25">
      <c r="A132" s="2">
        <v>3352</v>
      </c>
      <c r="B132" s="3">
        <v>46050</v>
      </c>
      <c r="C132" s="4" t="s">
        <v>31</v>
      </c>
      <c r="D132" s="4" t="s">
        <v>72</v>
      </c>
      <c r="E132" s="4" t="s">
        <v>22</v>
      </c>
      <c r="F132" s="4" t="s">
        <v>36</v>
      </c>
      <c r="G132" s="4" t="s">
        <v>29</v>
      </c>
      <c r="H132" s="4" t="s">
        <v>30</v>
      </c>
      <c r="I132" s="5">
        <v>4</v>
      </c>
      <c r="J132" s="6">
        <v>91.46</v>
      </c>
      <c r="K132" s="7">
        <v>0</v>
      </c>
      <c r="L132" s="6">
        <v>44.04</v>
      </c>
      <c r="M132" s="6">
        <f t="shared" si="8"/>
        <v>365.84</v>
      </c>
      <c r="N132" s="6">
        <f t="shared" si="9"/>
        <v>176.16</v>
      </c>
      <c r="O132" s="6">
        <f t="shared" si="10"/>
        <v>189.67999999999998</v>
      </c>
      <c r="P132" s="8">
        <f t="shared" si="11"/>
        <v>0.51847802317953207</v>
      </c>
      <c r="Q132" s="9">
        <f>YEAR(SalesDataTable[[#This Row],[Order Date]])</f>
        <v>2026</v>
      </c>
      <c r="R132" s="8" t="str">
        <f>"Q"&amp;ROUNDUP(MONTH(SalesDataTable[[#This Row],[Order Date]])/3,0)</f>
        <v>Q1</v>
      </c>
      <c r="S132" s="5">
        <f>MONTH(SalesDataTable[[#This Row],[Order Date]])</f>
        <v>1</v>
      </c>
      <c r="T132" s="8" t="str">
        <f>TEXT(SalesDataTable[[#This Row],[Order Date]],"mmm")</f>
        <v>Jan</v>
      </c>
    </row>
    <row r="133" spans="1:20" ht="15.75" x14ac:dyDescent="0.25">
      <c r="A133" s="2">
        <v>183</v>
      </c>
      <c r="B133" s="3">
        <v>46051</v>
      </c>
      <c r="C133" s="4" t="s">
        <v>26</v>
      </c>
      <c r="D133" s="4" t="s">
        <v>63</v>
      </c>
      <c r="E133" s="4" t="s">
        <v>22</v>
      </c>
      <c r="F133" s="4" t="s">
        <v>33</v>
      </c>
      <c r="G133" s="4" t="s">
        <v>43</v>
      </c>
      <c r="H133" s="4" t="s">
        <v>71</v>
      </c>
      <c r="I133" s="5">
        <v>2</v>
      </c>
      <c r="J133" s="6">
        <v>123.27</v>
      </c>
      <c r="K133" s="7">
        <v>0</v>
      </c>
      <c r="L133" s="6">
        <v>60.26</v>
      </c>
      <c r="M133" s="6">
        <f t="shared" si="8"/>
        <v>246.54</v>
      </c>
      <c r="N133" s="6">
        <f t="shared" si="9"/>
        <v>120.52</v>
      </c>
      <c r="O133" s="6">
        <f t="shared" si="10"/>
        <v>126.02</v>
      </c>
      <c r="P133" s="8">
        <f t="shared" si="11"/>
        <v>0.51115437657175311</v>
      </c>
      <c r="Q133" s="9">
        <f>YEAR(SalesDataTable[[#This Row],[Order Date]])</f>
        <v>2026</v>
      </c>
      <c r="R133" s="8" t="str">
        <f>"Q"&amp;ROUNDUP(MONTH(SalesDataTable[[#This Row],[Order Date]])/3,0)</f>
        <v>Q1</v>
      </c>
      <c r="S133" s="5">
        <f>MONTH(SalesDataTable[[#This Row],[Order Date]])</f>
        <v>1</v>
      </c>
      <c r="T133" s="8" t="str">
        <f>TEXT(SalesDataTable[[#This Row],[Order Date]],"mmm")</f>
        <v>Jan</v>
      </c>
    </row>
    <row r="134" spans="1:20" ht="15.75" x14ac:dyDescent="0.25">
      <c r="A134" s="2">
        <v>3525</v>
      </c>
      <c r="B134" s="3">
        <v>46051</v>
      </c>
      <c r="C134" s="4" t="s">
        <v>31</v>
      </c>
      <c r="D134" s="4" t="s">
        <v>45</v>
      </c>
      <c r="E134" s="4" t="s">
        <v>28</v>
      </c>
      <c r="F134" s="4" t="s">
        <v>36</v>
      </c>
      <c r="G134" s="4" t="s">
        <v>54</v>
      </c>
      <c r="H134" s="4" t="s">
        <v>65</v>
      </c>
      <c r="I134" s="5">
        <v>3</v>
      </c>
      <c r="J134" s="6">
        <v>49.63</v>
      </c>
      <c r="K134" s="7">
        <v>0.1</v>
      </c>
      <c r="L134" s="6">
        <v>22.06</v>
      </c>
      <c r="M134" s="6">
        <f t="shared" si="8"/>
        <v>134.001</v>
      </c>
      <c r="N134" s="6">
        <f t="shared" si="9"/>
        <v>66.179999999999993</v>
      </c>
      <c r="O134" s="6">
        <f t="shared" si="10"/>
        <v>67.821000000000012</v>
      </c>
      <c r="P134" s="8">
        <f t="shared" si="11"/>
        <v>0.50612308863366695</v>
      </c>
      <c r="Q134" s="9">
        <f>YEAR(SalesDataTable[[#This Row],[Order Date]])</f>
        <v>2026</v>
      </c>
      <c r="R134" s="8" t="str">
        <f>"Q"&amp;ROUNDUP(MONTH(SalesDataTable[[#This Row],[Order Date]])/3,0)</f>
        <v>Q1</v>
      </c>
      <c r="S134" s="5">
        <f>MONTH(SalesDataTable[[#This Row],[Order Date]])</f>
        <v>1</v>
      </c>
      <c r="T134" s="8" t="str">
        <f>TEXT(SalesDataTable[[#This Row],[Order Date]],"mmm")</f>
        <v>Jan</v>
      </c>
    </row>
    <row r="135" spans="1:20" ht="15.75" x14ac:dyDescent="0.25">
      <c r="A135" s="2">
        <v>4299</v>
      </c>
      <c r="B135" s="3">
        <v>46051</v>
      </c>
      <c r="C135" s="4" t="s">
        <v>20</v>
      </c>
      <c r="D135" s="4" t="s">
        <v>56</v>
      </c>
      <c r="E135" s="4" t="s">
        <v>28</v>
      </c>
      <c r="F135" s="4" t="s">
        <v>36</v>
      </c>
      <c r="G135" s="4" t="s">
        <v>34</v>
      </c>
      <c r="H135" s="4" t="s">
        <v>64</v>
      </c>
      <c r="I135" s="5">
        <v>12</v>
      </c>
      <c r="J135" s="6">
        <v>132.21</v>
      </c>
      <c r="K135" s="7">
        <v>0.1</v>
      </c>
      <c r="L135" s="6">
        <v>68.95</v>
      </c>
      <c r="M135" s="6">
        <f t="shared" si="8"/>
        <v>1427.8679999999999</v>
      </c>
      <c r="N135" s="6">
        <f t="shared" si="9"/>
        <v>827.40000000000009</v>
      </c>
      <c r="O135" s="6">
        <f t="shared" si="10"/>
        <v>600.46799999999985</v>
      </c>
      <c r="P135" s="8">
        <f t="shared" si="11"/>
        <v>0.42053467127213429</v>
      </c>
      <c r="Q135" s="9">
        <f>YEAR(SalesDataTable[[#This Row],[Order Date]])</f>
        <v>2026</v>
      </c>
      <c r="R135" s="8" t="str">
        <f>"Q"&amp;ROUNDUP(MONTH(SalesDataTable[[#This Row],[Order Date]])/3,0)</f>
        <v>Q1</v>
      </c>
      <c r="S135" s="5">
        <f>MONTH(SalesDataTable[[#This Row],[Order Date]])</f>
        <v>1</v>
      </c>
      <c r="T135" s="8" t="str">
        <f>TEXT(SalesDataTable[[#This Row],[Order Date]],"mmm")</f>
        <v>Jan</v>
      </c>
    </row>
    <row r="136" spans="1:20" ht="15.75" x14ac:dyDescent="0.25">
      <c r="A136" s="2">
        <v>748</v>
      </c>
      <c r="B136" s="3">
        <v>46052</v>
      </c>
      <c r="C136" s="4" t="s">
        <v>26</v>
      </c>
      <c r="D136" s="4" t="s">
        <v>27</v>
      </c>
      <c r="E136" s="4" t="s">
        <v>39</v>
      </c>
      <c r="F136" s="4" t="s">
        <v>36</v>
      </c>
      <c r="G136" s="4" t="s">
        <v>24</v>
      </c>
      <c r="H136" s="4" t="s">
        <v>46</v>
      </c>
      <c r="I136" s="5">
        <v>1</v>
      </c>
      <c r="J136" s="6">
        <v>39.549999999999997</v>
      </c>
      <c r="K136" s="7">
        <v>0</v>
      </c>
      <c r="L136" s="6">
        <v>17.059999999999999</v>
      </c>
      <c r="M136" s="6">
        <f t="shared" si="8"/>
        <v>39.549999999999997</v>
      </c>
      <c r="N136" s="6">
        <f t="shared" si="9"/>
        <v>17.059999999999999</v>
      </c>
      <c r="O136" s="6">
        <f t="shared" si="10"/>
        <v>22.49</v>
      </c>
      <c r="P136" s="8">
        <f t="shared" si="11"/>
        <v>0.56864728192161818</v>
      </c>
      <c r="Q136" s="9">
        <f>YEAR(SalesDataTable[[#This Row],[Order Date]])</f>
        <v>2026</v>
      </c>
      <c r="R136" s="8" t="str">
        <f>"Q"&amp;ROUNDUP(MONTH(SalesDataTable[[#This Row],[Order Date]])/3,0)</f>
        <v>Q1</v>
      </c>
      <c r="S136" s="5">
        <f>MONTH(SalesDataTable[[#This Row],[Order Date]])</f>
        <v>1</v>
      </c>
      <c r="T136" s="8" t="str">
        <f>TEXT(SalesDataTable[[#This Row],[Order Date]],"mmm")</f>
        <v>Jan</v>
      </c>
    </row>
    <row r="137" spans="1:20" ht="15.75" x14ac:dyDescent="0.25">
      <c r="A137" s="2">
        <v>3117</v>
      </c>
      <c r="B137" s="3">
        <v>46052</v>
      </c>
      <c r="C137" s="4" t="s">
        <v>26</v>
      </c>
      <c r="D137" s="4" t="s">
        <v>63</v>
      </c>
      <c r="E137" s="4" t="s">
        <v>22</v>
      </c>
      <c r="F137" s="4" t="s">
        <v>33</v>
      </c>
      <c r="G137" s="4" t="s">
        <v>43</v>
      </c>
      <c r="H137" s="4" t="s">
        <v>60</v>
      </c>
      <c r="I137" s="5">
        <v>3</v>
      </c>
      <c r="J137" s="6">
        <v>80.08</v>
      </c>
      <c r="K137" s="7">
        <v>0</v>
      </c>
      <c r="L137" s="6">
        <v>39.450000000000003</v>
      </c>
      <c r="M137" s="6">
        <f t="shared" si="8"/>
        <v>240.24</v>
      </c>
      <c r="N137" s="6">
        <f t="shared" si="9"/>
        <v>118.35000000000001</v>
      </c>
      <c r="O137" s="6">
        <f t="shared" si="10"/>
        <v>121.89</v>
      </c>
      <c r="P137" s="8">
        <f t="shared" si="11"/>
        <v>0.50736763236763238</v>
      </c>
      <c r="Q137" s="9">
        <f>YEAR(SalesDataTable[[#This Row],[Order Date]])</f>
        <v>2026</v>
      </c>
      <c r="R137" s="8" t="str">
        <f>"Q"&amp;ROUNDUP(MONTH(SalesDataTable[[#This Row],[Order Date]])/3,0)</f>
        <v>Q1</v>
      </c>
      <c r="S137" s="5">
        <f>MONTH(SalesDataTable[[#This Row],[Order Date]])</f>
        <v>1</v>
      </c>
      <c r="T137" s="8" t="str">
        <f>TEXT(SalesDataTable[[#This Row],[Order Date]],"mmm")</f>
        <v>Jan</v>
      </c>
    </row>
    <row r="138" spans="1:20" ht="15.75" x14ac:dyDescent="0.25">
      <c r="A138" s="2">
        <v>3328</v>
      </c>
      <c r="B138" s="3">
        <v>46052</v>
      </c>
      <c r="C138" s="4" t="s">
        <v>31</v>
      </c>
      <c r="D138" s="4" t="s">
        <v>45</v>
      </c>
      <c r="E138" s="4" t="s">
        <v>39</v>
      </c>
      <c r="F138" s="4" t="s">
        <v>23</v>
      </c>
      <c r="G138" s="4" t="s">
        <v>54</v>
      </c>
      <c r="H138" s="4" t="s">
        <v>58</v>
      </c>
      <c r="I138" s="5">
        <v>1</v>
      </c>
      <c r="J138" s="6">
        <v>120.48</v>
      </c>
      <c r="K138" s="7">
        <v>0</v>
      </c>
      <c r="L138" s="6">
        <v>69.55</v>
      </c>
      <c r="M138" s="6">
        <f t="shared" si="8"/>
        <v>120.48</v>
      </c>
      <c r="N138" s="6">
        <f t="shared" si="9"/>
        <v>69.55</v>
      </c>
      <c r="O138" s="6">
        <f t="shared" si="10"/>
        <v>50.930000000000007</v>
      </c>
      <c r="P138" s="8">
        <f t="shared" si="11"/>
        <v>0.42272576361221786</v>
      </c>
      <c r="Q138" s="9">
        <f>YEAR(SalesDataTable[[#This Row],[Order Date]])</f>
        <v>2026</v>
      </c>
      <c r="R138" s="8" t="str">
        <f>"Q"&amp;ROUNDUP(MONTH(SalesDataTable[[#This Row],[Order Date]])/3,0)</f>
        <v>Q1</v>
      </c>
      <c r="S138" s="5">
        <f>MONTH(SalesDataTable[[#This Row],[Order Date]])</f>
        <v>1</v>
      </c>
      <c r="T138" s="8" t="str">
        <f>TEXT(SalesDataTable[[#This Row],[Order Date]],"mmm")</f>
        <v>Jan</v>
      </c>
    </row>
    <row r="139" spans="1:20" ht="15.75" x14ac:dyDescent="0.25">
      <c r="A139" s="2">
        <v>3822</v>
      </c>
      <c r="B139" s="3">
        <v>46052</v>
      </c>
      <c r="C139" s="4" t="s">
        <v>40</v>
      </c>
      <c r="D139" s="4" t="s">
        <v>51</v>
      </c>
      <c r="E139" s="4" t="s">
        <v>22</v>
      </c>
      <c r="F139" s="4" t="s">
        <v>23</v>
      </c>
      <c r="G139" s="4" t="s">
        <v>54</v>
      </c>
      <c r="H139" s="4" t="s">
        <v>55</v>
      </c>
      <c r="I139" s="5">
        <v>1</v>
      </c>
      <c r="J139" s="6">
        <v>39.369999999999997</v>
      </c>
      <c r="K139" s="7">
        <v>0.05</v>
      </c>
      <c r="L139" s="6">
        <v>14.66</v>
      </c>
      <c r="M139" s="6">
        <f t="shared" si="8"/>
        <v>37.401499999999999</v>
      </c>
      <c r="N139" s="6">
        <f t="shared" si="9"/>
        <v>14.66</v>
      </c>
      <c r="O139" s="6">
        <f t="shared" si="10"/>
        <v>22.741499999999998</v>
      </c>
      <c r="P139" s="8">
        <f t="shared" si="11"/>
        <v>0.60803711081106371</v>
      </c>
      <c r="Q139" s="9">
        <f>YEAR(SalesDataTable[[#This Row],[Order Date]])</f>
        <v>2026</v>
      </c>
      <c r="R139" s="8" t="str">
        <f>"Q"&amp;ROUNDUP(MONTH(SalesDataTable[[#This Row],[Order Date]])/3,0)</f>
        <v>Q1</v>
      </c>
      <c r="S139" s="5">
        <f>MONTH(SalesDataTable[[#This Row],[Order Date]])</f>
        <v>1</v>
      </c>
      <c r="T139" s="8" t="str">
        <f>TEXT(SalesDataTable[[#This Row],[Order Date]],"mmm")</f>
        <v>Jan</v>
      </c>
    </row>
    <row r="140" spans="1:20" ht="15.75" x14ac:dyDescent="0.25">
      <c r="A140" s="2">
        <v>4125</v>
      </c>
      <c r="B140" s="3">
        <v>46052</v>
      </c>
      <c r="C140" s="4" t="s">
        <v>26</v>
      </c>
      <c r="D140" s="4" t="s">
        <v>63</v>
      </c>
      <c r="E140" s="4" t="s">
        <v>28</v>
      </c>
      <c r="F140" s="4" t="s">
        <v>36</v>
      </c>
      <c r="G140" s="4" t="s">
        <v>43</v>
      </c>
      <c r="H140" s="4" t="s">
        <v>60</v>
      </c>
      <c r="I140" s="5">
        <v>8</v>
      </c>
      <c r="J140" s="6">
        <v>81.06</v>
      </c>
      <c r="K140" s="7">
        <v>0.15</v>
      </c>
      <c r="L140" s="6">
        <v>39.549999999999997</v>
      </c>
      <c r="M140" s="6">
        <f t="shared" si="8"/>
        <v>551.20799999999997</v>
      </c>
      <c r="N140" s="6">
        <f t="shared" si="9"/>
        <v>316.39999999999998</v>
      </c>
      <c r="O140" s="6">
        <f t="shared" si="10"/>
        <v>234.80799999999999</v>
      </c>
      <c r="P140" s="8">
        <f t="shared" si="11"/>
        <v>0.42598801178502488</v>
      </c>
      <c r="Q140" s="9">
        <f>YEAR(SalesDataTable[[#This Row],[Order Date]])</f>
        <v>2026</v>
      </c>
      <c r="R140" s="8" t="str">
        <f>"Q"&amp;ROUNDUP(MONTH(SalesDataTable[[#This Row],[Order Date]])/3,0)</f>
        <v>Q1</v>
      </c>
      <c r="S140" s="5">
        <f>MONTH(SalesDataTable[[#This Row],[Order Date]])</f>
        <v>1</v>
      </c>
      <c r="T140" s="8" t="str">
        <f>TEXT(SalesDataTable[[#This Row],[Order Date]],"mmm")</f>
        <v>Jan</v>
      </c>
    </row>
    <row r="141" spans="1:20" ht="15.75" x14ac:dyDescent="0.25">
      <c r="A141" s="2">
        <v>4592</v>
      </c>
      <c r="B141" s="3">
        <v>46052</v>
      </c>
      <c r="C141" s="4" t="s">
        <v>26</v>
      </c>
      <c r="D141" s="4" t="s">
        <v>63</v>
      </c>
      <c r="E141" s="4" t="s">
        <v>48</v>
      </c>
      <c r="F141" s="4" t="s">
        <v>23</v>
      </c>
      <c r="G141" s="4" t="s">
        <v>54</v>
      </c>
      <c r="H141" s="4" t="s">
        <v>58</v>
      </c>
      <c r="I141" s="5">
        <v>5</v>
      </c>
      <c r="J141" s="6">
        <v>120.4</v>
      </c>
      <c r="K141" s="7">
        <v>0</v>
      </c>
      <c r="L141" s="6">
        <v>69.510000000000005</v>
      </c>
      <c r="M141" s="6">
        <f t="shared" si="8"/>
        <v>602</v>
      </c>
      <c r="N141" s="6">
        <f t="shared" si="9"/>
        <v>347.55</v>
      </c>
      <c r="O141" s="6">
        <f t="shared" si="10"/>
        <v>254.45</v>
      </c>
      <c r="P141" s="8">
        <f t="shared" si="11"/>
        <v>0.42267441860465116</v>
      </c>
      <c r="Q141" s="9">
        <f>YEAR(SalesDataTable[[#This Row],[Order Date]])</f>
        <v>2026</v>
      </c>
      <c r="R141" s="8" t="str">
        <f>"Q"&amp;ROUNDUP(MONTH(SalesDataTable[[#This Row],[Order Date]])/3,0)</f>
        <v>Q1</v>
      </c>
      <c r="S141" s="5">
        <f>MONTH(SalesDataTable[[#This Row],[Order Date]])</f>
        <v>1</v>
      </c>
      <c r="T141" s="8" t="str">
        <f>TEXT(SalesDataTable[[#This Row],[Order Date]],"mmm")</f>
        <v>Jan</v>
      </c>
    </row>
    <row r="142" spans="1:20" ht="15.75" x14ac:dyDescent="0.25">
      <c r="A142" s="2">
        <v>373</v>
      </c>
      <c r="B142" s="3">
        <v>46053</v>
      </c>
      <c r="C142" s="4" t="s">
        <v>31</v>
      </c>
      <c r="D142" s="4" t="s">
        <v>59</v>
      </c>
      <c r="E142" s="4" t="s">
        <v>28</v>
      </c>
      <c r="F142" s="4" t="s">
        <v>36</v>
      </c>
      <c r="G142" s="4" t="s">
        <v>34</v>
      </c>
      <c r="H142" s="4" t="s">
        <v>52</v>
      </c>
      <c r="I142" s="5">
        <v>10</v>
      </c>
      <c r="J142" s="6">
        <v>47.71</v>
      </c>
      <c r="K142" s="7">
        <v>0.1</v>
      </c>
      <c r="L142" s="6">
        <v>18.649999999999999</v>
      </c>
      <c r="M142" s="6">
        <f t="shared" si="8"/>
        <v>429.39000000000004</v>
      </c>
      <c r="N142" s="6">
        <f t="shared" si="9"/>
        <v>186.5</v>
      </c>
      <c r="O142" s="6">
        <f t="shared" si="10"/>
        <v>242.89000000000004</v>
      </c>
      <c r="P142" s="8">
        <f t="shared" si="11"/>
        <v>0.56566291716155481</v>
      </c>
      <c r="Q142" s="9">
        <f>YEAR(SalesDataTable[[#This Row],[Order Date]])</f>
        <v>2026</v>
      </c>
      <c r="R142" s="8" t="str">
        <f>"Q"&amp;ROUNDUP(MONTH(SalesDataTable[[#This Row],[Order Date]])/3,0)</f>
        <v>Q1</v>
      </c>
      <c r="S142" s="5">
        <f>MONTH(SalesDataTable[[#This Row],[Order Date]])</f>
        <v>1</v>
      </c>
      <c r="T142" s="8" t="str">
        <f>TEXT(SalesDataTable[[#This Row],[Order Date]],"mmm")</f>
        <v>Jan</v>
      </c>
    </row>
    <row r="143" spans="1:20" ht="15.75" x14ac:dyDescent="0.25">
      <c r="A143" s="2">
        <v>672</v>
      </c>
      <c r="B143" s="3">
        <v>46053</v>
      </c>
      <c r="C143" s="4" t="s">
        <v>20</v>
      </c>
      <c r="D143" s="4" t="s">
        <v>56</v>
      </c>
      <c r="E143" s="4" t="s">
        <v>22</v>
      </c>
      <c r="F143" s="4" t="s">
        <v>36</v>
      </c>
      <c r="G143" s="4" t="s">
        <v>24</v>
      </c>
      <c r="H143" s="4" t="s">
        <v>50</v>
      </c>
      <c r="I143" s="5">
        <v>1</v>
      </c>
      <c r="J143" s="6">
        <v>102.92</v>
      </c>
      <c r="K143" s="7">
        <v>0.05</v>
      </c>
      <c r="L143" s="6">
        <v>50.92</v>
      </c>
      <c r="M143" s="6">
        <f t="shared" si="8"/>
        <v>97.774000000000001</v>
      </c>
      <c r="N143" s="6">
        <f t="shared" si="9"/>
        <v>50.92</v>
      </c>
      <c r="O143" s="6">
        <f t="shared" si="10"/>
        <v>46.853999999999999</v>
      </c>
      <c r="P143" s="8">
        <f t="shared" si="11"/>
        <v>0.4792071511853867</v>
      </c>
      <c r="Q143" s="9">
        <f>YEAR(SalesDataTable[[#This Row],[Order Date]])</f>
        <v>2026</v>
      </c>
      <c r="R143" s="8" t="str">
        <f>"Q"&amp;ROUNDUP(MONTH(SalesDataTable[[#This Row],[Order Date]])/3,0)</f>
        <v>Q1</v>
      </c>
      <c r="S143" s="5">
        <f>MONTH(SalesDataTable[[#This Row],[Order Date]])</f>
        <v>1</v>
      </c>
      <c r="T143" s="8" t="str">
        <f>TEXT(SalesDataTable[[#This Row],[Order Date]],"mmm")</f>
        <v>Jan</v>
      </c>
    </row>
    <row r="144" spans="1:20" ht="15.75" x14ac:dyDescent="0.25">
      <c r="A144" s="2">
        <v>1125</v>
      </c>
      <c r="B144" s="3">
        <v>46053</v>
      </c>
      <c r="C144" s="4" t="s">
        <v>26</v>
      </c>
      <c r="D144" s="4" t="s">
        <v>27</v>
      </c>
      <c r="E144" s="4" t="s">
        <v>22</v>
      </c>
      <c r="F144" s="4" t="s">
        <v>23</v>
      </c>
      <c r="G144" s="4" t="s">
        <v>29</v>
      </c>
      <c r="H144" s="4" t="s">
        <v>66</v>
      </c>
      <c r="I144" s="5">
        <v>1</v>
      </c>
      <c r="J144" s="6">
        <v>72.69</v>
      </c>
      <c r="K144" s="7">
        <v>0.1</v>
      </c>
      <c r="L144" s="6">
        <v>32.67</v>
      </c>
      <c r="M144" s="6">
        <f t="shared" si="8"/>
        <v>65.421000000000006</v>
      </c>
      <c r="N144" s="6">
        <f t="shared" si="9"/>
        <v>32.67</v>
      </c>
      <c r="O144" s="6">
        <f t="shared" si="10"/>
        <v>32.751000000000005</v>
      </c>
      <c r="P144" s="8">
        <f t="shared" si="11"/>
        <v>0.50061906727197691</v>
      </c>
      <c r="Q144" s="9">
        <f>YEAR(SalesDataTable[[#This Row],[Order Date]])</f>
        <v>2026</v>
      </c>
      <c r="R144" s="8" t="str">
        <f>"Q"&amp;ROUNDUP(MONTH(SalesDataTable[[#This Row],[Order Date]])/3,0)</f>
        <v>Q1</v>
      </c>
      <c r="S144" s="5">
        <f>MONTH(SalesDataTable[[#This Row],[Order Date]])</f>
        <v>1</v>
      </c>
      <c r="T144" s="8" t="str">
        <f>TEXT(SalesDataTable[[#This Row],[Order Date]],"mmm")</f>
        <v>Jan</v>
      </c>
    </row>
    <row r="145" spans="1:20" ht="15.75" x14ac:dyDescent="0.25">
      <c r="A145" s="2">
        <v>1164</v>
      </c>
      <c r="B145" s="3">
        <v>46053</v>
      </c>
      <c r="C145" s="4" t="s">
        <v>20</v>
      </c>
      <c r="D145" s="4" t="s">
        <v>21</v>
      </c>
      <c r="E145" s="4" t="s">
        <v>22</v>
      </c>
      <c r="F145" s="4" t="s">
        <v>33</v>
      </c>
      <c r="G145" s="4" t="s">
        <v>24</v>
      </c>
      <c r="H145" s="4" t="s">
        <v>25</v>
      </c>
      <c r="I145" s="5">
        <v>1</v>
      </c>
      <c r="J145" s="6">
        <v>79.989999999999995</v>
      </c>
      <c r="K145" s="7">
        <v>0.05</v>
      </c>
      <c r="L145" s="6">
        <v>43.02</v>
      </c>
      <c r="M145" s="6">
        <f t="shared" si="8"/>
        <v>75.990499999999997</v>
      </c>
      <c r="N145" s="6">
        <f t="shared" si="9"/>
        <v>43.02</v>
      </c>
      <c r="O145" s="6">
        <f t="shared" si="10"/>
        <v>32.970499999999994</v>
      </c>
      <c r="P145" s="8">
        <f t="shared" si="11"/>
        <v>0.43387660299642711</v>
      </c>
      <c r="Q145" s="9">
        <f>YEAR(SalesDataTable[[#This Row],[Order Date]])</f>
        <v>2026</v>
      </c>
      <c r="R145" s="8" t="str">
        <f>"Q"&amp;ROUNDUP(MONTH(SalesDataTable[[#This Row],[Order Date]])/3,0)</f>
        <v>Q1</v>
      </c>
      <c r="S145" s="5">
        <f>MONTH(SalesDataTable[[#This Row],[Order Date]])</f>
        <v>1</v>
      </c>
      <c r="T145" s="8" t="str">
        <f>TEXT(SalesDataTable[[#This Row],[Order Date]],"mmm")</f>
        <v>Jan</v>
      </c>
    </row>
    <row r="146" spans="1:20" ht="15.75" x14ac:dyDescent="0.25">
      <c r="A146" s="2">
        <v>1613</v>
      </c>
      <c r="B146" s="3">
        <v>46053</v>
      </c>
      <c r="C146" s="4" t="s">
        <v>26</v>
      </c>
      <c r="D146" s="4" t="s">
        <v>47</v>
      </c>
      <c r="E146" s="4" t="s">
        <v>28</v>
      </c>
      <c r="F146" s="4" t="s">
        <v>36</v>
      </c>
      <c r="G146" s="4" t="s">
        <v>54</v>
      </c>
      <c r="H146" s="4" t="s">
        <v>65</v>
      </c>
      <c r="I146" s="5">
        <v>4</v>
      </c>
      <c r="J146" s="6">
        <v>51.11</v>
      </c>
      <c r="K146" s="7">
        <v>0.15</v>
      </c>
      <c r="L146" s="6">
        <v>22.25</v>
      </c>
      <c r="M146" s="6">
        <f t="shared" si="8"/>
        <v>173.774</v>
      </c>
      <c r="N146" s="6">
        <f t="shared" si="9"/>
        <v>89</v>
      </c>
      <c r="O146" s="6">
        <f t="shared" si="10"/>
        <v>84.774000000000001</v>
      </c>
      <c r="P146" s="8">
        <f t="shared" si="11"/>
        <v>0.48784052850253778</v>
      </c>
      <c r="Q146" s="9">
        <f>YEAR(SalesDataTable[[#This Row],[Order Date]])</f>
        <v>2026</v>
      </c>
      <c r="R146" s="8" t="str">
        <f>"Q"&amp;ROUNDUP(MONTH(SalesDataTable[[#This Row],[Order Date]])/3,0)</f>
        <v>Q1</v>
      </c>
      <c r="S146" s="5">
        <f>MONTH(SalesDataTable[[#This Row],[Order Date]])</f>
        <v>1</v>
      </c>
      <c r="T146" s="8" t="str">
        <f>TEXT(SalesDataTable[[#This Row],[Order Date]],"mmm")</f>
        <v>Jan</v>
      </c>
    </row>
    <row r="147" spans="1:20" ht="15.75" x14ac:dyDescent="0.25">
      <c r="A147" s="2">
        <v>2149</v>
      </c>
      <c r="B147" s="3">
        <v>46053</v>
      </c>
      <c r="C147" s="4" t="s">
        <v>20</v>
      </c>
      <c r="D147" s="4" t="s">
        <v>70</v>
      </c>
      <c r="E147" s="4" t="s">
        <v>22</v>
      </c>
      <c r="F147" s="4" t="s">
        <v>23</v>
      </c>
      <c r="G147" s="4" t="s">
        <v>54</v>
      </c>
      <c r="H147" s="4" t="s">
        <v>58</v>
      </c>
      <c r="I147" s="5">
        <v>2</v>
      </c>
      <c r="J147" s="6">
        <v>124.83</v>
      </c>
      <c r="K147" s="7">
        <v>0</v>
      </c>
      <c r="L147" s="6">
        <v>70.91</v>
      </c>
      <c r="M147" s="6">
        <f t="shared" si="8"/>
        <v>249.66</v>
      </c>
      <c r="N147" s="6">
        <f t="shared" si="9"/>
        <v>141.82</v>
      </c>
      <c r="O147" s="6">
        <f t="shared" si="10"/>
        <v>107.84</v>
      </c>
      <c r="P147" s="8">
        <f t="shared" si="11"/>
        <v>0.43194744853000083</v>
      </c>
      <c r="Q147" s="9">
        <f>YEAR(SalesDataTable[[#This Row],[Order Date]])</f>
        <v>2026</v>
      </c>
      <c r="R147" s="8" t="str">
        <f>"Q"&amp;ROUNDUP(MONTH(SalesDataTable[[#This Row],[Order Date]])/3,0)</f>
        <v>Q1</v>
      </c>
      <c r="S147" s="5">
        <f>MONTH(SalesDataTable[[#This Row],[Order Date]])</f>
        <v>1</v>
      </c>
      <c r="T147" s="8" t="str">
        <f>TEXT(SalesDataTable[[#This Row],[Order Date]],"mmm")</f>
        <v>Jan</v>
      </c>
    </row>
    <row r="148" spans="1:20" ht="15.75" x14ac:dyDescent="0.25">
      <c r="A148" s="2">
        <v>2593</v>
      </c>
      <c r="B148" s="3">
        <v>46053</v>
      </c>
      <c r="C148" s="4" t="s">
        <v>26</v>
      </c>
      <c r="D148" s="4" t="s">
        <v>61</v>
      </c>
      <c r="E148" s="4" t="s">
        <v>39</v>
      </c>
      <c r="F148" s="4" t="s">
        <v>33</v>
      </c>
      <c r="G148" s="4" t="s">
        <v>24</v>
      </c>
      <c r="H148" s="4" t="s">
        <v>46</v>
      </c>
      <c r="I148" s="5">
        <v>6</v>
      </c>
      <c r="J148" s="6">
        <v>41.07</v>
      </c>
      <c r="K148" s="7">
        <v>0.1</v>
      </c>
      <c r="L148" s="6">
        <v>16.29</v>
      </c>
      <c r="M148" s="6">
        <f t="shared" si="8"/>
        <v>221.77800000000002</v>
      </c>
      <c r="N148" s="6">
        <f t="shared" si="9"/>
        <v>97.74</v>
      </c>
      <c r="O148" s="6">
        <f t="shared" si="10"/>
        <v>124.03800000000003</v>
      </c>
      <c r="P148" s="8">
        <f t="shared" si="11"/>
        <v>0.55928901874847825</v>
      </c>
      <c r="Q148" s="9">
        <f>YEAR(SalesDataTable[[#This Row],[Order Date]])</f>
        <v>2026</v>
      </c>
      <c r="R148" s="8" t="str">
        <f>"Q"&amp;ROUNDUP(MONTH(SalesDataTable[[#This Row],[Order Date]])/3,0)</f>
        <v>Q1</v>
      </c>
      <c r="S148" s="5">
        <f>MONTH(SalesDataTable[[#This Row],[Order Date]])</f>
        <v>1</v>
      </c>
      <c r="T148" s="8" t="str">
        <f>TEXT(SalesDataTable[[#This Row],[Order Date]],"mmm")</f>
        <v>Jan</v>
      </c>
    </row>
    <row r="149" spans="1:20" ht="15.75" x14ac:dyDescent="0.25">
      <c r="A149" s="2">
        <v>2659</v>
      </c>
      <c r="B149" s="3">
        <v>46053</v>
      </c>
      <c r="C149" s="4" t="s">
        <v>20</v>
      </c>
      <c r="D149" s="4" t="s">
        <v>70</v>
      </c>
      <c r="E149" s="4" t="s">
        <v>22</v>
      </c>
      <c r="F149" s="4" t="s">
        <v>33</v>
      </c>
      <c r="G149" s="4" t="s">
        <v>34</v>
      </c>
      <c r="H149" s="4" t="s">
        <v>35</v>
      </c>
      <c r="I149" s="5">
        <v>1</v>
      </c>
      <c r="J149" s="6">
        <v>36.020000000000003</v>
      </c>
      <c r="K149" s="7">
        <v>0</v>
      </c>
      <c r="L149" s="6">
        <v>13.34</v>
      </c>
      <c r="M149" s="6">
        <f t="shared" si="8"/>
        <v>36.020000000000003</v>
      </c>
      <c r="N149" s="6">
        <f t="shared" si="9"/>
        <v>13.34</v>
      </c>
      <c r="O149" s="6">
        <f t="shared" si="10"/>
        <v>22.680000000000003</v>
      </c>
      <c r="P149" s="8">
        <f t="shared" si="11"/>
        <v>0.62965019433647973</v>
      </c>
      <c r="Q149" s="9">
        <f>YEAR(SalesDataTable[[#This Row],[Order Date]])</f>
        <v>2026</v>
      </c>
      <c r="R149" s="8" t="str">
        <f>"Q"&amp;ROUNDUP(MONTH(SalesDataTable[[#This Row],[Order Date]])/3,0)</f>
        <v>Q1</v>
      </c>
      <c r="S149" s="5">
        <f>MONTH(SalesDataTable[[#This Row],[Order Date]])</f>
        <v>1</v>
      </c>
      <c r="T149" s="8" t="str">
        <f>TEXT(SalesDataTable[[#This Row],[Order Date]],"mmm")</f>
        <v>Jan</v>
      </c>
    </row>
    <row r="150" spans="1:20" ht="15.75" x14ac:dyDescent="0.25">
      <c r="A150" s="2">
        <v>3496</v>
      </c>
      <c r="B150" s="3">
        <v>46053</v>
      </c>
      <c r="C150" s="4" t="s">
        <v>20</v>
      </c>
      <c r="D150" s="4" t="s">
        <v>21</v>
      </c>
      <c r="E150" s="4" t="s">
        <v>39</v>
      </c>
      <c r="F150" s="4" t="s">
        <v>23</v>
      </c>
      <c r="G150" s="4" t="s">
        <v>54</v>
      </c>
      <c r="H150" s="4" t="s">
        <v>62</v>
      </c>
      <c r="I150" s="5">
        <v>1</v>
      </c>
      <c r="J150" s="6">
        <v>35.82</v>
      </c>
      <c r="K150" s="7">
        <v>0.05</v>
      </c>
      <c r="L150" s="6">
        <v>14.32</v>
      </c>
      <c r="M150" s="6">
        <f t="shared" si="8"/>
        <v>34.028999999999996</v>
      </c>
      <c r="N150" s="6">
        <f t="shared" si="9"/>
        <v>14.32</v>
      </c>
      <c r="O150" s="6">
        <f t="shared" si="10"/>
        <v>19.708999999999996</v>
      </c>
      <c r="P150" s="8">
        <f t="shared" si="11"/>
        <v>0.57918246201769075</v>
      </c>
      <c r="Q150" s="9">
        <f>YEAR(SalesDataTable[[#This Row],[Order Date]])</f>
        <v>2026</v>
      </c>
      <c r="R150" s="8" t="str">
        <f>"Q"&amp;ROUNDUP(MONTH(SalesDataTable[[#This Row],[Order Date]])/3,0)</f>
        <v>Q1</v>
      </c>
      <c r="S150" s="5">
        <f>MONTH(SalesDataTable[[#This Row],[Order Date]])</f>
        <v>1</v>
      </c>
      <c r="T150" s="8" t="str">
        <f>TEXT(SalesDataTable[[#This Row],[Order Date]],"mmm")</f>
        <v>Jan</v>
      </c>
    </row>
    <row r="151" spans="1:20" ht="15.75" x14ac:dyDescent="0.25">
      <c r="A151" s="2">
        <v>3889</v>
      </c>
      <c r="B151" s="3">
        <v>46053</v>
      </c>
      <c r="C151" s="4" t="s">
        <v>31</v>
      </c>
      <c r="D151" s="4" t="s">
        <v>38</v>
      </c>
      <c r="E151" s="4" t="s">
        <v>39</v>
      </c>
      <c r="F151" s="4" t="s">
        <v>23</v>
      </c>
      <c r="G151" s="4" t="s">
        <v>24</v>
      </c>
      <c r="H151" s="4" t="s">
        <v>50</v>
      </c>
      <c r="I151" s="5">
        <v>3</v>
      </c>
      <c r="J151" s="6">
        <v>103.94</v>
      </c>
      <c r="K151" s="7">
        <v>0.1</v>
      </c>
      <c r="L151" s="6">
        <v>50.67</v>
      </c>
      <c r="M151" s="6">
        <f t="shared" si="8"/>
        <v>280.63799999999998</v>
      </c>
      <c r="N151" s="6">
        <f t="shared" si="9"/>
        <v>152.01</v>
      </c>
      <c r="O151" s="6">
        <f t="shared" si="10"/>
        <v>128.62799999999999</v>
      </c>
      <c r="P151" s="8">
        <f t="shared" si="11"/>
        <v>0.45834135077929572</v>
      </c>
      <c r="Q151" s="9">
        <f>YEAR(SalesDataTable[[#This Row],[Order Date]])</f>
        <v>2026</v>
      </c>
      <c r="R151" s="8" t="str">
        <f>"Q"&amp;ROUNDUP(MONTH(SalesDataTable[[#This Row],[Order Date]])/3,0)</f>
        <v>Q1</v>
      </c>
      <c r="S151" s="5">
        <f>MONTH(SalesDataTable[[#This Row],[Order Date]])</f>
        <v>1</v>
      </c>
      <c r="T151" s="8" t="str">
        <f>TEXT(SalesDataTable[[#This Row],[Order Date]],"mmm")</f>
        <v>Jan</v>
      </c>
    </row>
    <row r="152" spans="1:20" ht="15.75" x14ac:dyDescent="0.25">
      <c r="A152" s="2">
        <v>1432</v>
      </c>
      <c r="B152" s="3">
        <v>46054</v>
      </c>
      <c r="C152" s="4" t="s">
        <v>20</v>
      </c>
      <c r="D152" s="4" t="s">
        <v>21</v>
      </c>
      <c r="E152" s="4" t="s">
        <v>22</v>
      </c>
      <c r="F152" s="4" t="s">
        <v>23</v>
      </c>
      <c r="G152" s="4" t="s">
        <v>29</v>
      </c>
      <c r="H152" s="4" t="s">
        <v>37</v>
      </c>
      <c r="I152" s="5">
        <v>1</v>
      </c>
      <c r="J152" s="6">
        <v>140.53</v>
      </c>
      <c r="K152" s="7">
        <v>0</v>
      </c>
      <c r="L152" s="6">
        <v>77.36</v>
      </c>
      <c r="M152" s="6">
        <f t="shared" si="8"/>
        <v>140.53</v>
      </c>
      <c r="N152" s="6">
        <f t="shared" si="9"/>
        <v>77.36</v>
      </c>
      <c r="O152" s="6">
        <f t="shared" si="10"/>
        <v>63.17</v>
      </c>
      <c r="P152" s="8">
        <f t="shared" si="11"/>
        <v>0.44951255959581587</v>
      </c>
      <c r="Q152" s="9">
        <f>YEAR(SalesDataTable[[#This Row],[Order Date]])</f>
        <v>2026</v>
      </c>
      <c r="R152" s="8" t="str">
        <f>"Q"&amp;ROUNDUP(MONTH(SalesDataTable[[#This Row],[Order Date]])/3,0)</f>
        <v>Q1</v>
      </c>
      <c r="S152" s="5">
        <f>MONTH(SalesDataTable[[#This Row],[Order Date]])</f>
        <v>2</v>
      </c>
      <c r="T152" s="8" t="str">
        <f>TEXT(SalesDataTable[[#This Row],[Order Date]],"mmm")</f>
        <v>Feb</v>
      </c>
    </row>
    <row r="153" spans="1:20" ht="15.75" x14ac:dyDescent="0.25">
      <c r="A153" s="2">
        <v>1778</v>
      </c>
      <c r="B153" s="3">
        <v>46054</v>
      </c>
      <c r="C153" s="4" t="s">
        <v>40</v>
      </c>
      <c r="D153" s="4" t="s">
        <v>51</v>
      </c>
      <c r="E153" s="4" t="s">
        <v>39</v>
      </c>
      <c r="F153" s="4" t="s">
        <v>23</v>
      </c>
      <c r="G153" s="4" t="s">
        <v>29</v>
      </c>
      <c r="H153" s="4" t="s">
        <v>37</v>
      </c>
      <c r="I153" s="5">
        <v>1</v>
      </c>
      <c r="J153" s="6">
        <v>142.03</v>
      </c>
      <c r="K153" s="7">
        <v>0.05</v>
      </c>
      <c r="L153" s="6">
        <v>77.069999999999993</v>
      </c>
      <c r="M153" s="6">
        <f t="shared" si="8"/>
        <v>134.92849999999999</v>
      </c>
      <c r="N153" s="6">
        <f t="shared" si="9"/>
        <v>77.069999999999993</v>
      </c>
      <c r="O153" s="6">
        <f t="shared" si="10"/>
        <v>57.858499999999992</v>
      </c>
      <c r="P153" s="8">
        <f t="shared" si="11"/>
        <v>0.42880859121682963</v>
      </c>
      <c r="Q153" s="9">
        <f>YEAR(SalesDataTable[[#This Row],[Order Date]])</f>
        <v>2026</v>
      </c>
      <c r="R153" s="8" t="str">
        <f>"Q"&amp;ROUNDUP(MONTH(SalesDataTable[[#This Row],[Order Date]])/3,0)</f>
        <v>Q1</v>
      </c>
      <c r="S153" s="5">
        <f>MONTH(SalesDataTable[[#This Row],[Order Date]])</f>
        <v>2</v>
      </c>
      <c r="T153" s="8" t="str">
        <f>TEXT(SalesDataTable[[#This Row],[Order Date]],"mmm")</f>
        <v>Feb</v>
      </c>
    </row>
    <row r="154" spans="1:20" ht="15.75" x14ac:dyDescent="0.25">
      <c r="A154" s="2">
        <v>2047</v>
      </c>
      <c r="B154" s="3">
        <v>46054</v>
      </c>
      <c r="C154" s="4" t="s">
        <v>31</v>
      </c>
      <c r="D154" s="4" t="s">
        <v>45</v>
      </c>
      <c r="E154" s="4" t="s">
        <v>28</v>
      </c>
      <c r="F154" s="4" t="s">
        <v>36</v>
      </c>
      <c r="G154" s="4" t="s">
        <v>43</v>
      </c>
      <c r="H154" s="4" t="s">
        <v>71</v>
      </c>
      <c r="I154" s="5">
        <v>12</v>
      </c>
      <c r="J154" s="6">
        <v>124.84</v>
      </c>
      <c r="K154" s="7">
        <v>0.1</v>
      </c>
      <c r="L154" s="6">
        <v>59.47</v>
      </c>
      <c r="M154" s="6">
        <f t="shared" si="8"/>
        <v>1348.2719999999999</v>
      </c>
      <c r="N154" s="6">
        <f t="shared" si="9"/>
        <v>713.64</v>
      </c>
      <c r="O154" s="6">
        <f t="shared" si="10"/>
        <v>634.63199999999995</v>
      </c>
      <c r="P154" s="8">
        <f t="shared" si="11"/>
        <v>0.47070027412866244</v>
      </c>
      <c r="Q154" s="9">
        <f>YEAR(SalesDataTable[[#This Row],[Order Date]])</f>
        <v>2026</v>
      </c>
      <c r="R154" s="8" t="str">
        <f>"Q"&amp;ROUNDUP(MONTH(SalesDataTable[[#This Row],[Order Date]])/3,0)</f>
        <v>Q1</v>
      </c>
      <c r="S154" s="5">
        <f>MONTH(SalesDataTable[[#This Row],[Order Date]])</f>
        <v>2</v>
      </c>
      <c r="T154" s="8" t="str">
        <f>TEXT(SalesDataTable[[#This Row],[Order Date]],"mmm")</f>
        <v>Feb</v>
      </c>
    </row>
    <row r="155" spans="1:20" ht="15.75" x14ac:dyDescent="0.25">
      <c r="A155" s="2">
        <v>2668</v>
      </c>
      <c r="B155" s="3">
        <v>46054</v>
      </c>
      <c r="C155" s="4" t="s">
        <v>26</v>
      </c>
      <c r="D155" s="4" t="s">
        <v>63</v>
      </c>
      <c r="E155" s="4" t="s">
        <v>22</v>
      </c>
      <c r="F155" s="4" t="s">
        <v>23</v>
      </c>
      <c r="G155" s="4" t="s">
        <v>54</v>
      </c>
      <c r="H155" s="4" t="s">
        <v>62</v>
      </c>
      <c r="I155" s="5">
        <v>3</v>
      </c>
      <c r="J155" s="6">
        <v>35.36</v>
      </c>
      <c r="K155" s="7">
        <v>0</v>
      </c>
      <c r="L155" s="6">
        <v>13.7</v>
      </c>
      <c r="M155" s="6">
        <f t="shared" si="8"/>
        <v>106.08</v>
      </c>
      <c r="N155" s="6">
        <f t="shared" si="9"/>
        <v>41.099999999999994</v>
      </c>
      <c r="O155" s="6">
        <f t="shared" si="10"/>
        <v>64.98</v>
      </c>
      <c r="P155" s="8">
        <f t="shared" si="11"/>
        <v>0.61255656108597289</v>
      </c>
      <c r="Q155" s="9">
        <f>YEAR(SalesDataTable[[#This Row],[Order Date]])</f>
        <v>2026</v>
      </c>
      <c r="R155" s="8" t="str">
        <f>"Q"&amp;ROUNDUP(MONTH(SalesDataTable[[#This Row],[Order Date]])/3,0)</f>
        <v>Q1</v>
      </c>
      <c r="S155" s="5">
        <f>MONTH(SalesDataTable[[#This Row],[Order Date]])</f>
        <v>2</v>
      </c>
      <c r="T155" s="8" t="str">
        <f>TEXT(SalesDataTable[[#This Row],[Order Date]],"mmm")</f>
        <v>Feb</v>
      </c>
    </row>
    <row r="156" spans="1:20" ht="15.75" x14ac:dyDescent="0.25">
      <c r="A156" s="2">
        <v>2706</v>
      </c>
      <c r="B156" s="3">
        <v>46054</v>
      </c>
      <c r="C156" s="4" t="s">
        <v>40</v>
      </c>
      <c r="D156" s="4" t="s">
        <v>67</v>
      </c>
      <c r="E156" s="4" t="s">
        <v>48</v>
      </c>
      <c r="F156" s="4" t="s">
        <v>23</v>
      </c>
      <c r="G156" s="4" t="s">
        <v>54</v>
      </c>
      <c r="H156" s="4" t="s">
        <v>58</v>
      </c>
      <c r="I156" s="5">
        <v>2</v>
      </c>
      <c r="J156" s="6">
        <v>122.43</v>
      </c>
      <c r="K156" s="7">
        <v>0</v>
      </c>
      <c r="L156" s="6">
        <v>69.08</v>
      </c>
      <c r="M156" s="6">
        <f t="shared" si="8"/>
        <v>244.86</v>
      </c>
      <c r="N156" s="6">
        <f t="shared" si="9"/>
        <v>138.16</v>
      </c>
      <c r="O156" s="6">
        <f t="shared" si="10"/>
        <v>106.70000000000002</v>
      </c>
      <c r="P156" s="8">
        <f t="shared" si="11"/>
        <v>0.43575920934411505</v>
      </c>
      <c r="Q156" s="9">
        <f>YEAR(SalesDataTable[[#This Row],[Order Date]])</f>
        <v>2026</v>
      </c>
      <c r="R156" s="8" t="str">
        <f>"Q"&amp;ROUNDUP(MONTH(SalesDataTable[[#This Row],[Order Date]])/3,0)</f>
        <v>Q1</v>
      </c>
      <c r="S156" s="5">
        <f>MONTH(SalesDataTable[[#This Row],[Order Date]])</f>
        <v>2</v>
      </c>
      <c r="T156" s="8" t="str">
        <f>TEXT(SalesDataTable[[#This Row],[Order Date]],"mmm")</f>
        <v>Feb</v>
      </c>
    </row>
    <row r="157" spans="1:20" ht="15.75" x14ac:dyDescent="0.25">
      <c r="A157" s="2">
        <v>2940</v>
      </c>
      <c r="B157" s="3">
        <v>46054</v>
      </c>
      <c r="C157" s="4" t="s">
        <v>20</v>
      </c>
      <c r="D157" s="4" t="s">
        <v>70</v>
      </c>
      <c r="E157" s="4" t="s">
        <v>48</v>
      </c>
      <c r="F157" s="4" t="s">
        <v>33</v>
      </c>
      <c r="G157" s="4" t="s">
        <v>29</v>
      </c>
      <c r="H157" s="4" t="s">
        <v>37</v>
      </c>
      <c r="I157" s="5">
        <v>2</v>
      </c>
      <c r="J157" s="6">
        <v>140.47</v>
      </c>
      <c r="K157" s="7">
        <v>0.05</v>
      </c>
      <c r="L157" s="6">
        <v>78.39</v>
      </c>
      <c r="M157" s="6">
        <f t="shared" si="8"/>
        <v>266.89299999999997</v>
      </c>
      <c r="N157" s="6">
        <f t="shared" si="9"/>
        <v>156.78</v>
      </c>
      <c r="O157" s="6">
        <f t="shared" si="10"/>
        <v>110.11299999999997</v>
      </c>
      <c r="P157" s="8">
        <f t="shared" si="11"/>
        <v>0.41257357817552348</v>
      </c>
      <c r="Q157" s="9">
        <f>YEAR(SalesDataTable[[#This Row],[Order Date]])</f>
        <v>2026</v>
      </c>
      <c r="R157" s="8" t="str">
        <f>"Q"&amp;ROUNDUP(MONTH(SalesDataTable[[#This Row],[Order Date]])/3,0)</f>
        <v>Q1</v>
      </c>
      <c r="S157" s="5">
        <f>MONTH(SalesDataTable[[#This Row],[Order Date]])</f>
        <v>2</v>
      </c>
      <c r="T157" s="8" t="str">
        <f>TEXT(SalesDataTable[[#This Row],[Order Date]],"mmm")</f>
        <v>Feb</v>
      </c>
    </row>
    <row r="158" spans="1:20" ht="15.75" x14ac:dyDescent="0.25">
      <c r="A158" s="2">
        <v>1263</v>
      </c>
      <c r="B158" s="3">
        <v>46055</v>
      </c>
      <c r="C158" s="4" t="s">
        <v>26</v>
      </c>
      <c r="D158" s="4" t="s">
        <v>69</v>
      </c>
      <c r="E158" s="4" t="s">
        <v>22</v>
      </c>
      <c r="F158" s="4" t="s">
        <v>23</v>
      </c>
      <c r="G158" s="4" t="s">
        <v>34</v>
      </c>
      <c r="H158" s="4" t="s">
        <v>52</v>
      </c>
      <c r="I158" s="5">
        <v>1</v>
      </c>
      <c r="J158" s="6">
        <v>45.43</v>
      </c>
      <c r="K158" s="7">
        <v>0.05</v>
      </c>
      <c r="L158" s="6">
        <v>18.670000000000002</v>
      </c>
      <c r="M158" s="6">
        <f t="shared" si="8"/>
        <v>43.158499999999997</v>
      </c>
      <c r="N158" s="6">
        <f t="shared" si="9"/>
        <v>18.670000000000002</v>
      </c>
      <c r="O158" s="6">
        <f t="shared" si="10"/>
        <v>24.488499999999995</v>
      </c>
      <c r="P158" s="8">
        <f t="shared" si="11"/>
        <v>0.56740850585632019</v>
      </c>
      <c r="Q158" s="9">
        <f>YEAR(SalesDataTable[[#This Row],[Order Date]])</f>
        <v>2026</v>
      </c>
      <c r="R158" s="8" t="str">
        <f>"Q"&amp;ROUNDUP(MONTH(SalesDataTable[[#This Row],[Order Date]])/3,0)</f>
        <v>Q1</v>
      </c>
      <c r="S158" s="5">
        <f>MONTH(SalesDataTable[[#This Row],[Order Date]])</f>
        <v>2</v>
      </c>
      <c r="T158" s="8" t="str">
        <f>TEXT(SalesDataTable[[#This Row],[Order Date]],"mmm")</f>
        <v>Feb</v>
      </c>
    </row>
    <row r="159" spans="1:20" ht="15.75" x14ac:dyDescent="0.25">
      <c r="A159" s="2">
        <v>1641</v>
      </c>
      <c r="B159" s="3">
        <v>46055</v>
      </c>
      <c r="C159" s="4" t="s">
        <v>40</v>
      </c>
      <c r="D159" s="4" t="s">
        <v>67</v>
      </c>
      <c r="E159" s="4" t="s">
        <v>28</v>
      </c>
      <c r="F159" s="4" t="s">
        <v>36</v>
      </c>
      <c r="G159" s="4" t="s">
        <v>24</v>
      </c>
      <c r="H159" s="4" t="s">
        <v>50</v>
      </c>
      <c r="I159" s="5">
        <v>8</v>
      </c>
      <c r="J159" s="6">
        <v>102.78</v>
      </c>
      <c r="K159" s="7">
        <v>0.15</v>
      </c>
      <c r="L159" s="6">
        <v>50.39</v>
      </c>
      <c r="M159" s="6">
        <f t="shared" si="8"/>
        <v>698.904</v>
      </c>
      <c r="N159" s="6">
        <f t="shared" si="9"/>
        <v>403.12</v>
      </c>
      <c r="O159" s="6">
        <f t="shared" si="10"/>
        <v>295.78399999999999</v>
      </c>
      <c r="P159" s="8">
        <f t="shared" si="11"/>
        <v>0.42321119924911005</v>
      </c>
      <c r="Q159" s="9">
        <f>YEAR(SalesDataTable[[#This Row],[Order Date]])</f>
        <v>2026</v>
      </c>
      <c r="R159" s="8" t="str">
        <f>"Q"&amp;ROUNDUP(MONTH(SalesDataTable[[#This Row],[Order Date]])/3,0)</f>
        <v>Q1</v>
      </c>
      <c r="S159" s="5">
        <f>MONTH(SalesDataTable[[#This Row],[Order Date]])</f>
        <v>2</v>
      </c>
      <c r="T159" s="8" t="str">
        <f>TEXT(SalesDataTable[[#This Row],[Order Date]],"mmm")</f>
        <v>Feb</v>
      </c>
    </row>
    <row r="160" spans="1:20" ht="15.75" x14ac:dyDescent="0.25">
      <c r="A160" s="2">
        <v>2014</v>
      </c>
      <c r="B160" s="3">
        <v>46055</v>
      </c>
      <c r="C160" s="4" t="s">
        <v>26</v>
      </c>
      <c r="D160" s="4" t="s">
        <v>61</v>
      </c>
      <c r="E160" s="4" t="s">
        <v>48</v>
      </c>
      <c r="F160" s="4" t="s">
        <v>33</v>
      </c>
      <c r="G160" s="4" t="s">
        <v>43</v>
      </c>
      <c r="H160" s="4" t="s">
        <v>71</v>
      </c>
      <c r="I160" s="5">
        <v>1</v>
      </c>
      <c r="J160" s="6">
        <v>123.95</v>
      </c>
      <c r="K160" s="7">
        <v>0</v>
      </c>
      <c r="L160" s="6">
        <v>61.32</v>
      </c>
      <c r="M160" s="6">
        <f t="shared" si="8"/>
        <v>123.95</v>
      </c>
      <c r="N160" s="6">
        <f t="shared" si="9"/>
        <v>61.32</v>
      </c>
      <c r="O160" s="6">
        <f t="shared" si="10"/>
        <v>62.63</v>
      </c>
      <c r="P160" s="8">
        <f t="shared" si="11"/>
        <v>0.50528438886647842</v>
      </c>
      <c r="Q160" s="9">
        <f>YEAR(SalesDataTable[[#This Row],[Order Date]])</f>
        <v>2026</v>
      </c>
      <c r="R160" s="8" t="str">
        <f>"Q"&amp;ROUNDUP(MONTH(SalesDataTable[[#This Row],[Order Date]])/3,0)</f>
        <v>Q1</v>
      </c>
      <c r="S160" s="5">
        <f>MONTH(SalesDataTable[[#This Row],[Order Date]])</f>
        <v>2</v>
      </c>
      <c r="T160" s="8" t="str">
        <f>TEXT(SalesDataTable[[#This Row],[Order Date]],"mmm")</f>
        <v>Feb</v>
      </c>
    </row>
    <row r="161" spans="1:20" ht="15.75" x14ac:dyDescent="0.25">
      <c r="A161" s="2">
        <v>2642</v>
      </c>
      <c r="B161" s="3">
        <v>46055</v>
      </c>
      <c r="C161" s="4" t="s">
        <v>26</v>
      </c>
      <c r="D161" s="4" t="s">
        <v>61</v>
      </c>
      <c r="E161" s="4" t="s">
        <v>48</v>
      </c>
      <c r="F161" s="4" t="s">
        <v>23</v>
      </c>
      <c r="G161" s="4" t="s">
        <v>43</v>
      </c>
      <c r="H161" s="4" t="s">
        <v>49</v>
      </c>
      <c r="I161" s="5">
        <v>3</v>
      </c>
      <c r="J161" s="6">
        <v>199.9</v>
      </c>
      <c r="K161" s="7">
        <v>0</v>
      </c>
      <c r="L161" s="6">
        <v>104.18</v>
      </c>
      <c r="M161" s="6">
        <f t="shared" si="8"/>
        <v>599.70000000000005</v>
      </c>
      <c r="N161" s="6">
        <f t="shared" si="9"/>
        <v>312.54000000000002</v>
      </c>
      <c r="O161" s="6">
        <f t="shared" si="10"/>
        <v>287.16000000000003</v>
      </c>
      <c r="P161" s="8">
        <f t="shared" si="11"/>
        <v>0.47883941970985494</v>
      </c>
      <c r="Q161" s="9">
        <f>YEAR(SalesDataTable[[#This Row],[Order Date]])</f>
        <v>2026</v>
      </c>
      <c r="R161" s="8" t="str">
        <f>"Q"&amp;ROUNDUP(MONTH(SalesDataTable[[#This Row],[Order Date]])/3,0)</f>
        <v>Q1</v>
      </c>
      <c r="S161" s="5">
        <f>MONTH(SalesDataTable[[#This Row],[Order Date]])</f>
        <v>2</v>
      </c>
      <c r="T161" s="8" t="str">
        <f>TEXT(SalesDataTable[[#This Row],[Order Date]],"mmm")</f>
        <v>Feb</v>
      </c>
    </row>
    <row r="162" spans="1:20" ht="15.75" x14ac:dyDescent="0.25">
      <c r="A162" s="2">
        <v>2929</v>
      </c>
      <c r="B162" s="3">
        <v>46055</v>
      </c>
      <c r="C162" s="4" t="s">
        <v>26</v>
      </c>
      <c r="D162" s="4" t="s">
        <v>63</v>
      </c>
      <c r="E162" s="4" t="s">
        <v>48</v>
      </c>
      <c r="F162" s="4" t="s">
        <v>23</v>
      </c>
      <c r="G162" s="4" t="s">
        <v>29</v>
      </c>
      <c r="H162" s="4" t="s">
        <v>30</v>
      </c>
      <c r="I162" s="5">
        <v>1</v>
      </c>
      <c r="J162" s="6">
        <v>93.78</v>
      </c>
      <c r="K162" s="7">
        <v>0</v>
      </c>
      <c r="L162" s="6">
        <v>44.21</v>
      </c>
      <c r="M162" s="6">
        <f t="shared" si="8"/>
        <v>93.78</v>
      </c>
      <c r="N162" s="6">
        <f t="shared" si="9"/>
        <v>44.21</v>
      </c>
      <c r="O162" s="6">
        <f t="shared" si="10"/>
        <v>49.57</v>
      </c>
      <c r="P162" s="8">
        <f t="shared" si="11"/>
        <v>0.52857752185967155</v>
      </c>
      <c r="Q162" s="9">
        <f>YEAR(SalesDataTable[[#This Row],[Order Date]])</f>
        <v>2026</v>
      </c>
      <c r="R162" s="8" t="str">
        <f>"Q"&amp;ROUNDUP(MONTH(SalesDataTable[[#This Row],[Order Date]])/3,0)</f>
        <v>Q1</v>
      </c>
      <c r="S162" s="5">
        <f>MONTH(SalesDataTable[[#This Row],[Order Date]])</f>
        <v>2</v>
      </c>
      <c r="T162" s="8" t="str">
        <f>TEXT(SalesDataTable[[#This Row],[Order Date]],"mmm")</f>
        <v>Feb</v>
      </c>
    </row>
    <row r="163" spans="1:20" ht="15.75" x14ac:dyDescent="0.25">
      <c r="A163" s="2">
        <v>3855</v>
      </c>
      <c r="B163" s="3">
        <v>46055</v>
      </c>
      <c r="C163" s="4" t="s">
        <v>20</v>
      </c>
      <c r="D163" s="4" t="s">
        <v>21</v>
      </c>
      <c r="E163" s="4" t="s">
        <v>22</v>
      </c>
      <c r="F163" s="4" t="s">
        <v>36</v>
      </c>
      <c r="G163" s="4" t="s">
        <v>54</v>
      </c>
      <c r="H163" s="4" t="s">
        <v>55</v>
      </c>
      <c r="I163" s="5">
        <v>1</v>
      </c>
      <c r="J163" s="6">
        <v>39.39</v>
      </c>
      <c r="K163" s="7">
        <v>0.1</v>
      </c>
      <c r="L163" s="6">
        <v>15.09</v>
      </c>
      <c r="M163" s="6">
        <f t="shared" si="8"/>
        <v>35.451000000000001</v>
      </c>
      <c r="N163" s="6">
        <f t="shared" si="9"/>
        <v>15.09</v>
      </c>
      <c r="O163" s="6">
        <f t="shared" si="10"/>
        <v>20.361000000000001</v>
      </c>
      <c r="P163" s="8">
        <f t="shared" si="11"/>
        <v>0.57434204958957435</v>
      </c>
      <c r="Q163" s="9">
        <f>YEAR(SalesDataTable[[#This Row],[Order Date]])</f>
        <v>2026</v>
      </c>
      <c r="R163" s="8" t="str">
        <f>"Q"&amp;ROUNDUP(MONTH(SalesDataTable[[#This Row],[Order Date]])/3,0)</f>
        <v>Q1</v>
      </c>
      <c r="S163" s="5">
        <f>MONTH(SalesDataTable[[#This Row],[Order Date]])</f>
        <v>2</v>
      </c>
      <c r="T163" s="8" t="str">
        <f>TEXT(SalesDataTable[[#This Row],[Order Date]],"mmm")</f>
        <v>Feb</v>
      </c>
    </row>
    <row r="164" spans="1:20" ht="15.75" x14ac:dyDescent="0.25">
      <c r="A164" s="2">
        <v>4031</v>
      </c>
      <c r="B164" s="3">
        <v>46055</v>
      </c>
      <c r="C164" s="4" t="s">
        <v>20</v>
      </c>
      <c r="D164" s="4" t="s">
        <v>21</v>
      </c>
      <c r="E164" s="4" t="s">
        <v>22</v>
      </c>
      <c r="F164" s="4" t="s">
        <v>33</v>
      </c>
      <c r="G164" s="4" t="s">
        <v>24</v>
      </c>
      <c r="H164" s="4" t="s">
        <v>50</v>
      </c>
      <c r="I164" s="5">
        <v>6</v>
      </c>
      <c r="J164" s="6">
        <v>101.64</v>
      </c>
      <c r="K164" s="7">
        <v>0</v>
      </c>
      <c r="L164" s="6">
        <v>51.06</v>
      </c>
      <c r="M164" s="6">
        <f t="shared" si="8"/>
        <v>609.84</v>
      </c>
      <c r="N164" s="6">
        <f t="shared" si="9"/>
        <v>306.36</v>
      </c>
      <c r="O164" s="6">
        <f t="shared" si="10"/>
        <v>303.48</v>
      </c>
      <c r="P164" s="8">
        <f t="shared" si="11"/>
        <v>0.49763872491145217</v>
      </c>
      <c r="Q164" s="9">
        <f>YEAR(SalesDataTable[[#This Row],[Order Date]])</f>
        <v>2026</v>
      </c>
      <c r="R164" s="8" t="str">
        <f>"Q"&amp;ROUNDUP(MONTH(SalesDataTable[[#This Row],[Order Date]])/3,0)</f>
        <v>Q1</v>
      </c>
      <c r="S164" s="5">
        <f>MONTH(SalesDataTable[[#This Row],[Order Date]])</f>
        <v>2</v>
      </c>
      <c r="T164" s="8" t="str">
        <f>TEXT(SalesDataTable[[#This Row],[Order Date]],"mmm")</f>
        <v>Feb</v>
      </c>
    </row>
    <row r="165" spans="1:20" ht="15.75" x14ac:dyDescent="0.25">
      <c r="A165" s="2">
        <v>2</v>
      </c>
      <c r="B165" s="3">
        <v>46056</v>
      </c>
      <c r="C165" s="4" t="s">
        <v>20</v>
      </c>
      <c r="D165" s="4" t="s">
        <v>21</v>
      </c>
      <c r="E165" s="4" t="s">
        <v>28</v>
      </c>
      <c r="F165" s="4" t="s">
        <v>36</v>
      </c>
      <c r="G165" s="4" t="s">
        <v>54</v>
      </c>
      <c r="H165" s="4" t="s">
        <v>62</v>
      </c>
      <c r="I165" s="5">
        <v>12</v>
      </c>
      <c r="J165" s="6">
        <v>36.74</v>
      </c>
      <c r="K165" s="7">
        <v>0.2</v>
      </c>
      <c r="L165" s="6">
        <v>13.53</v>
      </c>
      <c r="M165" s="6">
        <f t="shared" si="8"/>
        <v>352.70400000000001</v>
      </c>
      <c r="N165" s="6">
        <f t="shared" si="9"/>
        <v>162.35999999999999</v>
      </c>
      <c r="O165" s="6">
        <f t="shared" si="10"/>
        <v>190.34400000000002</v>
      </c>
      <c r="P165" s="8">
        <f t="shared" si="11"/>
        <v>0.53967065868263475</v>
      </c>
      <c r="Q165" s="9">
        <f>YEAR(SalesDataTable[[#This Row],[Order Date]])</f>
        <v>2026</v>
      </c>
      <c r="R165" s="8" t="str">
        <f>"Q"&amp;ROUNDUP(MONTH(SalesDataTable[[#This Row],[Order Date]])/3,0)</f>
        <v>Q1</v>
      </c>
      <c r="S165" s="5">
        <f>MONTH(SalesDataTable[[#This Row],[Order Date]])</f>
        <v>2</v>
      </c>
      <c r="T165" s="8" t="str">
        <f>TEXT(SalesDataTable[[#This Row],[Order Date]],"mmm")</f>
        <v>Feb</v>
      </c>
    </row>
    <row r="166" spans="1:20" ht="15.75" x14ac:dyDescent="0.25">
      <c r="A166" s="2">
        <v>4228</v>
      </c>
      <c r="B166" s="3">
        <v>46056</v>
      </c>
      <c r="C166" s="4" t="s">
        <v>40</v>
      </c>
      <c r="D166" s="4" t="s">
        <v>53</v>
      </c>
      <c r="E166" s="4" t="s">
        <v>39</v>
      </c>
      <c r="F166" s="4" t="s">
        <v>33</v>
      </c>
      <c r="G166" s="4" t="s">
        <v>29</v>
      </c>
      <c r="H166" s="4" t="s">
        <v>57</v>
      </c>
      <c r="I166" s="5">
        <v>2</v>
      </c>
      <c r="J166" s="6">
        <v>154.62</v>
      </c>
      <c r="K166" s="7">
        <v>0</v>
      </c>
      <c r="L166" s="6">
        <v>78.209999999999994</v>
      </c>
      <c r="M166" s="6">
        <f t="shared" si="8"/>
        <v>309.24</v>
      </c>
      <c r="N166" s="6">
        <f t="shared" si="9"/>
        <v>156.41999999999999</v>
      </c>
      <c r="O166" s="6">
        <f t="shared" si="10"/>
        <v>152.82000000000002</v>
      </c>
      <c r="P166" s="8">
        <f t="shared" si="11"/>
        <v>0.49417927823050062</v>
      </c>
      <c r="Q166" s="9">
        <f>YEAR(SalesDataTable[[#This Row],[Order Date]])</f>
        <v>2026</v>
      </c>
      <c r="R166" s="8" t="str">
        <f>"Q"&amp;ROUNDUP(MONTH(SalesDataTable[[#This Row],[Order Date]])/3,0)</f>
        <v>Q1</v>
      </c>
      <c r="S166" s="5">
        <f>MONTH(SalesDataTable[[#This Row],[Order Date]])</f>
        <v>2</v>
      </c>
      <c r="T166" s="8" t="str">
        <f>TEXT(SalesDataTable[[#This Row],[Order Date]],"mmm")</f>
        <v>Feb</v>
      </c>
    </row>
    <row r="167" spans="1:20" ht="15.75" x14ac:dyDescent="0.25">
      <c r="A167" s="2">
        <v>928</v>
      </c>
      <c r="B167" s="3">
        <v>46057</v>
      </c>
      <c r="C167" s="4" t="s">
        <v>20</v>
      </c>
      <c r="D167" s="4" t="s">
        <v>21</v>
      </c>
      <c r="E167" s="4" t="s">
        <v>48</v>
      </c>
      <c r="F167" s="4" t="s">
        <v>33</v>
      </c>
      <c r="G167" s="4" t="s">
        <v>43</v>
      </c>
      <c r="H167" s="4" t="s">
        <v>71</v>
      </c>
      <c r="I167" s="5">
        <v>1</v>
      </c>
      <c r="J167" s="6">
        <v>125.63</v>
      </c>
      <c r="K167" s="7">
        <v>0.1</v>
      </c>
      <c r="L167" s="6">
        <v>60.38</v>
      </c>
      <c r="M167" s="6">
        <f t="shared" si="8"/>
        <v>113.06699999999999</v>
      </c>
      <c r="N167" s="6">
        <f t="shared" si="9"/>
        <v>60.38</v>
      </c>
      <c r="O167" s="6">
        <f t="shared" si="10"/>
        <v>52.686999999999991</v>
      </c>
      <c r="P167" s="8">
        <f t="shared" si="11"/>
        <v>0.46598034793529497</v>
      </c>
      <c r="Q167" s="9">
        <f>YEAR(SalesDataTable[[#This Row],[Order Date]])</f>
        <v>2026</v>
      </c>
      <c r="R167" s="8" t="str">
        <f>"Q"&amp;ROUNDUP(MONTH(SalesDataTable[[#This Row],[Order Date]])/3,0)</f>
        <v>Q1</v>
      </c>
      <c r="S167" s="5">
        <f>MONTH(SalesDataTable[[#This Row],[Order Date]])</f>
        <v>2</v>
      </c>
      <c r="T167" s="8" t="str">
        <f>TEXT(SalesDataTable[[#This Row],[Order Date]],"mmm")</f>
        <v>Feb</v>
      </c>
    </row>
    <row r="168" spans="1:20" ht="15.75" x14ac:dyDescent="0.25">
      <c r="A168" s="2">
        <v>933</v>
      </c>
      <c r="B168" s="3">
        <v>46057</v>
      </c>
      <c r="C168" s="4" t="s">
        <v>26</v>
      </c>
      <c r="D168" s="4" t="s">
        <v>61</v>
      </c>
      <c r="E168" s="4" t="s">
        <v>22</v>
      </c>
      <c r="F168" s="4" t="s">
        <v>33</v>
      </c>
      <c r="G168" s="4" t="s">
        <v>43</v>
      </c>
      <c r="H168" s="4" t="s">
        <v>60</v>
      </c>
      <c r="I168" s="5">
        <v>2</v>
      </c>
      <c r="J168" s="6">
        <v>81.59</v>
      </c>
      <c r="K168" s="7">
        <v>0.1</v>
      </c>
      <c r="L168" s="6">
        <v>38.64</v>
      </c>
      <c r="M168" s="6">
        <f t="shared" si="8"/>
        <v>146.86200000000002</v>
      </c>
      <c r="N168" s="6">
        <f t="shared" si="9"/>
        <v>77.28</v>
      </c>
      <c r="O168" s="6">
        <f t="shared" si="10"/>
        <v>69.582000000000022</v>
      </c>
      <c r="P168" s="8">
        <f t="shared" si="11"/>
        <v>0.47379172284185161</v>
      </c>
      <c r="Q168" s="9">
        <f>YEAR(SalesDataTable[[#This Row],[Order Date]])</f>
        <v>2026</v>
      </c>
      <c r="R168" s="8" t="str">
        <f>"Q"&amp;ROUNDUP(MONTH(SalesDataTable[[#This Row],[Order Date]])/3,0)</f>
        <v>Q1</v>
      </c>
      <c r="S168" s="5">
        <f>MONTH(SalesDataTable[[#This Row],[Order Date]])</f>
        <v>2</v>
      </c>
      <c r="T168" s="8" t="str">
        <f>TEXT(SalesDataTable[[#This Row],[Order Date]],"mmm")</f>
        <v>Feb</v>
      </c>
    </row>
    <row r="169" spans="1:20" ht="15.75" x14ac:dyDescent="0.25">
      <c r="A169" s="2">
        <v>1646</v>
      </c>
      <c r="B169" s="3">
        <v>46057</v>
      </c>
      <c r="C169" s="4" t="s">
        <v>31</v>
      </c>
      <c r="D169" s="4" t="s">
        <v>45</v>
      </c>
      <c r="E169" s="4" t="s">
        <v>22</v>
      </c>
      <c r="F169" s="4" t="s">
        <v>33</v>
      </c>
      <c r="G169" s="4" t="s">
        <v>34</v>
      </c>
      <c r="H169" s="4" t="s">
        <v>52</v>
      </c>
      <c r="I169" s="5">
        <v>2</v>
      </c>
      <c r="J169" s="6">
        <v>45.81</v>
      </c>
      <c r="K169" s="7">
        <v>0.1</v>
      </c>
      <c r="L169" s="6">
        <v>18.420000000000002</v>
      </c>
      <c r="M169" s="6">
        <f t="shared" si="8"/>
        <v>82.458000000000013</v>
      </c>
      <c r="N169" s="6">
        <f t="shared" si="9"/>
        <v>36.840000000000003</v>
      </c>
      <c r="O169" s="6">
        <f t="shared" si="10"/>
        <v>45.618000000000009</v>
      </c>
      <c r="P169" s="8">
        <f t="shared" si="11"/>
        <v>0.55322709743141962</v>
      </c>
      <c r="Q169" s="9">
        <f>YEAR(SalesDataTable[[#This Row],[Order Date]])</f>
        <v>2026</v>
      </c>
      <c r="R169" s="8" t="str">
        <f>"Q"&amp;ROUNDUP(MONTH(SalesDataTable[[#This Row],[Order Date]])/3,0)</f>
        <v>Q1</v>
      </c>
      <c r="S169" s="5">
        <f>MONTH(SalesDataTable[[#This Row],[Order Date]])</f>
        <v>2</v>
      </c>
      <c r="T169" s="8" t="str">
        <f>TEXT(SalesDataTable[[#This Row],[Order Date]],"mmm")</f>
        <v>Feb</v>
      </c>
    </row>
    <row r="170" spans="1:20" ht="15.75" x14ac:dyDescent="0.25">
      <c r="A170" s="2">
        <v>380</v>
      </c>
      <c r="B170" s="3">
        <v>46058</v>
      </c>
      <c r="C170" s="4" t="s">
        <v>26</v>
      </c>
      <c r="D170" s="4" t="s">
        <v>63</v>
      </c>
      <c r="E170" s="4" t="s">
        <v>22</v>
      </c>
      <c r="F170" s="4" t="s">
        <v>23</v>
      </c>
      <c r="G170" s="4" t="s">
        <v>54</v>
      </c>
      <c r="H170" s="4" t="s">
        <v>58</v>
      </c>
      <c r="I170" s="5">
        <v>3</v>
      </c>
      <c r="J170" s="6">
        <v>125.63</v>
      </c>
      <c r="K170" s="7">
        <v>0</v>
      </c>
      <c r="L170" s="6">
        <v>71.05</v>
      </c>
      <c r="M170" s="6">
        <f t="shared" si="8"/>
        <v>376.89</v>
      </c>
      <c r="N170" s="6">
        <f t="shared" si="9"/>
        <v>213.14999999999998</v>
      </c>
      <c r="O170" s="6">
        <f t="shared" si="10"/>
        <v>163.74</v>
      </c>
      <c r="P170" s="8">
        <f t="shared" si="11"/>
        <v>0.43445037013452203</v>
      </c>
      <c r="Q170" s="9">
        <f>YEAR(SalesDataTable[[#This Row],[Order Date]])</f>
        <v>2026</v>
      </c>
      <c r="R170" s="8" t="str">
        <f>"Q"&amp;ROUNDUP(MONTH(SalesDataTable[[#This Row],[Order Date]])/3,0)</f>
        <v>Q1</v>
      </c>
      <c r="S170" s="5">
        <f>MONTH(SalesDataTable[[#This Row],[Order Date]])</f>
        <v>2</v>
      </c>
      <c r="T170" s="8" t="str">
        <f>TEXT(SalesDataTable[[#This Row],[Order Date]],"mmm")</f>
        <v>Feb</v>
      </c>
    </row>
    <row r="171" spans="1:20" ht="15.75" x14ac:dyDescent="0.25">
      <c r="A171" s="2">
        <v>1723</v>
      </c>
      <c r="B171" s="3">
        <v>46058</v>
      </c>
      <c r="C171" s="4" t="s">
        <v>40</v>
      </c>
      <c r="D171" s="4" t="s">
        <v>53</v>
      </c>
      <c r="E171" s="4" t="s">
        <v>22</v>
      </c>
      <c r="F171" s="4" t="s">
        <v>23</v>
      </c>
      <c r="G171" s="4" t="s">
        <v>24</v>
      </c>
      <c r="H171" s="4" t="s">
        <v>50</v>
      </c>
      <c r="I171" s="5">
        <v>2</v>
      </c>
      <c r="J171" s="6">
        <v>101.01</v>
      </c>
      <c r="K171" s="7">
        <v>0</v>
      </c>
      <c r="L171" s="6">
        <v>50.26</v>
      </c>
      <c r="M171" s="6">
        <f t="shared" si="8"/>
        <v>202.02</v>
      </c>
      <c r="N171" s="6">
        <f t="shared" si="9"/>
        <v>100.52</v>
      </c>
      <c r="O171" s="6">
        <f t="shared" si="10"/>
        <v>101.50000000000001</v>
      </c>
      <c r="P171" s="8">
        <f t="shared" si="11"/>
        <v>0.50242550242550243</v>
      </c>
      <c r="Q171" s="9">
        <f>YEAR(SalesDataTable[[#This Row],[Order Date]])</f>
        <v>2026</v>
      </c>
      <c r="R171" s="8" t="str">
        <f>"Q"&amp;ROUNDUP(MONTH(SalesDataTable[[#This Row],[Order Date]])/3,0)</f>
        <v>Q1</v>
      </c>
      <c r="S171" s="5">
        <f>MONTH(SalesDataTable[[#This Row],[Order Date]])</f>
        <v>2</v>
      </c>
      <c r="T171" s="8" t="str">
        <f>TEXT(SalesDataTable[[#This Row],[Order Date]],"mmm")</f>
        <v>Feb</v>
      </c>
    </row>
    <row r="172" spans="1:20" ht="15.75" x14ac:dyDescent="0.25">
      <c r="A172" s="2">
        <v>2529</v>
      </c>
      <c r="B172" s="3">
        <v>46058</v>
      </c>
      <c r="C172" s="4" t="s">
        <v>40</v>
      </c>
      <c r="D172" s="4" t="s">
        <v>67</v>
      </c>
      <c r="E172" s="4" t="s">
        <v>22</v>
      </c>
      <c r="F172" s="4" t="s">
        <v>23</v>
      </c>
      <c r="G172" s="4" t="s">
        <v>29</v>
      </c>
      <c r="H172" s="4" t="s">
        <v>57</v>
      </c>
      <c r="I172" s="5">
        <v>6</v>
      </c>
      <c r="J172" s="6">
        <v>154.22</v>
      </c>
      <c r="K172" s="7">
        <v>0</v>
      </c>
      <c r="L172" s="6">
        <v>79.599999999999994</v>
      </c>
      <c r="M172" s="6">
        <f t="shared" si="8"/>
        <v>925.31999999999994</v>
      </c>
      <c r="N172" s="6">
        <f t="shared" si="9"/>
        <v>477.59999999999997</v>
      </c>
      <c r="O172" s="6">
        <f t="shared" si="10"/>
        <v>447.71999999999997</v>
      </c>
      <c r="P172" s="8">
        <f t="shared" si="11"/>
        <v>0.4838542342108676</v>
      </c>
      <c r="Q172" s="9">
        <f>YEAR(SalesDataTable[[#This Row],[Order Date]])</f>
        <v>2026</v>
      </c>
      <c r="R172" s="8" t="str">
        <f>"Q"&amp;ROUNDUP(MONTH(SalesDataTable[[#This Row],[Order Date]])/3,0)</f>
        <v>Q1</v>
      </c>
      <c r="S172" s="5">
        <f>MONTH(SalesDataTable[[#This Row],[Order Date]])</f>
        <v>2</v>
      </c>
      <c r="T172" s="8" t="str">
        <f>TEXT(SalesDataTable[[#This Row],[Order Date]],"mmm")</f>
        <v>Feb</v>
      </c>
    </row>
    <row r="173" spans="1:20" ht="15.75" x14ac:dyDescent="0.25">
      <c r="A173" s="2">
        <v>2685</v>
      </c>
      <c r="B173" s="3">
        <v>46058</v>
      </c>
      <c r="C173" s="4" t="s">
        <v>26</v>
      </c>
      <c r="D173" s="4" t="s">
        <v>69</v>
      </c>
      <c r="E173" s="4" t="s">
        <v>22</v>
      </c>
      <c r="F173" s="4" t="s">
        <v>33</v>
      </c>
      <c r="G173" s="4" t="s">
        <v>29</v>
      </c>
      <c r="H173" s="4" t="s">
        <v>66</v>
      </c>
      <c r="I173" s="5">
        <v>1</v>
      </c>
      <c r="J173" s="6">
        <v>72.78</v>
      </c>
      <c r="K173" s="7">
        <v>0.05</v>
      </c>
      <c r="L173" s="6">
        <v>33.26</v>
      </c>
      <c r="M173" s="6">
        <f t="shared" si="8"/>
        <v>69.140999999999991</v>
      </c>
      <c r="N173" s="6">
        <f t="shared" si="9"/>
        <v>33.26</v>
      </c>
      <c r="O173" s="6">
        <f t="shared" si="10"/>
        <v>35.880999999999993</v>
      </c>
      <c r="P173" s="8">
        <f t="shared" si="11"/>
        <v>0.51895402149231273</v>
      </c>
      <c r="Q173" s="9">
        <f>YEAR(SalesDataTable[[#This Row],[Order Date]])</f>
        <v>2026</v>
      </c>
      <c r="R173" s="8" t="str">
        <f>"Q"&amp;ROUNDUP(MONTH(SalesDataTable[[#This Row],[Order Date]])/3,0)</f>
        <v>Q1</v>
      </c>
      <c r="S173" s="5">
        <f>MONTH(SalesDataTable[[#This Row],[Order Date]])</f>
        <v>2</v>
      </c>
      <c r="T173" s="8" t="str">
        <f>TEXT(SalesDataTable[[#This Row],[Order Date]],"mmm")</f>
        <v>Feb</v>
      </c>
    </row>
    <row r="174" spans="1:20" ht="15.75" x14ac:dyDescent="0.25">
      <c r="A174" s="2">
        <v>2793</v>
      </c>
      <c r="B174" s="3">
        <v>46058</v>
      </c>
      <c r="C174" s="4" t="s">
        <v>26</v>
      </c>
      <c r="D174" s="4" t="s">
        <v>69</v>
      </c>
      <c r="E174" s="4" t="s">
        <v>28</v>
      </c>
      <c r="F174" s="4" t="s">
        <v>36</v>
      </c>
      <c r="G174" s="4" t="s">
        <v>43</v>
      </c>
      <c r="H174" s="4" t="s">
        <v>71</v>
      </c>
      <c r="I174" s="5">
        <v>3</v>
      </c>
      <c r="J174" s="6">
        <v>122.69</v>
      </c>
      <c r="K174" s="7">
        <v>0.05</v>
      </c>
      <c r="L174" s="6">
        <v>62.08</v>
      </c>
      <c r="M174" s="6">
        <f t="shared" si="8"/>
        <v>349.66649999999998</v>
      </c>
      <c r="N174" s="6">
        <f t="shared" si="9"/>
        <v>186.24</v>
      </c>
      <c r="O174" s="6">
        <f t="shared" si="10"/>
        <v>163.42649999999998</v>
      </c>
      <c r="P174" s="8">
        <f t="shared" si="11"/>
        <v>0.46737820180085876</v>
      </c>
      <c r="Q174" s="9">
        <f>YEAR(SalesDataTable[[#This Row],[Order Date]])</f>
        <v>2026</v>
      </c>
      <c r="R174" s="8" t="str">
        <f>"Q"&amp;ROUNDUP(MONTH(SalesDataTable[[#This Row],[Order Date]])/3,0)</f>
        <v>Q1</v>
      </c>
      <c r="S174" s="5">
        <f>MONTH(SalesDataTable[[#This Row],[Order Date]])</f>
        <v>2</v>
      </c>
      <c r="T174" s="8" t="str">
        <f>TEXT(SalesDataTable[[#This Row],[Order Date]],"mmm")</f>
        <v>Feb</v>
      </c>
    </row>
    <row r="175" spans="1:20" ht="15.75" x14ac:dyDescent="0.25">
      <c r="A175" s="2">
        <v>346</v>
      </c>
      <c r="B175" s="3">
        <v>46059</v>
      </c>
      <c r="C175" s="4" t="s">
        <v>26</v>
      </c>
      <c r="D175" s="4" t="s">
        <v>27</v>
      </c>
      <c r="E175" s="4" t="s">
        <v>22</v>
      </c>
      <c r="F175" s="4" t="s">
        <v>36</v>
      </c>
      <c r="G175" s="4" t="s">
        <v>24</v>
      </c>
      <c r="H175" s="4" t="s">
        <v>50</v>
      </c>
      <c r="I175" s="5">
        <v>3</v>
      </c>
      <c r="J175" s="6">
        <v>103.22</v>
      </c>
      <c r="K175" s="7">
        <v>0</v>
      </c>
      <c r="L175" s="6">
        <v>50.74</v>
      </c>
      <c r="M175" s="6">
        <f t="shared" si="8"/>
        <v>309.65999999999997</v>
      </c>
      <c r="N175" s="6">
        <f t="shared" si="9"/>
        <v>152.22</v>
      </c>
      <c r="O175" s="6">
        <f t="shared" si="10"/>
        <v>157.43999999999997</v>
      </c>
      <c r="P175" s="8">
        <f t="shared" si="11"/>
        <v>0.50842859910869986</v>
      </c>
      <c r="Q175" s="9">
        <f>YEAR(SalesDataTable[[#This Row],[Order Date]])</f>
        <v>2026</v>
      </c>
      <c r="R175" s="8" t="str">
        <f>"Q"&amp;ROUNDUP(MONTH(SalesDataTable[[#This Row],[Order Date]])/3,0)</f>
        <v>Q1</v>
      </c>
      <c r="S175" s="5">
        <f>MONTH(SalesDataTable[[#This Row],[Order Date]])</f>
        <v>2</v>
      </c>
      <c r="T175" s="8" t="str">
        <f>TEXT(SalesDataTable[[#This Row],[Order Date]],"mmm")</f>
        <v>Feb</v>
      </c>
    </row>
    <row r="176" spans="1:20" ht="15.75" x14ac:dyDescent="0.25">
      <c r="A176" s="2">
        <v>539</v>
      </c>
      <c r="B176" s="3">
        <v>46059</v>
      </c>
      <c r="C176" s="4" t="s">
        <v>20</v>
      </c>
      <c r="D176" s="4" t="s">
        <v>70</v>
      </c>
      <c r="E176" s="4" t="s">
        <v>48</v>
      </c>
      <c r="F176" s="4" t="s">
        <v>33</v>
      </c>
      <c r="G176" s="4" t="s">
        <v>29</v>
      </c>
      <c r="H176" s="4" t="s">
        <v>30</v>
      </c>
      <c r="I176" s="5">
        <v>3</v>
      </c>
      <c r="J176" s="6">
        <v>92.96</v>
      </c>
      <c r="K176" s="7">
        <v>0.15</v>
      </c>
      <c r="L176" s="6">
        <v>44.56</v>
      </c>
      <c r="M176" s="6">
        <f t="shared" si="8"/>
        <v>237.048</v>
      </c>
      <c r="N176" s="6">
        <f t="shared" si="9"/>
        <v>133.68</v>
      </c>
      <c r="O176" s="6">
        <f t="shared" si="10"/>
        <v>103.36799999999999</v>
      </c>
      <c r="P176" s="8">
        <f t="shared" si="11"/>
        <v>0.43606358205932971</v>
      </c>
      <c r="Q176" s="9">
        <f>YEAR(SalesDataTable[[#This Row],[Order Date]])</f>
        <v>2026</v>
      </c>
      <c r="R176" s="8" t="str">
        <f>"Q"&amp;ROUNDUP(MONTH(SalesDataTable[[#This Row],[Order Date]])/3,0)</f>
        <v>Q1</v>
      </c>
      <c r="S176" s="5">
        <f>MONTH(SalesDataTable[[#This Row],[Order Date]])</f>
        <v>2</v>
      </c>
      <c r="T176" s="8" t="str">
        <f>TEXT(SalesDataTable[[#This Row],[Order Date]],"mmm")</f>
        <v>Feb</v>
      </c>
    </row>
    <row r="177" spans="1:20" ht="15.75" x14ac:dyDescent="0.25">
      <c r="A177" s="2">
        <v>1368</v>
      </c>
      <c r="B177" s="3">
        <v>46059</v>
      </c>
      <c r="C177" s="4" t="s">
        <v>26</v>
      </c>
      <c r="D177" s="4" t="s">
        <v>63</v>
      </c>
      <c r="E177" s="4" t="s">
        <v>39</v>
      </c>
      <c r="F177" s="4" t="s">
        <v>33</v>
      </c>
      <c r="G177" s="4" t="s">
        <v>34</v>
      </c>
      <c r="H177" s="4" t="s">
        <v>35</v>
      </c>
      <c r="I177" s="5">
        <v>1</v>
      </c>
      <c r="J177" s="6">
        <v>36.520000000000003</v>
      </c>
      <c r="K177" s="7">
        <v>0</v>
      </c>
      <c r="L177" s="6">
        <v>13.94</v>
      </c>
      <c r="M177" s="6">
        <f t="shared" si="8"/>
        <v>36.520000000000003</v>
      </c>
      <c r="N177" s="6">
        <f t="shared" si="9"/>
        <v>13.94</v>
      </c>
      <c r="O177" s="6">
        <f t="shared" si="10"/>
        <v>22.580000000000005</v>
      </c>
      <c r="P177" s="8">
        <f t="shared" si="11"/>
        <v>0.61829134720700996</v>
      </c>
      <c r="Q177" s="9">
        <f>YEAR(SalesDataTable[[#This Row],[Order Date]])</f>
        <v>2026</v>
      </c>
      <c r="R177" s="8" t="str">
        <f>"Q"&amp;ROUNDUP(MONTH(SalesDataTable[[#This Row],[Order Date]])/3,0)</f>
        <v>Q1</v>
      </c>
      <c r="S177" s="5">
        <f>MONTH(SalesDataTable[[#This Row],[Order Date]])</f>
        <v>2</v>
      </c>
      <c r="T177" s="8" t="str">
        <f>TEXT(SalesDataTable[[#This Row],[Order Date]],"mmm")</f>
        <v>Feb</v>
      </c>
    </row>
    <row r="178" spans="1:20" ht="15.75" x14ac:dyDescent="0.25">
      <c r="A178" s="2">
        <v>3506</v>
      </c>
      <c r="B178" s="3">
        <v>46059</v>
      </c>
      <c r="C178" s="4" t="s">
        <v>20</v>
      </c>
      <c r="D178" s="4" t="s">
        <v>21</v>
      </c>
      <c r="E178" s="4" t="s">
        <v>39</v>
      </c>
      <c r="F178" s="4" t="s">
        <v>23</v>
      </c>
      <c r="G178" s="4" t="s">
        <v>54</v>
      </c>
      <c r="H178" s="4" t="s">
        <v>65</v>
      </c>
      <c r="I178" s="5">
        <v>3</v>
      </c>
      <c r="J178" s="6">
        <v>50.65</v>
      </c>
      <c r="K178" s="7">
        <v>0</v>
      </c>
      <c r="L178" s="6">
        <v>21.49</v>
      </c>
      <c r="M178" s="6">
        <f t="shared" si="8"/>
        <v>151.94999999999999</v>
      </c>
      <c r="N178" s="6">
        <f t="shared" si="9"/>
        <v>64.47</v>
      </c>
      <c r="O178" s="6">
        <f t="shared" si="10"/>
        <v>87.47999999999999</v>
      </c>
      <c r="P178" s="8">
        <f t="shared" si="11"/>
        <v>0.57571569595261596</v>
      </c>
      <c r="Q178" s="9">
        <f>YEAR(SalesDataTable[[#This Row],[Order Date]])</f>
        <v>2026</v>
      </c>
      <c r="R178" s="8" t="str">
        <f>"Q"&amp;ROUNDUP(MONTH(SalesDataTable[[#This Row],[Order Date]])/3,0)</f>
        <v>Q1</v>
      </c>
      <c r="S178" s="5">
        <f>MONTH(SalesDataTable[[#This Row],[Order Date]])</f>
        <v>2</v>
      </c>
      <c r="T178" s="8" t="str">
        <f>TEXT(SalesDataTable[[#This Row],[Order Date]],"mmm")</f>
        <v>Feb</v>
      </c>
    </row>
    <row r="179" spans="1:20" ht="15.75" x14ac:dyDescent="0.25">
      <c r="A179" s="2">
        <v>1314</v>
      </c>
      <c r="B179" s="3">
        <v>46060</v>
      </c>
      <c r="C179" s="4" t="s">
        <v>40</v>
      </c>
      <c r="D179" s="4" t="s">
        <v>41</v>
      </c>
      <c r="E179" s="4" t="s">
        <v>22</v>
      </c>
      <c r="F179" s="4" t="s">
        <v>23</v>
      </c>
      <c r="G179" s="4" t="s">
        <v>34</v>
      </c>
      <c r="H179" s="4" t="s">
        <v>35</v>
      </c>
      <c r="I179" s="5">
        <v>2</v>
      </c>
      <c r="J179" s="6">
        <v>37.03</v>
      </c>
      <c r="K179" s="7">
        <v>0.15</v>
      </c>
      <c r="L179" s="6">
        <v>13.87</v>
      </c>
      <c r="M179" s="6">
        <f t="shared" si="8"/>
        <v>62.951000000000001</v>
      </c>
      <c r="N179" s="6">
        <f t="shared" si="9"/>
        <v>27.74</v>
      </c>
      <c r="O179" s="6">
        <f t="shared" si="10"/>
        <v>35.210999999999999</v>
      </c>
      <c r="P179" s="8">
        <f t="shared" si="11"/>
        <v>0.55933980397451988</v>
      </c>
      <c r="Q179" s="9">
        <f>YEAR(SalesDataTable[[#This Row],[Order Date]])</f>
        <v>2026</v>
      </c>
      <c r="R179" s="8" t="str">
        <f>"Q"&amp;ROUNDUP(MONTH(SalesDataTable[[#This Row],[Order Date]])/3,0)</f>
        <v>Q1</v>
      </c>
      <c r="S179" s="5">
        <f>MONTH(SalesDataTable[[#This Row],[Order Date]])</f>
        <v>2</v>
      </c>
      <c r="T179" s="8" t="str">
        <f>TEXT(SalesDataTable[[#This Row],[Order Date]],"mmm")</f>
        <v>Feb</v>
      </c>
    </row>
    <row r="180" spans="1:20" ht="15.75" x14ac:dyDescent="0.25">
      <c r="A180" s="2">
        <v>2092</v>
      </c>
      <c r="B180" s="3">
        <v>46060</v>
      </c>
      <c r="C180" s="4" t="s">
        <v>31</v>
      </c>
      <c r="D180" s="4" t="s">
        <v>32</v>
      </c>
      <c r="E180" s="4" t="s">
        <v>22</v>
      </c>
      <c r="F180" s="4" t="s">
        <v>33</v>
      </c>
      <c r="G180" s="4" t="s">
        <v>54</v>
      </c>
      <c r="H180" s="4" t="s">
        <v>62</v>
      </c>
      <c r="I180" s="5">
        <v>1</v>
      </c>
      <c r="J180" s="6">
        <v>36.619999999999997</v>
      </c>
      <c r="K180" s="7">
        <v>0</v>
      </c>
      <c r="L180" s="6">
        <v>13.55</v>
      </c>
      <c r="M180" s="6">
        <f t="shared" si="8"/>
        <v>36.619999999999997</v>
      </c>
      <c r="N180" s="6">
        <f t="shared" si="9"/>
        <v>13.55</v>
      </c>
      <c r="O180" s="6">
        <f t="shared" si="10"/>
        <v>23.069999999999997</v>
      </c>
      <c r="P180" s="8">
        <f t="shared" si="11"/>
        <v>0.62998361551064985</v>
      </c>
      <c r="Q180" s="9">
        <f>YEAR(SalesDataTable[[#This Row],[Order Date]])</f>
        <v>2026</v>
      </c>
      <c r="R180" s="8" t="str">
        <f>"Q"&amp;ROUNDUP(MONTH(SalesDataTable[[#This Row],[Order Date]])/3,0)</f>
        <v>Q1</v>
      </c>
      <c r="S180" s="5">
        <f>MONTH(SalesDataTable[[#This Row],[Order Date]])</f>
        <v>2</v>
      </c>
      <c r="T180" s="8" t="str">
        <f>TEXT(SalesDataTable[[#This Row],[Order Date]],"mmm")</f>
        <v>Feb</v>
      </c>
    </row>
    <row r="181" spans="1:20" ht="15.75" x14ac:dyDescent="0.25">
      <c r="A181" s="2">
        <v>5083</v>
      </c>
      <c r="B181" s="3">
        <v>46060</v>
      </c>
      <c r="C181" s="4" t="s">
        <v>31</v>
      </c>
      <c r="D181" s="4" t="s">
        <v>72</v>
      </c>
      <c r="E181" s="4" t="s">
        <v>39</v>
      </c>
      <c r="F181" s="4" t="s">
        <v>23</v>
      </c>
      <c r="G181" s="4" t="s">
        <v>43</v>
      </c>
      <c r="H181" s="4" t="s">
        <v>60</v>
      </c>
      <c r="I181" s="5">
        <v>1</v>
      </c>
      <c r="J181" s="6">
        <v>81.47</v>
      </c>
      <c r="K181" s="7">
        <v>0</v>
      </c>
      <c r="L181" s="6">
        <v>39.18</v>
      </c>
      <c r="M181" s="6">
        <f t="shared" si="8"/>
        <v>81.47</v>
      </c>
      <c r="N181" s="6">
        <f t="shared" si="9"/>
        <v>39.18</v>
      </c>
      <c r="O181" s="6">
        <f t="shared" si="10"/>
        <v>42.29</v>
      </c>
      <c r="P181" s="8">
        <f t="shared" si="11"/>
        <v>0.51908678040996681</v>
      </c>
      <c r="Q181" s="9">
        <f>YEAR(SalesDataTable[[#This Row],[Order Date]])</f>
        <v>2026</v>
      </c>
      <c r="R181" s="8" t="str">
        <f>"Q"&amp;ROUNDUP(MONTH(SalesDataTable[[#This Row],[Order Date]])/3,0)</f>
        <v>Q1</v>
      </c>
      <c r="S181" s="5">
        <f>MONTH(SalesDataTable[[#This Row],[Order Date]])</f>
        <v>2</v>
      </c>
      <c r="T181" s="8" t="str">
        <f>TEXT(SalesDataTable[[#This Row],[Order Date]],"mmm")</f>
        <v>Feb</v>
      </c>
    </row>
    <row r="182" spans="1:20" ht="15.75" x14ac:dyDescent="0.25">
      <c r="A182" s="2">
        <v>582</v>
      </c>
      <c r="B182" s="3">
        <v>46061</v>
      </c>
      <c r="C182" s="4" t="s">
        <v>26</v>
      </c>
      <c r="D182" s="4" t="s">
        <v>27</v>
      </c>
      <c r="E182" s="4" t="s">
        <v>28</v>
      </c>
      <c r="F182" s="4" t="s">
        <v>23</v>
      </c>
      <c r="G182" s="4" t="s">
        <v>43</v>
      </c>
      <c r="H182" s="4" t="s">
        <v>71</v>
      </c>
      <c r="I182" s="5">
        <v>12</v>
      </c>
      <c r="J182" s="6">
        <v>122.75</v>
      </c>
      <c r="K182" s="7">
        <v>0.15</v>
      </c>
      <c r="L182" s="6">
        <v>62.51</v>
      </c>
      <c r="M182" s="6">
        <f t="shared" si="8"/>
        <v>1252.05</v>
      </c>
      <c r="N182" s="6">
        <f t="shared" si="9"/>
        <v>750.12</v>
      </c>
      <c r="O182" s="6">
        <f t="shared" si="10"/>
        <v>501.92999999999995</v>
      </c>
      <c r="P182" s="8">
        <f t="shared" si="11"/>
        <v>0.40088654606445429</v>
      </c>
      <c r="Q182" s="9">
        <f>YEAR(SalesDataTable[[#This Row],[Order Date]])</f>
        <v>2026</v>
      </c>
      <c r="R182" s="8" t="str">
        <f>"Q"&amp;ROUNDUP(MONTH(SalesDataTable[[#This Row],[Order Date]])/3,0)</f>
        <v>Q1</v>
      </c>
      <c r="S182" s="5">
        <f>MONTH(SalesDataTable[[#This Row],[Order Date]])</f>
        <v>2</v>
      </c>
      <c r="T182" s="8" t="str">
        <f>TEXT(SalesDataTable[[#This Row],[Order Date]],"mmm")</f>
        <v>Feb</v>
      </c>
    </row>
    <row r="183" spans="1:20" ht="15.75" x14ac:dyDescent="0.25">
      <c r="A183" s="2">
        <v>902</v>
      </c>
      <c r="B183" s="3">
        <v>46061</v>
      </c>
      <c r="C183" s="4" t="s">
        <v>20</v>
      </c>
      <c r="D183" s="4" t="s">
        <v>56</v>
      </c>
      <c r="E183" s="4" t="s">
        <v>22</v>
      </c>
      <c r="F183" s="4" t="s">
        <v>36</v>
      </c>
      <c r="G183" s="4" t="s">
        <v>54</v>
      </c>
      <c r="H183" s="4" t="s">
        <v>65</v>
      </c>
      <c r="I183" s="5">
        <v>1</v>
      </c>
      <c r="J183" s="6">
        <v>50.38</v>
      </c>
      <c r="K183" s="7">
        <v>0.05</v>
      </c>
      <c r="L183" s="6">
        <v>21.95</v>
      </c>
      <c r="M183" s="6">
        <f t="shared" si="8"/>
        <v>47.860999999999997</v>
      </c>
      <c r="N183" s="6">
        <f t="shared" si="9"/>
        <v>21.95</v>
      </c>
      <c r="O183" s="6">
        <f t="shared" si="10"/>
        <v>25.910999999999998</v>
      </c>
      <c r="P183" s="8">
        <f t="shared" si="11"/>
        <v>0.54138024696516995</v>
      </c>
      <c r="Q183" s="9">
        <f>YEAR(SalesDataTable[[#This Row],[Order Date]])</f>
        <v>2026</v>
      </c>
      <c r="R183" s="8" t="str">
        <f>"Q"&amp;ROUNDUP(MONTH(SalesDataTable[[#This Row],[Order Date]])/3,0)</f>
        <v>Q1</v>
      </c>
      <c r="S183" s="5">
        <f>MONTH(SalesDataTable[[#This Row],[Order Date]])</f>
        <v>2</v>
      </c>
      <c r="T183" s="8" t="str">
        <f>TEXT(SalesDataTable[[#This Row],[Order Date]],"mmm")</f>
        <v>Feb</v>
      </c>
    </row>
    <row r="184" spans="1:20" ht="15.75" x14ac:dyDescent="0.25">
      <c r="A184" s="2">
        <v>2396</v>
      </c>
      <c r="B184" s="3">
        <v>46061</v>
      </c>
      <c r="C184" s="4" t="s">
        <v>40</v>
      </c>
      <c r="D184" s="4" t="s">
        <v>51</v>
      </c>
      <c r="E184" s="4" t="s">
        <v>22</v>
      </c>
      <c r="F184" s="4" t="s">
        <v>36</v>
      </c>
      <c r="G184" s="4" t="s">
        <v>54</v>
      </c>
      <c r="H184" s="4" t="s">
        <v>65</v>
      </c>
      <c r="I184" s="5">
        <v>2</v>
      </c>
      <c r="J184" s="6">
        <v>50.4</v>
      </c>
      <c r="K184" s="7">
        <v>0</v>
      </c>
      <c r="L184" s="6">
        <v>21.43</v>
      </c>
      <c r="M184" s="6">
        <f t="shared" si="8"/>
        <v>100.8</v>
      </c>
      <c r="N184" s="6">
        <f t="shared" si="9"/>
        <v>42.86</v>
      </c>
      <c r="O184" s="6">
        <f t="shared" si="10"/>
        <v>57.94</v>
      </c>
      <c r="P184" s="8">
        <f t="shared" si="11"/>
        <v>0.57480158730158726</v>
      </c>
      <c r="Q184" s="9">
        <f>YEAR(SalesDataTable[[#This Row],[Order Date]])</f>
        <v>2026</v>
      </c>
      <c r="R184" s="8" t="str">
        <f>"Q"&amp;ROUNDUP(MONTH(SalesDataTable[[#This Row],[Order Date]])/3,0)</f>
        <v>Q1</v>
      </c>
      <c r="S184" s="5">
        <f>MONTH(SalesDataTable[[#This Row],[Order Date]])</f>
        <v>2</v>
      </c>
      <c r="T184" s="8" t="str">
        <f>TEXT(SalesDataTable[[#This Row],[Order Date]],"mmm")</f>
        <v>Feb</v>
      </c>
    </row>
    <row r="185" spans="1:20" ht="15.75" x14ac:dyDescent="0.25">
      <c r="A185" s="2">
        <v>2494</v>
      </c>
      <c r="B185" s="3">
        <v>46061</v>
      </c>
      <c r="C185" s="4" t="s">
        <v>31</v>
      </c>
      <c r="D185" s="4" t="s">
        <v>45</v>
      </c>
      <c r="E185" s="4" t="s">
        <v>22</v>
      </c>
      <c r="F185" s="4" t="s">
        <v>33</v>
      </c>
      <c r="G185" s="4" t="s">
        <v>29</v>
      </c>
      <c r="H185" s="4" t="s">
        <v>66</v>
      </c>
      <c r="I185" s="5">
        <v>1</v>
      </c>
      <c r="J185" s="6">
        <v>69.98</v>
      </c>
      <c r="K185" s="7">
        <v>0</v>
      </c>
      <c r="L185" s="6">
        <v>33.21</v>
      </c>
      <c r="M185" s="6">
        <f t="shared" si="8"/>
        <v>69.98</v>
      </c>
      <c r="N185" s="6">
        <f t="shared" si="9"/>
        <v>33.21</v>
      </c>
      <c r="O185" s="6">
        <f t="shared" si="10"/>
        <v>36.770000000000003</v>
      </c>
      <c r="P185" s="8">
        <f t="shared" si="11"/>
        <v>0.52543583881108891</v>
      </c>
      <c r="Q185" s="9">
        <f>YEAR(SalesDataTable[[#This Row],[Order Date]])</f>
        <v>2026</v>
      </c>
      <c r="R185" s="8" t="str">
        <f>"Q"&amp;ROUNDUP(MONTH(SalesDataTable[[#This Row],[Order Date]])/3,0)</f>
        <v>Q1</v>
      </c>
      <c r="S185" s="5">
        <f>MONTH(SalesDataTable[[#This Row],[Order Date]])</f>
        <v>2</v>
      </c>
      <c r="T185" s="8" t="str">
        <f>TEXT(SalesDataTable[[#This Row],[Order Date]],"mmm")</f>
        <v>Feb</v>
      </c>
    </row>
    <row r="186" spans="1:20" ht="15.75" x14ac:dyDescent="0.25">
      <c r="A186" s="2">
        <v>2925</v>
      </c>
      <c r="B186" s="3">
        <v>46061</v>
      </c>
      <c r="C186" s="4" t="s">
        <v>20</v>
      </c>
      <c r="D186" s="4" t="s">
        <v>21</v>
      </c>
      <c r="E186" s="4" t="s">
        <v>39</v>
      </c>
      <c r="F186" s="4" t="s">
        <v>33</v>
      </c>
      <c r="G186" s="4" t="s">
        <v>29</v>
      </c>
      <c r="H186" s="4" t="s">
        <v>30</v>
      </c>
      <c r="I186" s="5">
        <v>3</v>
      </c>
      <c r="J186" s="6">
        <v>90.04</v>
      </c>
      <c r="K186" s="7">
        <v>0.05</v>
      </c>
      <c r="L186" s="6">
        <v>45.25</v>
      </c>
      <c r="M186" s="6">
        <f t="shared" si="8"/>
        <v>256.61399999999998</v>
      </c>
      <c r="N186" s="6">
        <f t="shared" si="9"/>
        <v>135.75</v>
      </c>
      <c r="O186" s="6">
        <f t="shared" si="10"/>
        <v>120.86399999999998</v>
      </c>
      <c r="P186" s="8">
        <f t="shared" si="11"/>
        <v>0.47099534709719654</v>
      </c>
      <c r="Q186" s="9">
        <f>YEAR(SalesDataTable[[#This Row],[Order Date]])</f>
        <v>2026</v>
      </c>
      <c r="R186" s="8" t="str">
        <f>"Q"&amp;ROUNDUP(MONTH(SalesDataTable[[#This Row],[Order Date]])/3,0)</f>
        <v>Q1</v>
      </c>
      <c r="S186" s="5">
        <f>MONTH(SalesDataTable[[#This Row],[Order Date]])</f>
        <v>2</v>
      </c>
      <c r="T186" s="8" t="str">
        <f>TEXT(SalesDataTable[[#This Row],[Order Date]],"mmm")</f>
        <v>Feb</v>
      </c>
    </row>
    <row r="187" spans="1:20" ht="15.75" x14ac:dyDescent="0.25">
      <c r="A187" s="2">
        <v>3614</v>
      </c>
      <c r="B187" s="3">
        <v>46061</v>
      </c>
      <c r="C187" s="4" t="s">
        <v>26</v>
      </c>
      <c r="D187" s="4" t="s">
        <v>69</v>
      </c>
      <c r="E187" s="4" t="s">
        <v>22</v>
      </c>
      <c r="F187" s="4" t="s">
        <v>33</v>
      </c>
      <c r="G187" s="4" t="s">
        <v>54</v>
      </c>
      <c r="H187" s="4" t="s">
        <v>65</v>
      </c>
      <c r="I187" s="5">
        <v>3</v>
      </c>
      <c r="J187" s="6">
        <v>51.18</v>
      </c>
      <c r="K187" s="7">
        <v>0</v>
      </c>
      <c r="L187" s="6">
        <v>21.95</v>
      </c>
      <c r="M187" s="6">
        <f t="shared" si="8"/>
        <v>153.54</v>
      </c>
      <c r="N187" s="6">
        <f t="shared" si="9"/>
        <v>65.849999999999994</v>
      </c>
      <c r="O187" s="6">
        <f t="shared" si="10"/>
        <v>87.69</v>
      </c>
      <c r="P187" s="8">
        <f t="shared" si="11"/>
        <v>0.57112153184837833</v>
      </c>
      <c r="Q187" s="9">
        <f>YEAR(SalesDataTable[[#This Row],[Order Date]])</f>
        <v>2026</v>
      </c>
      <c r="R187" s="8" t="str">
        <f>"Q"&amp;ROUNDUP(MONTH(SalesDataTable[[#This Row],[Order Date]])/3,0)</f>
        <v>Q1</v>
      </c>
      <c r="S187" s="5">
        <f>MONTH(SalesDataTable[[#This Row],[Order Date]])</f>
        <v>2</v>
      </c>
      <c r="T187" s="8" t="str">
        <f>TEXT(SalesDataTable[[#This Row],[Order Date]],"mmm")</f>
        <v>Feb</v>
      </c>
    </row>
    <row r="188" spans="1:20" ht="15.75" x14ac:dyDescent="0.25">
      <c r="A188" s="2">
        <v>4360</v>
      </c>
      <c r="B188" s="3">
        <v>46061</v>
      </c>
      <c r="C188" s="4" t="s">
        <v>20</v>
      </c>
      <c r="D188" s="4" t="s">
        <v>70</v>
      </c>
      <c r="E188" s="4" t="s">
        <v>22</v>
      </c>
      <c r="F188" s="4" t="s">
        <v>33</v>
      </c>
      <c r="G188" s="4" t="s">
        <v>34</v>
      </c>
      <c r="H188" s="4" t="s">
        <v>35</v>
      </c>
      <c r="I188" s="5">
        <v>1</v>
      </c>
      <c r="J188" s="6">
        <v>35.69</v>
      </c>
      <c r="K188" s="7">
        <v>0</v>
      </c>
      <c r="L188" s="6">
        <v>13.38</v>
      </c>
      <c r="M188" s="6">
        <f t="shared" si="8"/>
        <v>35.69</v>
      </c>
      <c r="N188" s="6">
        <f t="shared" si="9"/>
        <v>13.38</v>
      </c>
      <c r="O188" s="6">
        <f t="shared" si="10"/>
        <v>22.309999999999995</v>
      </c>
      <c r="P188" s="8">
        <f t="shared" si="11"/>
        <v>0.62510507144858496</v>
      </c>
      <c r="Q188" s="9">
        <f>YEAR(SalesDataTable[[#This Row],[Order Date]])</f>
        <v>2026</v>
      </c>
      <c r="R188" s="8" t="str">
        <f>"Q"&amp;ROUNDUP(MONTH(SalesDataTable[[#This Row],[Order Date]])/3,0)</f>
        <v>Q1</v>
      </c>
      <c r="S188" s="5">
        <f>MONTH(SalesDataTable[[#This Row],[Order Date]])</f>
        <v>2</v>
      </c>
      <c r="T188" s="8" t="str">
        <f>TEXT(SalesDataTable[[#This Row],[Order Date]],"mmm")</f>
        <v>Feb</v>
      </c>
    </row>
    <row r="189" spans="1:20" ht="15.75" x14ac:dyDescent="0.25">
      <c r="A189" s="2">
        <v>4582</v>
      </c>
      <c r="B189" s="3">
        <v>46061</v>
      </c>
      <c r="C189" s="4" t="s">
        <v>40</v>
      </c>
      <c r="D189" s="4" t="s">
        <v>51</v>
      </c>
      <c r="E189" s="4" t="s">
        <v>22</v>
      </c>
      <c r="F189" s="4" t="s">
        <v>33</v>
      </c>
      <c r="G189" s="4" t="s">
        <v>24</v>
      </c>
      <c r="H189" s="4" t="s">
        <v>42</v>
      </c>
      <c r="I189" s="5">
        <v>3</v>
      </c>
      <c r="J189" s="6">
        <v>50.29</v>
      </c>
      <c r="K189" s="7">
        <v>0.05</v>
      </c>
      <c r="L189" s="6">
        <v>22.87</v>
      </c>
      <c r="M189" s="6">
        <f t="shared" si="8"/>
        <v>143.32650000000001</v>
      </c>
      <c r="N189" s="6">
        <f t="shared" si="9"/>
        <v>68.61</v>
      </c>
      <c r="O189" s="6">
        <f t="shared" si="10"/>
        <v>74.716500000000011</v>
      </c>
      <c r="P189" s="8">
        <f t="shared" si="11"/>
        <v>0.52130275978273388</v>
      </c>
      <c r="Q189" s="9">
        <f>YEAR(SalesDataTable[[#This Row],[Order Date]])</f>
        <v>2026</v>
      </c>
      <c r="R189" s="8" t="str">
        <f>"Q"&amp;ROUNDUP(MONTH(SalesDataTable[[#This Row],[Order Date]])/3,0)</f>
        <v>Q1</v>
      </c>
      <c r="S189" s="5">
        <f>MONTH(SalesDataTable[[#This Row],[Order Date]])</f>
        <v>2</v>
      </c>
      <c r="T189" s="8" t="str">
        <f>TEXT(SalesDataTable[[#This Row],[Order Date]],"mmm")</f>
        <v>Feb</v>
      </c>
    </row>
    <row r="190" spans="1:20" ht="15.75" x14ac:dyDescent="0.25">
      <c r="A190" s="2">
        <v>4381</v>
      </c>
      <c r="B190" s="3">
        <v>46062</v>
      </c>
      <c r="C190" s="4" t="s">
        <v>26</v>
      </c>
      <c r="D190" s="4" t="s">
        <v>63</v>
      </c>
      <c r="E190" s="4" t="s">
        <v>48</v>
      </c>
      <c r="F190" s="4" t="s">
        <v>23</v>
      </c>
      <c r="G190" s="4" t="s">
        <v>43</v>
      </c>
      <c r="H190" s="4" t="s">
        <v>49</v>
      </c>
      <c r="I190" s="5">
        <v>1</v>
      </c>
      <c r="J190" s="6">
        <v>194.32</v>
      </c>
      <c r="K190" s="7">
        <v>0.05</v>
      </c>
      <c r="L190" s="6">
        <v>102.52</v>
      </c>
      <c r="M190" s="6">
        <f t="shared" si="8"/>
        <v>184.60399999999998</v>
      </c>
      <c r="N190" s="6">
        <f t="shared" si="9"/>
        <v>102.52</v>
      </c>
      <c r="O190" s="6">
        <f t="shared" si="10"/>
        <v>82.083999999999989</v>
      </c>
      <c r="P190" s="8">
        <f t="shared" si="11"/>
        <v>0.44464908669367942</v>
      </c>
      <c r="Q190" s="9">
        <f>YEAR(SalesDataTable[[#This Row],[Order Date]])</f>
        <v>2026</v>
      </c>
      <c r="R190" s="8" t="str">
        <f>"Q"&amp;ROUNDUP(MONTH(SalesDataTable[[#This Row],[Order Date]])/3,0)</f>
        <v>Q1</v>
      </c>
      <c r="S190" s="5">
        <f>MONTH(SalesDataTable[[#This Row],[Order Date]])</f>
        <v>2</v>
      </c>
      <c r="T190" s="8" t="str">
        <f>TEXT(SalesDataTable[[#This Row],[Order Date]],"mmm")</f>
        <v>Feb</v>
      </c>
    </row>
    <row r="191" spans="1:20" ht="15.75" x14ac:dyDescent="0.25">
      <c r="A191" s="2">
        <v>4964</v>
      </c>
      <c r="B191" s="3">
        <v>46062</v>
      </c>
      <c r="C191" s="4" t="s">
        <v>40</v>
      </c>
      <c r="D191" s="4" t="s">
        <v>67</v>
      </c>
      <c r="E191" s="4" t="s">
        <v>39</v>
      </c>
      <c r="F191" s="4" t="s">
        <v>33</v>
      </c>
      <c r="G191" s="4" t="s">
        <v>54</v>
      </c>
      <c r="H191" s="4" t="s">
        <v>55</v>
      </c>
      <c r="I191" s="5">
        <v>4</v>
      </c>
      <c r="J191" s="6">
        <v>40.44</v>
      </c>
      <c r="K191" s="7">
        <v>0</v>
      </c>
      <c r="L191" s="6">
        <v>14.75</v>
      </c>
      <c r="M191" s="6">
        <f t="shared" si="8"/>
        <v>161.76</v>
      </c>
      <c r="N191" s="6">
        <f t="shared" si="9"/>
        <v>59</v>
      </c>
      <c r="O191" s="6">
        <f t="shared" si="10"/>
        <v>102.75999999999999</v>
      </c>
      <c r="P191" s="8">
        <f t="shared" si="11"/>
        <v>0.63526211671612265</v>
      </c>
      <c r="Q191" s="9">
        <f>YEAR(SalesDataTable[[#This Row],[Order Date]])</f>
        <v>2026</v>
      </c>
      <c r="R191" s="8" t="str">
        <f>"Q"&amp;ROUNDUP(MONTH(SalesDataTable[[#This Row],[Order Date]])/3,0)</f>
        <v>Q1</v>
      </c>
      <c r="S191" s="5">
        <f>MONTH(SalesDataTable[[#This Row],[Order Date]])</f>
        <v>2</v>
      </c>
      <c r="T191" s="8" t="str">
        <f>TEXT(SalesDataTable[[#This Row],[Order Date]],"mmm")</f>
        <v>Feb</v>
      </c>
    </row>
    <row r="192" spans="1:20" ht="15.75" x14ac:dyDescent="0.25">
      <c r="A192" s="2">
        <v>255</v>
      </c>
      <c r="B192" s="3">
        <v>46063</v>
      </c>
      <c r="C192" s="4" t="s">
        <v>40</v>
      </c>
      <c r="D192" s="4" t="s">
        <v>51</v>
      </c>
      <c r="E192" s="4" t="s">
        <v>22</v>
      </c>
      <c r="F192" s="4" t="s">
        <v>33</v>
      </c>
      <c r="G192" s="4" t="s">
        <v>34</v>
      </c>
      <c r="H192" s="4" t="s">
        <v>64</v>
      </c>
      <c r="I192" s="5">
        <v>3</v>
      </c>
      <c r="J192" s="6">
        <v>134.53</v>
      </c>
      <c r="K192" s="7">
        <v>0.1</v>
      </c>
      <c r="L192" s="6">
        <v>69.12</v>
      </c>
      <c r="M192" s="6">
        <f t="shared" si="8"/>
        <v>363.23100000000005</v>
      </c>
      <c r="N192" s="6">
        <f t="shared" si="9"/>
        <v>207.36</v>
      </c>
      <c r="O192" s="6">
        <f t="shared" si="10"/>
        <v>155.87100000000004</v>
      </c>
      <c r="P192" s="8">
        <f t="shared" si="11"/>
        <v>0.42912361555043488</v>
      </c>
      <c r="Q192" s="9">
        <f>YEAR(SalesDataTable[[#This Row],[Order Date]])</f>
        <v>2026</v>
      </c>
      <c r="R192" s="8" t="str">
        <f>"Q"&amp;ROUNDUP(MONTH(SalesDataTable[[#This Row],[Order Date]])/3,0)</f>
        <v>Q1</v>
      </c>
      <c r="S192" s="5">
        <f>MONTH(SalesDataTable[[#This Row],[Order Date]])</f>
        <v>2</v>
      </c>
      <c r="T192" s="8" t="str">
        <f>TEXT(SalesDataTable[[#This Row],[Order Date]],"mmm")</f>
        <v>Feb</v>
      </c>
    </row>
    <row r="193" spans="1:20" ht="15.75" x14ac:dyDescent="0.25">
      <c r="A193" s="2">
        <v>2178</v>
      </c>
      <c r="B193" s="3">
        <v>46063</v>
      </c>
      <c r="C193" s="4" t="s">
        <v>31</v>
      </c>
      <c r="D193" s="4" t="s">
        <v>32</v>
      </c>
      <c r="E193" s="4" t="s">
        <v>48</v>
      </c>
      <c r="F193" s="4" t="s">
        <v>33</v>
      </c>
      <c r="G193" s="4" t="s">
        <v>29</v>
      </c>
      <c r="H193" s="4" t="s">
        <v>57</v>
      </c>
      <c r="I193" s="5">
        <v>6</v>
      </c>
      <c r="J193" s="6">
        <v>154.05000000000001</v>
      </c>
      <c r="K193" s="7">
        <v>0</v>
      </c>
      <c r="L193" s="6">
        <v>79.25</v>
      </c>
      <c r="M193" s="6">
        <f t="shared" si="8"/>
        <v>924.30000000000007</v>
      </c>
      <c r="N193" s="6">
        <f t="shared" si="9"/>
        <v>475.5</v>
      </c>
      <c r="O193" s="6">
        <f t="shared" si="10"/>
        <v>448.80000000000007</v>
      </c>
      <c r="P193" s="8">
        <f t="shared" si="11"/>
        <v>0.4855566374553717</v>
      </c>
      <c r="Q193" s="9">
        <f>YEAR(SalesDataTable[[#This Row],[Order Date]])</f>
        <v>2026</v>
      </c>
      <c r="R193" s="8" t="str">
        <f>"Q"&amp;ROUNDUP(MONTH(SalesDataTable[[#This Row],[Order Date]])/3,0)</f>
        <v>Q1</v>
      </c>
      <c r="S193" s="5">
        <f>MONTH(SalesDataTable[[#This Row],[Order Date]])</f>
        <v>2</v>
      </c>
      <c r="T193" s="8" t="str">
        <f>TEXT(SalesDataTable[[#This Row],[Order Date]],"mmm")</f>
        <v>Feb</v>
      </c>
    </row>
    <row r="194" spans="1:20" ht="15.75" x14ac:dyDescent="0.25">
      <c r="A194" s="2">
        <v>3416</v>
      </c>
      <c r="B194" s="3">
        <v>46063</v>
      </c>
      <c r="C194" s="4" t="s">
        <v>31</v>
      </c>
      <c r="D194" s="4" t="s">
        <v>32</v>
      </c>
      <c r="E194" s="4" t="s">
        <v>22</v>
      </c>
      <c r="F194" s="4" t="s">
        <v>33</v>
      </c>
      <c r="G194" s="4" t="s">
        <v>34</v>
      </c>
      <c r="H194" s="4" t="s">
        <v>64</v>
      </c>
      <c r="I194" s="5">
        <v>1</v>
      </c>
      <c r="J194" s="6">
        <v>135.4</v>
      </c>
      <c r="K194" s="7">
        <v>0</v>
      </c>
      <c r="L194" s="6">
        <v>67.56</v>
      </c>
      <c r="M194" s="6">
        <f t="shared" ref="M194:M257" si="12">I194*J194*(1-K194)</f>
        <v>135.4</v>
      </c>
      <c r="N194" s="6">
        <f t="shared" ref="N194:N257" si="13">I194*L194</f>
        <v>67.56</v>
      </c>
      <c r="O194" s="6">
        <f t="shared" ref="O194:O257" si="14">M194-N194</f>
        <v>67.84</v>
      </c>
      <c r="P194" s="8">
        <f t="shared" ref="P194:P257" si="15">IFERROR(O194/M194,0)</f>
        <v>0.50103397341211231</v>
      </c>
      <c r="Q194" s="9">
        <f>YEAR(SalesDataTable[[#This Row],[Order Date]])</f>
        <v>2026</v>
      </c>
      <c r="R194" s="8" t="str">
        <f>"Q"&amp;ROUNDUP(MONTH(SalesDataTable[[#This Row],[Order Date]])/3,0)</f>
        <v>Q1</v>
      </c>
      <c r="S194" s="5">
        <f>MONTH(SalesDataTable[[#This Row],[Order Date]])</f>
        <v>2</v>
      </c>
      <c r="T194" s="8" t="str">
        <f>TEXT(SalesDataTable[[#This Row],[Order Date]],"mmm")</f>
        <v>Feb</v>
      </c>
    </row>
    <row r="195" spans="1:20" ht="15.75" x14ac:dyDescent="0.25">
      <c r="A195" s="2">
        <v>3854</v>
      </c>
      <c r="B195" s="3">
        <v>46063</v>
      </c>
      <c r="C195" s="4" t="s">
        <v>20</v>
      </c>
      <c r="D195" s="4" t="s">
        <v>21</v>
      </c>
      <c r="E195" s="4" t="s">
        <v>22</v>
      </c>
      <c r="F195" s="4" t="s">
        <v>33</v>
      </c>
      <c r="G195" s="4" t="s">
        <v>24</v>
      </c>
      <c r="H195" s="4" t="s">
        <v>46</v>
      </c>
      <c r="I195" s="5">
        <v>2</v>
      </c>
      <c r="J195" s="6">
        <v>41.03</v>
      </c>
      <c r="K195" s="7">
        <v>0</v>
      </c>
      <c r="L195" s="6">
        <v>16.260000000000002</v>
      </c>
      <c r="M195" s="6">
        <f t="shared" si="12"/>
        <v>82.06</v>
      </c>
      <c r="N195" s="6">
        <f t="shared" si="13"/>
        <v>32.520000000000003</v>
      </c>
      <c r="O195" s="6">
        <f t="shared" si="14"/>
        <v>49.54</v>
      </c>
      <c r="P195" s="8">
        <f t="shared" si="15"/>
        <v>0.60370460638557155</v>
      </c>
      <c r="Q195" s="9">
        <f>YEAR(SalesDataTable[[#This Row],[Order Date]])</f>
        <v>2026</v>
      </c>
      <c r="R195" s="8" t="str">
        <f>"Q"&amp;ROUNDUP(MONTH(SalesDataTable[[#This Row],[Order Date]])/3,0)</f>
        <v>Q1</v>
      </c>
      <c r="S195" s="5">
        <f>MONTH(SalesDataTable[[#This Row],[Order Date]])</f>
        <v>2</v>
      </c>
      <c r="T195" s="8" t="str">
        <f>TEXT(SalesDataTable[[#This Row],[Order Date]],"mmm")</f>
        <v>Feb</v>
      </c>
    </row>
    <row r="196" spans="1:20" ht="15.75" x14ac:dyDescent="0.25">
      <c r="A196" s="2">
        <v>3952</v>
      </c>
      <c r="B196" s="3">
        <v>46063</v>
      </c>
      <c r="C196" s="4" t="s">
        <v>40</v>
      </c>
      <c r="D196" s="4" t="s">
        <v>53</v>
      </c>
      <c r="E196" s="4" t="s">
        <v>48</v>
      </c>
      <c r="F196" s="4" t="s">
        <v>33</v>
      </c>
      <c r="G196" s="4" t="s">
        <v>24</v>
      </c>
      <c r="H196" s="4" t="s">
        <v>25</v>
      </c>
      <c r="I196" s="5">
        <v>1</v>
      </c>
      <c r="J196" s="6">
        <v>81.44</v>
      </c>
      <c r="K196" s="7">
        <v>0.05</v>
      </c>
      <c r="L196" s="6">
        <v>43.9</v>
      </c>
      <c r="M196" s="6">
        <f t="shared" si="12"/>
        <v>77.367999999999995</v>
      </c>
      <c r="N196" s="6">
        <f t="shared" si="13"/>
        <v>43.9</v>
      </c>
      <c r="O196" s="6">
        <f t="shared" si="14"/>
        <v>33.467999999999996</v>
      </c>
      <c r="P196" s="8">
        <f t="shared" si="15"/>
        <v>0.43258194602419603</v>
      </c>
      <c r="Q196" s="9">
        <f>YEAR(SalesDataTable[[#This Row],[Order Date]])</f>
        <v>2026</v>
      </c>
      <c r="R196" s="8" t="str">
        <f>"Q"&amp;ROUNDUP(MONTH(SalesDataTable[[#This Row],[Order Date]])/3,0)</f>
        <v>Q1</v>
      </c>
      <c r="S196" s="5">
        <f>MONTH(SalesDataTable[[#This Row],[Order Date]])</f>
        <v>2</v>
      </c>
      <c r="T196" s="8" t="str">
        <f>TEXT(SalesDataTable[[#This Row],[Order Date]],"mmm")</f>
        <v>Feb</v>
      </c>
    </row>
    <row r="197" spans="1:20" ht="15.75" x14ac:dyDescent="0.25">
      <c r="A197" s="2">
        <v>4076</v>
      </c>
      <c r="B197" s="3">
        <v>46063</v>
      </c>
      <c r="C197" s="4" t="s">
        <v>20</v>
      </c>
      <c r="D197" s="4" t="s">
        <v>21</v>
      </c>
      <c r="E197" s="4" t="s">
        <v>28</v>
      </c>
      <c r="F197" s="4" t="s">
        <v>36</v>
      </c>
      <c r="G197" s="4" t="s">
        <v>43</v>
      </c>
      <c r="H197" s="4" t="s">
        <v>71</v>
      </c>
      <c r="I197" s="5">
        <v>8</v>
      </c>
      <c r="J197" s="6">
        <v>122.19</v>
      </c>
      <c r="K197" s="7">
        <v>0.1</v>
      </c>
      <c r="L197" s="6">
        <v>60</v>
      </c>
      <c r="M197" s="6">
        <f t="shared" si="12"/>
        <v>879.76800000000003</v>
      </c>
      <c r="N197" s="6">
        <f t="shared" si="13"/>
        <v>480</v>
      </c>
      <c r="O197" s="6">
        <f t="shared" si="14"/>
        <v>399.76800000000003</v>
      </c>
      <c r="P197" s="8">
        <f t="shared" si="15"/>
        <v>0.45440161497121973</v>
      </c>
      <c r="Q197" s="9">
        <f>YEAR(SalesDataTable[[#This Row],[Order Date]])</f>
        <v>2026</v>
      </c>
      <c r="R197" s="8" t="str">
        <f>"Q"&amp;ROUNDUP(MONTH(SalesDataTable[[#This Row],[Order Date]])/3,0)</f>
        <v>Q1</v>
      </c>
      <c r="S197" s="5">
        <f>MONTH(SalesDataTable[[#This Row],[Order Date]])</f>
        <v>2</v>
      </c>
      <c r="T197" s="8" t="str">
        <f>TEXT(SalesDataTable[[#This Row],[Order Date]],"mmm")</f>
        <v>Feb</v>
      </c>
    </row>
    <row r="198" spans="1:20" ht="15.75" x14ac:dyDescent="0.25">
      <c r="A198" s="2">
        <v>4156</v>
      </c>
      <c r="B198" s="3">
        <v>46063</v>
      </c>
      <c r="C198" s="4" t="s">
        <v>31</v>
      </c>
      <c r="D198" s="4" t="s">
        <v>72</v>
      </c>
      <c r="E198" s="4" t="s">
        <v>39</v>
      </c>
      <c r="F198" s="4" t="s">
        <v>23</v>
      </c>
      <c r="G198" s="4" t="s">
        <v>29</v>
      </c>
      <c r="H198" s="4" t="s">
        <v>37</v>
      </c>
      <c r="I198" s="5">
        <v>2</v>
      </c>
      <c r="J198" s="6">
        <v>146.33000000000001</v>
      </c>
      <c r="K198" s="7">
        <v>0.1</v>
      </c>
      <c r="L198" s="6">
        <v>81.34</v>
      </c>
      <c r="M198" s="6">
        <f t="shared" si="12"/>
        <v>263.39400000000001</v>
      </c>
      <c r="N198" s="6">
        <f t="shared" si="13"/>
        <v>162.68</v>
      </c>
      <c r="O198" s="6">
        <f t="shared" si="14"/>
        <v>100.714</v>
      </c>
      <c r="P198" s="8">
        <f t="shared" si="15"/>
        <v>0.38237013751262366</v>
      </c>
      <c r="Q198" s="9">
        <f>YEAR(SalesDataTable[[#This Row],[Order Date]])</f>
        <v>2026</v>
      </c>
      <c r="R198" s="8" t="str">
        <f>"Q"&amp;ROUNDUP(MONTH(SalesDataTable[[#This Row],[Order Date]])/3,0)</f>
        <v>Q1</v>
      </c>
      <c r="S198" s="5">
        <f>MONTH(SalesDataTable[[#This Row],[Order Date]])</f>
        <v>2</v>
      </c>
      <c r="T198" s="8" t="str">
        <f>TEXT(SalesDataTable[[#This Row],[Order Date]],"mmm")</f>
        <v>Feb</v>
      </c>
    </row>
    <row r="199" spans="1:20" ht="15.75" x14ac:dyDescent="0.25">
      <c r="A199" s="2">
        <v>4260</v>
      </c>
      <c r="B199" s="3">
        <v>46063</v>
      </c>
      <c r="C199" s="4" t="s">
        <v>31</v>
      </c>
      <c r="D199" s="4" t="s">
        <v>72</v>
      </c>
      <c r="E199" s="4" t="s">
        <v>48</v>
      </c>
      <c r="F199" s="4" t="s">
        <v>23</v>
      </c>
      <c r="G199" s="4" t="s">
        <v>34</v>
      </c>
      <c r="H199" s="4" t="s">
        <v>64</v>
      </c>
      <c r="I199" s="5">
        <v>1</v>
      </c>
      <c r="J199" s="6">
        <v>131.24</v>
      </c>
      <c r="K199" s="7">
        <v>0.05</v>
      </c>
      <c r="L199" s="6">
        <v>66.14</v>
      </c>
      <c r="M199" s="6">
        <f t="shared" si="12"/>
        <v>124.678</v>
      </c>
      <c r="N199" s="6">
        <f t="shared" si="13"/>
        <v>66.14</v>
      </c>
      <c r="O199" s="6">
        <f t="shared" si="14"/>
        <v>58.537999999999997</v>
      </c>
      <c r="P199" s="8">
        <f t="shared" si="15"/>
        <v>0.46951346669019395</v>
      </c>
      <c r="Q199" s="9">
        <f>YEAR(SalesDataTable[[#This Row],[Order Date]])</f>
        <v>2026</v>
      </c>
      <c r="R199" s="8" t="str">
        <f>"Q"&amp;ROUNDUP(MONTH(SalesDataTable[[#This Row],[Order Date]])/3,0)</f>
        <v>Q1</v>
      </c>
      <c r="S199" s="5">
        <f>MONTH(SalesDataTable[[#This Row],[Order Date]])</f>
        <v>2</v>
      </c>
      <c r="T199" s="8" t="str">
        <f>TEXT(SalesDataTable[[#This Row],[Order Date]],"mmm")</f>
        <v>Feb</v>
      </c>
    </row>
    <row r="200" spans="1:20" ht="15.75" x14ac:dyDescent="0.25">
      <c r="A200" s="2">
        <v>4294</v>
      </c>
      <c r="B200" s="3">
        <v>46063</v>
      </c>
      <c r="C200" s="4" t="s">
        <v>26</v>
      </c>
      <c r="D200" s="4" t="s">
        <v>27</v>
      </c>
      <c r="E200" s="4" t="s">
        <v>28</v>
      </c>
      <c r="F200" s="4" t="s">
        <v>33</v>
      </c>
      <c r="G200" s="4" t="s">
        <v>54</v>
      </c>
      <c r="H200" s="4" t="s">
        <v>65</v>
      </c>
      <c r="I200" s="5">
        <v>5</v>
      </c>
      <c r="J200" s="6">
        <v>51.37</v>
      </c>
      <c r="K200" s="7">
        <v>0.05</v>
      </c>
      <c r="L200" s="6">
        <v>21.81</v>
      </c>
      <c r="M200" s="6">
        <f t="shared" si="12"/>
        <v>244.00749999999996</v>
      </c>
      <c r="N200" s="6">
        <f t="shared" si="13"/>
        <v>109.05</v>
      </c>
      <c r="O200" s="6">
        <f t="shared" si="14"/>
        <v>134.95749999999998</v>
      </c>
      <c r="P200" s="8">
        <f t="shared" si="15"/>
        <v>0.55308750755612024</v>
      </c>
      <c r="Q200" s="9">
        <f>YEAR(SalesDataTable[[#This Row],[Order Date]])</f>
        <v>2026</v>
      </c>
      <c r="R200" s="8" t="str">
        <f>"Q"&amp;ROUNDUP(MONTH(SalesDataTable[[#This Row],[Order Date]])/3,0)</f>
        <v>Q1</v>
      </c>
      <c r="S200" s="5">
        <f>MONTH(SalesDataTable[[#This Row],[Order Date]])</f>
        <v>2</v>
      </c>
      <c r="T200" s="8" t="str">
        <f>TEXT(SalesDataTable[[#This Row],[Order Date]],"mmm")</f>
        <v>Feb</v>
      </c>
    </row>
    <row r="201" spans="1:20" ht="15.75" x14ac:dyDescent="0.25">
      <c r="A201" s="2">
        <v>1019</v>
      </c>
      <c r="B201" s="3">
        <v>46064</v>
      </c>
      <c r="C201" s="4" t="s">
        <v>26</v>
      </c>
      <c r="D201" s="4" t="s">
        <v>63</v>
      </c>
      <c r="E201" s="4" t="s">
        <v>39</v>
      </c>
      <c r="F201" s="4" t="s">
        <v>33</v>
      </c>
      <c r="G201" s="4" t="s">
        <v>43</v>
      </c>
      <c r="H201" s="4" t="s">
        <v>71</v>
      </c>
      <c r="I201" s="5">
        <v>5</v>
      </c>
      <c r="J201" s="6">
        <v>121.94</v>
      </c>
      <c r="K201" s="7">
        <v>0</v>
      </c>
      <c r="L201" s="6">
        <v>62.3</v>
      </c>
      <c r="M201" s="6">
        <f t="shared" si="12"/>
        <v>609.70000000000005</v>
      </c>
      <c r="N201" s="6">
        <f t="shared" si="13"/>
        <v>311.5</v>
      </c>
      <c r="O201" s="6">
        <f t="shared" si="14"/>
        <v>298.20000000000005</v>
      </c>
      <c r="P201" s="8">
        <f t="shared" si="15"/>
        <v>0.48909299655568317</v>
      </c>
      <c r="Q201" s="9">
        <f>YEAR(SalesDataTable[[#This Row],[Order Date]])</f>
        <v>2026</v>
      </c>
      <c r="R201" s="8" t="str">
        <f>"Q"&amp;ROUNDUP(MONTH(SalesDataTable[[#This Row],[Order Date]])/3,0)</f>
        <v>Q1</v>
      </c>
      <c r="S201" s="5">
        <f>MONTH(SalesDataTable[[#This Row],[Order Date]])</f>
        <v>2</v>
      </c>
      <c r="T201" s="8" t="str">
        <f>TEXT(SalesDataTable[[#This Row],[Order Date]],"mmm")</f>
        <v>Feb</v>
      </c>
    </row>
    <row r="202" spans="1:20" ht="15.75" x14ac:dyDescent="0.25">
      <c r="A202" s="2">
        <v>1471</v>
      </c>
      <c r="B202" s="3">
        <v>46064</v>
      </c>
      <c r="C202" s="4" t="s">
        <v>20</v>
      </c>
      <c r="D202" s="4" t="s">
        <v>21</v>
      </c>
      <c r="E202" s="4" t="s">
        <v>22</v>
      </c>
      <c r="F202" s="4" t="s">
        <v>23</v>
      </c>
      <c r="G202" s="4" t="s">
        <v>43</v>
      </c>
      <c r="H202" s="4" t="s">
        <v>71</v>
      </c>
      <c r="I202" s="5">
        <v>4</v>
      </c>
      <c r="J202" s="6">
        <v>124.55</v>
      </c>
      <c r="K202" s="7">
        <v>0</v>
      </c>
      <c r="L202" s="6">
        <v>60.41</v>
      </c>
      <c r="M202" s="6">
        <f t="shared" si="12"/>
        <v>498.2</v>
      </c>
      <c r="N202" s="6">
        <f t="shared" si="13"/>
        <v>241.64</v>
      </c>
      <c r="O202" s="6">
        <f t="shared" si="14"/>
        <v>256.56</v>
      </c>
      <c r="P202" s="8">
        <f t="shared" si="15"/>
        <v>0.51497390606182258</v>
      </c>
      <c r="Q202" s="9">
        <f>YEAR(SalesDataTable[[#This Row],[Order Date]])</f>
        <v>2026</v>
      </c>
      <c r="R202" s="8" t="str">
        <f>"Q"&amp;ROUNDUP(MONTH(SalesDataTable[[#This Row],[Order Date]])/3,0)</f>
        <v>Q1</v>
      </c>
      <c r="S202" s="5">
        <f>MONTH(SalesDataTable[[#This Row],[Order Date]])</f>
        <v>2</v>
      </c>
      <c r="T202" s="8" t="str">
        <f>TEXT(SalesDataTable[[#This Row],[Order Date]],"mmm")</f>
        <v>Feb</v>
      </c>
    </row>
    <row r="203" spans="1:20" ht="15.75" x14ac:dyDescent="0.25">
      <c r="A203" s="2">
        <v>2520</v>
      </c>
      <c r="B203" s="3">
        <v>46064</v>
      </c>
      <c r="C203" s="4" t="s">
        <v>26</v>
      </c>
      <c r="D203" s="4" t="s">
        <v>69</v>
      </c>
      <c r="E203" s="4" t="s">
        <v>28</v>
      </c>
      <c r="F203" s="4" t="s">
        <v>36</v>
      </c>
      <c r="G203" s="4" t="s">
        <v>43</v>
      </c>
      <c r="H203" s="4" t="s">
        <v>44</v>
      </c>
      <c r="I203" s="5">
        <v>10</v>
      </c>
      <c r="J203" s="6">
        <v>343.77</v>
      </c>
      <c r="K203" s="7">
        <v>0.15</v>
      </c>
      <c r="L203" s="6">
        <v>195.29</v>
      </c>
      <c r="M203" s="6">
        <f t="shared" si="12"/>
        <v>2922.0449999999996</v>
      </c>
      <c r="N203" s="6">
        <f t="shared" si="13"/>
        <v>1952.8999999999999</v>
      </c>
      <c r="O203" s="6">
        <f t="shared" si="14"/>
        <v>969.14499999999975</v>
      </c>
      <c r="P203" s="8">
        <f t="shared" si="15"/>
        <v>0.33166669233362245</v>
      </c>
      <c r="Q203" s="9">
        <f>YEAR(SalesDataTable[[#This Row],[Order Date]])</f>
        <v>2026</v>
      </c>
      <c r="R203" s="8" t="str">
        <f>"Q"&amp;ROUNDUP(MONTH(SalesDataTable[[#This Row],[Order Date]])/3,0)</f>
        <v>Q1</v>
      </c>
      <c r="S203" s="5">
        <f>MONTH(SalesDataTable[[#This Row],[Order Date]])</f>
        <v>2</v>
      </c>
      <c r="T203" s="8" t="str">
        <f>TEXT(SalesDataTable[[#This Row],[Order Date]],"mmm")</f>
        <v>Feb</v>
      </c>
    </row>
    <row r="204" spans="1:20" ht="15.75" x14ac:dyDescent="0.25">
      <c r="A204" s="2">
        <v>4649</v>
      </c>
      <c r="B204" s="3">
        <v>46064</v>
      </c>
      <c r="C204" s="4" t="s">
        <v>26</v>
      </c>
      <c r="D204" s="4" t="s">
        <v>27</v>
      </c>
      <c r="E204" s="4" t="s">
        <v>48</v>
      </c>
      <c r="F204" s="4" t="s">
        <v>23</v>
      </c>
      <c r="G204" s="4" t="s">
        <v>24</v>
      </c>
      <c r="H204" s="4" t="s">
        <v>25</v>
      </c>
      <c r="I204" s="5">
        <v>1</v>
      </c>
      <c r="J204" s="6">
        <v>81.819999999999993</v>
      </c>
      <c r="K204" s="7">
        <v>0.05</v>
      </c>
      <c r="L204" s="6">
        <v>43.83</v>
      </c>
      <c r="M204" s="6">
        <f t="shared" si="12"/>
        <v>77.728999999999985</v>
      </c>
      <c r="N204" s="6">
        <f t="shared" si="13"/>
        <v>43.83</v>
      </c>
      <c r="O204" s="6">
        <f t="shared" si="14"/>
        <v>33.898999999999987</v>
      </c>
      <c r="P204" s="8">
        <f t="shared" si="15"/>
        <v>0.43611779387358635</v>
      </c>
      <c r="Q204" s="9">
        <f>YEAR(SalesDataTable[[#This Row],[Order Date]])</f>
        <v>2026</v>
      </c>
      <c r="R204" s="8" t="str">
        <f>"Q"&amp;ROUNDUP(MONTH(SalesDataTable[[#This Row],[Order Date]])/3,0)</f>
        <v>Q1</v>
      </c>
      <c r="S204" s="5">
        <f>MONTH(SalesDataTable[[#This Row],[Order Date]])</f>
        <v>2</v>
      </c>
      <c r="T204" s="8" t="str">
        <f>TEXT(SalesDataTable[[#This Row],[Order Date]],"mmm")</f>
        <v>Feb</v>
      </c>
    </row>
    <row r="205" spans="1:20" ht="15.75" x14ac:dyDescent="0.25">
      <c r="A205" s="2">
        <v>4545</v>
      </c>
      <c r="B205" s="3">
        <v>46065</v>
      </c>
      <c r="C205" s="4" t="s">
        <v>20</v>
      </c>
      <c r="D205" s="4" t="s">
        <v>56</v>
      </c>
      <c r="E205" s="4" t="s">
        <v>39</v>
      </c>
      <c r="F205" s="4" t="s">
        <v>33</v>
      </c>
      <c r="G205" s="4" t="s">
        <v>34</v>
      </c>
      <c r="H205" s="4" t="s">
        <v>35</v>
      </c>
      <c r="I205" s="5">
        <v>1</v>
      </c>
      <c r="J205" s="6">
        <v>36.58</v>
      </c>
      <c r="K205" s="7">
        <v>0.1</v>
      </c>
      <c r="L205" s="6">
        <v>13.76</v>
      </c>
      <c r="M205" s="6">
        <f t="shared" si="12"/>
        <v>32.921999999999997</v>
      </c>
      <c r="N205" s="6">
        <f t="shared" si="13"/>
        <v>13.76</v>
      </c>
      <c r="O205" s="6">
        <f t="shared" si="14"/>
        <v>19.161999999999999</v>
      </c>
      <c r="P205" s="8">
        <f t="shared" si="15"/>
        <v>0.58204240325618128</v>
      </c>
      <c r="Q205" s="9">
        <f>YEAR(SalesDataTable[[#This Row],[Order Date]])</f>
        <v>2026</v>
      </c>
      <c r="R205" s="8" t="str">
        <f>"Q"&amp;ROUNDUP(MONTH(SalesDataTable[[#This Row],[Order Date]])/3,0)</f>
        <v>Q1</v>
      </c>
      <c r="S205" s="5">
        <f>MONTH(SalesDataTable[[#This Row],[Order Date]])</f>
        <v>2</v>
      </c>
      <c r="T205" s="8" t="str">
        <f>TEXT(SalesDataTable[[#This Row],[Order Date]],"mmm")</f>
        <v>Feb</v>
      </c>
    </row>
    <row r="206" spans="1:20" ht="15.75" x14ac:dyDescent="0.25">
      <c r="A206" s="2">
        <v>285</v>
      </c>
      <c r="B206" s="3">
        <v>46066</v>
      </c>
      <c r="C206" s="4" t="s">
        <v>40</v>
      </c>
      <c r="D206" s="4" t="s">
        <v>53</v>
      </c>
      <c r="E206" s="4" t="s">
        <v>39</v>
      </c>
      <c r="F206" s="4" t="s">
        <v>33</v>
      </c>
      <c r="G206" s="4" t="s">
        <v>29</v>
      </c>
      <c r="H206" s="4" t="s">
        <v>30</v>
      </c>
      <c r="I206" s="5">
        <v>4</v>
      </c>
      <c r="J206" s="6">
        <v>92.87</v>
      </c>
      <c r="K206" s="7">
        <v>0</v>
      </c>
      <c r="L206" s="6">
        <v>44.95</v>
      </c>
      <c r="M206" s="6">
        <f t="shared" si="12"/>
        <v>371.48</v>
      </c>
      <c r="N206" s="6">
        <f t="shared" si="13"/>
        <v>179.8</v>
      </c>
      <c r="O206" s="6">
        <f t="shared" si="14"/>
        <v>191.68</v>
      </c>
      <c r="P206" s="8">
        <f t="shared" si="15"/>
        <v>0.51599009367933668</v>
      </c>
      <c r="Q206" s="9">
        <f>YEAR(SalesDataTable[[#This Row],[Order Date]])</f>
        <v>2026</v>
      </c>
      <c r="R206" s="8" t="str">
        <f>"Q"&amp;ROUNDUP(MONTH(SalesDataTable[[#This Row],[Order Date]])/3,0)</f>
        <v>Q1</v>
      </c>
      <c r="S206" s="5">
        <f>MONTH(SalesDataTable[[#This Row],[Order Date]])</f>
        <v>2</v>
      </c>
      <c r="T206" s="8" t="str">
        <f>TEXT(SalesDataTable[[#This Row],[Order Date]],"mmm")</f>
        <v>Feb</v>
      </c>
    </row>
    <row r="207" spans="1:20" ht="15.75" x14ac:dyDescent="0.25">
      <c r="A207" s="2">
        <v>1499</v>
      </c>
      <c r="B207" s="3">
        <v>46066</v>
      </c>
      <c r="C207" s="4" t="s">
        <v>40</v>
      </c>
      <c r="D207" s="4" t="s">
        <v>53</v>
      </c>
      <c r="E207" s="4" t="s">
        <v>22</v>
      </c>
      <c r="F207" s="4" t="s">
        <v>33</v>
      </c>
      <c r="G207" s="4" t="s">
        <v>24</v>
      </c>
      <c r="H207" s="4" t="s">
        <v>46</v>
      </c>
      <c r="I207" s="5">
        <v>2</v>
      </c>
      <c r="J207" s="6">
        <v>41.21</v>
      </c>
      <c r="K207" s="7">
        <v>0</v>
      </c>
      <c r="L207" s="6">
        <v>16.64</v>
      </c>
      <c r="M207" s="6">
        <f t="shared" si="12"/>
        <v>82.42</v>
      </c>
      <c r="N207" s="6">
        <f t="shared" si="13"/>
        <v>33.28</v>
      </c>
      <c r="O207" s="6">
        <f t="shared" si="14"/>
        <v>49.14</v>
      </c>
      <c r="P207" s="8">
        <f t="shared" si="15"/>
        <v>0.59621451104100942</v>
      </c>
      <c r="Q207" s="9">
        <f>YEAR(SalesDataTable[[#This Row],[Order Date]])</f>
        <v>2026</v>
      </c>
      <c r="R207" s="8" t="str">
        <f>"Q"&amp;ROUNDUP(MONTH(SalesDataTable[[#This Row],[Order Date]])/3,0)</f>
        <v>Q1</v>
      </c>
      <c r="S207" s="5">
        <f>MONTH(SalesDataTable[[#This Row],[Order Date]])</f>
        <v>2</v>
      </c>
      <c r="T207" s="8" t="str">
        <f>TEXT(SalesDataTable[[#This Row],[Order Date]],"mmm")</f>
        <v>Feb</v>
      </c>
    </row>
    <row r="208" spans="1:20" ht="15.75" x14ac:dyDescent="0.25">
      <c r="A208" s="2">
        <v>2615</v>
      </c>
      <c r="B208" s="3">
        <v>46066</v>
      </c>
      <c r="C208" s="4" t="s">
        <v>20</v>
      </c>
      <c r="D208" s="4" t="s">
        <v>70</v>
      </c>
      <c r="E208" s="4" t="s">
        <v>22</v>
      </c>
      <c r="F208" s="4" t="s">
        <v>23</v>
      </c>
      <c r="G208" s="4" t="s">
        <v>29</v>
      </c>
      <c r="H208" s="4" t="s">
        <v>57</v>
      </c>
      <c r="I208" s="5">
        <v>6</v>
      </c>
      <c r="J208" s="6">
        <v>155.79</v>
      </c>
      <c r="K208" s="7">
        <v>0</v>
      </c>
      <c r="L208" s="6">
        <v>77.48</v>
      </c>
      <c r="M208" s="6">
        <f t="shared" si="12"/>
        <v>934.74</v>
      </c>
      <c r="N208" s="6">
        <f t="shared" si="13"/>
        <v>464.88</v>
      </c>
      <c r="O208" s="6">
        <f t="shared" si="14"/>
        <v>469.86</v>
      </c>
      <c r="P208" s="8">
        <f t="shared" si="15"/>
        <v>0.50266384235188399</v>
      </c>
      <c r="Q208" s="9">
        <f>YEAR(SalesDataTable[[#This Row],[Order Date]])</f>
        <v>2026</v>
      </c>
      <c r="R208" s="8" t="str">
        <f>"Q"&amp;ROUNDUP(MONTH(SalesDataTable[[#This Row],[Order Date]])/3,0)</f>
        <v>Q1</v>
      </c>
      <c r="S208" s="5">
        <f>MONTH(SalesDataTable[[#This Row],[Order Date]])</f>
        <v>2</v>
      </c>
      <c r="T208" s="8" t="str">
        <f>TEXT(SalesDataTable[[#This Row],[Order Date]],"mmm")</f>
        <v>Feb</v>
      </c>
    </row>
    <row r="209" spans="1:20" ht="15.75" x14ac:dyDescent="0.25">
      <c r="A209" s="2">
        <v>479</v>
      </c>
      <c r="B209" s="3">
        <v>46067</v>
      </c>
      <c r="C209" s="4" t="s">
        <v>20</v>
      </c>
      <c r="D209" s="4" t="s">
        <v>21</v>
      </c>
      <c r="E209" s="4" t="s">
        <v>22</v>
      </c>
      <c r="F209" s="4" t="s">
        <v>23</v>
      </c>
      <c r="G209" s="4" t="s">
        <v>54</v>
      </c>
      <c r="H209" s="4" t="s">
        <v>65</v>
      </c>
      <c r="I209" s="5">
        <v>2</v>
      </c>
      <c r="J209" s="6">
        <v>50.16</v>
      </c>
      <c r="K209" s="7">
        <v>0.1</v>
      </c>
      <c r="L209" s="6">
        <v>21.48</v>
      </c>
      <c r="M209" s="6">
        <f t="shared" si="12"/>
        <v>90.287999999999997</v>
      </c>
      <c r="N209" s="6">
        <f t="shared" si="13"/>
        <v>42.96</v>
      </c>
      <c r="O209" s="6">
        <f t="shared" si="14"/>
        <v>47.327999999999996</v>
      </c>
      <c r="P209" s="8">
        <f t="shared" si="15"/>
        <v>0.52418926103136632</v>
      </c>
      <c r="Q209" s="9">
        <f>YEAR(SalesDataTable[[#This Row],[Order Date]])</f>
        <v>2026</v>
      </c>
      <c r="R209" s="8" t="str">
        <f>"Q"&amp;ROUNDUP(MONTH(SalesDataTable[[#This Row],[Order Date]])/3,0)</f>
        <v>Q1</v>
      </c>
      <c r="S209" s="5">
        <f>MONTH(SalesDataTable[[#This Row],[Order Date]])</f>
        <v>2</v>
      </c>
      <c r="T209" s="8" t="str">
        <f>TEXT(SalesDataTable[[#This Row],[Order Date]],"mmm")</f>
        <v>Feb</v>
      </c>
    </row>
    <row r="210" spans="1:20" ht="15.75" x14ac:dyDescent="0.25">
      <c r="A210" s="2">
        <v>4069</v>
      </c>
      <c r="B210" s="3">
        <v>46067</v>
      </c>
      <c r="C210" s="4" t="s">
        <v>40</v>
      </c>
      <c r="D210" s="4" t="s">
        <v>53</v>
      </c>
      <c r="E210" s="4" t="s">
        <v>22</v>
      </c>
      <c r="F210" s="4" t="s">
        <v>33</v>
      </c>
      <c r="G210" s="4" t="s">
        <v>29</v>
      </c>
      <c r="H210" s="4" t="s">
        <v>37</v>
      </c>
      <c r="I210" s="5">
        <v>4</v>
      </c>
      <c r="J210" s="6">
        <v>140.63999999999999</v>
      </c>
      <c r="K210" s="7">
        <v>0</v>
      </c>
      <c r="L210" s="6">
        <v>77.510000000000005</v>
      </c>
      <c r="M210" s="6">
        <f t="shared" si="12"/>
        <v>562.55999999999995</v>
      </c>
      <c r="N210" s="6">
        <f t="shared" si="13"/>
        <v>310.04000000000002</v>
      </c>
      <c r="O210" s="6">
        <f t="shared" si="14"/>
        <v>252.51999999999992</v>
      </c>
      <c r="P210" s="8">
        <f t="shared" si="15"/>
        <v>0.4488765642775881</v>
      </c>
      <c r="Q210" s="9">
        <f>YEAR(SalesDataTable[[#This Row],[Order Date]])</f>
        <v>2026</v>
      </c>
      <c r="R210" s="8" t="str">
        <f>"Q"&amp;ROUNDUP(MONTH(SalesDataTable[[#This Row],[Order Date]])/3,0)</f>
        <v>Q1</v>
      </c>
      <c r="S210" s="5">
        <f>MONTH(SalesDataTable[[#This Row],[Order Date]])</f>
        <v>2</v>
      </c>
      <c r="T210" s="8" t="str">
        <f>TEXT(SalesDataTable[[#This Row],[Order Date]],"mmm")</f>
        <v>Feb</v>
      </c>
    </row>
    <row r="211" spans="1:20" ht="15.75" x14ac:dyDescent="0.25">
      <c r="A211" s="2">
        <v>4588</v>
      </c>
      <c r="B211" s="3">
        <v>46067</v>
      </c>
      <c r="C211" s="4" t="s">
        <v>20</v>
      </c>
      <c r="D211" s="4" t="s">
        <v>21</v>
      </c>
      <c r="E211" s="4" t="s">
        <v>48</v>
      </c>
      <c r="F211" s="4" t="s">
        <v>33</v>
      </c>
      <c r="G211" s="4" t="s">
        <v>43</v>
      </c>
      <c r="H211" s="4" t="s">
        <v>60</v>
      </c>
      <c r="I211" s="5">
        <v>1</v>
      </c>
      <c r="J211" s="6">
        <v>80.680000000000007</v>
      </c>
      <c r="K211" s="7">
        <v>0</v>
      </c>
      <c r="L211" s="6">
        <v>39.630000000000003</v>
      </c>
      <c r="M211" s="6">
        <f t="shared" si="12"/>
        <v>80.680000000000007</v>
      </c>
      <c r="N211" s="6">
        <f t="shared" si="13"/>
        <v>39.630000000000003</v>
      </c>
      <c r="O211" s="6">
        <f t="shared" si="14"/>
        <v>41.050000000000004</v>
      </c>
      <c r="P211" s="8">
        <f t="shared" si="15"/>
        <v>0.50880019831432821</v>
      </c>
      <c r="Q211" s="9">
        <f>YEAR(SalesDataTable[[#This Row],[Order Date]])</f>
        <v>2026</v>
      </c>
      <c r="R211" s="8" t="str">
        <f>"Q"&amp;ROUNDUP(MONTH(SalesDataTable[[#This Row],[Order Date]])/3,0)</f>
        <v>Q1</v>
      </c>
      <c r="S211" s="5">
        <f>MONTH(SalesDataTable[[#This Row],[Order Date]])</f>
        <v>2</v>
      </c>
      <c r="T211" s="8" t="str">
        <f>TEXT(SalesDataTable[[#This Row],[Order Date]],"mmm")</f>
        <v>Feb</v>
      </c>
    </row>
    <row r="212" spans="1:20" ht="15.75" x14ac:dyDescent="0.25">
      <c r="A212" s="2">
        <v>14</v>
      </c>
      <c r="B212" s="3">
        <v>46068</v>
      </c>
      <c r="C212" s="4" t="s">
        <v>20</v>
      </c>
      <c r="D212" s="4" t="s">
        <v>21</v>
      </c>
      <c r="E212" s="4" t="s">
        <v>28</v>
      </c>
      <c r="F212" s="4" t="s">
        <v>36</v>
      </c>
      <c r="G212" s="4" t="s">
        <v>34</v>
      </c>
      <c r="H212" s="4" t="s">
        <v>68</v>
      </c>
      <c r="I212" s="5">
        <v>3</v>
      </c>
      <c r="J212" s="6">
        <v>162.44999999999999</v>
      </c>
      <c r="K212" s="7">
        <v>0.05</v>
      </c>
      <c r="L212" s="6">
        <v>86.43</v>
      </c>
      <c r="M212" s="6">
        <f t="shared" si="12"/>
        <v>462.98249999999996</v>
      </c>
      <c r="N212" s="6">
        <f t="shared" si="13"/>
        <v>259.29000000000002</v>
      </c>
      <c r="O212" s="6">
        <f t="shared" si="14"/>
        <v>203.69249999999994</v>
      </c>
      <c r="P212" s="8">
        <f t="shared" si="15"/>
        <v>0.43995723380473334</v>
      </c>
      <c r="Q212" s="9">
        <f>YEAR(SalesDataTable[[#This Row],[Order Date]])</f>
        <v>2026</v>
      </c>
      <c r="R212" s="8" t="str">
        <f>"Q"&amp;ROUNDUP(MONTH(SalesDataTable[[#This Row],[Order Date]])/3,0)</f>
        <v>Q1</v>
      </c>
      <c r="S212" s="5">
        <f>MONTH(SalesDataTable[[#This Row],[Order Date]])</f>
        <v>2</v>
      </c>
      <c r="T212" s="8" t="str">
        <f>TEXT(SalesDataTable[[#This Row],[Order Date]],"mmm")</f>
        <v>Feb</v>
      </c>
    </row>
    <row r="213" spans="1:20" ht="15.75" x14ac:dyDescent="0.25">
      <c r="A213" s="2">
        <v>303</v>
      </c>
      <c r="B213" s="3">
        <v>46068</v>
      </c>
      <c r="C213" s="4" t="s">
        <v>26</v>
      </c>
      <c r="D213" s="4" t="s">
        <v>47</v>
      </c>
      <c r="E213" s="4" t="s">
        <v>48</v>
      </c>
      <c r="F213" s="4" t="s">
        <v>23</v>
      </c>
      <c r="G213" s="4" t="s">
        <v>24</v>
      </c>
      <c r="H213" s="4" t="s">
        <v>50</v>
      </c>
      <c r="I213" s="5">
        <v>2</v>
      </c>
      <c r="J213" s="6">
        <v>102.12</v>
      </c>
      <c r="K213" s="7">
        <v>0.15</v>
      </c>
      <c r="L213" s="6">
        <v>51.03</v>
      </c>
      <c r="M213" s="6">
        <f t="shared" si="12"/>
        <v>173.60400000000001</v>
      </c>
      <c r="N213" s="6">
        <f t="shared" si="13"/>
        <v>102.06</v>
      </c>
      <c r="O213" s="6">
        <f t="shared" si="14"/>
        <v>71.544000000000011</v>
      </c>
      <c r="P213" s="8">
        <f t="shared" si="15"/>
        <v>0.41211032003870884</v>
      </c>
      <c r="Q213" s="9">
        <f>YEAR(SalesDataTable[[#This Row],[Order Date]])</f>
        <v>2026</v>
      </c>
      <c r="R213" s="8" t="str">
        <f>"Q"&amp;ROUNDUP(MONTH(SalesDataTable[[#This Row],[Order Date]])/3,0)</f>
        <v>Q1</v>
      </c>
      <c r="S213" s="5">
        <f>MONTH(SalesDataTable[[#This Row],[Order Date]])</f>
        <v>2</v>
      </c>
      <c r="T213" s="8" t="str">
        <f>TEXT(SalesDataTable[[#This Row],[Order Date]],"mmm")</f>
        <v>Feb</v>
      </c>
    </row>
    <row r="214" spans="1:20" ht="15.75" x14ac:dyDescent="0.25">
      <c r="A214" s="2">
        <v>1197</v>
      </c>
      <c r="B214" s="3">
        <v>46069</v>
      </c>
      <c r="C214" s="4" t="s">
        <v>31</v>
      </c>
      <c r="D214" s="4" t="s">
        <v>38</v>
      </c>
      <c r="E214" s="4" t="s">
        <v>22</v>
      </c>
      <c r="F214" s="4" t="s">
        <v>33</v>
      </c>
      <c r="G214" s="4" t="s">
        <v>24</v>
      </c>
      <c r="H214" s="4" t="s">
        <v>50</v>
      </c>
      <c r="I214" s="5">
        <v>2</v>
      </c>
      <c r="J214" s="6">
        <v>101.77</v>
      </c>
      <c r="K214" s="7">
        <v>0</v>
      </c>
      <c r="L214" s="6">
        <v>51.34</v>
      </c>
      <c r="M214" s="6">
        <f t="shared" si="12"/>
        <v>203.54</v>
      </c>
      <c r="N214" s="6">
        <f t="shared" si="13"/>
        <v>102.68</v>
      </c>
      <c r="O214" s="6">
        <f t="shared" si="14"/>
        <v>100.85999999999999</v>
      </c>
      <c r="P214" s="8">
        <f t="shared" si="15"/>
        <v>0.49552913432249185</v>
      </c>
      <c r="Q214" s="9">
        <f>YEAR(SalesDataTable[[#This Row],[Order Date]])</f>
        <v>2026</v>
      </c>
      <c r="R214" s="8" t="str">
        <f>"Q"&amp;ROUNDUP(MONTH(SalesDataTable[[#This Row],[Order Date]])/3,0)</f>
        <v>Q1</v>
      </c>
      <c r="S214" s="5">
        <f>MONTH(SalesDataTable[[#This Row],[Order Date]])</f>
        <v>2</v>
      </c>
      <c r="T214" s="8" t="str">
        <f>TEXT(SalesDataTable[[#This Row],[Order Date]],"mmm")</f>
        <v>Feb</v>
      </c>
    </row>
    <row r="215" spans="1:20" ht="15.75" x14ac:dyDescent="0.25">
      <c r="A215" s="2">
        <v>2714</v>
      </c>
      <c r="B215" s="3">
        <v>46069</v>
      </c>
      <c r="C215" s="4" t="s">
        <v>20</v>
      </c>
      <c r="D215" s="4" t="s">
        <v>70</v>
      </c>
      <c r="E215" s="4" t="s">
        <v>22</v>
      </c>
      <c r="F215" s="4" t="s">
        <v>36</v>
      </c>
      <c r="G215" s="4" t="s">
        <v>29</v>
      </c>
      <c r="H215" s="4" t="s">
        <v>57</v>
      </c>
      <c r="I215" s="5">
        <v>3</v>
      </c>
      <c r="J215" s="6">
        <v>153.24</v>
      </c>
      <c r="K215" s="7">
        <v>0.15</v>
      </c>
      <c r="L215" s="6">
        <v>77.61</v>
      </c>
      <c r="M215" s="6">
        <f t="shared" si="12"/>
        <v>390.762</v>
      </c>
      <c r="N215" s="6">
        <f t="shared" si="13"/>
        <v>232.82999999999998</v>
      </c>
      <c r="O215" s="6">
        <f t="shared" si="14"/>
        <v>157.93200000000002</v>
      </c>
      <c r="P215" s="8">
        <f t="shared" si="15"/>
        <v>0.40416417154175693</v>
      </c>
      <c r="Q215" s="9">
        <f>YEAR(SalesDataTable[[#This Row],[Order Date]])</f>
        <v>2026</v>
      </c>
      <c r="R215" s="8" t="str">
        <f>"Q"&amp;ROUNDUP(MONTH(SalesDataTable[[#This Row],[Order Date]])/3,0)</f>
        <v>Q1</v>
      </c>
      <c r="S215" s="5">
        <f>MONTH(SalesDataTable[[#This Row],[Order Date]])</f>
        <v>2</v>
      </c>
      <c r="T215" s="8" t="str">
        <f>TEXT(SalesDataTable[[#This Row],[Order Date]],"mmm")</f>
        <v>Feb</v>
      </c>
    </row>
    <row r="216" spans="1:20" ht="15.75" x14ac:dyDescent="0.25">
      <c r="A216" s="2">
        <v>2753</v>
      </c>
      <c r="B216" s="3">
        <v>46069</v>
      </c>
      <c r="C216" s="4" t="s">
        <v>40</v>
      </c>
      <c r="D216" s="4" t="s">
        <v>41</v>
      </c>
      <c r="E216" s="4" t="s">
        <v>48</v>
      </c>
      <c r="F216" s="4" t="s">
        <v>23</v>
      </c>
      <c r="G216" s="4" t="s">
        <v>29</v>
      </c>
      <c r="H216" s="4" t="s">
        <v>37</v>
      </c>
      <c r="I216" s="5">
        <v>1</v>
      </c>
      <c r="J216" s="6">
        <v>140.47</v>
      </c>
      <c r="K216" s="7">
        <v>0</v>
      </c>
      <c r="L216" s="6">
        <v>79.66</v>
      </c>
      <c r="M216" s="6">
        <f t="shared" si="12"/>
        <v>140.47</v>
      </c>
      <c r="N216" s="6">
        <f t="shared" si="13"/>
        <v>79.66</v>
      </c>
      <c r="O216" s="6">
        <f t="shared" si="14"/>
        <v>60.81</v>
      </c>
      <c r="P216" s="8">
        <f t="shared" si="15"/>
        <v>0.43290382288033036</v>
      </c>
      <c r="Q216" s="9">
        <f>YEAR(SalesDataTable[[#This Row],[Order Date]])</f>
        <v>2026</v>
      </c>
      <c r="R216" s="8" t="str">
        <f>"Q"&amp;ROUNDUP(MONTH(SalesDataTable[[#This Row],[Order Date]])/3,0)</f>
        <v>Q1</v>
      </c>
      <c r="S216" s="5">
        <f>MONTH(SalesDataTable[[#This Row],[Order Date]])</f>
        <v>2</v>
      </c>
      <c r="T216" s="8" t="str">
        <f>TEXT(SalesDataTable[[#This Row],[Order Date]],"mmm")</f>
        <v>Feb</v>
      </c>
    </row>
    <row r="217" spans="1:20" ht="15.75" x14ac:dyDescent="0.25">
      <c r="A217" s="2">
        <v>3901</v>
      </c>
      <c r="B217" s="3">
        <v>46069</v>
      </c>
      <c r="C217" s="4" t="s">
        <v>40</v>
      </c>
      <c r="D217" s="4" t="s">
        <v>51</v>
      </c>
      <c r="E217" s="4" t="s">
        <v>39</v>
      </c>
      <c r="F217" s="4" t="s">
        <v>33</v>
      </c>
      <c r="G217" s="4" t="s">
        <v>29</v>
      </c>
      <c r="H217" s="4" t="s">
        <v>66</v>
      </c>
      <c r="I217" s="5">
        <v>4</v>
      </c>
      <c r="J217" s="6">
        <v>70.67</v>
      </c>
      <c r="K217" s="7">
        <v>0.05</v>
      </c>
      <c r="L217" s="6">
        <v>32.96</v>
      </c>
      <c r="M217" s="6">
        <f t="shared" si="12"/>
        <v>268.54599999999999</v>
      </c>
      <c r="N217" s="6">
        <f t="shared" si="13"/>
        <v>131.84</v>
      </c>
      <c r="O217" s="6">
        <f t="shared" si="14"/>
        <v>136.70599999999999</v>
      </c>
      <c r="P217" s="8">
        <f t="shared" si="15"/>
        <v>0.50905990035226734</v>
      </c>
      <c r="Q217" s="9">
        <f>YEAR(SalesDataTable[[#This Row],[Order Date]])</f>
        <v>2026</v>
      </c>
      <c r="R217" s="8" t="str">
        <f>"Q"&amp;ROUNDUP(MONTH(SalesDataTable[[#This Row],[Order Date]])/3,0)</f>
        <v>Q1</v>
      </c>
      <c r="S217" s="5">
        <f>MONTH(SalesDataTable[[#This Row],[Order Date]])</f>
        <v>2</v>
      </c>
      <c r="T217" s="8" t="str">
        <f>TEXT(SalesDataTable[[#This Row],[Order Date]],"mmm")</f>
        <v>Feb</v>
      </c>
    </row>
    <row r="218" spans="1:20" ht="15.75" x14ac:dyDescent="0.25">
      <c r="A218" s="2">
        <v>594</v>
      </c>
      <c r="B218" s="3">
        <v>46070</v>
      </c>
      <c r="C218" s="4" t="s">
        <v>20</v>
      </c>
      <c r="D218" s="4" t="s">
        <v>70</v>
      </c>
      <c r="E218" s="4" t="s">
        <v>39</v>
      </c>
      <c r="F218" s="4" t="s">
        <v>36</v>
      </c>
      <c r="G218" s="4" t="s">
        <v>34</v>
      </c>
      <c r="H218" s="4" t="s">
        <v>64</v>
      </c>
      <c r="I218" s="5">
        <v>3</v>
      </c>
      <c r="J218" s="6">
        <v>134.91</v>
      </c>
      <c r="K218" s="7">
        <v>0</v>
      </c>
      <c r="L218" s="6">
        <v>67.69</v>
      </c>
      <c r="M218" s="6">
        <f t="shared" si="12"/>
        <v>404.73</v>
      </c>
      <c r="N218" s="6">
        <f t="shared" si="13"/>
        <v>203.07</v>
      </c>
      <c r="O218" s="6">
        <f t="shared" si="14"/>
        <v>201.66000000000003</v>
      </c>
      <c r="P218" s="8">
        <f t="shared" si="15"/>
        <v>0.49825809799125348</v>
      </c>
      <c r="Q218" s="9">
        <f>YEAR(SalesDataTable[[#This Row],[Order Date]])</f>
        <v>2026</v>
      </c>
      <c r="R218" s="8" t="str">
        <f>"Q"&amp;ROUNDUP(MONTH(SalesDataTable[[#This Row],[Order Date]])/3,0)</f>
        <v>Q1</v>
      </c>
      <c r="S218" s="5">
        <f>MONTH(SalesDataTable[[#This Row],[Order Date]])</f>
        <v>2</v>
      </c>
      <c r="T218" s="8" t="str">
        <f>TEXT(SalesDataTable[[#This Row],[Order Date]],"mmm")</f>
        <v>Feb</v>
      </c>
    </row>
    <row r="219" spans="1:20" ht="15.75" x14ac:dyDescent="0.25">
      <c r="A219" s="2">
        <v>624</v>
      </c>
      <c r="B219" s="3">
        <v>46070</v>
      </c>
      <c r="C219" s="4" t="s">
        <v>31</v>
      </c>
      <c r="D219" s="4" t="s">
        <v>32</v>
      </c>
      <c r="E219" s="4" t="s">
        <v>22</v>
      </c>
      <c r="F219" s="4" t="s">
        <v>36</v>
      </c>
      <c r="G219" s="4" t="s">
        <v>29</v>
      </c>
      <c r="H219" s="4" t="s">
        <v>66</v>
      </c>
      <c r="I219" s="5">
        <v>1</v>
      </c>
      <c r="J219" s="6">
        <v>70.86</v>
      </c>
      <c r="K219" s="7">
        <v>0.1</v>
      </c>
      <c r="L219" s="6">
        <v>33.299999999999997</v>
      </c>
      <c r="M219" s="6">
        <f t="shared" si="12"/>
        <v>63.774000000000001</v>
      </c>
      <c r="N219" s="6">
        <f t="shared" si="13"/>
        <v>33.299999999999997</v>
      </c>
      <c r="O219" s="6">
        <f t="shared" si="14"/>
        <v>30.474000000000004</v>
      </c>
      <c r="P219" s="8">
        <f t="shared" si="15"/>
        <v>0.47784363533728486</v>
      </c>
      <c r="Q219" s="9">
        <f>YEAR(SalesDataTable[[#This Row],[Order Date]])</f>
        <v>2026</v>
      </c>
      <c r="R219" s="8" t="str">
        <f>"Q"&amp;ROUNDUP(MONTH(SalesDataTable[[#This Row],[Order Date]])/3,0)</f>
        <v>Q1</v>
      </c>
      <c r="S219" s="5">
        <f>MONTH(SalesDataTable[[#This Row],[Order Date]])</f>
        <v>2</v>
      </c>
      <c r="T219" s="8" t="str">
        <f>TEXT(SalesDataTable[[#This Row],[Order Date]],"mmm")</f>
        <v>Feb</v>
      </c>
    </row>
    <row r="220" spans="1:20" ht="15.75" x14ac:dyDescent="0.25">
      <c r="A220" s="2">
        <v>1013</v>
      </c>
      <c r="B220" s="3">
        <v>46070</v>
      </c>
      <c r="C220" s="4" t="s">
        <v>26</v>
      </c>
      <c r="D220" s="4" t="s">
        <v>63</v>
      </c>
      <c r="E220" s="4" t="s">
        <v>39</v>
      </c>
      <c r="F220" s="4" t="s">
        <v>33</v>
      </c>
      <c r="G220" s="4" t="s">
        <v>24</v>
      </c>
      <c r="H220" s="4" t="s">
        <v>50</v>
      </c>
      <c r="I220" s="5">
        <v>1</v>
      </c>
      <c r="J220" s="6">
        <v>104.35</v>
      </c>
      <c r="K220" s="7">
        <v>0</v>
      </c>
      <c r="L220" s="6">
        <v>51.49</v>
      </c>
      <c r="M220" s="6">
        <f t="shared" si="12"/>
        <v>104.35</v>
      </c>
      <c r="N220" s="6">
        <f t="shared" si="13"/>
        <v>51.49</v>
      </c>
      <c r="O220" s="6">
        <f t="shared" si="14"/>
        <v>52.859999999999992</v>
      </c>
      <c r="P220" s="8">
        <f t="shared" si="15"/>
        <v>0.50656444657402966</v>
      </c>
      <c r="Q220" s="9">
        <f>YEAR(SalesDataTable[[#This Row],[Order Date]])</f>
        <v>2026</v>
      </c>
      <c r="R220" s="8" t="str">
        <f>"Q"&amp;ROUNDUP(MONTH(SalesDataTable[[#This Row],[Order Date]])/3,0)</f>
        <v>Q1</v>
      </c>
      <c r="S220" s="5">
        <f>MONTH(SalesDataTable[[#This Row],[Order Date]])</f>
        <v>2</v>
      </c>
      <c r="T220" s="8" t="str">
        <f>TEXT(SalesDataTable[[#This Row],[Order Date]],"mmm")</f>
        <v>Feb</v>
      </c>
    </row>
    <row r="221" spans="1:20" ht="15.75" x14ac:dyDescent="0.25">
      <c r="A221" s="2">
        <v>1100</v>
      </c>
      <c r="B221" s="3">
        <v>46070</v>
      </c>
      <c r="C221" s="4" t="s">
        <v>40</v>
      </c>
      <c r="D221" s="4" t="s">
        <v>53</v>
      </c>
      <c r="E221" s="4" t="s">
        <v>22</v>
      </c>
      <c r="F221" s="4" t="s">
        <v>23</v>
      </c>
      <c r="G221" s="4" t="s">
        <v>54</v>
      </c>
      <c r="H221" s="4" t="s">
        <v>58</v>
      </c>
      <c r="I221" s="5">
        <v>2</v>
      </c>
      <c r="J221" s="6">
        <v>120.48</v>
      </c>
      <c r="K221" s="7">
        <v>0</v>
      </c>
      <c r="L221" s="6">
        <v>70.680000000000007</v>
      </c>
      <c r="M221" s="6">
        <f t="shared" si="12"/>
        <v>240.96</v>
      </c>
      <c r="N221" s="6">
        <f t="shared" si="13"/>
        <v>141.36000000000001</v>
      </c>
      <c r="O221" s="6">
        <f t="shared" si="14"/>
        <v>99.6</v>
      </c>
      <c r="P221" s="8">
        <f t="shared" si="15"/>
        <v>0.4133466135458167</v>
      </c>
      <c r="Q221" s="9">
        <f>YEAR(SalesDataTable[[#This Row],[Order Date]])</f>
        <v>2026</v>
      </c>
      <c r="R221" s="8" t="str">
        <f>"Q"&amp;ROUNDUP(MONTH(SalesDataTable[[#This Row],[Order Date]])/3,0)</f>
        <v>Q1</v>
      </c>
      <c r="S221" s="5">
        <f>MONTH(SalesDataTable[[#This Row],[Order Date]])</f>
        <v>2</v>
      </c>
      <c r="T221" s="8" t="str">
        <f>TEXT(SalesDataTable[[#This Row],[Order Date]],"mmm")</f>
        <v>Feb</v>
      </c>
    </row>
    <row r="222" spans="1:20" ht="15.75" x14ac:dyDescent="0.25">
      <c r="A222" s="2">
        <v>2353</v>
      </c>
      <c r="B222" s="3">
        <v>46070</v>
      </c>
      <c r="C222" s="4" t="s">
        <v>26</v>
      </c>
      <c r="D222" s="4" t="s">
        <v>63</v>
      </c>
      <c r="E222" s="4" t="s">
        <v>22</v>
      </c>
      <c r="F222" s="4" t="s">
        <v>23</v>
      </c>
      <c r="G222" s="4" t="s">
        <v>43</v>
      </c>
      <c r="H222" s="4" t="s">
        <v>44</v>
      </c>
      <c r="I222" s="5">
        <v>1</v>
      </c>
      <c r="J222" s="6">
        <v>339.52</v>
      </c>
      <c r="K222" s="7">
        <v>0.1</v>
      </c>
      <c r="L222" s="6">
        <v>191.19</v>
      </c>
      <c r="M222" s="6">
        <f t="shared" si="12"/>
        <v>305.56799999999998</v>
      </c>
      <c r="N222" s="6">
        <f t="shared" si="13"/>
        <v>191.19</v>
      </c>
      <c r="O222" s="6">
        <f t="shared" si="14"/>
        <v>114.37799999999999</v>
      </c>
      <c r="P222" s="8">
        <f t="shared" si="15"/>
        <v>0.3743127552623311</v>
      </c>
      <c r="Q222" s="9">
        <f>YEAR(SalesDataTable[[#This Row],[Order Date]])</f>
        <v>2026</v>
      </c>
      <c r="R222" s="8" t="str">
        <f>"Q"&amp;ROUNDUP(MONTH(SalesDataTable[[#This Row],[Order Date]])/3,0)</f>
        <v>Q1</v>
      </c>
      <c r="S222" s="5">
        <f>MONTH(SalesDataTable[[#This Row],[Order Date]])</f>
        <v>2</v>
      </c>
      <c r="T222" s="8" t="str">
        <f>TEXT(SalesDataTable[[#This Row],[Order Date]],"mmm")</f>
        <v>Feb</v>
      </c>
    </row>
    <row r="223" spans="1:20" ht="15.75" x14ac:dyDescent="0.25">
      <c r="A223" s="2">
        <v>3020</v>
      </c>
      <c r="B223" s="3">
        <v>46070</v>
      </c>
      <c r="C223" s="4" t="s">
        <v>26</v>
      </c>
      <c r="D223" s="4" t="s">
        <v>69</v>
      </c>
      <c r="E223" s="4" t="s">
        <v>28</v>
      </c>
      <c r="F223" s="4" t="s">
        <v>36</v>
      </c>
      <c r="G223" s="4" t="s">
        <v>29</v>
      </c>
      <c r="H223" s="4" t="s">
        <v>57</v>
      </c>
      <c r="I223" s="5">
        <v>5</v>
      </c>
      <c r="J223" s="6">
        <v>154.72999999999999</v>
      </c>
      <c r="K223" s="7">
        <v>0.1</v>
      </c>
      <c r="L223" s="6">
        <v>77.42</v>
      </c>
      <c r="M223" s="6">
        <f t="shared" si="12"/>
        <v>696.28499999999997</v>
      </c>
      <c r="N223" s="6">
        <f t="shared" si="13"/>
        <v>387.1</v>
      </c>
      <c r="O223" s="6">
        <f t="shared" si="14"/>
        <v>309.18499999999995</v>
      </c>
      <c r="P223" s="8">
        <f t="shared" si="15"/>
        <v>0.44404949122844806</v>
      </c>
      <c r="Q223" s="9">
        <f>YEAR(SalesDataTable[[#This Row],[Order Date]])</f>
        <v>2026</v>
      </c>
      <c r="R223" s="8" t="str">
        <f>"Q"&amp;ROUNDUP(MONTH(SalesDataTable[[#This Row],[Order Date]])/3,0)</f>
        <v>Q1</v>
      </c>
      <c r="S223" s="5">
        <f>MONTH(SalesDataTable[[#This Row],[Order Date]])</f>
        <v>2</v>
      </c>
      <c r="T223" s="8" t="str">
        <f>TEXT(SalesDataTable[[#This Row],[Order Date]],"mmm")</f>
        <v>Feb</v>
      </c>
    </row>
    <row r="224" spans="1:20" ht="15.75" x14ac:dyDescent="0.25">
      <c r="A224" s="2">
        <v>3227</v>
      </c>
      <c r="B224" s="3">
        <v>46070</v>
      </c>
      <c r="C224" s="4" t="s">
        <v>31</v>
      </c>
      <c r="D224" s="4" t="s">
        <v>45</v>
      </c>
      <c r="E224" s="4" t="s">
        <v>39</v>
      </c>
      <c r="F224" s="4" t="s">
        <v>36</v>
      </c>
      <c r="G224" s="4" t="s">
        <v>29</v>
      </c>
      <c r="H224" s="4" t="s">
        <v>30</v>
      </c>
      <c r="I224" s="5">
        <v>4</v>
      </c>
      <c r="J224" s="6">
        <v>93.98</v>
      </c>
      <c r="K224" s="7">
        <v>0.05</v>
      </c>
      <c r="L224" s="6">
        <v>44.6</v>
      </c>
      <c r="M224" s="6">
        <f t="shared" si="12"/>
        <v>357.12400000000002</v>
      </c>
      <c r="N224" s="6">
        <f t="shared" si="13"/>
        <v>178.4</v>
      </c>
      <c r="O224" s="6">
        <f t="shared" si="14"/>
        <v>178.72400000000002</v>
      </c>
      <c r="P224" s="8">
        <f t="shared" si="15"/>
        <v>0.50045362395134463</v>
      </c>
      <c r="Q224" s="9">
        <f>YEAR(SalesDataTable[[#This Row],[Order Date]])</f>
        <v>2026</v>
      </c>
      <c r="R224" s="8" t="str">
        <f>"Q"&amp;ROUNDUP(MONTH(SalesDataTable[[#This Row],[Order Date]])/3,0)</f>
        <v>Q1</v>
      </c>
      <c r="S224" s="5">
        <f>MONTH(SalesDataTable[[#This Row],[Order Date]])</f>
        <v>2</v>
      </c>
      <c r="T224" s="8" t="str">
        <f>TEXT(SalesDataTable[[#This Row],[Order Date]],"mmm")</f>
        <v>Feb</v>
      </c>
    </row>
    <row r="225" spans="1:20" ht="15.75" x14ac:dyDescent="0.25">
      <c r="A225" s="2">
        <v>3530</v>
      </c>
      <c r="B225" s="3">
        <v>46070</v>
      </c>
      <c r="C225" s="4" t="s">
        <v>20</v>
      </c>
      <c r="D225" s="4" t="s">
        <v>21</v>
      </c>
      <c r="E225" s="4" t="s">
        <v>22</v>
      </c>
      <c r="F225" s="4" t="s">
        <v>33</v>
      </c>
      <c r="G225" s="4" t="s">
        <v>43</v>
      </c>
      <c r="H225" s="4" t="s">
        <v>44</v>
      </c>
      <c r="I225" s="5">
        <v>2</v>
      </c>
      <c r="J225" s="6">
        <v>336.83</v>
      </c>
      <c r="K225" s="7">
        <v>0</v>
      </c>
      <c r="L225" s="6">
        <v>194.42</v>
      </c>
      <c r="M225" s="6">
        <f t="shared" si="12"/>
        <v>673.66</v>
      </c>
      <c r="N225" s="6">
        <f t="shared" si="13"/>
        <v>388.84</v>
      </c>
      <c r="O225" s="6">
        <f t="shared" si="14"/>
        <v>284.82</v>
      </c>
      <c r="P225" s="8">
        <f t="shared" si="15"/>
        <v>0.42279488169106078</v>
      </c>
      <c r="Q225" s="9">
        <f>YEAR(SalesDataTable[[#This Row],[Order Date]])</f>
        <v>2026</v>
      </c>
      <c r="R225" s="8" t="str">
        <f>"Q"&amp;ROUNDUP(MONTH(SalesDataTable[[#This Row],[Order Date]])/3,0)</f>
        <v>Q1</v>
      </c>
      <c r="S225" s="5">
        <f>MONTH(SalesDataTable[[#This Row],[Order Date]])</f>
        <v>2</v>
      </c>
      <c r="T225" s="8" t="str">
        <f>TEXT(SalesDataTable[[#This Row],[Order Date]],"mmm")</f>
        <v>Feb</v>
      </c>
    </row>
    <row r="226" spans="1:20" ht="15.75" x14ac:dyDescent="0.25">
      <c r="A226" s="2">
        <v>6</v>
      </c>
      <c r="B226" s="3">
        <v>46071</v>
      </c>
      <c r="C226" s="4" t="s">
        <v>40</v>
      </c>
      <c r="D226" s="4" t="s">
        <v>53</v>
      </c>
      <c r="E226" s="4" t="s">
        <v>39</v>
      </c>
      <c r="F226" s="4" t="s">
        <v>23</v>
      </c>
      <c r="G226" s="4" t="s">
        <v>43</v>
      </c>
      <c r="H226" s="4" t="s">
        <v>44</v>
      </c>
      <c r="I226" s="5">
        <v>1</v>
      </c>
      <c r="J226" s="6">
        <v>338.93</v>
      </c>
      <c r="K226" s="7">
        <v>0</v>
      </c>
      <c r="L226" s="6">
        <v>197.92</v>
      </c>
      <c r="M226" s="6">
        <f t="shared" si="12"/>
        <v>338.93</v>
      </c>
      <c r="N226" s="6">
        <f t="shared" si="13"/>
        <v>197.92</v>
      </c>
      <c r="O226" s="6">
        <f t="shared" si="14"/>
        <v>141.01000000000002</v>
      </c>
      <c r="P226" s="8">
        <f t="shared" si="15"/>
        <v>0.41604461098161866</v>
      </c>
      <c r="Q226" s="9">
        <f>YEAR(SalesDataTable[[#This Row],[Order Date]])</f>
        <v>2026</v>
      </c>
      <c r="R226" s="8" t="str">
        <f>"Q"&amp;ROUNDUP(MONTH(SalesDataTable[[#This Row],[Order Date]])/3,0)</f>
        <v>Q1</v>
      </c>
      <c r="S226" s="5">
        <f>MONTH(SalesDataTable[[#This Row],[Order Date]])</f>
        <v>2</v>
      </c>
      <c r="T226" s="8" t="str">
        <f>TEXT(SalesDataTable[[#This Row],[Order Date]],"mmm")</f>
        <v>Feb</v>
      </c>
    </row>
    <row r="227" spans="1:20" ht="15.75" x14ac:dyDescent="0.25">
      <c r="A227" s="2">
        <v>2038</v>
      </c>
      <c r="B227" s="3">
        <v>46071</v>
      </c>
      <c r="C227" s="4" t="s">
        <v>20</v>
      </c>
      <c r="D227" s="4" t="s">
        <v>56</v>
      </c>
      <c r="E227" s="4" t="s">
        <v>22</v>
      </c>
      <c r="F227" s="4" t="s">
        <v>33</v>
      </c>
      <c r="G227" s="4" t="s">
        <v>43</v>
      </c>
      <c r="H227" s="4" t="s">
        <v>71</v>
      </c>
      <c r="I227" s="5">
        <v>5</v>
      </c>
      <c r="J227" s="6">
        <v>122.72</v>
      </c>
      <c r="K227" s="7">
        <v>0</v>
      </c>
      <c r="L227" s="6">
        <v>62.41</v>
      </c>
      <c r="M227" s="6">
        <f t="shared" si="12"/>
        <v>613.6</v>
      </c>
      <c r="N227" s="6">
        <f t="shared" si="13"/>
        <v>312.04999999999995</v>
      </c>
      <c r="O227" s="6">
        <f t="shared" si="14"/>
        <v>301.55000000000007</v>
      </c>
      <c r="P227" s="8">
        <f t="shared" si="15"/>
        <v>0.49144393741851378</v>
      </c>
      <c r="Q227" s="9">
        <f>YEAR(SalesDataTable[[#This Row],[Order Date]])</f>
        <v>2026</v>
      </c>
      <c r="R227" s="8" t="str">
        <f>"Q"&amp;ROUNDUP(MONTH(SalesDataTable[[#This Row],[Order Date]])/3,0)</f>
        <v>Q1</v>
      </c>
      <c r="S227" s="5">
        <f>MONTH(SalesDataTable[[#This Row],[Order Date]])</f>
        <v>2</v>
      </c>
      <c r="T227" s="8" t="str">
        <f>TEXT(SalesDataTable[[#This Row],[Order Date]],"mmm")</f>
        <v>Feb</v>
      </c>
    </row>
    <row r="228" spans="1:20" ht="15.75" x14ac:dyDescent="0.25">
      <c r="A228" s="2">
        <v>4104</v>
      </c>
      <c r="B228" s="3">
        <v>46071</v>
      </c>
      <c r="C228" s="4" t="s">
        <v>40</v>
      </c>
      <c r="D228" s="4" t="s">
        <v>41</v>
      </c>
      <c r="E228" s="4" t="s">
        <v>22</v>
      </c>
      <c r="F228" s="4" t="s">
        <v>33</v>
      </c>
      <c r="G228" s="4" t="s">
        <v>34</v>
      </c>
      <c r="H228" s="4" t="s">
        <v>64</v>
      </c>
      <c r="I228" s="5">
        <v>4</v>
      </c>
      <c r="J228" s="6">
        <v>135.63</v>
      </c>
      <c r="K228" s="7">
        <v>0.05</v>
      </c>
      <c r="L228" s="6">
        <v>65.900000000000006</v>
      </c>
      <c r="M228" s="6">
        <f t="shared" si="12"/>
        <v>515.39400000000001</v>
      </c>
      <c r="N228" s="6">
        <f t="shared" si="13"/>
        <v>263.60000000000002</v>
      </c>
      <c r="O228" s="6">
        <f t="shared" si="14"/>
        <v>251.79399999999998</v>
      </c>
      <c r="P228" s="8">
        <f t="shared" si="15"/>
        <v>0.4885466264644136</v>
      </c>
      <c r="Q228" s="9">
        <f>YEAR(SalesDataTable[[#This Row],[Order Date]])</f>
        <v>2026</v>
      </c>
      <c r="R228" s="8" t="str">
        <f>"Q"&amp;ROUNDUP(MONTH(SalesDataTable[[#This Row],[Order Date]])/3,0)</f>
        <v>Q1</v>
      </c>
      <c r="S228" s="5">
        <f>MONTH(SalesDataTable[[#This Row],[Order Date]])</f>
        <v>2</v>
      </c>
      <c r="T228" s="8" t="str">
        <f>TEXT(SalesDataTable[[#This Row],[Order Date]],"mmm")</f>
        <v>Feb</v>
      </c>
    </row>
    <row r="229" spans="1:20" ht="15.75" x14ac:dyDescent="0.25">
      <c r="A229" s="2">
        <v>1072</v>
      </c>
      <c r="B229" s="3">
        <v>46072</v>
      </c>
      <c r="C229" s="4" t="s">
        <v>31</v>
      </c>
      <c r="D229" s="4" t="s">
        <v>72</v>
      </c>
      <c r="E229" s="4" t="s">
        <v>22</v>
      </c>
      <c r="F229" s="4" t="s">
        <v>23</v>
      </c>
      <c r="G229" s="4" t="s">
        <v>43</v>
      </c>
      <c r="H229" s="4" t="s">
        <v>60</v>
      </c>
      <c r="I229" s="5">
        <v>2</v>
      </c>
      <c r="J229" s="6">
        <v>81.34</v>
      </c>
      <c r="K229" s="7">
        <v>0.05</v>
      </c>
      <c r="L229" s="6">
        <v>40.64</v>
      </c>
      <c r="M229" s="6">
        <f t="shared" si="12"/>
        <v>154.54599999999999</v>
      </c>
      <c r="N229" s="6">
        <f t="shared" si="13"/>
        <v>81.28</v>
      </c>
      <c r="O229" s="6">
        <f t="shared" si="14"/>
        <v>73.265999999999991</v>
      </c>
      <c r="P229" s="8">
        <f t="shared" si="15"/>
        <v>0.47407244445019603</v>
      </c>
      <c r="Q229" s="9">
        <f>YEAR(SalesDataTable[[#This Row],[Order Date]])</f>
        <v>2026</v>
      </c>
      <c r="R229" s="8" t="str">
        <f>"Q"&amp;ROUNDUP(MONTH(SalesDataTable[[#This Row],[Order Date]])/3,0)</f>
        <v>Q1</v>
      </c>
      <c r="S229" s="5">
        <f>MONTH(SalesDataTable[[#This Row],[Order Date]])</f>
        <v>2</v>
      </c>
      <c r="T229" s="8" t="str">
        <f>TEXT(SalesDataTable[[#This Row],[Order Date]],"mmm")</f>
        <v>Feb</v>
      </c>
    </row>
    <row r="230" spans="1:20" ht="15.75" x14ac:dyDescent="0.25">
      <c r="A230" s="2">
        <v>2435</v>
      </c>
      <c r="B230" s="3">
        <v>46072</v>
      </c>
      <c r="C230" s="4" t="s">
        <v>31</v>
      </c>
      <c r="D230" s="4" t="s">
        <v>38</v>
      </c>
      <c r="E230" s="4" t="s">
        <v>22</v>
      </c>
      <c r="F230" s="4" t="s">
        <v>33</v>
      </c>
      <c r="G230" s="4" t="s">
        <v>24</v>
      </c>
      <c r="H230" s="4" t="s">
        <v>46</v>
      </c>
      <c r="I230" s="5">
        <v>1</v>
      </c>
      <c r="J230" s="6">
        <v>41.01</v>
      </c>
      <c r="K230" s="7">
        <v>0.05</v>
      </c>
      <c r="L230" s="6">
        <v>16.489999999999998</v>
      </c>
      <c r="M230" s="6">
        <f t="shared" si="12"/>
        <v>38.959499999999998</v>
      </c>
      <c r="N230" s="6">
        <f t="shared" si="13"/>
        <v>16.489999999999998</v>
      </c>
      <c r="O230" s="6">
        <f t="shared" si="14"/>
        <v>22.4695</v>
      </c>
      <c r="P230" s="8">
        <f t="shared" si="15"/>
        <v>0.57673994789460847</v>
      </c>
      <c r="Q230" s="9">
        <f>YEAR(SalesDataTable[[#This Row],[Order Date]])</f>
        <v>2026</v>
      </c>
      <c r="R230" s="8" t="str">
        <f>"Q"&amp;ROUNDUP(MONTH(SalesDataTable[[#This Row],[Order Date]])/3,0)</f>
        <v>Q1</v>
      </c>
      <c r="S230" s="5">
        <f>MONTH(SalesDataTable[[#This Row],[Order Date]])</f>
        <v>2</v>
      </c>
      <c r="T230" s="8" t="str">
        <f>TEXT(SalesDataTable[[#This Row],[Order Date]],"mmm")</f>
        <v>Feb</v>
      </c>
    </row>
    <row r="231" spans="1:20" ht="15.75" x14ac:dyDescent="0.25">
      <c r="A231" s="2">
        <v>4476</v>
      </c>
      <c r="B231" s="3">
        <v>46072</v>
      </c>
      <c r="C231" s="4" t="s">
        <v>26</v>
      </c>
      <c r="D231" s="4" t="s">
        <v>61</v>
      </c>
      <c r="E231" s="4" t="s">
        <v>48</v>
      </c>
      <c r="F231" s="4" t="s">
        <v>36</v>
      </c>
      <c r="G231" s="4" t="s">
        <v>29</v>
      </c>
      <c r="H231" s="4" t="s">
        <v>57</v>
      </c>
      <c r="I231" s="5">
        <v>2</v>
      </c>
      <c r="J231" s="6">
        <v>153.03</v>
      </c>
      <c r="K231" s="7">
        <v>0</v>
      </c>
      <c r="L231" s="6">
        <v>81.02</v>
      </c>
      <c r="M231" s="6">
        <f t="shared" si="12"/>
        <v>306.06</v>
      </c>
      <c r="N231" s="6">
        <f t="shared" si="13"/>
        <v>162.04</v>
      </c>
      <c r="O231" s="6">
        <f t="shared" si="14"/>
        <v>144.02000000000001</v>
      </c>
      <c r="P231" s="8">
        <f t="shared" si="15"/>
        <v>0.47056132784421356</v>
      </c>
      <c r="Q231" s="9">
        <f>YEAR(SalesDataTable[[#This Row],[Order Date]])</f>
        <v>2026</v>
      </c>
      <c r="R231" s="8" t="str">
        <f>"Q"&amp;ROUNDUP(MONTH(SalesDataTable[[#This Row],[Order Date]])/3,0)</f>
        <v>Q1</v>
      </c>
      <c r="S231" s="5">
        <f>MONTH(SalesDataTable[[#This Row],[Order Date]])</f>
        <v>2</v>
      </c>
      <c r="T231" s="8" t="str">
        <f>TEXT(SalesDataTable[[#This Row],[Order Date]],"mmm")</f>
        <v>Feb</v>
      </c>
    </row>
    <row r="232" spans="1:20" ht="15.75" x14ac:dyDescent="0.25">
      <c r="A232" s="2">
        <v>174</v>
      </c>
      <c r="B232" s="3">
        <v>46073</v>
      </c>
      <c r="C232" s="4" t="s">
        <v>26</v>
      </c>
      <c r="D232" s="4" t="s">
        <v>61</v>
      </c>
      <c r="E232" s="4" t="s">
        <v>22</v>
      </c>
      <c r="F232" s="4" t="s">
        <v>33</v>
      </c>
      <c r="G232" s="4" t="s">
        <v>54</v>
      </c>
      <c r="H232" s="4" t="s">
        <v>58</v>
      </c>
      <c r="I232" s="5">
        <v>2</v>
      </c>
      <c r="J232" s="6">
        <v>124.92</v>
      </c>
      <c r="K232" s="7">
        <v>0</v>
      </c>
      <c r="L232" s="6">
        <v>69.98</v>
      </c>
      <c r="M232" s="6">
        <f t="shared" si="12"/>
        <v>249.84</v>
      </c>
      <c r="N232" s="6">
        <f t="shared" si="13"/>
        <v>139.96</v>
      </c>
      <c r="O232" s="6">
        <f t="shared" si="14"/>
        <v>109.88</v>
      </c>
      <c r="P232" s="8">
        <f t="shared" si="15"/>
        <v>0.43980147294268329</v>
      </c>
      <c r="Q232" s="9">
        <f>YEAR(SalesDataTable[[#This Row],[Order Date]])</f>
        <v>2026</v>
      </c>
      <c r="R232" s="8" t="str">
        <f>"Q"&amp;ROUNDUP(MONTH(SalesDataTable[[#This Row],[Order Date]])/3,0)</f>
        <v>Q1</v>
      </c>
      <c r="S232" s="5">
        <f>MONTH(SalesDataTable[[#This Row],[Order Date]])</f>
        <v>2</v>
      </c>
      <c r="T232" s="8" t="str">
        <f>TEXT(SalesDataTable[[#This Row],[Order Date]],"mmm")</f>
        <v>Feb</v>
      </c>
    </row>
    <row r="233" spans="1:20" ht="15.75" x14ac:dyDescent="0.25">
      <c r="A233" s="2">
        <v>304</v>
      </c>
      <c r="B233" s="3">
        <v>46073</v>
      </c>
      <c r="C233" s="4" t="s">
        <v>26</v>
      </c>
      <c r="D233" s="4" t="s">
        <v>63</v>
      </c>
      <c r="E233" s="4" t="s">
        <v>22</v>
      </c>
      <c r="F233" s="4" t="s">
        <v>36</v>
      </c>
      <c r="G233" s="4" t="s">
        <v>34</v>
      </c>
      <c r="H233" s="4" t="s">
        <v>64</v>
      </c>
      <c r="I233" s="5">
        <v>2</v>
      </c>
      <c r="J233" s="6">
        <v>136.55000000000001</v>
      </c>
      <c r="K233" s="7">
        <v>0</v>
      </c>
      <c r="L233" s="6">
        <v>68.84</v>
      </c>
      <c r="M233" s="6">
        <f t="shared" si="12"/>
        <v>273.10000000000002</v>
      </c>
      <c r="N233" s="6">
        <f t="shared" si="13"/>
        <v>137.68</v>
      </c>
      <c r="O233" s="6">
        <f t="shared" si="14"/>
        <v>135.42000000000002</v>
      </c>
      <c r="P233" s="8">
        <f t="shared" si="15"/>
        <v>0.49586232149395826</v>
      </c>
      <c r="Q233" s="9">
        <f>YEAR(SalesDataTable[[#This Row],[Order Date]])</f>
        <v>2026</v>
      </c>
      <c r="R233" s="8" t="str">
        <f>"Q"&amp;ROUNDUP(MONTH(SalesDataTable[[#This Row],[Order Date]])/3,0)</f>
        <v>Q1</v>
      </c>
      <c r="S233" s="5">
        <f>MONTH(SalesDataTable[[#This Row],[Order Date]])</f>
        <v>2</v>
      </c>
      <c r="T233" s="8" t="str">
        <f>TEXT(SalesDataTable[[#This Row],[Order Date]],"mmm")</f>
        <v>Feb</v>
      </c>
    </row>
    <row r="234" spans="1:20" ht="15.75" x14ac:dyDescent="0.25">
      <c r="A234" s="2">
        <v>404</v>
      </c>
      <c r="B234" s="3">
        <v>46073</v>
      </c>
      <c r="C234" s="4" t="s">
        <v>31</v>
      </c>
      <c r="D234" s="4" t="s">
        <v>45</v>
      </c>
      <c r="E234" s="4" t="s">
        <v>28</v>
      </c>
      <c r="F234" s="4" t="s">
        <v>36</v>
      </c>
      <c r="G234" s="4" t="s">
        <v>43</v>
      </c>
      <c r="H234" s="4" t="s">
        <v>71</v>
      </c>
      <c r="I234" s="5">
        <v>15</v>
      </c>
      <c r="J234" s="6">
        <v>121.98</v>
      </c>
      <c r="K234" s="7">
        <v>0.1</v>
      </c>
      <c r="L234" s="6">
        <v>59.86</v>
      </c>
      <c r="M234" s="6">
        <f t="shared" si="12"/>
        <v>1646.73</v>
      </c>
      <c r="N234" s="6">
        <f t="shared" si="13"/>
        <v>897.9</v>
      </c>
      <c r="O234" s="6">
        <f t="shared" si="14"/>
        <v>748.83</v>
      </c>
      <c r="P234" s="8">
        <f t="shared" si="15"/>
        <v>0.45473757082217486</v>
      </c>
      <c r="Q234" s="9">
        <f>YEAR(SalesDataTable[[#This Row],[Order Date]])</f>
        <v>2026</v>
      </c>
      <c r="R234" s="8" t="str">
        <f>"Q"&amp;ROUNDUP(MONTH(SalesDataTable[[#This Row],[Order Date]])/3,0)</f>
        <v>Q1</v>
      </c>
      <c r="S234" s="5">
        <f>MONTH(SalesDataTable[[#This Row],[Order Date]])</f>
        <v>2</v>
      </c>
      <c r="T234" s="8" t="str">
        <f>TEXT(SalesDataTable[[#This Row],[Order Date]],"mmm")</f>
        <v>Feb</v>
      </c>
    </row>
    <row r="235" spans="1:20" ht="15.75" x14ac:dyDescent="0.25">
      <c r="A235" s="2">
        <v>675</v>
      </c>
      <c r="B235" s="3">
        <v>46073</v>
      </c>
      <c r="C235" s="4" t="s">
        <v>26</v>
      </c>
      <c r="D235" s="4" t="s">
        <v>63</v>
      </c>
      <c r="E235" s="4" t="s">
        <v>22</v>
      </c>
      <c r="F235" s="4" t="s">
        <v>33</v>
      </c>
      <c r="G235" s="4" t="s">
        <v>34</v>
      </c>
      <c r="H235" s="4" t="s">
        <v>52</v>
      </c>
      <c r="I235" s="5">
        <v>1</v>
      </c>
      <c r="J235" s="6">
        <v>45.54</v>
      </c>
      <c r="K235" s="7">
        <v>0</v>
      </c>
      <c r="L235" s="6">
        <v>18.29</v>
      </c>
      <c r="M235" s="6">
        <f t="shared" si="12"/>
        <v>45.54</v>
      </c>
      <c r="N235" s="6">
        <f t="shared" si="13"/>
        <v>18.29</v>
      </c>
      <c r="O235" s="6">
        <f t="shared" si="14"/>
        <v>27.25</v>
      </c>
      <c r="P235" s="8">
        <f t="shared" si="15"/>
        <v>0.59837505489679399</v>
      </c>
      <c r="Q235" s="9">
        <f>YEAR(SalesDataTable[[#This Row],[Order Date]])</f>
        <v>2026</v>
      </c>
      <c r="R235" s="8" t="str">
        <f>"Q"&amp;ROUNDUP(MONTH(SalesDataTable[[#This Row],[Order Date]])/3,0)</f>
        <v>Q1</v>
      </c>
      <c r="S235" s="5">
        <f>MONTH(SalesDataTable[[#This Row],[Order Date]])</f>
        <v>2</v>
      </c>
      <c r="T235" s="8" t="str">
        <f>TEXT(SalesDataTable[[#This Row],[Order Date]],"mmm")</f>
        <v>Feb</v>
      </c>
    </row>
    <row r="236" spans="1:20" ht="15.75" x14ac:dyDescent="0.25">
      <c r="A236" s="2">
        <v>940</v>
      </c>
      <c r="B236" s="3">
        <v>46073</v>
      </c>
      <c r="C236" s="4" t="s">
        <v>31</v>
      </c>
      <c r="D236" s="4" t="s">
        <v>38</v>
      </c>
      <c r="E236" s="4" t="s">
        <v>48</v>
      </c>
      <c r="F236" s="4" t="s">
        <v>23</v>
      </c>
      <c r="G236" s="4" t="s">
        <v>54</v>
      </c>
      <c r="H236" s="4" t="s">
        <v>65</v>
      </c>
      <c r="I236" s="5">
        <v>1</v>
      </c>
      <c r="J236" s="6">
        <v>51.73</v>
      </c>
      <c r="K236" s="7">
        <v>0</v>
      </c>
      <c r="L236" s="6">
        <v>21.83</v>
      </c>
      <c r="M236" s="6">
        <f t="shared" si="12"/>
        <v>51.73</v>
      </c>
      <c r="N236" s="6">
        <f t="shared" si="13"/>
        <v>21.83</v>
      </c>
      <c r="O236" s="6">
        <f t="shared" si="14"/>
        <v>29.9</v>
      </c>
      <c r="P236" s="8">
        <f t="shared" si="15"/>
        <v>0.57800115986854828</v>
      </c>
      <c r="Q236" s="9">
        <f>YEAR(SalesDataTable[[#This Row],[Order Date]])</f>
        <v>2026</v>
      </c>
      <c r="R236" s="8" t="str">
        <f>"Q"&amp;ROUNDUP(MONTH(SalesDataTable[[#This Row],[Order Date]])/3,0)</f>
        <v>Q1</v>
      </c>
      <c r="S236" s="5">
        <f>MONTH(SalesDataTable[[#This Row],[Order Date]])</f>
        <v>2</v>
      </c>
      <c r="T236" s="8" t="str">
        <f>TEXT(SalesDataTable[[#This Row],[Order Date]],"mmm")</f>
        <v>Feb</v>
      </c>
    </row>
    <row r="237" spans="1:20" ht="15.75" x14ac:dyDescent="0.25">
      <c r="A237" s="2">
        <v>2375</v>
      </c>
      <c r="B237" s="3">
        <v>46073</v>
      </c>
      <c r="C237" s="4" t="s">
        <v>26</v>
      </c>
      <c r="D237" s="4" t="s">
        <v>63</v>
      </c>
      <c r="E237" s="4" t="s">
        <v>48</v>
      </c>
      <c r="F237" s="4" t="s">
        <v>23</v>
      </c>
      <c r="G237" s="4" t="s">
        <v>43</v>
      </c>
      <c r="H237" s="4" t="s">
        <v>60</v>
      </c>
      <c r="I237" s="5">
        <v>2</v>
      </c>
      <c r="J237" s="6">
        <v>80.510000000000005</v>
      </c>
      <c r="K237" s="7">
        <v>0.05</v>
      </c>
      <c r="L237" s="6">
        <v>38.630000000000003</v>
      </c>
      <c r="M237" s="6">
        <f t="shared" si="12"/>
        <v>152.96899999999999</v>
      </c>
      <c r="N237" s="6">
        <f t="shared" si="13"/>
        <v>77.260000000000005</v>
      </c>
      <c r="O237" s="6">
        <f t="shared" si="14"/>
        <v>75.708999999999989</v>
      </c>
      <c r="P237" s="8">
        <f t="shared" si="15"/>
        <v>0.4949303453640933</v>
      </c>
      <c r="Q237" s="9">
        <f>YEAR(SalesDataTable[[#This Row],[Order Date]])</f>
        <v>2026</v>
      </c>
      <c r="R237" s="8" t="str">
        <f>"Q"&amp;ROUNDUP(MONTH(SalesDataTable[[#This Row],[Order Date]])/3,0)</f>
        <v>Q1</v>
      </c>
      <c r="S237" s="5">
        <f>MONTH(SalesDataTable[[#This Row],[Order Date]])</f>
        <v>2</v>
      </c>
      <c r="T237" s="8" t="str">
        <f>TEXT(SalesDataTable[[#This Row],[Order Date]],"mmm")</f>
        <v>Feb</v>
      </c>
    </row>
    <row r="238" spans="1:20" ht="15.75" x14ac:dyDescent="0.25">
      <c r="A238" s="2">
        <v>4184</v>
      </c>
      <c r="B238" s="3">
        <v>46073</v>
      </c>
      <c r="C238" s="4" t="s">
        <v>40</v>
      </c>
      <c r="D238" s="4" t="s">
        <v>51</v>
      </c>
      <c r="E238" s="4" t="s">
        <v>22</v>
      </c>
      <c r="F238" s="4" t="s">
        <v>33</v>
      </c>
      <c r="G238" s="4" t="s">
        <v>54</v>
      </c>
      <c r="H238" s="4" t="s">
        <v>62</v>
      </c>
      <c r="I238" s="5">
        <v>1</v>
      </c>
      <c r="J238" s="6">
        <v>36.31</v>
      </c>
      <c r="K238" s="7">
        <v>0</v>
      </c>
      <c r="L238" s="6">
        <v>14</v>
      </c>
      <c r="M238" s="6">
        <f t="shared" si="12"/>
        <v>36.31</v>
      </c>
      <c r="N238" s="6">
        <f t="shared" si="13"/>
        <v>14</v>
      </c>
      <c r="O238" s="6">
        <f t="shared" si="14"/>
        <v>22.310000000000002</v>
      </c>
      <c r="P238" s="8">
        <f t="shared" si="15"/>
        <v>0.61443128614706699</v>
      </c>
      <c r="Q238" s="9">
        <f>YEAR(SalesDataTable[[#This Row],[Order Date]])</f>
        <v>2026</v>
      </c>
      <c r="R238" s="8" t="str">
        <f>"Q"&amp;ROUNDUP(MONTH(SalesDataTable[[#This Row],[Order Date]])/3,0)</f>
        <v>Q1</v>
      </c>
      <c r="S238" s="5">
        <f>MONTH(SalesDataTable[[#This Row],[Order Date]])</f>
        <v>2</v>
      </c>
      <c r="T238" s="8" t="str">
        <f>TEXT(SalesDataTable[[#This Row],[Order Date]],"mmm")</f>
        <v>Feb</v>
      </c>
    </row>
    <row r="239" spans="1:20" ht="15.75" x14ac:dyDescent="0.25">
      <c r="A239" s="2">
        <v>4390</v>
      </c>
      <c r="B239" s="3">
        <v>46073</v>
      </c>
      <c r="C239" s="4" t="s">
        <v>31</v>
      </c>
      <c r="D239" s="4" t="s">
        <v>72</v>
      </c>
      <c r="E239" s="4" t="s">
        <v>22</v>
      </c>
      <c r="F239" s="4" t="s">
        <v>23</v>
      </c>
      <c r="G239" s="4" t="s">
        <v>24</v>
      </c>
      <c r="H239" s="4" t="s">
        <v>25</v>
      </c>
      <c r="I239" s="5">
        <v>1</v>
      </c>
      <c r="J239" s="6">
        <v>82.86</v>
      </c>
      <c r="K239" s="7">
        <v>0.05</v>
      </c>
      <c r="L239" s="6">
        <v>42.3</v>
      </c>
      <c r="M239" s="6">
        <f t="shared" si="12"/>
        <v>78.716999999999999</v>
      </c>
      <c r="N239" s="6">
        <f t="shared" si="13"/>
        <v>42.3</v>
      </c>
      <c r="O239" s="6">
        <f t="shared" si="14"/>
        <v>36.417000000000002</v>
      </c>
      <c r="P239" s="8">
        <f t="shared" si="15"/>
        <v>0.46263196005945351</v>
      </c>
      <c r="Q239" s="9">
        <f>YEAR(SalesDataTable[[#This Row],[Order Date]])</f>
        <v>2026</v>
      </c>
      <c r="R239" s="8" t="str">
        <f>"Q"&amp;ROUNDUP(MONTH(SalesDataTable[[#This Row],[Order Date]])/3,0)</f>
        <v>Q1</v>
      </c>
      <c r="S239" s="5">
        <f>MONTH(SalesDataTable[[#This Row],[Order Date]])</f>
        <v>2</v>
      </c>
      <c r="T239" s="8" t="str">
        <f>TEXT(SalesDataTable[[#This Row],[Order Date]],"mmm")</f>
        <v>Feb</v>
      </c>
    </row>
    <row r="240" spans="1:20" ht="15.75" x14ac:dyDescent="0.25">
      <c r="A240" s="2">
        <v>1475</v>
      </c>
      <c r="B240" s="3">
        <v>46074</v>
      </c>
      <c r="C240" s="4" t="s">
        <v>20</v>
      </c>
      <c r="D240" s="4" t="s">
        <v>21</v>
      </c>
      <c r="E240" s="4" t="s">
        <v>39</v>
      </c>
      <c r="F240" s="4" t="s">
        <v>33</v>
      </c>
      <c r="G240" s="4" t="s">
        <v>24</v>
      </c>
      <c r="H240" s="4" t="s">
        <v>50</v>
      </c>
      <c r="I240" s="5">
        <v>2</v>
      </c>
      <c r="J240" s="6">
        <v>103.03</v>
      </c>
      <c r="K240" s="7">
        <v>0.05</v>
      </c>
      <c r="L240" s="6">
        <v>50.73</v>
      </c>
      <c r="M240" s="6">
        <f t="shared" si="12"/>
        <v>195.75700000000001</v>
      </c>
      <c r="N240" s="6">
        <f t="shared" si="13"/>
        <v>101.46</v>
      </c>
      <c r="O240" s="6">
        <f t="shared" si="14"/>
        <v>94.297000000000011</v>
      </c>
      <c r="P240" s="8">
        <f t="shared" si="15"/>
        <v>0.48170435795399402</v>
      </c>
      <c r="Q240" s="9">
        <f>YEAR(SalesDataTable[[#This Row],[Order Date]])</f>
        <v>2026</v>
      </c>
      <c r="R240" s="8" t="str">
        <f>"Q"&amp;ROUNDUP(MONTH(SalesDataTable[[#This Row],[Order Date]])/3,0)</f>
        <v>Q1</v>
      </c>
      <c r="S240" s="5">
        <f>MONTH(SalesDataTable[[#This Row],[Order Date]])</f>
        <v>2</v>
      </c>
      <c r="T240" s="8" t="str">
        <f>TEXT(SalesDataTable[[#This Row],[Order Date]],"mmm")</f>
        <v>Feb</v>
      </c>
    </row>
    <row r="241" spans="1:20" ht="15.75" x14ac:dyDescent="0.25">
      <c r="A241" s="2">
        <v>3504</v>
      </c>
      <c r="B241" s="3">
        <v>46074</v>
      </c>
      <c r="C241" s="4" t="s">
        <v>26</v>
      </c>
      <c r="D241" s="4" t="s">
        <v>69</v>
      </c>
      <c r="E241" s="4" t="s">
        <v>22</v>
      </c>
      <c r="F241" s="4" t="s">
        <v>36</v>
      </c>
      <c r="G241" s="4" t="s">
        <v>34</v>
      </c>
      <c r="H241" s="4" t="s">
        <v>35</v>
      </c>
      <c r="I241" s="5">
        <v>1</v>
      </c>
      <c r="J241" s="6">
        <v>36.39</v>
      </c>
      <c r="K241" s="7">
        <v>0</v>
      </c>
      <c r="L241" s="6">
        <v>13.49</v>
      </c>
      <c r="M241" s="6">
        <f t="shared" si="12"/>
        <v>36.39</v>
      </c>
      <c r="N241" s="6">
        <f t="shared" si="13"/>
        <v>13.49</v>
      </c>
      <c r="O241" s="6">
        <f t="shared" si="14"/>
        <v>22.9</v>
      </c>
      <c r="P241" s="8">
        <f t="shared" si="15"/>
        <v>0.62929376202253362</v>
      </c>
      <c r="Q241" s="9">
        <f>YEAR(SalesDataTable[[#This Row],[Order Date]])</f>
        <v>2026</v>
      </c>
      <c r="R241" s="8" t="str">
        <f>"Q"&amp;ROUNDUP(MONTH(SalesDataTable[[#This Row],[Order Date]])/3,0)</f>
        <v>Q1</v>
      </c>
      <c r="S241" s="5">
        <f>MONTH(SalesDataTable[[#This Row],[Order Date]])</f>
        <v>2</v>
      </c>
      <c r="T241" s="8" t="str">
        <f>TEXT(SalesDataTable[[#This Row],[Order Date]],"mmm")</f>
        <v>Feb</v>
      </c>
    </row>
    <row r="242" spans="1:20" ht="15.75" x14ac:dyDescent="0.25">
      <c r="A242" s="2">
        <v>1649</v>
      </c>
      <c r="B242" s="3">
        <v>46075</v>
      </c>
      <c r="C242" s="4" t="s">
        <v>31</v>
      </c>
      <c r="D242" s="4" t="s">
        <v>45</v>
      </c>
      <c r="E242" s="4" t="s">
        <v>22</v>
      </c>
      <c r="F242" s="4" t="s">
        <v>23</v>
      </c>
      <c r="G242" s="4" t="s">
        <v>43</v>
      </c>
      <c r="H242" s="4" t="s">
        <v>71</v>
      </c>
      <c r="I242" s="5">
        <v>1</v>
      </c>
      <c r="J242" s="6">
        <v>124.93</v>
      </c>
      <c r="K242" s="7">
        <v>0.1</v>
      </c>
      <c r="L242" s="6">
        <v>59.74</v>
      </c>
      <c r="M242" s="6">
        <f t="shared" si="12"/>
        <v>112.43700000000001</v>
      </c>
      <c r="N242" s="6">
        <f t="shared" si="13"/>
        <v>59.74</v>
      </c>
      <c r="O242" s="6">
        <f t="shared" si="14"/>
        <v>52.69700000000001</v>
      </c>
      <c r="P242" s="8">
        <f t="shared" si="15"/>
        <v>0.46868023871145625</v>
      </c>
      <c r="Q242" s="9">
        <f>YEAR(SalesDataTable[[#This Row],[Order Date]])</f>
        <v>2026</v>
      </c>
      <c r="R242" s="8" t="str">
        <f>"Q"&amp;ROUNDUP(MONTH(SalesDataTable[[#This Row],[Order Date]])/3,0)</f>
        <v>Q1</v>
      </c>
      <c r="S242" s="5">
        <f>MONTH(SalesDataTable[[#This Row],[Order Date]])</f>
        <v>2</v>
      </c>
      <c r="T242" s="8" t="str">
        <f>TEXT(SalesDataTable[[#This Row],[Order Date]],"mmm")</f>
        <v>Feb</v>
      </c>
    </row>
    <row r="243" spans="1:20" ht="15.75" x14ac:dyDescent="0.25">
      <c r="A243" s="2">
        <v>2170</v>
      </c>
      <c r="B243" s="3">
        <v>46075</v>
      </c>
      <c r="C243" s="4" t="s">
        <v>26</v>
      </c>
      <c r="D243" s="4" t="s">
        <v>61</v>
      </c>
      <c r="E243" s="4" t="s">
        <v>48</v>
      </c>
      <c r="F243" s="4" t="s">
        <v>23</v>
      </c>
      <c r="G243" s="4" t="s">
        <v>24</v>
      </c>
      <c r="H243" s="4" t="s">
        <v>50</v>
      </c>
      <c r="I243" s="5">
        <v>1</v>
      </c>
      <c r="J243" s="6">
        <v>101.19</v>
      </c>
      <c r="K243" s="7">
        <v>0.05</v>
      </c>
      <c r="L243" s="6">
        <v>49.14</v>
      </c>
      <c r="M243" s="6">
        <f t="shared" si="12"/>
        <v>96.130499999999998</v>
      </c>
      <c r="N243" s="6">
        <f t="shared" si="13"/>
        <v>49.14</v>
      </c>
      <c r="O243" s="6">
        <f t="shared" si="14"/>
        <v>46.990499999999997</v>
      </c>
      <c r="P243" s="8">
        <f t="shared" si="15"/>
        <v>0.48881988546819166</v>
      </c>
      <c r="Q243" s="9">
        <f>YEAR(SalesDataTable[[#This Row],[Order Date]])</f>
        <v>2026</v>
      </c>
      <c r="R243" s="8" t="str">
        <f>"Q"&amp;ROUNDUP(MONTH(SalesDataTable[[#This Row],[Order Date]])/3,0)</f>
        <v>Q1</v>
      </c>
      <c r="S243" s="5">
        <f>MONTH(SalesDataTable[[#This Row],[Order Date]])</f>
        <v>2</v>
      </c>
      <c r="T243" s="8" t="str">
        <f>TEXT(SalesDataTable[[#This Row],[Order Date]],"mmm")</f>
        <v>Feb</v>
      </c>
    </row>
    <row r="244" spans="1:20" ht="15.75" x14ac:dyDescent="0.25">
      <c r="A244" s="2">
        <v>3402</v>
      </c>
      <c r="B244" s="3">
        <v>46075</v>
      </c>
      <c r="C244" s="4" t="s">
        <v>40</v>
      </c>
      <c r="D244" s="4" t="s">
        <v>53</v>
      </c>
      <c r="E244" s="4" t="s">
        <v>22</v>
      </c>
      <c r="F244" s="4" t="s">
        <v>23</v>
      </c>
      <c r="G244" s="4" t="s">
        <v>54</v>
      </c>
      <c r="H244" s="4" t="s">
        <v>65</v>
      </c>
      <c r="I244" s="5">
        <v>2</v>
      </c>
      <c r="J244" s="6">
        <v>51.2</v>
      </c>
      <c r="K244" s="7">
        <v>0</v>
      </c>
      <c r="L244" s="6">
        <v>21.38</v>
      </c>
      <c r="M244" s="6">
        <f t="shared" si="12"/>
        <v>102.4</v>
      </c>
      <c r="N244" s="6">
        <f t="shared" si="13"/>
        <v>42.76</v>
      </c>
      <c r="O244" s="6">
        <f t="shared" si="14"/>
        <v>59.640000000000008</v>
      </c>
      <c r="P244" s="8">
        <f t="shared" si="15"/>
        <v>0.58242187500000009</v>
      </c>
      <c r="Q244" s="9">
        <f>YEAR(SalesDataTable[[#This Row],[Order Date]])</f>
        <v>2026</v>
      </c>
      <c r="R244" s="8" t="str">
        <f>"Q"&amp;ROUNDUP(MONTH(SalesDataTable[[#This Row],[Order Date]])/3,0)</f>
        <v>Q1</v>
      </c>
      <c r="S244" s="5">
        <f>MONTH(SalesDataTable[[#This Row],[Order Date]])</f>
        <v>2</v>
      </c>
      <c r="T244" s="8" t="str">
        <f>TEXT(SalesDataTable[[#This Row],[Order Date]],"mmm")</f>
        <v>Feb</v>
      </c>
    </row>
    <row r="245" spans="1:20" ht="15.75" x14ac:dyDescent="0.25">
      <c r="A245" s="2">
        <v>3773</v>
      </c>
      <c r="B245" s="3">
        <v>46075</v>
      </c>
      <c r="C245" s="4" t="s">
        <v>40</v>
      </c>
      <c r="D245" s="4" t="s">
        <v>41</v>
      </c>
      <c r="E245" s="4" t="s">
        <v>22</v>
      </c>
      <c r="F245" s="4" t="s">
        <v>23</v>
      </c>
      <c r="G245" s="4" t="s">
        <v>43</v>
      </c>
      <c r="H245" s="4" t="s">
        <v>60</v>
      </c>
      <c r="I245" s="5">
        <v>1</v>
      </c>
      <c r="J245" s="6">
        <v>81.81</v>
      </c>
      <c r="K245" s="7">
        <v>0</v>
      </c>
      <c r="L245" s="6">
        <v>40.32</v>
      </c>
      <c r="M245" s="6">
        <f t="shared" si="12"/>
        <v>81.81</v>
      </c>
      <c r="N245" s="6">
        <f t="shared" si="13"/>
        <v>40.32</v>
      </c>
      <c r="O245" s="6">
        <f t="shared" si="14"/>
        <v>41.49</v>
      </c>
      <c r="P245" s="8">
        <f t="shared" si="15"/>
        <v>0.50715071507150711</v>
      </c>
      <c r="Q245" s="9">
        <f>YEAR(SalesDataTable[[#This Row],[Order Date]])</f>
        <v>2026</v>
      </c>
      <c r="R245" s="8" t="str">
        <f>"Q"&amp;ROUNDUP(MONTH(SalesDataTable[[#This Row],[Order Date]])/3,0)</f>
        <v>Q1</v>
      </c>
      <c r="S245" s="5">
        <f>MONTH(SalesDataTable[[#This Row],[Order Date]])</f>
        <v>2</v>
      </c>
      <c r="T245" s="8" t="str">
        <f>TEXT(SalesDataTable[[#This Row],[Order Date]],"mmm")</f>
        <v>Feb</v>
      </c>
    </row>
    <row r="246" spans="1:20" ht="15.75" x14ac:dyDescent="0.25">
      <c r="A246" s="2">
        <v>4670</v>
      </c>
      <c r="B246" s="3">
        <v>46075</v>
      </c>
      <c r="C246" s="4" t="s">
        <v>20</v>
      </c>
      <c r="D246" s="4" t="s">
        <v>70</v>
      </c>
      <c r="E246" s="4" t="s">
        <v>39</v>
      </c>
      <c r="F246" s="4" t="s">
        <v>36</v>
      </c>
      <c r="G246" s="4" t="s">
        <v>29</v>
      </c>
      <c r="H246" s="4" t="s">
        <v>57</v>
      </c>
      <c r="I246" s="5">
        <v>1</v>
      </c>
      <c r="J246" s="6">
        <v>152.96</v>
      </c>
      <c r="K246" s="7">
        <v>0</v>
      </c>
      <c r="L246" s="6">
        <v>79.510000000000005</v>
      </c>
      <c r="M246" s="6">
        <f t="shared" si="12"/>
        <v>152.96</v>
      </c>
      <c r="N246" s="6">
        <f t="shared" si="13"/>
        <v>79.510000000000005</v>
      </c>
      <c r="O246" s="6">
        <f t="shared" si="14"/>
        <v>73.45</v>
      </c>
      <c r="P246" s="8">
        <f t="shared" si="15"/>
        <v>0.48019089958158995</v>
      </c>
      <c r="Q246" s="9">
        <f>YEAR(SalesDataTable[[#This Row],[Order Date]])</f>
        <v>2026</v>
      </c>
      <c r="R246" s="8" t="str">
        <f>"Q"&amp;ROUNDUP(MONTH(SalesDataTable[[#This Row],[Order Date]])/3,0)</f>
        <v>Q1</v>
      </c>
      <c r="S246" s="5">
        <f>MONTH(SalesDataTable[[#This Row],[Order Date]])</f>
        <v>2</v>
      </c>
      <c r="T246" s="8" t="str">
        <f>TEXT(SalesDataTable[[#This Row],[Order Date]],"mmm")</f>
        <v>Feb</v>
      </c>
    </row>
    <row r="247" spans="1:20" ht="15.75" x14ac:dyDescent="0.25">
      <c r="A247" s="2">
        <v>587</v>
      </c>
      <c r="B247" s="3">
        <v>46076</v>
      </c>
      <c r="C247" s="4" t="s">
        <v>40</v>
      </c>
      <c r="D247" s="4" t="s">
        <v>51</v>
      </c>
      <c r="E247" s="4" t="s">
        <v>48</v>
      </c>
      <c r="F247" s="4" t="s">
        <v>36</v>
      </c>
      <c r="G247" s="4" t="s">
        <v>34</v>
      </c>
      <c r="H247" s="4" t="s">
        <v>68</v>
      </c>
      <c r="I247" s="5">
        <v>1</v>
      </c>
      <c r="J247" s="6">
        <v>166.13</v>
      </c>
      <c r="K247" s="7">
        <v>0.05</v>
      </c>
      <c r="L247" s="6">
        <v>85.7</v>
      </c>
      <c r="M247" s="6">
        <f t="shared" si="12"/>
        <v>157.8235</v>
      </c>
      <c r="N247" s="6">
        <f t="shared" si="13"/>
        <v>85.7</v>
      </c>
      <c r="O247" s="6">
        <f t="shared" si="14"/>
        <v>72.123499999999993</v>
      </c>
      <c r="P247" s="8">
        <f t="shared" si="15"/>
        <v>0.45698834457479398</v>
      </c>
      <c r="Q247" s="9">
        <f>YEAR(SalesDataTable[[#This Row],[Order Date]])</f>
        <v>2026</v>
      </c>
      <c r="R247" s="8" t="str">
        <f>"Q"&amp;ROUNDUP(MONTH(SalesDataTable[[#This Row],[Order Date]])/3,0)</f>
        <v>Q1</v>
      </c>
      <c r="S247" s="5">
        <f>MONTH(SalesDataTable[[#This Row],[Order Date]])</f>
        <v>2</v>
      </c>
      <c r="T247" s="8" t="str">
        <f>TEXT(SalesDataTable[[#This Row],[Order Date]],"mmm")</f>
        <v>Feb</v>
      </c>
    </row>
    <row r="248" spans="1:20" ht="15.75" x14ac:dyDescent="0.25">
      <c r="A248" s="2">
        <v>1085</v>
      </c>
      <c r="B248" s="3">
        <v>46076</v>
      </c>
      <c r="C248" s="4" t="s">
        <v>20</v>
      </c>
      <c r="D248" s="4" t="s">
        <v>70</v>
      </c>
      <c r="E248" s="4" t="s">
        <v>22</v>
      </c>
      <c r="F248" s="4" t="s">
        <v>33</v>
      </c>
      <c r="G248" s="4" t="s">
        <v>43</v>
      </c>
      <c r="H248" s="4" t="s">
        <v>49</v>
      </c>
      <c r="I248" s="5">
        <v>3</v>
      </c>
      <c r="J248" s="6">
        <v>193.18</v>
      </c>
      <c r="K248" s="7">
        <v>0.05</v>
      </c>
      <c r="L248" s="6">
        <v>106.19</v>
      </c>
      <c r="M248" s="6">
        <f t="shared" si="12"/>
        <v>550.56299999999999</v>
      </c>
      <c r="N248" s="6">
        <f t="shared" si="13"/>
        <v>318.57</v>
      </c>
      <c r="O248" s="6">
        <f t="shared" si="14"/>
        <v>231.99299999999999</v>
      </c>
      <c r="P248" s="8">
        <f t="shared" si="15"/>
        <v>0.42137412067283853</v>
      </c>
      <c r="Q248" s="9">
        <f>YEAR(SalesDataTable[[#This Row],[Order Date]])</f>
        <v>2026</v>
      </c>
      <c r="R248" s="8" t="str">
        <f>"Q"&amp;ROUNDUP(MONTH(SalesDataTable[[#This Row],[Order Date]])/3,0)</f>
        <v>Q1</v>
      </c>
      <c r="S248" s="5">
        <f>MONTH(SalesDataTable[[#This Row],[Order Date]])</f>
        <v>2</v>
      </c>
      <c r="T248" s="8" t="str">
        <f>TEXT(SalesDataTable[[#This Row],[Order Date]],"mmm")</f>
        <v>Feb</v>
      </c>
    </row>
    <row r="249" spans="1:20" ht="15.75" x14ac:dyDescent="0.25">
      <c r="A249" s="2">
        <v>1635</v>
      </c>
      <c r="B249" s="3">
        <v>46076</v>
      </c>
      <c r="C249" s="4" t="s">
        <v>31</v>
      </c>
      <c r="D249" s="4" t="s">
        <v>59</v>
      </c>
      <c r="E249" s="4" t="s">
        <v>22</v>
      </c>
      <c r="F249" s="4" t="s">
        <v>23</v>
      </c>
      <c r="G249" s="4" t="s">
        <v>24</v>
      </c>
      <c r="H249" s="4" t="s">
        <v>25</v>
      </c>
      <c r="I249" s="5">
        <v>1</v>
      </c>
      <c r="J249" s="6">
        <v>80.42</v>
      </c>
      <c r="K249" s="7">
        <v>0</v>
      </c>
      <c r="L249" s="6">
        <v>41.72</v>
      </c>
      <c r="M249" s="6">
        <f t="shared" si="12"/>
        <v>80.42</v>
      </c>
      <c r="N249" s="6">
        <f t="shared" si="13"/>
        <v>41.72</v>
      </c>
      <c r="O249" s="6">
        <f t="shared" si="14"/>
        <v>38.700000000000003</v>
      </c>
      <c r="P249" s="8">
        <f t="shared" si="15"/>
        <v>0.4812235762248197</v>
      </c>
      <c r="Q249" s="9">
        <f>YEAR(SalesDataTable[[#This Row],[Order Date]])</f>
        <v>2026</v>
      </c>
      <c r="R249" s="8" t="str">
        <f>"Q"&amp;ROUNDUP(MONTH(SalesDataTable[[#This Row],[Order Date]])/3,0)</f>
        <v>Q1</v>
      </c>
      <c r="S249" s="5">
        <f>MONTH(SalesDataTable[[#This Row],[Order Date]])</f>
        <v>2</v>
      </c>
      <c r="T249" s="8" t="str">
        <f>TEXT(SalesDataTable[[#This Row],[Order Date]],"mmm")</f>
        <v>Feb</v>
      </c>
    </row>
    <row r="250" spans="1:20" ht="15.75" x14ac:dyDescent="0.25">
      <c r="A250" s="2">
        <v>4067</v>
      </c>
      <c r="B250" s="3">
        <v>46076</v>
      </c>
      <c r="C250" s="4" t="s">
        <v>40</v>
      </c>
      <c r="D250" s="4" t="s">
        <v>67</v>
      </c>
      <c r="E250" s="4" t="s">
        <v>22</v>
      </c>
      <c r="F250" s="4" t="s">
        <v>23</v>
      </c>
      <c r="G250" s="4" t="s">
        <v>43</v>
      </c>
      <c r="H250" s="4" t="s">
        <v>71</v>
      </c>
      <c r="I250" s="5">
        <v>2</v>
      </c>
      <c r="J250" s="6">
        <v>122.17</v>
      </c>
      <c r="K250" s="7">
        <v>0</v>
      </c>
      <c r="L250" s="6">
        <v>60.62</v>
      </c>
      <c r="M250" s="6">
        <f t="shared" si="12"/>
        <v>244.34</v>
      </c>
      <c r="N250" s="6">
        <f t="shared" si="13"/>
        <v>121.24</v>
      </c>
      <c r="O250" s="6">
        <f t="shared" si="14"/>
        <v>123.10000000000001</v>
      </c>
      <c r="P250" s="8">
        <f t="shared" si="15"/>
        <v>0.50380617172792019</v>
      </c>
      <c r="Q250" s="9">
        <f>YEAR(SalesDataTable[[#This Row],[Order Date]])</f>
        <v>2026</v>
      </c>
      <c r="R250" s="8" t="str">
        <f>"Q"&amp;ROUNDUP(MONTH(SalesDataTable[[#This Row],[Order Date]])/3,0)</f>
        <v>Q1</v>
      </c>
      <c r="S250" s="5">
        <f>MONTH(SalesDataTable[[#This Row],[Order Date]])</f>
        <v>2</v>
      </c>
      <c r="T250" s="8" t="str">
        <f>TEXT(SalesDataTable[[#This Row],[Order Date]],"mmm")</f>
        <v>Feb</v>
      </c>
    </row>
    <row r="251" spans="1:20" ht="15.75" x14ac:dyDescent="0.25">
      <c r="A251" s="2">
        <v>287</v>
      </c>
      <c r="B251" s="3">
        <v>46077</v>
      </c>
      <c r="C251" s="4" t="s">
        <v>26</v>
      </c>
      <c r="D251" s="4" t="s">
        <v>47</v>
      </c>
      <c r="E251" s="4" t="s">
        <v>48</v>
      </c>
      <c r="F251" s="4" t="s">
        <v>33</v>
      </c>
      <c r="G251" s="4" t="s">
        <v>34</v>
      </c>
      <c r="H251" s="4" t="s">
        <v>68</v>
      </c>
      <c r="I251" s="5">
        <v>1</v>
      </c>
      <c r="J251" s="6">
        <v>164.6</v>
      </c>
      <c r="K251" s="7">
        <v>0</v>
      </c>
      <c r="L251" s="6">
        <v>85.07</v>
      </c>
      <c r="M251" s="6">
        <f t="shared" si="12"/>
        <v>164.6</v>
      </c>
      <c r="N251" s="6">
        <f t="shared" si="13"/>
        <v>85.07</v>
      </c>
      <c r="O251" s="6">
        <f t="shared" si="14"/>
        <v>79.53</v>
      </c>
      <c r="P251" s="8">
        <f t="shared" si="15"/>
        <v>0.48317132442284327</v>
      </c>
      <c r="Q251" s="9">
        <f>YEAR(SalesDataTable[[#This Row],[Order Date]])</f>
        <v>2026</v>
      </c>
      <c r="R251" s="8" t="str">
        <f>"Q"&amp;ROUNDUP(MONTH(SalesDataTable[[#This Row],[Order Date]])/3,0)</f>
        <v>Q1</v>
      </c>
      <c r="S251" s="5">
        <f>MONTH(SalesDataTable[[#This Row],[Order Date]])</f>
        <v>2</v>
      </c>
      <c r="T251" s="8" t="str">
        <f>TEXT(SalesDataTable[[#This Row],[Order Date]],"mmm")</f>
        <v>Feb</v>
      </c>
    </row>
    <row r="252" spans="1:20" ht="15.75" x14ac:dyDescent="0.25">
      <c r="A252" s="2">
        <v>794</v>
      </c>
      <c r="B252" s="3">
        <v>46077</v>
      </c>
      <c r="C252" s="4" t="s">
        <v>26</v>
      </c>
      <c r="D252" s="4" t="s">
        <v>69</v>
      </c>
      <c r="E252" s="4" t="s">
        <v>22</v>
      </c>
      <c r="F252" s="4" t="s">
        <v>33</v>
      </c>
      <c r="G252" s="4" t="s">
        <v>34</v>
      </c>
      <c r="H252" s="4" t="s">
        <v>64</v>
      </c>
      <c r="I252" s="5">
        <v>1</v>
      </c>
      <c r="J252" s="6">
        <v>132.19999999999999</v>
      </c>
      <c r="K252" s="7">
        <v>0</v>
      </c>
      <c r="L252" s="6">
        <v>67.180000000000007</v>
      </c>
      <c r="M252" s="6">
        <f t="shared" si="12"/>
        <v>132.19999999999999</v>
      </c>
      <c r="N252" s="6">
        <f t="shared" si="13"/>
        <v>67.180000000000007</v>
      </c>
      <c r="O252" s="6">
        <f t="shared" si="14"/>
        <v>65.019999999999982</v>
      </c>
      <c r="P252" s="8">
        <f t="shared" si="15"/>
        <v>0.49183055975794243</v>
      </c>
      <c r="Q252" s="9">
        <f>YEAR(SalesDataTable[[#This Row],[Order Date]])</f>
        <v>2026</v>
      </c>
      <c r="R252" s="8" t="str">
        <f>"Q"&amp;ROUNDUP(MONTH(SalesDataTable[[#This Row],[Order Date]])/3,0)</f>
        <v>Q1</v>
      </c>
      <c r="S252" s="5">
        <f>MONTH(SalesDataTable[[#This Row],[Order Date]])</f>
        <v>2</v>
      </c>
      <c r="T252" s="8" t="str">
        <f>TEXT(SalesDataTable[[#This Row],[Order Date]],"mmm")</f>
        <v>Feb</v>
      </c>
    </row>
    <row r="253" spans="1:20" ht="15.75" x14ac:dyDescent="0.25">
      <c r="A253" s="2">
        <v>1609</v>
      </c>
      <c r="B253" s="3">
        <v>46077</v>
      </c>
      <c r="C253" s="4" t="s">
        <v>40</v>
      </c>
      <c r="D253" s="4" t="s">
        <v>41</v>
      </c>
      <c r="E253" s="4" t="s">
        <v>22</v>
      </c>
      <c r="F253" s="4" t="s">
        <v>23</v>
      </c>
      <c r="G253" s="4" t="s">
        <v>24</v>
      </c>
      <c r="H253" s="4" t="s">
        <v>46</v>
      </c>
      <c r="I253" s="5">
        <v>2</v>
      </c>
      <c r="J253" s="6">
        <v>40.700000000000003</v>
      </c>
      <c r="K253" s="7">
        <v>0</v>
      </c>
      <c r="L253" s="6">
        <v>16.63</v>
      </c>
      <c r="M253" s="6">
        <f t="shared" si="12"/>
        <v>81.400000000000006</v>
      </c>
      <c r="N253" s="6">
        <f t="shared" si="13"/>
        <v>33.26</v>
      </c>
      <c r="O253" s="6">
        <f t="shared" si="14"/>
        <v>48.140000000000008</v>
      </c>
      <c r="P253" s="8">
        <f t="shared" si="15"/>
        <v>0.59140049140049145</v>
      </c>
      <c r="Q253" s="9">
        <f>YEAR(SalesDataTable[[#This Row],[Order Date]])</f>
        <v>2026</v>
      </c>
      <c r="R253" s="8" t="str">
        <f>"Q"&amp;ROUNDUP(MONTH(SalesDataTable[[#This Row],[Order Date]])/3,0)</f>
        <v>Q1</v>
      </c>
      <c r="S253" s="5">
        <f>MONTH(SalesDataTable[[#This Row],[Order Date]])</f>
        <v>2</v>
      </c>
      <c r="T253" s="8" t="str">
        <f>TEXT(SalesDataTable[[#This Row],[Order Date]],"mmm")</f>
        <v>Feb</v>
      </c>
    </row>
    <row r="254" spans="1:20" ht="15.75" x14ac:dyDescent="0.25">
      <c r="A254" s="2">
        <v>4921</v>
      </c>
      <c r="B254" s="3">
        <v>46077</v>
      </c>
      <c r="C254" s="4" t="s">
        <v>26</v>
      </c>
      <c r="D254" s="4" t="s">
        <v>63</v>
      </c>
      <c r="E254" s="4" t="s">
        <v>22</v>
      </c>
      <c r="F254" s="4" t="s">
        <v>23</v>
      </c>
      <c r="G254" s="4" t="s">
        <v>34</v>
      </c>
      <c r="H254" s="4" t="s">
        <v>35</v>
      </c>
      <c r="I254" s="5">
        <v>1</v>
      </c>
      <c r="J254" s="6">
        <v>35.39</v>
      </c>
      <c r="K254" s="7">
        <v>0</v>
      </c>
      <c r="L254" s="6">
        <v>13.93</v>
      </c>
      <c r="M254" s="6">
        <f t="shared" si="12"/>
        <v>35.39</v>
      </c>
      <c r="N254" s="6">
        <f t="shared" si="13"/>
        <v>13.93</v>
      </c>
      <c r="O254" s="6">
        <f t="shared" si="14"/>
        <v>21.46</v>
      </c>
      <c r="P254" s="8">
        <f t="shared" si="15"/>
        <v>0.60638598474145244</v>
      </c>
      <c r="Q254" s="9">
        <f>YEAR(SalesDataTable[[#This Row],[Order Date]])</f>
        <v>2026</v>
      </c>
      <c r="R254" s="8" t="str">
        <f>"Q"&amp;ROUNDUP(MONTH(SalesDataTable[[#This Row],[Order Date]])/3,0)</f>
        <v>Q1</v>
      </c>
      <c r="S254" s="5">
        <f>MONTH(SalesDataTable[[#This Row],[Order Date]])</f>
        <v>2</v>
      </c>
      <c r="T254" s="8" t="str">
        <f>TEXT(SalesDataTable[[#This Row],[Order Date]],"mmm")</f>
        <v>Feb</v>
      </c>
    </row>
    <row r="255" spans="1:20" ht="15.75" x14ac:dyDescent="0.25">
      <c r="A255" s="2">
        <v>2209</v>
      </c>
      <c r="B255" s="3">
        <v>46078</v>
      </c>
      <c r="C255" s="4" t="s">
        <v>20</v>
      </c>
      <c r="D255" s="4" t="s">
        <v>21</v>
      </c>
      <c r="E255" s="4" t="s">
        <v>22</v>
      </c>
      <c r="F255" s="4" t="s">
        <v>36</v>
      </c>
      <c r="G255" s="4" t="s">
        <v>24</v>
      </c>
      <c r="H255" s="4" t="s">
        <v>42</v>
      </c>
      <c r="I255" s="5">
        <v>5</v>
      </c>
      <c r="J255" s="6">
        <v>50.58</v>
      </c>
      <c r="K255" s="7">
        <v>0.1</v>
      </c>
      <c r="L255" s="6">
        <v>22.42</v>
      </c>
      <c r="M255" s="6">
        <f t="shared" si="12"/>
        <v>227.60999999999999</v>
      </c>
      <c r="N255" s="6">
        <f t="shared" si="13"/>
        <v>112.10000000000001</v>
      </c>
      <c r="O255" s="6">
        <f t="shared" si="14"/>
        <v>115.50999999999998</v>
      </c>
      <c r="P255" s="8">
        <f t="shared" si="15"/>
        <v>0.50749088352884308</v>
      </c>
      <c r="Q255" s="9">
        <f>YEAR(SalesDataTable[[#This Row],[Order Date]])</f>
        <v>2026</v>
      </c>
      <c r="R255" s="8" t="str">
        <f>"Q"&amp;ROUNDUP(MONTH(SalesDataTable[[#This Row],[Order Date]])/3,0)</f>
        <v>Q1</v>
      </c>
      <c r="S255" s="5">
        <f>MONTH(SalesDataTable[[#This Row],[Order Date]])</f>
        <v>2</v>
      </c>
      <c r="T255" s="8" t="str">
        <f>TEXT(SalesDataTable[[#This Row],[Order Date]],"mmm")</f>
        <v>Feb</v>
      </c>
    </row>
    <row r="256" spans="1:20" ht="15.75" x14ac:dyDescent="0.25">
      <c r="A256" s="2">
        <v>4757</v>
      </c>
      <c r="B256" s="3">
        <v>46078</v>
      </c>
      <c r="C256" s="4" t="s">
        <v>26</v>
      </c>
      <c r="D256" s="4" t="s">
        <v>61</v>
      </c>
      <c r="E256" s="4" t="s">
        <v>48</v>
      </c>
      <c r="F256" s="4" t="s">
        <v>36</v>
      </c>
      <c r="G256" s="4" t="s">
        <v>54</v>
      </c>
      <c r="H256" s="4" t="s">
        <v>65</v>
      </c>
      <c r="I256" s="5">
        <v>2</v>
      </c>
      <c r="J256" s="6">
        <v>49.48</v>
      </c>
      <c r="K256" s="7">
        <v>0</v>
      </c>
      <c r="L256" s="6">
        <v>21.37</v>
      </c>
      <c r="M256" s="6">
        <f t="shared" si="12"/>
        <v>98.96</v>
      </c>
      <c r="N256" s="6">
        <f t="shared" si="13"/>
        <v>42.74</v>
      </c>
      <c r="O256" s="6">
        <f t="shared" si="14"/>
        <v>56.219999999999992</v>
      </c>
      <c r="P256" s="8">
        <f t="shared" si="15"/>
        <v>0.5681083265966046</v>
      </c>
      <c r="Q256" s="9">
        <f>YEAR(SalesDataTable[[#This Row],[Order Date]])</f>
        <v>2026</v>
      </c>
      <c r="R256" s="8" t="str">
        <f>"Q"&amp;ROUNDUP(MONTH(SalesDataTable[[#This Row],[Order Date]])/3,0)</f>
        <v>Q1</v>
      </c>
      <c r="S256" s="5">
        <f>MONTH(SalesDataTable[[#This Row],[Order Date]])</f>
        <v>2</v>
      </c>
      <c r="T256" s="8" t="str">
        <f>TEXT(SalesDataTable[[#This Row],[Order Date]],"mmm")</f>
        <v>Feb</v>
      </c>
    </row>
    <row r="257" spans="1:20" ht="15.75" x14ac:dyDescent="0.25">
      <c r="A257" s="2">
        <v>5155</v>
      </c>
      <c r="B257" s="3">
        <v>46078</v>
      </c>
      <c r="C257" s="4" t="s">
        <v>40</v>
      </c>
      <c r="D257" s="4" t="s">
        <v>67</v>
      </c>
      <c r="E257" s="4" t="s">
        <v>39</v>
      </c>
      <c r="F257" s="4" t="s">
        <v>33</v>
      </c>
      <c r="G257" s="4" t="s">
        <v>54</v>
      </c>
      <c r="H257" s="4" t="s">
        <v>65</v>
      </c>
      <c r="I257" s="5">
        <v>1</v>
      </c>
      <c r="J257" s="6">
        <v>50.51</v>
      </c>
      <c r="K257" s="7">
        <v>0</v>
      </c>
      <c r="L257" s="6">
        <v>21.4</v>
      </c>
      <c r="M257" s="6">
        <f t="shared" si="12"/>
        <v>50.51</v>
      </c>
      <c r="N257" s="6">
        <f t="shared" si="13"/>
        <v>21.4</v>
      </c>
      <c r="O257" s="6">
        <f t="shared" si="14"/>
        <v>29.11</v>
      </c>
      <c r="P257" s="8">
        <f t="shared" si="15"/>
        <v>0.57632152049099195</v>
      </c>
      <c r="Q257" s="9">
        <f>YEAR(SalesDataTable[[#This Row],[Order Date]])</f>
        <v>2026</v>
      </c>
      <c r="R257" s="8" t="str">
        <f>"Q"&amp;ROUNDUP(MONTH(SalesDataTable[[#This Row],[Order Date]])/3,0)</f>
        <v>Q1</v>
      </c>
      <c r="S257" s="5">
        <f>MONTH(SalesDataTable[[#This Row],[Order Date]])</f>
        <v>2</v>
      </c>
      <c r="T257" s="8" t="str">
        <f>TEXT(SalesDataTable[[#This Row],[Order Date]],"mmm")</f>
        <v>Feb</v>
      </c>
    </row>
    <row r="258" spans="1:20" ht="15.75" x14ac:dyDescent="0.25">
      <c r="A258" s="2">
        <v>1737</v>
      </c>
      <c r="B258" s="3">
        <v>46079</v>
      </c>
      <c r="C258" s="4" t="s">
        <v>20</v>
      </c>
      <c r="D258" s="4" t="s">
        <v>70</v>
      </c>
      <c r="E258" s="4" t="s">
        <v>22</v>
      </c>
      <c r="F258" s="4" t="s">
        <v>33</v>
      </c>
      <c r="G258" s="4" t="s">
        <v>43</v>
      </c>
      <c r="H258" s="4" t="s">
        <v>71</v>
      </c>
      <c r="I258" s="5">
        <v>2</v>
      </c>
      <c r="J258" s="6">
        <v>122.16</v>
      </c>
      <c r="K258" s="7">
        <v>0</v>
      </c>
      <c r="L258" s="6">
        <v>61.31</v>
      </c>
      <c r="M258" s="6">
        <f t="shared" ref="M258:M321" si="16">I258*J258*(1-K258)</f>
        <v>244.32</v>
      </c>
      <c r="N258" s="6">
        <f t="shared" ref="N258:N321" si="17">I258*L258</f>
        <v>122.62</v>
      </c>
      <c r="O258" s="6">
        <f t="shared" ref="O258:O321" si="18">M258-N258</f>
        <v>121.69999999999999</v>
      </c>
      <c r="P258" s="8">
        <f t="shared" ref="P258:P321" si="19">IFERROR(O258/M258,0)</f>
        <v>0.49811722331368691</v>
      </c>
      <c r="Q258" s="9">
        <f>YEAR(SalesDataTable[[#This Row],[Order Date]])</f>
        <v>2026</v>
      </c>
      <c r="R258" s="8" t="str">
        <f>"Q"&amp;ROUNDUP(MONTH(SalesDataTable[[#This Row],[Order Date]])/3,0)</f>
        <v>Q1</v>
      </c>
      <c r="S258" s="5">
        <f>MONTH(SalesDataTable[[#This Row],[Order Date]])</f>
        <v>2</v>
      </c>
      <c r="T258" s="8" t="str">
        <f>TEXT(SalesDataTable[[#This Row],[Order Date]],"mmm")</f>
        <v>Feb</v>
      </c>
    </row>
    <row r="259" spans="1:20" ht="15.75" x14ac:dyDescent="0.25">
      <c r="A259" s="2">
        <v>1905</v>
      </c>
      <c r="B259" s="3">
        <v>46079</v>
      </c>
      <c r="C259" s="4" t="s">
        <v>40</v>
      </c>
      <c r="D259" s="4" t="s">
        <v>51</v>
      </c>
      <c r="E259" s="4" t="s">
        <v>39</v>
      </c>
      <c r="F259" s="4" t="s">
        <v>23</v>
      </c>
      <c r="G259" s="4" t="s">
        <v>24</v>
      </c>
      <c r="H259" s="4" t="s">
        <v>42</v>
      </c>
      <c r="I259" s="5">
        <v>3</v>
      </c>
      <c r="J259" s="6">
        <v>51.32</v>
      </c>
      <c r="K259" s="7">
        <v>0.1</v>
      </c>
      <c r="L259" s="6">
        <v>22.62</v>
      </c>
      <c r="M259" s="6">
        <f t="shared" si="16"/>
        <v>138.56400000000002</v>
      </c>
      <c r="N259" s="6">
        <f t="shared" si="17"/>
        <v>67.86</v>
      </c>
      <c r="O259" s="6">
        <f t="shared" si="18"/>
        <v>70.704000000000022</v>
      </c>
      <c r="P259" s="8">
        <f t="shared" si="19"/>
        <v>0.51026240581969351</v>
      </c>
      <c r="Q259" s="9">
        <f>YEAR(SalesDataTable[[#This Row],[Order Date]])</f>
        <v>2026</v>
      </c>
      <c r="R259" s="8" t="str">
        <f>"Q"&amp;ROUNDUP(MONTH(SalesDataTable[[#This Row],[Order Date]])/3,0)</f>
        <v>Q1</v>
      </c>
      <c r="S259" s="5">
        <f>MONTH(SalesDataTable[[#This Row],[Order Date]])</f>
        <v>2</v>
      </c>
      <c r="T259" s="8" t="str">
        <f>TEXT(SalesDataTable[[#This Row],[Order Date]],"mmm")</f>
        <v>Feb</v>
      </c>
    </row>
    <row r="260" spans="1:20" ht="15.75" x14ac:dyDescent="0.25">
      <c r="A260" s="2">
        <v>2359</v>
      </c>
      <c r="B260" s="3">
        <v>46079</v>
      </c>
      <c r="C260" s="4" t="s">
        <v>31</v>
      </c>
      <c r="D260" s="4" t="s">
        <v>59</v>
      </c>
      <c r="E260" s="4" t="s">
        <v>22</v>
      </c>
      <c r="F260" s="4" t="s">
        <v>23</v>
      </c>
      <c r="G260" s="4" t="s">
        <v>43</v>
      </c>
      <c r="H260" s="4" t="s">
        <v>49</v>
      </c>
      <c r="I260" s="5">
        <v>2</v>
      </c>
      <c r="J260" s="6">
        <v>195.92</v>
      </c>
      <c r="K260" s="7">
        <v>0.05</v>
      </c>
      <c r="L260" s="6">
        <v>104.13</v>
      </c>
      <c r="M260" s="6">
        <f t="shared" si="16"/>
        <v>372.24799999999993</v>
      </c>
      <c r="N260" s="6">
        <f t="shared" si="17"/>
        <v>208.26</v>
      </c>
      <c r="O260" s="6">
        <f t="shared" si="18"/>
        <v>163.98799999999994</v>
      </c>
      <c r="P260" s="8">
        <f t="shared" si="19"/>
        <v>0.4405342674775955</v>
      </c>
      <c r="Q260" s="9">
        <f>YEAR(SalesDataTable[[#This Row],[Order Date]])</f>
        <v>2026</v>
      </c>
      <c r="R260" s="8" t="str">
        <f>"Q"&amp;ROUNDUP(MONTH(SalesDataTable[[#This Row],[Order Date]])/3,0)</f>
        <v>Q1</v>
      </c>
      <c r="S260" s="5">
        <f>MONTH(SalesDataTable[[#This Row],[Order Date]])</f>
        <v>2</v>
      </c>
      <c r="T260" s="8" t="str">
        <f>TEXT(SalesDataTable[[#This Row],[Order Date]],"mmm")</f>
        <v>Feb</v>
      </c>
    </row>
    <row r="261" spans="1:20" ht="15.75" x14ac:dyDescent="0.25">
      <c r="A261" s="2">
        <v>3666</v>
      </c>
      <c r="B261" s="3">
        <v>46079</v>
      </c>
      <c r="C261" s="4" t="s">
        <v>20</v>
      </c>
      <c r="D261" s="4" t="s">
        <v>70</v>
      </c>
      <c r="E261" s="4" t="s">
        <v>22</v>
      </c>
      <c r="F261" s="4" t="s">
        <v>23</v>
      </c>
      <c r="G261" s="4" t="s">
        <v>34</v>
      </c>
      <c r="H261" s="4" t="s">
        <v>35</v>
      </c>
      <c r="I261" s="5">
        <v>1</v>
      </c>
      <c r="J261" s="6">
        <v>36.19</v>
      </c>
      <c r="K261" s="7">
        <v>0.1</v>
      </c>
      <c r="L261" s="6">
        <v>13.62</v>
      </c>
      <c r="M261" s="6">
        <f t="shared" si="16"/>
        <v>32.570999999999998</v>
      </c>
      <c r="N261" s="6">
        <f t="shared" si="17"/>
        <v>13.62</v>
      </c>
      <c r="O261" s="6">
        <f t="shared" si="18"/>
        <v>18.951000000000001</v>
      </c>
      <c r="P261" s="8">
        <f t="shared" si="19"/>
        <v>0.58183660311319896</v>
      </c>
      <c r="Q261" s="9">
        <f>YEAR(SalesDataTable[[#This Row],[Order Date]])</f>
        <v>2026</v>
      </c>
      <c r="R261" s="8" t="str">
        <f>"Q"&amp;ROUNDUP(MONTH(SalesDataTable[[#This Row],[Order Date]])/3,0)</f>
        <v>Q1</v>
      </c>
      <c r="S261" s="5">
        <f>MONTH(SalesDataTable[[#This Row],[Order Date]])</f>
        <v>2</v>
      </c>
      <c r="T261" s="8" t="str">
        <f>TEXT(SalesDataTable[[#This Row],[Order Date]],"mmm")</f>
        <v>Feb</v>
      </c>
    </row>
    <row r="262" spans="1:20" ht="15.75" x14ac:dyDescent="0.25">
      <c r="A262" s="2">
        <v>518</v>
      </c>
      <c r="B262" s="3">
        <v>46080</v>
      </c>
      <c r="C262" s="4" t="s">
        <v>31</v>
      </c>
      <c r="D262" s="4" t="s">
        <v>32</v>
      </c>
      <c r="E262" s="4" t="s">
        <v>22</v>
      </c>
      <c r="F262" s="4" t="s">
        <v>33</v>
      </c>
      <c r="G262" s="4" t="s">
        <v>29</v>
      </c>
      <c r="H262" s="4" t="s">
        <v>66</v>
      </c>
      <c r="I262" s="5">
        <v>1</v>
      </c>
      <c r="J262" s="6">
        <v>72.97</v>
      </c>
      <c r="K262" s="7">
        <v>0</v>
      </c>
      <c r="L262" s="6">
        <v>32.43</v>
      </c>
      <c r="M262" s="6">
        <f t="shared" si="16"/>
        <v>72.97</v>
      </c>
      <c r="N262" s="6">
        <f t="shared" si="17"/>
        <v>32.43</v>
      </c>
      <c r="O262" s="6">
        <f t="shared" si="18"/>
        <v>40.54</v>
      </c>
      <c r="P262" s="8">
        <f t="shared" si="19"/>
        <v>0.55557078251336167</v>
      </c>
      <c r="Q262" s="9">
        <f>YEAR(SalesDataTable[[#This Row],[Order Date]])</f>
        <v>2026</v>
      </c>
      <c r="R262" s="8" t="str">
        <f>"Q"&amp;ROUNDUP(MONTH(SalesDataTable[[#This Row],[Order Date]])/3,0)</f>
        <v>Q1</v>
      </c>
      <c r="S262" s="5">
        <f>MONTH(SalesDataTable[[#This Row],[Order Date]])</f>
        <v>2</v>
      </c>
      <c r="T262" s="8" t="str">
        <f>TEXT(SalesDataTable[[#This Row],[Order Date]],"mmm")</f>
        <v>Feb</v>
      </c>
    </row>
    <row r="263" spans="1:20" ht="15.75" x14ac:dyDescent="0.25">
      <c r="A263" s="2">
        <v>892</v>
      </c>
      <c r="B263" s="3">
        <v>46080</v>
      </c>
      <c r="C263" s="4" t="s">
        <v>40</v>
      </c>
      <c r="D263" s="4" t="s">
        <v>51</v>
      </c>
      <c r="E263" s="4" t="s">
        <v>28</v>
      </c>
      <c r="F263" s="4" t="s">
        <v>36</v>
      </c>
      <c r="G263" s="4" t="s">
        <v>34</v>
      </c>
      <c r="H263" s="4" t="s">
        <v>52</v>
      </c>
      <c r="I263" s="5">
        <v>12</v>
      </c>
      <c r="J263" s="6">
        <v>47.15</v>
      </c>
      <c r="K263" s="7">
        <v>0.1</v>
      </c>
      <c r="L263" s="6">
        <v>17.829999999999998</v>
      </c>
      <c r="M263" s="6">
        <f t="shared" si="16"/>
        <v>509.21999999999997</v>
      </c>
      <c r="N263" s="6">
        <f t="shared" si="17"/>
        <v>213.95999999999998</v>
      </c>
      <c r="O263" s="6">
        <f t="shared" si="18"/>
        <v>295.26</v>
      </c>
      <c r="P263" s="8">
        <f t="shared" si="19"/>
        <v>0.57982797219276538</v>
      </c>
      <c r="Q263" s="9">
        <f>YEAR(SalesDataTable[[#This Row],[Order Date]])</f>
        <v>2026</v>
      </c>
      <c r="R263" s="8" t="str">
        <f>"Q"&amp;ROUNDUP(MONTH(SalesDataTable[[#This Row],[Order Date]])/3,0)</f>
        <v>Q1</v>
      </c>
      <c r="S263" s="5">
        <f>MONTH(SalesDataTable[[#This Row],[Order Date]])</f>
        <v>2</v>
      </c>
      <c r="T263" s="8" t="str">
        <f>TEXT(SalesDataTable[[#This Row],[Order Date]],"mmm")</f>
        <v>Feb</v>
      </c>
    </row>
    <row r="264" spans="1:20" ht="15.75" x14ac:dyDescent="0.25">
      <c r="A264" s="2">
        <v>1115</v>
      </c>
      <c r="B264" s="3">
        <v>46080</v>
      </c>
      <c r="C264" s="4" t="s">
        <v>20</v>
      </c>
      <c r="D264" s="4" t="s">
        <v>21</v>
      </c>
      <c r="E264" s="4" t="s">
        <v>39</v>
      </c>
      <c r="F264" s="4" t="s">
        <v>36</v>
      </c>
      <c r="G264" s="4" t="s">
        <v>34</v>
      </c>
      <c r="H264" s="4" t="s">
        <v>68</v>
      </c>
      <c r="I264" s="5">
        <v>3</v>
      </c>
      <c r="J264" s="6">
        <v>161.19999999999999</v>
      </c>
      <c r="K264" s="7">
        <v>0.1</v>
      </c>
      <c r="L264" s="6">
        <v>87.37</v>
      </c>
      <c r="M264" s="6">
        <f t="shared" si="16"/>
        <v>435.23999999999995</v>
      </c>
      <c r="N264" s="6">
        <f t="shared" si="17"/>
        <v>262.11</v>
      </c>
      <c r="O264" s="6">
        <f t="shared" si="18"/>
        <v>173.12999999999994</v>
      </c>
      <c r="P264" s="8">
        <f t="shared" si="19"/>
        <v>0.39778053487730897</v>
      </c>
      <c r="Q264" s="9">
        <f>YEAR(SalesDataTable[[#This Row],[Order Date]])</f>
        <v>2026</v>
      </c>
      <c r="R264" s="8" t="str">
        <f>"Q"&amp;ROUNDUP(MONTH(SalesDataTable[[#This Row],[Order Date]])/3,0)</f>
        <v>Q1</v>
      </c>
      <c r="S264" s="5">
        <f>MONTH(SalesDataTable[[#This Row],[Order Date]])</f>
        <v>2</v>
      </c>
      <c r="T264" s="8" t="str">
        <f>TEXT(SalesDataTable[[#This Row],[Order Date]],"mmm")</f>
        <v>Feb</v>
      </c>
    </row>
    <row r="265" spans="1:20" ht="15.75" x14ac:dyDescent="0.25">
      <c r="A265" s="2">
        <v>1186</v>
      </c>
      <c r="B265" s="3">
        <v>46080</v>
      </c>
      <c r="C265" s="4" t="s">
        <v>20</v>
      </c>
      <c r="D265" s="4" t="s">
        <v>56</v>
      </c>
      <c r="E265" s="4" t="s">
        <v>39</v>
      </c>
      <c r="F265" s="4" t="s">
        <v>36</v>
      </c>
      <c r="G265" s="4" t="s">
        <v>24</v>
      </c>
      <c r="H265" s="4" t="s">
        <v>42</v>
      </c>
      <c r="I265" s="5">
        <v>1</v>
      </c>
      <c r="J265" s="6">
        <v>49.73</v>
      </c>
      <c r="K265" s="7">
        <v>0</v>
      </c>
      <c r="L265" s="6">
        <v>22</v>
      </c>
      <c r="M265" s="6">
        <f t="shared" si="16"/>
        <v>49.73</v>
      </c>
      <c r="N265" s="6">
        <f t="shared" si="17"/>
        <v>22</v>
      </c>
      <c r="O265" s="6">
        <f t="shared" si="18"/>
        <v>27.729999999999997</v>
      </c>
      <c r="P265" s="8">
        <f t="shared" si="19"/>
        <v>0.55761109993967417</v>
      </c>
      <c r="Q265" s="9">
        <f>YEAR(SalesDataTable[[#This Row],[Order Date]])</f>
        <v>2026</v>
      </c>
      <c r="R265" s="8" t="str">
        <f>"Q"&amp;ROUNDUP(MONTH(SalesDataTable[[#This Row],[Order Date]])/3,0)</f>
        <v>Q1</v>
      </c>
      <c r="S265" s="5">
        <f>MONTH(SalesDataTable[[#This Row],[Order Date]])</f>
        <v>2</v>
      </c>
      <c r="T265" s="8" t="str">
        <f>TEXT(SalesDataTable[[#This Row],[Order Date]],"mmm")</f>
        <v>Feb</v>
      </c>
    </row>
    <row r="266" spans="1:20" ht="15.75" x14ac:dyDescent="0.25">
      <c r="A266" s="2">
        <v>2093</v>
      </c>
      <c r="B266" s="3">
        <v>46080</v>
      </c>
      <c r="C266" s="4" t="s">
        <v>31</v>
      </c>
      <c r="D266" s="4" t="s">
        <v>72</v>
      </c>
      <c r="E266" s="4" t="s">
        <v>22</v>
      </c>
      <c r="F266" s="4" t="s">
        <v>23</v>
      </c>
      <c r="G266" s="4" t="s">
        <v>43</v>
      </c>
      <c r="H266" s="4" t="s">
        <v>71</v>
      </c>
      <c r="I266" s="5">
        <v>2</v>
      </c>
      <c r="J266" s="6">
        <v>126.19</v>
      </c>
      <c r="K266" s="7">
        <v>0</v>
      </c>
      <c r="L266" s="6">
        <v>58.99</v>
      </c>
      <c r="M266" s="6">
        <f t="shared" si="16"/>
        <v>252.38</v>
      </c>
      <c r="N266" s="6">
        <f t="shared" si="17"/>
        <v>117.98</v>
      </c>
      <c r="O266" s="6">
        <f t="shared" si="18"/>
        <v>134.39999999999998</v>
      </c>
      <c r="P266" s="8">
        <f t="shared" si="19"/>
        <v>0.5325303114351374</v>
      </c>
      <c r="Q266" s="9">
        <f>YEAR(SalesDataTable[[#This Row],[Order Date]])</f>
        <v>2026</v>
      </c>
      <c r="R266" s="8" t="str">
        <f>"Q"&amp;ROUNDUP(MONTH(SalesDataTable[[#This Row],[Order Date]])/3,0)</f>
        <v>Q1</v>
      </c>
      <c r="S266" s="5">
        <f>MONTH(SalesDataTable[[#This Row],[Order Date]])</f>
        <v>2</v>
      </c>
      <c r="T266" s="8" t="str">
        <f>TEXT(SalesDataTable[[#This Row],[Order Date]],"mmm")</f>
        <v>Feb</v>
      </c>
    </row>
    <row r="267" spans="1:20" ht="15.75" x14ac:dyDescent="0.25">
      <c r="A267" s="2">
        <v>2136</v>
      </c>
      <c r="B267" s="3">
        <v>46080</v>
      </c>
      <c r="C267" s="4" t="s">
        <v>26</v>
      </c>
      <c r="D267" s="4" t="s">
        <v>63</v>
      </c>
      <c r="E267" s="4" t="s">
        <v>22</v>
      </c>
      <c r="F267" s="4" t="s">
        <v>23</v>
      </c>
      <c r="G267" s="4" t="s">
        <v>34</v>
      </c>
      <c r="H267" s="4" t="s">
        <v>64</v>
      </c>
      <c r="I267" s="5">
        <v>2</v>
      </c>
      <c r="J267" s="6">
        <v>135.38999999999999</v>
      </c>
      <c r="K267" s="7">
        <v>0.05</v>
      </c>
      <c r="L267" s="6">
        <v>65.69</v>
      </c>
      <c r="M267" s="6">
        <f t="shared" si="16"/>
        <v>257.24099999999999</v>
      </c>
      <c r="N267" s="6">
        <f t="shared" si="17"/>
        <v>131.38</v>
      </c>
      <c r="O267" s="6">
        <f t="shared" si="18"/>
        <v>125.86099999999999</v>
      </c>
      <c r="P267" s="8">
        <f t="shared" si="19"/>
        <v>0.48927270536189799</v>
      </c>
      <c r="Q267" s="9">
        <f>YEAR(SalesDataTable[[#This Row],[Order Date]])</f>
        <v>2026</v>
      </c>
      <c r="R267" s="8" t="str">
        <f>"Q"&amp;ROUNDUP(MONTH(SalesDataTable[[#This Row],[Order Date]])/3,0)</f>
        <v>Q1</v>
      </c>
      <c r="S267" s="5">
        <f>MONTH(SalesDataTable[[#This Row],[Order Date]])</f>
        <v>2</v>
      </c>
      <c r="T267" s="8" t="str">
        <f>TEXT(SalesDataTable[[#This Row],[Order Date]],"mmm")</f>
        <v>Feb</v>
      </c>
    </row>
    <row r="268" spans="1:20" ht="15.75" x14ac:dyDescent="0.25">
      <c r="A268" s="2">
        <v>3538</v>
      </c>
      <c r="B268" s="3">
        <v>46080</v>
      </c>
      <c r="C268" s="4" t="s">
        <v>26</v>
      </c>
      <c r="D268" s="4" t="s">
        <v>69</v>
      </c>
      <c r="E268" s="4" t="s">
        <v>28</v>
      </c>
      <c r="F268" s="4" t="s">
        <v>36</v>
      </c>
      <c r="G268" s="4" t="s">
        <v>54</v>
      </c>
      <c r="H268" s="4" t="s">
        <v>55</v>
      </c>
      <c r="I268" s="5">
        <v>12</v>
      </c>
      <c r="J268" s="6">
        <v>41.27</v>
      </c>
      <c r="K268" s="7">
        <v>0.1</v>
      </c>
      <c r="L268" s="6">
        <v>14.71</v>
      </c>
      <c r="M268" s="6">
        <f t="shared" si="16"/>
        <v>445.71600000000001</v>
      </c>
      <c r="N268" s="6">
        <f t="shared" si="17"/>
        <v>176.52</v>
      </c>
      <c r="O268" s="6">
        <f t="shared" si="18"/>
        <v>269.19600000000003</v>
      </c>
      <c r="P268" s="8">
        <f t="shared" si="19"/>
        <v>0.60396306168053204</v>
      </c>
      <c r="Q268" s="9">
        <f>YEAR(SalesDataTable[[#This Row],[Order Date]])</f>
        <v>2026</v>
      </c>
      <c r="R268" s="8" t="str">
        <f>"Q"&amp;ROUNDUP(MONTH(SalesDataTable[[#This Row],[Order Date]])/3,0)</f>
        <v>Q1</v>
      </c>
      <c r="S268" s="5">
        <f>MONTH(SalesDataTable[[#This Row],[Order Date]])</f>
        <v>2</v>
      </c>
      <c r="T268" s="8" t="str">
        <f>TEXT(SalesDataTable[[#This Row],[Order Date]],"mmm")</f>
        <v>Feb</v>
      </c>
    </row>
    <row r="269" spans="1:20" ht="15.75" x14ac:dyDescent="0.25">
      <c r="A269" s="2">
        <v>3891</v>
      </c>
      <c r="B269" s="3">
        <v>46080</v>
      </c>
      <c r="C269" s="4" t="s">
        <v>20</v>
      </c>
      <c r="D269" s="4" t="s">
        <v>21</v>
      </c>
      <c r="E269" s="4" t="s">
        <v>39</v>
      </c>
      <c r="F269" s="4" t="s">
        <v>23</v>
      </c>
      <c r="G269" s="4" t="s">
        <v>24</v>
      </c>
      <c r="H269" s="4" t="s">
        <v>25</v>
      </c>
      <c r="I269" s="5">
        <v>1</v>
      </c>
      <c r="J269" s="6">
        <v>82.04</v>
      </c>
      <c r="K269" s="7">
        <v>0.1</v>
      </c>
      <c r="L269" s="6">
        <v>41.46</v>
      </c>
      <c r="M269" s="6">
        <f t="shared" si="16"/>
        <v>73.836000000000013</v>
      </c>
      <c r="N269" s="6">
        <f t="shared" si="17"/>
        <v>41.46</v>
      </c>
      <c r="O269" s="6">
        <f t="shared" si="18"/>
        <v>32.376000000000012</v>
      </c>
      <c r="P269" s="8">
        <f t="shared" si="19"/>
        <v>0.43848529172761264</v>
      </c>
      <c r="Q269" s="9">
        <f>YEAR(SalesDataTable[[#This Row],[Order Date]])</f>
        <v>2026</v>
      </c>
      <c r="R269" s="8" t="str">
        <f>"Q"&amp;ROUNDUP(MONTH(SalesDataTable[[#This Row],[Order Date]])/3,0)</f>
        <v>Q1</v>
      </c>
      <c r="S269" s="5">
        <f>MONTH(SalesDataTable[[#This Row],[Order Date]])</f>
        <v>2</v>
      </c>
      <c r="T269" s="8" t="str">
        <f>TEXT(SalesDataTable[[#This Row],[Order Date]],"mmm")</f>
        <v>Feb</v>
      </c>
    </row>
    <row r="270" spans="1:20" ht="15.75" x14ac:dyDescent="0.25">
      <c r="A270" s="2">
        <v>3917</v>
      </c>
      <c r="B270" s="3">
        <v>46080</v>
      </c>
      <c r="C270" s="4" t="s">
        <v>40</v>
      </c>
      <c r="D270" s="4" t="s">
        <v>41</v>
      </c>
      <c r="E270" s="4" t="s">
        <v>22</v>
      </c>
      <c r="F270" s="4" t="s">
        <v>23</v>
      </c>
      <c r="G270" s="4" t="s">
        <v>34</v>
      </c>
      <c r="H270" s="4" t="s">
        <v>35</v>
      </c>
      <c r="I270" s="5">
        <v>3</v>
      </c>
      <c r="J270" s="6">
        <v>36.630000000000003</v>
      </c>
      <c r="K270" s="7">
        <v>0</v>
      </c>
      <c r="L270" s="6">
        <v>13.26</v>
      </c>
      <c r="M270" s="6">
        <f t="shared" si="16"/>
        <v>109.89000000000001</v>
      </c>
      <c r="N270" s="6">
        <f t="shared" si="17"/>
        <v>39.78</v>
      </c>
      <c r="O270" s="6">
        <f t="shared" si="18"/>
        <v>70.110000000000014</v>
      </c>
      <c r="P270" s="8">
        <f t="shared" si="19"/>
        <v>0.63800163800163801</v>
      </c>
      <c r="Q270" s="9">
        <f>YEAR(SalesDataTable[[#This Row],[Order Date]])</f>
        <v>2026</v>
      </c>
      <c r="R270" s="8" t="str">
        <f>"Q"&amp;ROUNDUP(MONTH(SalesDataTable[[#This Row],[Order Date]])/3,0)</f>
        <v>Q1</v>
      </c>
      <c r="S270" s="5">
        <f>MONTH(SalesDataTable[[#This Row],[Order Date]])</f>
        <v>2</v>
      </c>
      <c r="T270" s="8" t="str">
        <f>TEXT(SalesDataTable[[#This Row],[Order Date]],"mmm")</f>
        <v>Feb</v>
      </c>
    </row>
    <row r="271" spans="1:20" ht="15.75" x14ac:dyDescent="0.25">
      <c r="A271" s="2">
        <v>4594</v>
      </c>
      <c r="B271" s="3">
        <v>46080</v>
      </c>
      <c r="C271" s="4" t="s">
        <v>40</v>
      </c>
      <c r="D271" s="4" t="s">
        <v>51</v>
      </c>
      <c r="E271" s="4" t="s">
        <v>39</v>
      </c>
      <c r="F271" s="4" t="s">
        <v>23</v>
      </c>
      <c r="G271" s="4" t="s">
        <v>29</v>
      </c>
      <c r="H271" s="4" t="s">
        <v>30</v>
      </c>
      <c r="I271" s="5">
        <v>5</v>
      </c>
      <c r="J271" s="6">
        <v>92.94</v>
      </c>
      <c r="K271" s="7">
        <v>0.05</v>
      </c>
      <c r="L271" s="6">
        <v>46.47</v>
      </c>
      <c r="M271" s="6">
        <f t="shared" si="16"/>
        <v>441.46499999999997</v>
      </c>
      <c r="N271" s="6">
        <f t="shared" si="17"/>
        <v>232.35</v>
      </c>
      <c r="O271" s="6">
        <f t="shared" si="18"/>
        <v>209.11499999999998</v>
      </c>
      <c r="P271" s="8">
        <f t="shared" si="19"/>
        <v>0.47368421052631576</v>
      </c>
      <c r="Q271" s="9">
        <f>YEAR(SalesDataTable[[#This Row],[Order Date]])</f>
        <v>2026</v>
      </c>
      <c r="R271" s="8" t="str">
        <f>"Q"&amp;ROUNDUP(MONTH(SalesDataTable[[#This Row],[Order Date]])/3,0)</f>
        <v>Q1</v>
      </c>
      <c r="S271" s="5">
        <f>MONTH(SalesDataTable[[#This Row],[Order Date]])</f>
        <v>2</v>
      </c>
      <c r="T271" s="8" t="str">
        <f>TEXT(SalesDataTable[[#This Row],[Order Date]],"mmm")</f>
        <v>Feb</v>
      </c>
    </row>
    <row r="272" spans="1:20" ht="15.75" x14ac:dyDescent="0.25">
      <c r="A272" s="2">
        <v>4750</v>
      </c>
      <c r="B272" s="3">
        <v>46080</v>
      </c>
      <c r="C272" s="4" t="s">
        <v>26</v>
      </c>
      <c r="D272" s="4" t="s">
        <v>63</v>
      </c>
      <c r="E272" s="4" t="s">
        <v>39</v>
      </c>
      <c r="F272" s="4" t="s">
        <v>23</v>
      </c>
      <c r="G272" s="4" t="s">
        <v>54</v>
      </c>
      <c r="H272" s="4" t="s">
        <v>58</v>
      </c>
      <c r="I272" s="5">
        <v>2</v>
      </c>
      <c r="J272" s="6">
        <v>120.44</v>
      </c>
      <c r="K272" s="7">
        <v>0.05</v>
      </c>
      <c r="L272" s="6">
        <v>68.98</v>
      </c>
      <c r="M272" s="6">
        <f t="shared" si="16"/>
        <v>228.83599999999998</v>
      </c>
      <c r="N272" s="6">
        <f t="shared" si="17"/>
        <v>137.96</v>
      </c>
      <c r="O272" s="6">
        <f t="shared" si="18"/>
        <v>90.875999999999976</v>
      </c>
      <c r="P272" s="8">
        <f t="shared" si="19"/>
        <v>0.3971228303239</v>
      </c>
      <c r="Q272" s="9">
        <f>YEAR(SalesDataTable[[#This Row],[Order Date]])</f>
        <v>2026</v>
      </c>
      <c r="R272" s="8" t="str">
        <f>"Q"&amp;ROUNDUP(MONTH(SalesDataTable[[#This Row],[Order Date]])/3,0)</f>
        <v>Q1</v>
      </c>
      <c r="S272" s="5">
        <f>MONTH(SalesDataTable[[#This Row],[Order Date]])</f>
        <v>2</v>
      </c>
      <c r="T272" s="8" t="str">
        <f>TEXT(SalesDataTable[[#This Row],[Order Date]],"mmm")</f>
        <v>Feb</v>
      </c>
    </row>
    <row r="273" spans="1:20" ht="15.75" x14ac:dyDescent="0.25">
      <c r="A273" s="2">
        <v>4960</v>
      </c>
      <c r="B273" s="3">
        <v>46080</v>
      </c>
      <c r="C273" s="4" t="s">
        <v>26</v>
      </c>
      <c r="D273" s="4" t="s">
        <v>47</v>
      </c>
      <c r="E273" s="4" t="s">
        <v>48</v>
      </c>
      <c r="F273" s="4" t="s">
        <v>33</v>
      </c>
      <c r="G273" s="4" t="s">
        <v>34</v>
      </c>
      <c r="H273" s="4" t="s">
        <v>35</v>
      </c>
      <c r="I273" s="5">
        <v>2</v>
      </c>
      <c r="J273" s="6">
        <v>36.130000000000003</v>
      </c>
      <c r="K273" s="7">
        <v>0</v>
      </c>
      <c r="L273" s="6">
        <v>13.72</v>
      </c>
      <c r="M273" s="6">
        <f t="shared" si="16"/>
        <v>72.260000000000005</v>
      </c>
      <c r="N273" s="6">
        <f t="shared" si="17"/>
        <v>27.44</v>
      </c>
      <c r="O273" s="6">
        <f t="shared" si="18"/>
        <v>44.820000000000007</v>
      </c>
      <c r="P273" s="8">
        <f t="shared" si="19"/>
        <v>0.62026017160254643</v>
      </c>
      <c r="Q273" s="9">
        <f>YEAR(SalesDataTable[[#This Row],[Order Date]])</f>
        <v>2026</v>
      </c>
      <c r="R273" s="8" t="str">
        <f>"Q"&amp;ROUNDUP(MONTH(SalesDataTable[[#This Row],[Order Date]])/3,0)</f>
        <v>Q1</v>
      </c>
      <c r="S273" s="5">
        <f>MONTH(SalesDataTable[[#This Row],[Order Date]])</f>
        <v>2</v>
      </c>
      <c r="T273" s="8" t="str">
        <f>TEXT(SalesDataTable[[#This Row],[Order Date]],"mmm")</f>
        <v>Feb</v>
      </c>
    </row>
    <row r="274" spans="1:20" ht="15.75" x14ac:dyDescent="0.25">
      <c r="A274" s="2">
        <v>4245</v>
      </c>
      <c r="B274" s="3">
        <v>46081</v>
      </c>
      <c r="C274" s="4" t="s">
        <v>26</v>
      </c>
      <c r="D274" s="4" t="s">
        <v>27</v>
      </c>
      <c r="E274" s="4" t="s">
        <v>39</v>
      </c>
      <c r="F274" s="4" t="s">
        <v>23</v>
      </c>
      <c r="G274" s="4" t="s">
        <v>54</v>
      </c>
      <c r="H274" s="4" t="s">
        <v>58</v>
      </c>
      <c r="I274" s="5">
        <v>1</v>
      </c>
      <c r="J274" s="6">
        <v>124.97</v>
      </c>
      <c r="K274" s="7">
        <v>0.1</v>
      </c>
      <c r="L274" s="6">
        <v>69.790000000000006</v>
      </c>
      <c r="M274" s="6">
        <f t="shared" si="16"/>
        <v>112.473</v>
      </c>
      <c r="N274" s="6">
        <f t="shared" si="17"/>
        <v>69.790000000000006</v>
      </c>
      <c r="O274" s="6">
        <f t="shared" si="18"/>
        <v>42.682999999999993</v>
      </c>
      <c r="P274" s="8">
        <f t="shared" si="19"/>
        <v>0.37949552337005321</v>
      </c>
      <c r="Q274" s="9">
        <f>YEAR(SalesDataTable[[#This Row],[Order Date]])</f>
        <v>2026</v>
      </c>
      <c r="R274" s="8" t="str">
        <f>"Q"&amp;ROUNDUP(MONTH(SalesDataTable[[#This Row],[Order Date]])/3,0)</f>
        <v>Q1</v>
      </c>
      <c r="S274" s="5">
        <f>MONTH(SalesDataTable[[#This Row],[Order Date]])</f>
        <v>2</v>
      </c>
      <c r="T274" s="8" t="str">
        <f>TEXT(SalesDataTable[[#This Row],[Order Date]],"mmm")</f>
        <v>Feb</v>
      </c>
    </row>
    <row r="275" spans="1:20" ht="15.75" x14ac:dyDescent="0.25">
      <c r="A275" s="2">
        <v>4664</v>
      </c>
      <c r="B275" s="3">
        <v>46081</v>
      </c>
      <c r="C275" s="4" t="s">
        <v>40</v>
      </c>
      <c r="D275" s="4" t="s">
        <v>67</v>
      </c>
      <c r="E275" s="4" t="s">
        <v>22</v>
      </c>
      <c r="F275" s="4" t="s">
        <v>23</v>
      </c>
      <c r="G275" s="4" t="s">
        <v>34</v>
      </c>
      <c r="H275" s="4" t="s">
        <v>68</v>
      </c>
      <c r="I275" s="5">
        <v>1</v>
      </c>
      <c r="J275" s="6">
        <v>163.31</v>
      </c>
      <c r="K275" s="7">
        <v>0.05</v>
      </c>
      <c r="L275" s="6">
        <v>87.22</v>
      </c>
      <c r="M275" s="6">
        <f t="shared" si="16"/>
        <v>155.14449999999999</v>
      </c>
      <c r="N275" s="6">
        <f t="shared" si="17"/>
        <v>87.22</v>
      </c>
      <c r="O275" s="6">
        <f t="shared" si="18"/>
        <v>67.924499999999995</v>
      </c>
      <c r="P275" s="8">
        <f t="shared" si="19"/>
        <v>0.43781442461705056</v>
      </c>
      <c r="Q275" s="9">
        <f>YEAR(SalesDataTable[[#This Row],[Order Date]])</f>
        <v>2026</v>
      </c>
      <c r="R275" s="8" t="str">
        <f>"Q"&amp;ROUNDUP(MONTH(SalesDataTable[[#This Row],[Order Date]])/3,0)</f>
        <v>Q1</v>
      </c>
      <c r="S275" s="5">
        <f>MONTH(SalesDataTable[[#This Row],[Order Date]])</f>
        <v>2</v>
      </c>
      <c r="T275" s="8" t="str">
        <f>TEXT(SalesDataTable[[#This Row],[Order Date]],"mmm")</f>
        <v>Feb</v>
      </c>
    </row>
    <row r="276" spans="1:20" ht="15.75" x14ac:dyDescent="0.25">
      <c r="A276" s="2">
        <v>383</v>
      </c>
      <c r="B276" s="3">
        <v>46082</v>
      </c>
      <c r="C276" s="4" t="s">
        <v>31</v>
      </c>
      <c r="D276" s="4" t="s">
        <v>32</v>
      </c>
      <c r="E276" s="4" t="s">
        <v>39</v>
      </c>
      <c r="F276" s="4" t="s">
        <v>23</v>
      </c>
      <c r="G276" s="4" t="s">
        <v>29</v>
      </c>
      <c r="H276" s="4" t="s">
        <v>30</v>
      </c>
      <c r="I276" s="5">
        <v>3</v>
      </c>
      <c r="J276" s="6">
        <v>92.76</v>
      </c>
      <c r="K276" s="7">
        <v>0</v>
      </c>
      <c r="L276" s="6">
        <v>45.84</v>
      </c>
      <c r="M276" s="6">
        <f t="shared" si="16"/>
        <v>278.28000000000003</v>
      </c>
      <c r="N276" s="6">
        <f t="shared" si="17"/>
        <v>137.52000000000001</v>
      </c>
      <c r="O276" s="6">
        <f t="shared" si="18"/>
        <v>140.76000000000002</v>
      </c>
      <c r="P276" s="8">
        <f t="shared" si="19"/>
        <v>0.50582147477360928</v>
      </c>
      <c r="Q276" s="9">
        <f>YEAR(SalesDataTable[[#This Row],[Order Date]])</f>
        <v>2026</v>
      </c>
      <c r="R276" s="8" t="str">
        <f>"Q"&amp;ROUNDUP(MONTH(SalesDataTable[[#This Row],[Order Date]])/3,0)</f>
        <v>Q1</v>
      </c>
      <c r="S276" s="5">
        <f>MONTH(SalesDataTable[[#This Row],[Order Date]])</f>
        <v>3</v>
      </c>
      <c r="T276" s="8" t="str">
        <f>TEXT(SalesDataTable[[#This Row],[Order Date]],"mmm")</f>
        <v>Mar</v>
      </c>
    </row>
    <row r="277" spans="1:20" ht="15.75" x14ac:dyDescent="0.25">
      <c r="A277" s="2">
        <v>730</v>
      </c>
      <c r="B277" s="3">
        <v>46082</v>
      </c>
      <c r="C277" s="4" t="s">
        <v>20</v>
      </c>
      <c r="D277" s="4" t="s">
        <v>70</v>
      </c>
      <c r="E277" s="4" t="s">
        <v>28</v>
      </c>
      <c r="F277" s="4" t="s">
        <v>36</v>
      </c>
      <c r="G277" s="4" t="s">
        <v>54</v>
      </c>
      <c r="H277" s="4" t="s">
        <v>55</v>
      </c>
      <c r="I277" s="5">
        <v>5</v>
      </c>
      <c r="J277" s="6">
        <v>41.31</v>
      </c>
      <c r="K277" s="7">
        <v>0.1</v>
      </c>
      <c r="L277" s="6">
        <v>15.14</v>
      </c>
      <c r="M277" s="6">
        <f t="shared" si="16"/>
        <v>185.89500000000001</v>
      </c>
      <c r="N277" s="6">
        <f t="shared" si="17"/>
        <v>75.7</v>
      </c>
      <c r="O277" s="6">
        <f t="shared" si="18"/>
        <v>110.19500000000001</v>
      </c>
      <c r="P277" s="8">
        <f t="shared" si="19"/>
        <v>0.59278087092175691</v>
      </c>
      <c r="Q277" s="9">
        <f>YEAR(SalesDataTable[[#This Row],[Order Date]])</f>
        <v>2026</v>
      </c>
      <c r="R277" s="8" t="str">
        <f>"Q"&amp;ROUNDUP(MONTH(SalesDataTable[[#This Row],[Order Date]])/3,0)</f>
        <v>Q1</v>
      </c>
      <c r="S277" s="5">
        <f>MONTH(SalesDataTable[[#This Row],[Order Date]])</f>
        <v>3</v>
      </c>
      <c r="T277" s="8" t="str">
        <f>TEXT(SalesDataTable[[#This Row],[Order Date]],"mmm")</f>
        <v>Mar</v>
      </c>
    </row>
    <row r="278" spans="1:20" ht="15.75" x14ac:dyDescent="0.25">
      <c r="A278" s="2">
        <v>985</v>
      </c>
      <c r="B278" s="3">
        <v>46082</v>
      </c>
      <c r="C278" s="4" t="s">
        <v>26</v>
      </c>
      <c r="D278" s="4" t="s">
        <v>69</v>
      </c>
      <c r="E278" s="4" t="s">
        <v>48</v>
      </c>
      <c r="F278" s="4" t="s">
        <v>33</v>
      </c>
      <c r="G278" s="4" t="s">
        <v>54</v>
      </c>
      <c r="H278" s="4" t="s">
        <v>55</v>
      </c>
      <c r="I278" s="5">
        <v>2</v>
      </c>
      <c r="J278" s="6">
        <v>41.23</v>
      </c>
      <c r="K278" s="7">
        <v>0</v>
      </c>
      <c r="L278" s="6">
        <v>14.28</v>
      </c>
      <c r="M278" s="6">
        <f t="shared" si="16"/>
        <v>82.46</v>
      </c>
      <c r="N278" s="6">
        <f t="shared" si="17"/>
        <v>28.56</v>
      </c>
      <c r="O278" s="6">
        <f t="shared" si="18"/>
        <v>53.899999999999991</v>
      </c>
      <c r="P278" s="8">
        <f t="shared" si="19"/>
        <v>0.65365025466893034</v>
      </c>
      <c r="Q278" s="9">
        <f>YEAR(SalesDataTable[[#This Row],[Order Date]])</f>
        <v>2026</v>
      </c>
      <c r="R278" s="8" t="str">
        <f>"Q"&amp;ROUNDUP(MONTH(SalesDataTable[[#This Row],[Order Date]])/3,0)</f>
        <v>Q1</v>
      </c>
      <c r="S278" s="5">
        <f>MONTH(SalesDataTable[[#This Row],[Order Date]])</f>
        <v>3</v>
      </c>
      <c r="T278" s="8" t="str">
        <f>TEXT(SalesDataTable[[#This Row],[Order Date]],"mmm")</f>
        <v>Mar</v>
      </c>
    </row>
    <row r="279" spans="1:20" ht="15.75" x14ac:dyDescent="0.25">
      <c r="A279" s="2">
        <v>1457</v>
      </c>
      <c r="B279" s="3">
        <v>46082</v>
      </c>
      <c r="C279" s="4" t="s">
        <v>26</v>
      </c>
      <c r="D279" s="4" t="s">
        <v>27</v>
      </c>
      <c r="E279" s="4" t="s">
        <v>22</v>
      </c>
      <c r="F279" s="4" t="s">
        <v>33</v>
      </c>
      <c r="G279" s="4" t="s">
        <v>34</v>
      </c>
      <c r="H279" s="4" t="s">
        <v>35</v>
      </c>
      <c r="I279" s="5">
        <v>1</v>
      </c>
      <c r="J279" s="6">
        <v>36.47</v>
      </c>
      <c r="K279" s="7">
        <v>0.05</v>
      </c>
      <c r="L279" s="6">
        <v>13.21</v>
      </c>
      <c r="M279" s="6">
        <f t="shared" si="16"/>
        <v>34.646499999999996</v>
      </c>
      <c r="N279" s="6">
        <f t="shared" si="17"/>
        <v>13.21</v>
      </c>
      <c r="O279" s="6">
        <f t="shared" si="18"/>
        <v>21.436499999999995</v>
      </c>
      <c r="P279" s="8">
        <f t="shared" si="19"/>
        <v>0.61872050567878423</v>
      </c>
      <c r="Q279" s="9">
        <f>YEAR(SalesDataTable[[#This Row],[Order Date]])</f>
        <v>2026</v>
      </c>
      <c r="R279" s="8" t="str">
        <f>"Q"&amp;ROUNDUP(MONTH(SalesDataTable[[#This Row],[Order Date]])/3,0)</f>
        <v>Q1</v>
      </c>
      <c r="S279" s="5">
        <f>MONTH(SalesDataTable[[#This Row],[Order Date]])</f>
        <v>3</v>
      </c>
      <c r="T279" s="8" t="str">
        <f>TEXT(SalesDataTable[[#This Row],[Order Date]],"mmm")</f>
        <v>Mar</v>
      </c>
    </row>
    <row r="280" spans="1:20" ht="15.75" x14ac:dyDescent="0.25">
      <c r="A280" s="2">
        <v>2558</v>
      </c>
      <c r="B280" s="3">
        <v>46082</v>
      </c>
      <c r="C280" s="4" t="s">
        <v>20</v>
      </c>
      <c r="D280" s="4" t="s">
        <v>70</v>
      </c>
      <c r="E280" s="4" t="s">
        <v>48</v>
      </c>
      <c r="F280" s="4" t="s">
        <v>33</v>
      </c>
      <c r="G280" s="4" t="s">
        <v>54</v>
      </c>
      <c r="H280" s="4" t="s">
        <v>62</v>
      </c>
      <c r="I280" s="5">
        <v>1</v>
      </c>
      <c r="J280" s="6">
        <v>36.67</v>
      </c>
      <c r="K280" s="7">
        <v>0</v>
      </c>
      <c r="L280" s="6">
        <v>13.97</v>
      </c>
      <c r="M280" s="6">
        <f t="shared" si="16"/>
        <v>36.67</v>
      </c>
      <c r="N280" s="6">
        <f t="shared" si="17"/>
        <v>13.97</v>
      </c>
      <c r="O280" s="6">
        <f t="shared" si="18"/>
        <v>22.700000000000003</v>
      </c>
      <c r="P280" s="8">
        <f t="shared" si="19"/>
        <v>0.61903463321516228</v>
      </c>
      <c r="Q280" s="9">
        <f>YEAR(SalesDataTable[[#This Row],[Order Date]])</f>
        <v>2026</v>
      </c>
      <c r="R280" s="8" t="str">
        <f>"Q"&amp;ROUNDUP(MONTH(SalesDataTable[[#This Row],[Order Date]])/3,0)</f>
        <v>Q1</v>
      </c>
      <c r="S280" s="5">
        <f>MONTH(SalesDataTable[[#This Row],[Order Date]])</f>
        <v>3</v>
      </c>
      <c r="T280" s="8" t="str">
        <f>TEXT(SalesDataTable[[#This Row],[Order Date]],"mmm")</f>
        <v>Mar</v>
      </c>
    </row>
    <row r="281" spans="1:20" ht="15.75" x14ac:dyDescent="0.25">
      <c r="A281" s="2">
        <v>3024</v>
      </c>
      <c r="B281" s="3">
        <v>46082</v>
      </c>
      <c r="C281" s="4" t="s">
        <v>26</v>
      </c>
      <c r="D281" s="4" t="s">
        <v>61</v>
      </c>
      <c r="E281" s="4" t="s">
        <v>22</v>
      </c>
      <c r="F281" s="4" t="s">
        <v>36</v>
      </c>
      <c r="G281" s="4" t="s">
        <v>24</v>
      </c>
      <c r="H281" s="4" t="s">
        <v>42</v>
      </c>
      <c r="I281" s="5">
        <v>2</v>
      </c>
      <c r="J281" s="6">
        <v>51.87</v>
      </c>
      <c r="K281" s="7">
        <v>0.1</v>
      </c>
      <c r="L281" s="6">
        <v>22.95</v>
      </c>
      <c r="M281" s="6">
        <f t="shared" si="16"/>
        <v>93.366</v>
      </c>
      <c r="N281" s="6">
        <f t="shared" si="17"/>
        <v>45.9</v>
      </c>
      <c r="O281" s="6">
        <f t="shared" si="18"/>
        <v>47.466000000000001</v>
      </c>
      <c r="P281" s="8">
        <f t="shared" si="19"/>
        <v>0.50838635049161363</v>
      </c>
      <c r="Q281" s="9">
        <f>YEAR(SalesDataTable[[#This Row],[Order Date]])</f>
        <v>2026</v>
      </c>
      <c r="R281" s="8" t="str">
        <f>"Q"&amp;ROUNDUP(MONTH(SalesDataTable[[#This Row],[Order Date]])/3,0)</f>
        <v>Q1</v>
      </c>
      <c r="S281" s="5">
        <f>MONTH(SalesDataTable[[#This Row],[Order Date]])</f>
        <v>3</v>
      </c>
      <c r="T281" s="8" t="str">
        <f>TEXT(SalesDataTable[[#This Row],[Order Date]],"mmm")</f>
        <v>Mar</v>
      </c>
    </row>
    <row r="282" spans="1:20" ht="15.75" x14ac:dyDescent="0.25">
      <c r="A282" s="2">
        <v>3225</v>
      </c>
      <c r="B282" s="3">
        <v>46082</v>
      </c>
      <c r="C282" s="4" t="s">
        <v>31</v>
      </c>
      <c r="D282" s="4" t="s">
        <v>32</v>
      </c>
      <c r="E282" s="4" t="s">
        <v>39</v>
      </c>
      <c r="F282" s="4" t="s">
        <v>36</v>
      </c>
      <c r="G282" s="4" t="s">
        <v>43</v>
      </c>
      <c r="H282" s="4" t="s">
        <v>49</v>
      </c>
      <c r="I282" s="5">
        <v>1</v>
      </c>
      <c r="J282" s="6">
        <v>195.06</v>
      </c>
      <c r="K282" s="7">
        <v>0.1</v>
      </c>
      <c r="L282" s="6">
        <v>106.68</v>
      </c>
      <c r="M282" s="6">
        <f t="shared" si="16"/>
        <v>175.554</v>
      </c>
      <c r="N282" s="6">
        <f t="shared" si="17"/>
        <v>106.68</v>
      </c>
      <c r="O282" s="6">
        <f t="shared" si="18"/>
        <v>68.873999999999995</v>
      </c>
      <c r="P282" s="8">
        <f t="shared" si="19"/>
        <v>0.39232372945076727</v>
      </c>
      <c r="Q282" s="9">
        <f>YEAR(SalesDataTable[[#This Row],[Order Date]])</f>
        <v>2026</v>
      </c>
      <c r="R282" s="8" t="str">
        <f>"Q"&amp;ROUNDUP(MONTH(SalesDataTable[[#This Row],[Order Date]])/3,0)</f>
        <v>Q1</v>
      </c>
      <c r="S282" s="5">
        <f>MONTH(SalesDataTable[[#This Row],[Order Date]])</f>
        <v>3</v>
      </c>
      <c r="T282" s="8" t="str">
        <f>TEXT(SalesDataTable[[#This Row],[Order Date]],"mmm")</f>
        <v>Mar</v>
      </c>
    </row>
    <row r="283" spans="1:20" ht="15.75" x14ac:dyDescent="0.25">
      <c r="A283" s="2">
        <v>3551</v>
      </c>
      <c r="B283" s="3">
        <v>46082</v>
      </c>
      <c r="C283" s="4" t="s">
        <v>26</v>
      </c>
      <c r="D283" s="4" t="s">
        <v>61</v>
      </c>
      <c r="E283" s="4" t="s">
        <v>48</v>
      </c>
      <c r="F283" s="4" t="s">
        <v>23</v>
      </c>
      <c r="G283" s="4" t="s">
        <v>24</v>
      </c>
      <c r="H283" s="4" t="s">
        <v>50</v>
      </c>
      <c r="I283" s="5">
        <v>2</v>
      </c>
      <c r="J283" s="6">
        <v>100.79</v>
      </c>
      <c r="K283" s="7">
        <v>0.05</v>
      </c>
      <c r="L283" s="6">
        <v>49</v>
      </c>
      <c r="M283" s="6">
        <f t="shared" si="16"/>
        <v>191.501</v>
      </c>
      <c r="N283" s="6">
        <f t="shared" si="17"/>
        <v>98</v>
      </c>
      <c r="O283" s="6">
        <f t="shared" si="18"/>
        <v>93.501000000000005</v>
      </c>
      <c r="P283" s="8">
        <f t="shared" si="19"/>
        <v>0.48825332504791097</v>
      </c>
      <c r="Q283" s="9">
        <f>YEAR(SalesDataTable[[#This Row],[Order Date]])</f>
        <v>2026</v>
      </c>
      <c r="R283" s="8" t="str">
        <f>"Q"&amp;ROUNDUP(MONTH(SalesDataTable[[#This Row],[Order Date]])/3,0)</f>
        <v>Q1</v>
      </c>
      <c r="S283" s="5">
        <f>MONTH(SalesDataTable[[#This Row],[Order Date]])</f>
        <v>3</v>
      </c>
      <c r="T283" s="8" t="str">
        <f>TEXT(SalesDataTable[[#This Row],[Order Date]],"mmm")</f>
        <v>Mar</v>
      </c>
    </row>
    <row r="284" spans="1:20" ht="15.75" x14ac:dyDescent="0.25">
      <c r="A284" s="2">
        <v>4157</v>
      </c>
      <c r="B284" s="3">
        <v>46082</v>
      </c>
      <c r="C284" s="4" t="s">
        <v>40</v>
      </c>
      <c r="D284" s="4" t="s">
        <v>53</v>
      </c>
      <c r="E284" s="4" t="s">
        <v>22</v>
      </c>
      <c r="F284" s="4" t="s">
        <v>33</v>
      </c>
      <c r="G284" s="4" t="s">
        <v>24</v>
      </c>
      <c r="H284" s="4" t="s">
        <v>42</v>
      </c>
      <c r="I284" s="5">
        <v>5</v>
      </c>
      <c r="J284" s="6">
        <v>51.92</v>
      </c>
      <c r="K284" s="7">
        <v>0.15</v>
      </c>
      <c r="L284" s="6">
        <v>22.24</v>
      </c>
      <c r="M284" s="6">
        <f t="shared" si="16"/>
        <v>220.66000000000003</v>
      </c>
      <c r="N284" s="6">
        <f t="shared" si="17"/>
        <v>111.19999999999999</v>
      </c>
      <c r="O284" s="6">
        <f t="shared" si="18"/>
        <v>109.46000000000004</v>
      </c>
      <c r="P284" s="8">
        <f t="shared" si="19"/>
        <v>0.49605728269736254</v>
      </c>
      <c r="Q284" s="9">
        <f>YEAR(SalesDataTable[[#This Row],[Order Date]])</f>
        <v>2026</v>
      </c>
      <c r="R284" s="8" t="str">
        <f>"Q"&amp;ROUNDUP(MONTH(SalesDataTable[[#This Row],[Order Date]])/3,0)</f>
        <v>Q1</v>
      </c>
      <c r="S284" s="5">
        <f>MONTH(SalesDataTable[[#This Row],[Order Date]])</f>
        <v>3</v>
      </c>
      <c r="T284" s="8" t="str">
        <f>TEXT(SalesDataTable[[#This Row],[Order Date]],"mmm")</f>
        <v>Mar</v>
      </c>
    </row>
    <row r="285" spans="1:20" ht="15.75" x14ac:dyDescent="0.25">
      <c r="A285" s="2">
        <v>4398</v>
      </c>
      <c r="B285" s="3">
        <v>46082</v>
      </c>
      <c r="C285" s="4" t="s">
        <v>40</v>
      </c>
      <c r="D285" s="4" t="s">
        <v>51</v>
      </c>
      <c r="E285" s="4" t="s">
        <v>22</v>
      </c>
      <c r="F285" s="4" t="s">
        <v>33</v>
      </c>
      <c r="G285" s="4" t="s">
        <v>43</v>
      </c>
      <c r="H285" s="4" t="s">
        <v>71</v>
      </c>
      <c r="I285" s="5">
        <v>1</v>
      </c>
      <c r="J285" s="6">
        <v>123.99</v>
      </c>
      <c r="K285" s="7">
        <v>0.05</v>
      </c>
      <c r="L285" s="6">
        <v>61.67</v>
      </c>
      <c r="M285" s="6">
        <f t="shared" si="16"/>
        <v>117.79049999999999</v>
      </c>
      <c r="N285" s="6">
        <f t="shared" si="17"/>
        <v>61.67</v>
      </c>
      <c r="O285" s="6">
        <f t="shared" si="18"/>
        <v>56.120499999999993</v>
      </c>
      <c r="P285" s="8">
        <f t="shared" si="19"/>
        <v>0.47644334644984099</v>
      </c>
      <c r="Q285" s="9">
        <f>YEAR(SalesDataTable[[#This Row],[Order Date]])</f>
        <v>2026</v>
      </c>
      <c r="R285" s="8" t="str">
        <f>"Q"&amp;ROUNDUP(MONTH(SalesDataTable[[#This Row],[Order Date]])/3,0)</f>
        <v>Q1</v>
      </c>
      <c r="S285" s="5">
        <f>MONTH(SalesDataTable[[#This Row],[Order Date]])</f>
        <v>3</v>
      </c>
      <c r="T285" s="8" t="str">
        <f>TEXT(SalesDataTable[[#This Row],[Order Date]],"mmm")</f>
        <v>Mar</v>
      </c>
    </row>
    <row r="286" spans="1:20" ht="15.75" x14ac:dyDescent="0.25">
      <c r="A286" s="2">
        <v>4951</v>
      </c>
      <c r="B286" s="3">
        <v>46082</v>
      </c>
      <c r="C286" s="4" t="s">
        <v>26</v>
      </c>
      <c r="D286" s="4" t="s">
        <v>69</v>
      </c>
      <c r="E286" s="4" t="s">
        <v>22</v>
      </c>
      <c r="F286" s="4" t="s">
        <v>33</v>
      </c>
      <c r="G286" s="4" t="s">
        <v>43</v>
      </c>
      <c r="H286" s="4" t="s">
        <v>44</v>
      </c>
      <c r="I286" s="5">
        <v>1</v>
      </c>
      <c r="J286" s="6">
        <v>344.8</v>
      </c>
      <c r="K286" s="7">
        <v>0.05</v>
      </c>
      <c r="L286" s="6">
        <v>196.14</v>
      </c>
      <c r="M286" s="6">
        <f t="shared" si="16"/>
        <v>327.56</v>
      </c>
      <c r="N286" s="6">
        <f t="shared" si="17"/>
        <v>196.14</v>
      </c>
      <c r="O286" s="6">
        <f t="shared" si="18"/>
        <v>131.42000000000002</v>
      </c>
      <c r="P286" s="8">
        <f t="shared" si="19"/>
        <v>0.40120893882036884</v>
      </c>
      <c r="Q286" s="9">
        <f>YEAR(SalesDataTable[[#This Row],[Order Date]])</f>
        <v>2026</v>
      </c>
      <c r="R286" s="8" t="str">
        <f>"Q"&amp;ROUNDUP(MONTH(SalesDataTable[[#This Row],[Order Date]])/3,0)</f>
        <v>Q1</v>
      </c>
      <c r="S286" s="5">
        <f>MONTH(SalesDataTable[[#This Row],[Order Date]])</f>
        <v>3</v>
      </c>
      <c r="T286" s="8" t="str">
        <f>TEXT(SalesDataTable[[#This Row],[Order Date]],"mmm")</f>
        <v>Mar</v>
      </c>
    </row>
    <row r="287" spans="1:20" ht="15.75" x14ac:dyDescent="0.25">
      <c r="A287" s="2">
        <v>1354</v>
      </c>
      <c r="B287" s="3">
        <v>46083</v>
      </c>
      <c r="C287" s="4" t="s">
        <v>40</v>
      </c>
      <c r="D287" s="4" t="s">
        <v>53</v>
      </c>
      <c r="E287" s="4" t="s">
        <v>48</v>
      </c>
      <c r="F287" s="4" t="s">
        <v>23</v>
      </c>
      <c r="G287" s="4" t="s">
        <v>34</v>
      </c>
      <c r="H287" s="4" t="s">
        <v>64</v>
      </c>
      <c r="I287" s="5">
        <v>3</v>
      </c>
      <c r="J287" s="6">
        <v>131.91999999999999</v>
      </c>
      <c r="K287" s="7">
        <v>0.05</v>
      </c>
      <c r="L287" s="6">
        <v>67.47</v>
      </c>
      <c r="M287" s="6">
        <f t="shared" si="16"/>
        <v>375.97199999999998</v>
      </c>
      <c r="N287" s="6">
        <f t="shared" si="17"/>
        <v>202.41</v>
      </c>
      <c r="O287" s="6">
        <f t="shared" si="18"/>
        <v>173.56199999999998</v>
      </c>
      <c r="P287" s="8">
        <f t="shared" si="19"/>
        <v>0.46163544093709102</v>
      </c>
      <c r="Q287" s="9">
        <f>YEAR(SalesDataTable[[#This Row],[Order Date]])</f>
        <v>2026</v>
      </c>
      <c r="R287" s="8" t="str">
        <f>"Q"&amp;ROUNDUP(MONTH(SalesDataTable[[#This Row],[Order Date]])/3,0)</f>
        <v>Q1</v>
      </c>
      <c r="S287" s="5">
        <f>MONTH(SalesDataTable[[#This Row],[Order Date]])</f>
        <v>3</v>
      </c>
      <c r="T287" s="8" t="str">
        <f>TEXT(SalesDataTable[[#This Row],[Order Date]],"mmm")</f>
        <v>Mar</v>
      </c>
    </row>
    <row r="288" spans="1:20" ht="15.75" x14ac:dyDescent="0.25">
      <c r="A288" s="2">
        <v>2042</v>
      </c>
      <c r="B288" s="3">
        <v>46083</v>
      </c>
      <c r="C288" s="4" t="s">
        <v>31</v>
      </c>
      <c r="D288" s="4" t="s">
        <v>72</v>
      </c>
      <c r="E288" s="4" t="s">
        <v>22</v>
      </c>
      <c r="F288" s="4" t="s">
        <v>36</v>
      </c>
      <c r="G288" s="4" t="s">
        <v>29</v>
      </c>
      <c r="H288" s="4" t="s">
        <v>37</v>
      </c>
      <c r="I288" s="5">
        <v>3</v>
      </c>
      <c r="J288" s="6">
        <v>146.99</v>
      </c>
      <c r="K288" s="7">
        <v>0</v>
      </c>
      <c r="L288" s="6">
        <v>80.069999999999993</v>
      </c>
      <c r="M288" s="6">
        <f t="shared" si="16"/>
        <v>440.97</v>
      </c>
      <c r="N288" s="6">
        <f t="shared" si="17"/>
        <v>240.20999999999998</v>
      </c>
      <c r="O288" s="6">
        <f t="shared" si="18"/>
        <v>200.76000000000005</v>
      </c>
      <c r="P288" s="8">
        <f t="shared" si="19"/>
        <v>0.45526906592285199</v>
      </c>
      <c r="Q288" s="9">
        <f>YEAR(SalesDataTable[[#This Row],[Order Date]])</f>
        <v>2026</v>
      </c>
      <c r="R288" s="8" t="str">
        <f>"Q"&amp;ROUNDUP(MONTH(SalesDataTable[[#This Row],[Order Date]])/3,0)</f>
        <v>Q1</v>
      </c>
      <c r="S288" s="5">
        <f>MONTH(SalesDataTable[[#This Row],[Order Date]])</f>
        <v>3</v>
      </c>
      <c r="T288" s="8" t="str">
        <f>TEXT(SalesDataTable[[#This Row],[Order Date]],"mmm")</f>
        <v>Mar</v>
      </c>
    </row>
    <row r="289" spans="1:20" ht="15.75" x14ac:dyDescent="0.25">
      <c r="A289" s="2">
        <v>3895</v>
      </c>
      <c r="B289" s="3">
        <v>46083</v>
      </c>
      <c r="C289" s="4" t="s">
        <v>40</v>
      </c>
      <c r="D289" s="4" t="s">
        <v>51</v>
      </c>
      <c r="E289" s="4" t="s">
        <v>22</v>
      </c>
      <c r="F289" s="4" t="s">
        <v>36</v>
      </c>
      <c r="G289" s="4" t="s">
        <v>34</v>
      </c>
      <c r="H289" s="4" t="s">
        <v>68</v>
      </c>
      <c r="I289" s="5">
        <v>2</v>
      </c>
      <c r="J289" s="6">
        <v>164.74</v>
      </c>
      <c r="K289" s="7">
        <v>0.05</v>
      </c>
      <c r="L289" s="6">
        <v>89.9</v>
      </c>
      <c r="M289" s="6">
        <f t="shared" si="16"/>
        <v>313.00600000000003</v>
      </c>
      <c r="N289" s="6">
        <f t="shared" si="17"/>
        <v>179.8</v>
      </c>
      <c r="O289" s="6">
        <f t="shared" si="18"/>
        <v>133.20600000000002</v>
      </c>
      <c r="P289" s="8">
        <f t="shared" si="19"/>
        <v>0.42557011686676932</v>
      </c>
      <c r="Q289" s="9">
        <f>YEAR(SalesDataTable[[#This Row],[Order Date]])</f>
        <v>2026</v>
      </c>
      <c r="R289" s="8" t="str">
        <f>"Q"&amp;ROUNDUP(MONTH(SalesDataTable[[#This Row],[Order Date]])/3,0)</f>
        <v>Q1</v>
      </c>
      <c r="S289" s="5">
        <f>MONTH(SalesDataTable[[#This Row],[Order Date]])</f>
        <v>3</v>
      </c>
      <c r="T289" s="8" t="str">
        <f>TEXT(SalesDataTable[[#This Row],[Order Date]],"mmm")</f>
        <v>Mar</v>
      </c>
    </row>
    <row r="290" spans="1:20" ht="15.75" x14ac:dyDescent="0.25">
      <c r="A290" s="2">
        <v>5074</v>
      </c>
      <c r="B290" s="3">
        <v>46083</v>
      </c>
      <c r="C290" s="4" t="s">
        <v>40</v>
      </c>
      <c r="D290" s="4" t="s">
        <v>51</v>
      </c>
      <c r="E290" s="4" t="s">
        <v>22</v>
      </c>
      <c r="F290" s="4" t="s">
        <v>23</v>
      </c>
      <c r="G290" s="4" t="s">
        <v>29</v>
      </c>
      <c r="H290" s="4" t="s">
        <v>30</v>
      </c>
      <c r="I290" s="5">
        <v>2</v>
      </c>
      <c r="J290" s="6">
        <v>89.81</v>
      </c>
      <c r="K290" s="7">
        <v>0</v>
      </c>
      <c r="L290" s="6">
        <v>46.44</v>
      </c>
      <c r="M290" s="6">
        <f t="shared" si="16"/>
        <v>179.62</v>
      </c>
      <c r="N290" s="6">
        <f t="shared" si="17"/>
        <v>92.88</v>
      </c>
      <c r="O290" s="6">
        <f t="shared" si="18"/>
        <v>86.740000000000009</v>
      </c>
      <c r="P290" s="8">
        <f t="shared" si="19"/>
        <v>0.482908362097762</v>
      </c>
      <c r="Q290" s="9">
        <f>YEAR(SalesDataTable[[#This Row],[Order Date]])</f>
        <v>2026</v>
      </c>
      <c r="R290" s="8" t="str">
        <f>"Q"&amp;ROUNDUP(MONTH(SalesDataTable[[#This Row],[Order Date]])/3,0)</f>
        <v>Q1</v>
      </c>
      <c r="S290" s="5">
        <f>MONTH(SalesDataTable[[#This Row],[Order Date]])</f>
        <v>3</v>
      </c>
      <c r="T290" s="8" t="str">
        <f>TEXT(SalesDataTable[[#This Row],[Order Date]],"mmm")</f>
        <v>Mar</v>
      </c>
    </row>
    <row r="291" spans="1:20" ht="15.75" x14ac:dyDescent="0.25">
      <c r="A291" s="2">
        <v>179</v>
      </c>
      <c r="B291" s="3">
        <v>46084</v>
      </c>
      <c r="C291" s="4" t="s">
        <v>31</v>
      </c>
      <c r="D291" s="4" t="s">
        <v>72</v>
      </c>
      <c r="E291" s="4" t="s">
        <v>39</v>
      </c>
      <c r="F291" s="4" t="s">
        <v>23</v>
      </c>
      <c r="G291" s="4" t="s">
        <v>54</v>
      </c>
      <c r="H291" s="4" t="s">
        <v>62</v>
      </c>
      <c r="I291" s="5">
        <v>1</v>
      </c>
      <c r="J291" s="6">
        <v>35.369999999999997</v>
      </c>
      <c r="K291" s="7">
        <v>0</v>
      </c>
      <c r="L291" s="6">
        <v>13.88</v>
      </c>
      <c r="M291" s="6">
        <f t="shared" si="16"/>
        <v>35.369999999999997</v>
      </c>
      <c r="N291" s="6">
        <f t="shared" si="17"/>
        <v>13.88</v>
      </c>
      <c r="O291" s="6">
        <f t="shared" si="18"/>
        <v>21.489999999999995</v>
      </c>
      <c r="P291" s="8">
        <f t="shared" si="19"/>
        <v>0.60757704269154644</v>
      </c>
      <c r="Q291" s="9">
        <f>YEAR(SalesDataTable[[#This Row],[Order Date]])</f>
        <v>2026</v>
      </c>
      <c r="R291" s="8" t="str">
        <f>"Q"&amp;ROUNDUP(MONTH(SalesDataTable[[#This Row],[Order Date]])/3,0)</f>
        <v>Q1</v>
      </c>
      <c r="S291" s="5">
        <f>MONTH(SalesDataTable[[#This Row],[Order Date]])</f>
        <v>3</v>
      </c>
      <c r="T291" s="8" t="str">
        <f>TEXT(SalesDataTable[[#This Row],[Order Date]],"mmm")</f>
        <v>Mar</v>
      </c>
    </row>
    <row r="292" spans="1:20" ht="15.75" x14ac:dyDescent="0.25">
      <c r="A292" s="2">
        <v>459</v>
      </c>
      <c r="B292" s="3">
        <v>46084</v>
      </c>
      <c r="C292" s="4" t="s">
        <v>26</v>
      </c>
      <c r="D292" s="4" t="s">
        <v>63</v>
      </c>
      <c r="E292" s="4" t="s">
        <v>48</v>
      </c>
      <c r="F292" s="4" t="s">
        <v>33</v>
      </c>
      <c r="G292" s="4" t="s">
        <v>24</v>
      </c>
      <c r="H292" s="4" t="s">
        <v>42</v>
      </c>
      <c r="I292" s="5">
        <v>4</v>
      </c>
      <c r="J292" s="6">
        <v>50.64</v>
      </c>
      <c r="K292" s="7">
        <v>0</v>
      </c>
      <c r="L292" s="6">
        <v>23.09</v>
      </c>
      <c r="M292" s="6">
        <f t="shared" si="16"/>
        <v>202.56</v>
      </c>
      <c r="N292" s="6">
        <f t="shared" si="17"/>
        <v>92.36</v>
      </c>
      <c r="O292" s="6">
        <f t="shared" si="18"/>
        <v>110.2</v>
      </c>
      <c r="P292" s="8">
        <f t="shared" si="19"/>
        <v>0.54403633491311221</v>
      </c>
      <c r="Q292" s="9">
        <f>YEAR(SalesDataTable[[#This Row],[Order Date]])</f>
        <v>2026</v>
      </c>
      <c r="R292" s="8" t="str">
        <f>"Q"&amp;ROUNDUP(MONTH(SalesDataTable[[#This Row],[Order Date]])/3,0)</f>
        <v>Q1</v>
      </c>
      <c r="S292" s="5">
        <f>MONTH(SalesDataTable[[#This Row],[Order Date]])</f>
        <v>3</v>
      </c>
      <c r="T292" s="8" t="str">
        <f>TEXT(SalesDataTable[[#This Row],[Order Date]],"mmm")</f>
        <v>Mar</v>
      </c>
    </row>
    <row r="293" spans="1:20" ht="15.75" x14ac:dyDescent="0.25">
      <c r="A293" s="2">
        <v>525</v>
      </c>
      <c r="B293" s="3">
        <v>46084</v>
      </c>
      <c r="C293" s="4" t="s">
        <v>40</v>
      </c>
      <c r="D293" s="4" t="s">
        <v>51</v>
      </c>
      <c r="E293" s="4" t="s">
        <v>39</v>
      </c>
      <c r="F293" s="4" t="s">
        <v>23</v>
      </c>
      <c r="G293" s="4" t="s">
        <v>29</v>
      </c>
      <c r="H293" s="4" t="s">
        <v>37</v>
      </c>
      <c r="I293" s="5">
        <v>1</v>
      </c>
      <c r="J293" s="6">
        <v>146.37</v>
      </c>
      <c r="K293" s="7">
        <v>0</v>
      </c>
      <c r="L293" s="6">
        <v>78.3</v>
      </c>
      <c r="M293" s="6">
        <f t="shared" si="16"/>
        <v>146.37</v>
      </c>
      <c r="N293" s="6">
        <f t="shared" si="17"/>
        <v>78.3</v>
      </c>
      <c r="O293" s="6">
        <f t="shared" si="18"/>
        <v>68.070000000000007</v>
      </c>
      <c r="P293" s="8">
        <f t="shared" si="19"/>
        <v>0.46505431440869033</v>
      </c>
      <c r="Q293" s="9">
        <f>YEAR(SalesDataTable[[#This Row],[Order Date]])</f>
        <v>2026</v>
      </c>
      <c r="R293" s="8" t="str">
        <f>"Q"&amp;ROUNDUP(MONTH(SalesDataTable[[#This Row],[Order Date]])/3,0)</f>
        <v>Q1</v>
      </c>
      <c r="S293" s="5">
        <f>MONTH(SalesDataTable[[#This Row],[Order Date]])</f>
        <v>3</v>
      </c>
      <c r="T293" s="8" t="str">
        <f>TEXT(SalesDataTable[[#This Row],[Order Date]],"mmm")</f>
        <v>Mar</v>
      </c>
    </row>
    <row r="294" spans="1:20" ht="15.75" x14ac:dyDescent="0.25">
      <c r="A294" s="2">
        <v>3374</v>
      </c>
      <c r="B294" s="3">
        <v>46084</v>
      </c>
      <c r="C294" s="4" t="s">
        <v>31</v>
      </c>
      <c r="D294" s="4" t="s">
        <v>32</v>
      </c>
      <c r="E294" s="4" t="s">
        <v>22</v>
      </c>
      <c r="F294" s="4" t="s">
        <v>23</v>
      </c>
      <c r="G294" s="4" t="s">
        <v>29</v>
      </c>
      <c r="H294" s="4" t="s">
        <v>37</v>
      </c>
      <c r="I294" s="5">
        <v>3</v>
      </c>
      <c r="J294" s="6">
        <v>143.74</v>
      </c>
      <c r="K294" s="7">
        <v>0</v>
      </c>
      <c r="L294" s="6">
        <v>81.58</v>
      </c>
      <c r="M294" s="6">
        <f t="shared" si="16"/>
        <v>431.22</v>
      </c>
      <c r="N294" s="6">
        <f t="shared" si="17"/>
        <v>244.74</v>
      </c>
      <c r="O294" s="6">
        <f t="shared" si="18"/>
        <v>186.48000000000002</v>
      </c>
      <c r="P294" s="8">
        <f t="shared" si="19"/>
        <v>0.43244747460692917</v>
      </c>
      <c r="Q294" s="9">
        <f>YEAR(SalesDataTable[[#This Row],[Order Date]])</f>
        <v>2026</v>
      </c>
      <c r="R294" s="8" t="str">
        <f>"Q"&amp;ROUNDUP(MONTH(SalesDataTable[[#This Row],[Order Date]])/3,0)</f>
        <v>Q1</v>
      </c>
      <c r="S294" s="5">
        <f>MONTH(SalesDataTable[[#This Row],[Order Date]])</f>
        <v>3</v>
      </c>
      <c r="T294" s="8" t="str">
        <f>TEXT(SalesDataTable[[#This Row],[Order Date]],"mmm")</f>
        <v>Mar</v>
      </c>
    </row>
    <row r="295" spans="1:20" ht="15.75" x14ac:dyDescent="0.25">
      <c r="A295" s="2">
        <v>3850</v>
      </c>
      <c r="B295" s="3">
        <v>46084</v>
      </c>
      <c r="C295" s="4" t="s">
        <v>40</v>
      </c>
      <c r="D295" s="4" t="s">
        <v>51</v>
      </c>
      <c r="E295" s="4" t="s">
        <v>48</v>
      </c>
      <c r="F295" s="4" t="s">
        <v>33</v>
      </c>
      <c r="G295" s="4" t="s">
        <v>43</v>
      </c>
      <c r="H295" s="4" t="s">
        <v>60</v>
      </c>
      <c r="I295" s="5">
        <v>2</v>
      </c>
      <c r="J295" s="6">
        <v>81.94</v>
      </c>
      <c r="K295" s="7">
        <v>0.1</v>
      </c>
      <c r="L295" s="6">
        <v>39.9</v>
      </c>
      <c r="M295" s="6">
        <f t="shared" si="16"/>
        <v>147.49199999999999</v>
      </c>
      <c r="N295" s="6">
        <f t="shared" si="17"/>
        <v>79.8</v>
      </c>
      <c r="O295" s="6">
        <f t="shared" si="18"/>
        <v>67.691999999999993</v>
      </c>
      <c r="P295" s="8">
        <f t="shared" si="19"/>
        <v>0.45895370596371327</v>
      </c>
      <c r="Q295" s="9">
        <f>YEAR(SalesDataTable[[#This Row],[Order Date]])</f>
        <v>2026</v>
      </c>
      <c r="R295" s="8" t="str">
        <f>"Q"&amp;ROUNDUP(MONTH(SalesDataTable[[#This Row],[Order Date]])/3,0)</f>
        <v>Q1</v>
      </c>
      <c r="S295" s="5">
        <f>MONTH(SalesDataTable[[#This Row],[Order Date]])</f>
        <v>3</v>
      </c>
      <c r="T295" s="8" t="str">
        <f>TEXT(SalesDataTable[[#This Row],[Order Date]],"mmm")</f>
        <v>Mar</v>
      </c>
    </row>
    <row r="296" spans="1:20" ht="15.75" x14ac:dyDescent="0.25">
      <c r="A296" s="2">
        <v>4004</v>
      </c>
      <c r="B296" s="3">
        <v>46084</v>
      </c>
      <c r="C296" s="4" t="s">
        <v>31</v>
      </c>
      <c r="D296" s="4" t="s">
        <v>45</v>
      </c>
      <c r="E296" s="4" t="s">
        <v>22</v>
      </c>
      <c r="F296" s="4" t="s">
        <v>33</v>
      </c>
      <c r="G296" s="4" t="s">
        <v>34</v>
      </c>
      <c r="H296" s="4" t="s">
        <v>52</v>
      </c>
      <c r="I296" s="5">
        <v>1</v>
      </c>
      <c r="J296" s="6">
        <v>46.46</v>
      </c>
      <c r="K296" s="7">
        <v>0.1</v>
      </c>
      <c r="L296" s="6">
        <v>17.989999999999998</v>
      </c>
      <c r="M296" s="6">
        <f t="shared" si="16"/>
        <v>41.814</v>
      </c>
      <c r="N296" s="6">
        <f t="shared" si="17"/>
        <v>17.989999999999998</v>
      </c>
      <c r="O296" s="6">
        <f t="shared" si="18"/>
        <v>23.824000000000002</v>
      </c>
      <c r="P296" s="8">
        <f t="shared" si="19"/>
        <v>0.56976132395848289</v>
      </c>
      <c r="Q296" s="9">
        <f>YEAR(SalesDataTable[[#This Row],[Order Date]])</f>
        <v>2026</v>
      </c>
      <c r="R296" s="8" t="str">
        <f>"Q"&amp;ROUNDUP(MONTH(SalesDataTable[[#This Row],[Order Date]])/3,0)</f>
        <v>Q1</v>
      </c>
      <c r="S296" s="5">
        <f>MONTH(SalesDataTable[[#This Row],[Order Date]])</f>
        <v>3</v>
      </c>
      <c r="T296" s="8" t="str">
        <f>TEXT(SalesDataTable[[#This Row],[Order Date]],"mmm")</f>
        <v>Mar</v>
      </c>
    </row>
    <row r="297" spans="1:20" ht="15.75" x14ac:dyDescent="0.25">
      <c r="A297" s="2">
        <v>788</v>
      </c>
      <c r="B297" s="3">
        <v>46085</v>
      </c>
      <c r="C297" s="4" t="s">
        <v>26</v>
      </c>
      <c r="D297" s="4" t="s">
        <v>61</v>
      </c>
      <c r="E297" s="4" t="s">
        <v>22</v>
      </c>
      <c r="F297" s="4" t="s">
        <v>33</v>
      </c>
      <c r="G297" s="4" t="s">
        <v>24</v>
      </c>
      <c r="H297" s="4" t="s">
        <v>46</v>
      </c>
      <c r="I297" s="5">
        <v>3</v>
      </c>
      <c r="J297" s="6">
        <v>39.49</v>
      </c>
      <c r="K297" s="7">
        <v>0</v>
      </c>
      <c r="L297" s="6">
        <v>16.420000000000002</v>
      </c>
      <c r="M297" s="6">
        <f t="shared" si="16"/>
        <v>118.47</v>
      </c>
      <c r="N297" s="6">
        <f t="shared" si="17"/>
        <v>49.260000000000005</v>
      </c>
      <c r="O297" s="6">
        <f t="shared" si="18"/>
        <v>69.209999999999994</v>
      </c>
      <c r="P297" s="8">
        <f t="shared" si="19"/>
        <v>0.58419853127374011</v>
      </c>
      <c r="Q297" s="9">
        <f>YEAR(SalesDataTable[[#This Row],[Order Date]])</f>
        <v>2026</v>
      </c>
      <c r="R297" s="8" t="str">
        <f>"Q"&amp;ROUNDUP(MONTH(SalesDataTable[[#This Row],[Order Date]])/3,0)</f>
        <v>Q1</v>
      </c>
      <c r="S297" s="5">
        <f>MONTH(SalesDataTable[[#This Row],[Order Date]])</f>
        <v>3</v>
      </c>
      <c r="T297" s="8" t="str">
        <f>TEXT(SalesDataTable[[#This Row],[Order Date]],"mmm")</f>
        <v>Mar</v>
      </c>
    </row>
    <row r="298" spans="1:20" ht="15.75" x14ac:dyDescent="0.25">
      <c r="A298" s="2">
        <v>1717</v>
      </c>
      <c r="B298" s="3">
        <v>46085</v>
      </c>
      <c r="C298" s="4" t="s">
        <v>40</v>
      </c>
      <c r="D298" s="4" t="s">
        <v>67</v>
      </c>
      <c r="E298" s="4" t="s">
        <v>22</v>
      </c>
      <c r="F298" s="4" t="s">
        <v>23</v>
      </c>
      <c r="G298" s="4" t="s">
        <v>54</v>
      </c>
      <c r="H298" s="4" t="s">
        <v>55</v>
      </c>
      <c r="I298" s="5">
        <v>1</v>
      </c>
      <c r="J298" s="6">
        <v>40.909999999999997</v>
      </c>
      <c r="K298" s="7">
        <v>0</v>
      </c>
      <c r="L298" s="6">
        <v>14.89</v>
      </c>
      <c r="M298" s="6">
        <f t="shared" si="16"/>
        <v>40.909999999999997</v>
      </c>
      <c r="N298" s="6">
        <f t="shared" si="17"/>
        <v>14.89</v>
      </c>
      <c r="O298" s="6">
        <f t="shared" si="18"/>
        <v>26.019999999999996</v>
      </c>
      <c r="P298" s="8">
        <f t="shared" si="19"/>
        <v>0.63603031043754577</v>
      </c>
      <c r="Q298" s="9">
        <f>YEAR(SalesDataTable[[#This Row],[Order Date]])</f>
        <v>2026</v>
      </c>
      <c r="R298" s="8" t="str">
        <f>"Q"&amp;ROUNDUP(MONTH(SalesDataTable[[#This Row],[Order Date]])/3,0)</f>
        <v>Q1</v>
      </c>
      <c r="S298" s="5">
        <f>MONTH(SalesDataTable[[#This Row],[Order Date]])</f>
        <v>3</v>
      </c>
      <c r="T298" s="8" t="str">
        <f>TEXT(SalesDataTable[[#This Row],[Order Date]],"mmm")</f>
        <v>Mar</v>
      </c>
    </row>
    <row r="299" spans="1:20" ht="15.75" x14ac:dyDescent="0.25">
      <c r="A299" s="2">
        <v>1819</v>
      </c>
      <c r="B299" s="3">
        <v>46085</v>
      </c>
      <c r="C299" s="4" t="s">
        <v>40</v>
      </c>
      <c r="D299" s="4" t="s">
        <v>53</v>
      </c>
      <c r="E299" s="4" t="s">
        <v>48</v>
      </c>
      <c r="F299" s="4" t="s">
        <v>33</v>
      </c>
      <c r="G299" s="4" t="s">
        <v>24</v>
      </c>
      <c r="H299" s="4" t="s">
        <v>42</v>
      </c>
      <c r="I299" s="5">
        <v>1</v>
      </c>
      <c r="J299" s="6">
        <v>49.94</v>
      </c>
      <c r="K299" s="7">
        <v>0.1</v>
      </c>
      <c r="L299" s="6">
        <v>21.84</v>
      </c>
      <c r="M299" s="6">
        <f t="shared" si="16"/>
        <v>44.945999999999998</v>
      </c>
      <c r="N299" s="6">
        <f t="shared" si="17"/>
        <v>21.84</v>
      </c>
      <c r="O299" s="6">
        <f t="shared" si="18"/>
        <v>23.105999999999998</v>
      </c>
      <c r="P299" s="8">
        <f t="shared" si="19"/>
        <v>0.51408356694700308</v>
      </c>
      <c r="Q299" s="9">
        <f>YEAR(SalesDataTable[[#This Row],[Order Date]])</f>
        <v>2026</v>
      </c>
      <c r="R299" s="8" t="str">
        <f>"Q"&amp;ROUNDUP(MONTH(SalesDataTable[[#This Row],[Order Date]])/3,0)</f>
        <v>Q1</v>
      </c>
      <c r="S299" s="5">
        <f>MONTH(SalesDataTable[[#This Row],[Order Date]])</f>
        <v>3</v>
      </c>
      <c r="T299" s="8" t="str">
        <f>TEXT(SalesDataTable[[#This Row],[Order Date]],"mmm")</f>
        <v>Mar</v>
      </c>
    </row>
    <row r="300" spans="1:20" ht="15.75" x14ac:dyDescent="0.25">
      <c r="A300" s="2">
        <v>1992</v>
      </c>
      <c r="B300" s="3">
        <v>46085</v>
      </c>
      <c r="C300" s="4" t="s">
        <v>31</v>
      </c>
      <c r="D300" s="4" t="s">
        <v>45</v>
      </c>
      <c r="E300" s="4" t="s">
        <v>22</v>
      </c>
      <c r="F300" s="4" t="s">
        <v>36</v>
      </c>
      <c r="G300" s="4" t="s">
        <v>34</v>
      </c>
      <c r="H300" s="4" t="s">
        <v>35</v>
      </c>
      <c r="I300" s="5">
        <v>1</v>
      </c>
      <c r="J300" s="6">
        <v>35.520000000000003</v>
      </c>
      <c r="K300" s="7">
        <v>0</v>
      </c>
      <c r="L300" s="6">
        <v>13.21</v>
      </c>
      <c r="M300" s="6">
        <f t="shared" si="16"/>
        <v>35.520000000000003</v>
      </c>
      <c r="N300" s="6">
        <f t="shared" si="17"/>
        <v>13.21</v>
      </c>
      <c r="O300" s="6">
        <f t="shared" si="18"/>
        <v>22.310000000000002</v>
      </c>
      <c r="P300" s="8">
        <f t="shared" si="19"/>
        <v>0.62809684684684686</v>
      </c>
      <c r="Q300" s="9">
        <f>YEAR(SalesDataTable[[#This Row],[Order Date]])</f>
        <v>2026</v>
      </c>
      <c r="R300" s="8" t="str">
        <f>"Q"&amp;ROUNDUP(MONTH(SalesDataTable[[#This Row],[Order Date]])/3,0)</f>
        <v>Q1</v>
      </c>
      <c r="S300" s="5">
        <f>MONTH(SalesDataTable[[#This Row],[Order Date]])</f>
        <v>3</v>
      </c>
      <c r="T300" s="8" t="str">
        <f>TEXT(SalesDataTable[[#This Row],[Order Date]],"mmm")</f>
        <v>Mar</v>
      </c>
    </row>
    <row r="301" spans="1:20" ht="15.75" x14ac:dyDescent="0.25">
      <c r="A301" s="2">
        <v>2499</v>
      </c>
      <c r="B301" s="3">
        <v>46085</v>
      </c>
      <c r="C301" s="4" t="s">
        <v>40</v>
      </c>
      <c r="D301" s="4" t="s">
        <v>51</v>
      </c>
      <c r="E301" s="4" t="s">
        <v>39</v>
      </c>
      <c r="F301" s="4" t="s">
        <v>33</v>
      </c>
      <c r="G301" s="4" t="s">
        <v>43</v>
      </c>
      <c r="H301" s="4" t="s">
        <v>44</v>
      </c>
      <c r="I301" s="5">
        <v>2</v>
      </c>
      <c r="J301" s="6">
        <v>341.1</v>
      </c>
      <c r="K301" s="7">
        <v>0</v>
      </c>
      <c r="L301" s="6">
        <v>200.19</v>
      </c>
      <c r="M301" s="6">
        <f t="shared" si="16"/>
        <v>682.2</v>
      </c>
      <c r="N301" s="6">
        <f t="shared" si="17"/>
        <v>400.38</v>
      </c>
      <c r="O301" s="6">
        <f t="shared" si="18"/>
        <v>281.82000000000005</v>
      </c>
      <c r="P301" s="8">
        <f t="shared" si="19"/>
        <v>0.41310466138962187</v>
      </c>
      <c r="Q301" s="9">
        <f>YEAR(SalesDataTable[[#This Row],[Order Date]])</f>
        <v>2026</v>
      </c>
      <c r="R301" s="8" t="str">
        <f>"Q"&amp;ROUNDUP(MONTH(SalesDataTable[[#This Row],[Order Date]])/3,0)</f>
        <v>Q1</v>
      </c>
      <c r="S301" s="5">
        <f>MONTH(SalesDataTable[[#This Row],[Order Date]])</f>
        <v>3</v>
      </c>
      <c r="T301" s="8" t="str">
        <f>TEXT(SalesDataTable[[#This Row],[Order Date]],"mmm")</f>
        <v>Mar</v>
      </c>
    </row>
    <row r="302" spans="1:20" ht="15.75" x14ac:dyDescent="0.25">
      <c r="A302" s="2">
        <v>2698</v>
      </c>
      <c r="B302" s="3">
        <v>46085</v>
      </c>
      <c r="C302" s="4" t="s">
        <v>31</v>
      </c>
      <c r="D302" s="4" t="s">
        <v>72</v>
      </c>
      <c r="E302" s="4" t="s">
        <v>48</v>
      </c>
      <c r="F302" s="4" t="s">
        <v>33</v>
      </c>
      <c r="G302" s="4" t="s">
        <v>54</v>
      </c>
      <c r="H302" s="4" t="s">
        <v>62</v>
      </c>
      <c r="I302" s="5">
        <v>4</v>
      </c>
      <c r="J302" s="6">
        <v>36.08</v>
      </c>
      <c r="K302" s="7">
        <v>0</v>
      </c>
      <c r="L302" s="6">
        <v>13.89</v>
      </c>
      <c r="M302" s="6">
        <f t="shared" si="16"/>
        <v>144.32</v>
      </c>
      <c r="N302" s="6">
        <f t="shared" si="17"/>
        <v>55.56</v>
      </c>
      <c r="O302" s="6">
        <f t="shared" si="18"/>
        <v>88.759999999999991</v>
      </c>
      <c r="P302" s="8">
        <f t="shared" si="19"/>
        <v>0.61502217294900219</v>
      </c>
      <c r="Q302" s="9">
        <f>YEAR(SalesDataTable[[#This Row],[Order Date]])</f>
        <v>2026</v>
      </c>
      <c r="R302" s="8" t="str">
        <f>"Q"&amp;ROUNDUP(MONTH(SalesDataTable[[#This Row],[Order Date]])/3,0)</f>
        <v>Q1</v>
      </c>
      <c r="S302" s="5">
        <f>MONTH(SalesDataTable[[#This Row],[Order Date]])</f>
        <v>3</v>
      </c>
      <c r="T302" s="8" t="str">
        <f>TEXT(SalesDataTable[[#This Row],[Order Date]],"mmm")</f>
        <v>Mar</v>
      </c>
    </row>
    <row r="303" spans="1:20" ht="15.75" x14ac:dyDescent="0.25">
      <c r="A303" s="2">
        <v>4416</v>
      </c>
      <c r="B303" s="3">
        <v>46085</v>
      </c>
      <c r="C303" s="4" t="s">
        <v>40</v>
      </c>
      <c r="D303" s="4" t="s">
        <v>41</v>
      </c>
      <c r="E303" s="4" t="s">
        <v>22</v>
      </c>
      <c r="F303" s="4" t="s">
        <v>36</v>
      </c>
      <c r="G303" s="4" t="s">
        <v>29</v>
      </c>
      <c r="H303" s="4" t="s">
        <v>57</v>
      </c>
      <c r="I303" s="5">
        <v>2</v>
      </c>
      <c r="J303" s="6">
        <v>151.69999999999999</v>
      </c>
      <c r="K303" s="7">
        <v>0</v>
      </c>
      <c r="L303" s="6">
        <v>80.44</v>
      </c>
      <c r="M303" s="6">
        <f t="shared" si="16"/>
        <v>303.39999999999998</v>
      </c>
      <c r="N303" s="6">
        <f t="shared" si="17"/>
        <v>160.88</v>
      </c>
      <c r="O303" s="6">
        <f t="shared" si="18"/>
        <v>142.51999999999998</v>
      </c>
      <c r="P303" s="8">
        <f t="shared" si="19"/>
        <v>0.46974291364535264</v>
      </c>
      <c r="Q303" s="9">
        <f>YEAR(SalesDataTable[[#This Row],[Order Date]])</f>
        <v>2026</v>
      </c>
      <c r="R303" s="8" t="str">
        <f>"Q"&amp;ROUNDUP(MONTH(SalesDataTable[[#This Row],[Order Date]])/3,0)</f>
        <v>Q1</v>
      </c>
      <c r="S303" s="5">
        <f>MONTH(SalesDataTable[[#This Row],[Order Date]])</f>
        <v>3</v>
      </c>
      <c r="T303" s="8" t="str">
        <f>TEXT(SalesDataTable[[#This Row],[Order Date]],"mmm")</f>
        <v>Mar</v>
      </c>
    </row>
    <row r="304" spans="1:20" ht="15.75" x14ac:dyDescent="0.25">
      <c r="A304" s="2">
        <v>4434</v>
      </c>
      <c r="B304" s="3">
        <v>46085</v>
      </c>
      <c r="C304" s="4" t="s">
        <v>26</v>
      </c>
      <c r="D304" s="4" t="s">
        <v>47</v>
      </c>
      <c r="E304" s="4" t="s">
        <v>48</v>
      </c>
      <c r="F304" s="4" t="s">
        <v>33</v>
      </c>
      <c r="G304" s="4" t="s">
        <v>29</v>
      </c>
      <c r="H304" s="4" t="s">
        <v>57</v>
      </c>
      <c r="I304" s="5">
        <v>2</v>
      </c>
      <c r="J304" s="6">
        <v>151.55000000000001</v>
      </c>
      <c r="K304" s="7">
        <v>0.1</v>
      </c>
      <c r="L304" s="6">
        <v>80.680000000000007</v>
      </c>
      <c r="M304" s="6">
        <f t="shared" si="16"/>
        <v>272.79000000000002</v>
      </c>
      <c r="N304" s="6">
        <f t="shared" si="17"/>
        <v>161.36000000000001</v>
      </c>
      <c r="O304" s="6">
        <f t="shared" si="18"/>
        <v>111.43</v>
      </c>
      <c r="P304" s="8">
        <f t="shared" si="19"/>
        <v>0.40848271564206901</v>
      </c>
      <c r="Q304" s="9">
        <f>YEAR(SalesDataTable[[#This Row],[Order Date]])</f>
        <v>2026</v>
      </c>
      <c r="R304" s="8" t="str">
        <f>"Q"&amp;ROUNDUP(MONTH(SalesDataTable[[#This Row],[Order Date]])/3,0)</f>
        <v>Q1</v>
      </c>
      <c r="S304" s="5">
        <f>MONTH(SalesDataTable[[#This Row],[Order Date]])</f>
        <v>3</v>
      </c>
      <c r="T304" s="8" t="str">
        <f>TEXT(SalesDataTable[[#This Row],[Order Date]],"mmm")</f>
        <v>Mar</v>
      </c>
    </row>
    <row r="305" spans="1:20" ht="15.75" x14ac:dyDescent="0.25">
      <c r="A305" s="2">
        <v>4992</v>
      </c>
      <c r="B305" s="3">
        <v>46085</v>
      </c>
      <c r="C305" s="4" t="s">
        <v>31</v>
      </c>
      <c r="D305" s="4" t="s">
        <v>32</v>
      </c>
      <c r="E305" s="4" t="s">
        <v>28</v>
      </c>
      <c r="F305" s="4" t="s">
        <v>36</v>
      </c>
      <c r="G305" s="4" t="s">
        <v>24</v>
      </c>
      <c r="H305" s="4" t="s">
        <v>25</v>
      </c>
      <c r="I305" s="5">
        <v>5</v>
      </c>
      <c r="J305" s="6">
        <v>82.44</v>
      </c>
      <c r="K305" s="7">
        <v>0.1</v>
      </c>
      <c r="L305" s="6">
        <v>41.57</v>
      </c>
      <c r="M305" s="6">
        <f t="shared" si="16"/>
        <v>370.98</v>
      </c>
      <c r="N305" s="6">
        <f t="shared" si="17"/>
        <v>207.85</v>
      </c>
      <c r="O305" s="6">
        <f t="shared" si="18"/>
        <v>163.13000000000002</v>
      </c>
      <c r="P305" s="8">
        <f t="shared" si="19"/>
        <v>0.43972720901396306</v>
      </c>
      <c r="Q305" s="9">
        <f>YEAR(SalesDataTable[[#This Row],[Order Date]])</f>
        <v>2026</v>
      </c>
      <c r="R305" s="8" t="str">
        <f>"Q"&amp;ROUNDUP(MONTH(SalesDataTable[[#This Row],[Order Date]])/3,0)</f>
        <v>Q1</v>
      </c>
      <c r="S305" s="5">
        <f>MONTH(SalesDataTable[[#This Row],[Order Date]])</f>
        <v>3</v>
      </c>
      <c r="T305" s="8" t="str">
        <f>TEXT(SalesDataTable[[#This Row],[Order Date]],"mmm")</f>
        <v>Mar</v>
      </c>
    </row>
    <row r="306" spans="1:20" ht="15.75" x14ac:dyDescent="0.25">
      <c r="A306" s="2">
        <v>388</v>
      </c>
      <c r="B306" s="3">
        <v>46086</v>
      </c>
      <c r="C306" s="4" t="s">
        <v>40</v>
      </c>
      <c r="D306" s="4" t="s">
        <v>53</v>
      </c>
      <c r="E306" s="4" t="s">
        <v>22</v>
      </c>
      <c r="F306" s="4" t="s">
        <v>23</v>
      </c>
      <c r="G306" s="4" t="s">
        <v>54</v>
      </c>
      <c r="H306" s="4" t="s">
        <v>62</v>
      </c>
      <c r="I306" s="5">
        <v>1</v>
      </c>
      <c r="J306" s="6">
        <v>35.61</v>
      </c>
      <c r="K306" s="7">
        <v>0.05</v>
      </c>
      <c r="L306" s="6">
        <v>13.8</v>
      </c>
      <c r="M306" s="6">
        <f t="shared" si="16"/>
        <v>33.829499999999996</v>
      </c>
      <c r="N306" s="6">
        <f t="shared" si="17"/>
        <v>13.8</v>
      </c>
      <c r="O306" s="6">
        <f t="shared" si="18"/>
        <v>20.029499999999995</v>
      </c>
      <c r="P306" s="8">
        <f t="shared" si="19"/>
        <v>0.59207200815855976</v>
      </c>
      <c r="Q306" s="9">
        <f>YEAR(SalesDataTable[[#This Row],[Order Date]])</f>
        <v>2026</v>
      </c>
      <c r="R306" s="8" t="str">
        <f>"Q"&amp;ROUNDUP(MONTH(SalesDataTable[[#This Row],[Order Date]])/3,0)</f>
        <v>Q1</v>
      </c>
      <c r="S306" s="5">
        <f>MONTH(SalesDataTable[[#This Row],[Order Date]])</f>
        <v>3</v>
      </c>
      <c r="T306" s="8" t="str">
        <f>TEXT(SalesDataTable[[#This Row],[Order Date]],"mmm")</f>
        <v>Mar</v>
      </c>
    </row>
    <row r="307" spans="1:20" ht="15.75" x14ac:dyDescent="0.25">
      <c r="A307" s="2">
        <v>977</v>
      </c>
      <c r="B307" s="3">
        <v>46086</v>
      </c>
      <c r="C307" s="4" t="s">
        <v>20</v>
      </c>
      <c r="D307" s="4" t="s">
        <v>21</v>
      </c>
      <c r="E307" s="4" t="s">
        <v>48</v>
      </c>
      <c r="F307" s="4" t="s">
        <v>33</v>
      </c>
      <c r="G307" s="4" t="s">
        <v>29</v>
      </c>
      <c r="H307" s="4" t="s">
        <v>57</v>
      </c>
      <c r="I307" s="5">
        <v>5</v>
      </c>
      <c r="J307" s="6">
        <v>156.13</v>
      </c>
      <c r="K307" s="7">
        <v>0</v>
      </c>
      <c r="L307" s="6">
        <v>77.03</v>
      </c>
      <c r="M307" s="6">
        <f t="shared" si="16"/>
        <v>780.65</v>
      </c>
      <c r="N307" s="6">
        <f t="shared" si="17"/>
        <v>385.15</v>
      </c>
      <c r="O307" s="6">
        <f t="shared" si="18"/>
        <v>395.5</v>
      </c>
      <c r="P307" s="8">
        <f t="shared" si="19"/>
        <v>0.50662909114199706</v>
      </c>
      <c r="Q307" s="9">
        <f>YEAR(SalesDataTable[[#This Row],[Order Date]])</f>
        <v>2026</v>
      </c>
      <c r="R307" s="8" t="str">
        <f>"Q"&amp;ROUNDUP(MONTH(SalesDataTable[[#This Row],[Order Date]])/3,0)</f>
        <v>Q1</v>
      </c>
      <c r="S307" s="5">
        <f>MONTH(SalesDataTable[[#This Row],[Order Date]])</f>
        <v>3</v>
      </c>
      <c r="T307" s="8" t="str">
        <f>TEXT(SalesDataTable[[#This Row],[Order Date]],"mmm")</f>
        <v>Mar</v>
      </c>
    </row>
    <row r="308" spans="1:20" ht="15.75" x14ac:dyDescent="0.25">
      <c r="A308" s="2">
        <v>996</v>
      </c>
      <c r="B308" s="3">
        <v>46086</v>
      </c>
      <c r="C308" s="4" t="s">
        <v>20</v>
      </c>
      <c r="D308" s="4" t="s">
        <v>70</v>
      </c>
      <c r="E308" s="4" t="s">
        <v>22</v>
      </c>
      <c r="F308" s="4" t="s">
        <v>23</v>
      </c>
      <c r="G308" s="4" t="s">
        <v>43</v>
      </c>
      <c r="H308" s="4" t="s">
        <v>71</v>
      </c>
      <c r="I308" s="5">
        <v>1</v>
      </c>
      <c r="J308" s="6">
        <v>124.31</v>
      </c>
      <c r="K308" s="7">
        <v>0</v>
      </c>
      <c r="L308" s="6">
        <v>61.16</v>
      </c>
      <c r="M308" s="6">
        <f t="shared" si="16"/>
        <v>124.31</v>
      </c>
      <c r="N308" s="6">
        <f t="shared" si="17"/>
        <v>61.16</v>
      </c>
      <c r="O308" s="6">
        <f t="shared" si="18"/>
        <v>63.150000000000006</v>
      </c>
      <c r="P308" s="8">
        <f t="shared" si="19"/>
        <v>0.50800418309066053</v>
      </c>
      <c r="Q308" s="9">
        <f>YEAR(SalesDataTable[[#This Row],[Order Date]])</f>
        <v>2026</v>
      </c>
      <c r="R308" s="8" t="str">
        <f>"Q"&amp;ROUNDUP(MONTH(SalesDataTable[[#This Row],[Order Date]])/3,0)</f>
        <v>Q1</v>
      </c>
      <c r="S308" s="5">
        <f>MONTH(SalesDataTable[[#This Row],[Order Date]])</f>
        <v>3</v>
      </c>
      <c r="T308" s="8" t="str">
        <f>TEXT(SalesDataTable[[#This Row],[Order Date]],"mmm")</f>
        <v>Mar</v>
      </c>
    </row>
    <row r="309" spans="1:20" ht="15.75" x14ac:dyDescent="0.25">
      <c r="A309" s="2">
        <v>1923</v>
      </c>
      <c r="B309" s="3">
        <v>46086</v>
      </c>
      <c r="C309" s="4" t="s">
        <v>26</v>
      </c>
      <c r="D309" s="4" t="s">
        <v>69</v>
      </c>
      <c r="E309" s="4" t="s">
        <v>39</v>
      </c>
      <c r="F309" s="4" t="s">
        <v>36</v>
      </c>
      <c r="G309" s="4" t="s">
        <v>43</v>
      </c>
      <c r="H309" s="4" t="s">
        <v>60</v>
      </c>
      <c r="I309" s="5">
        <v>3</v>
      </c>
      <c r="J309" s="6">
        <v>82.9</v>
      </c>
      <c r="K309" s="7">
        <v>0.1</v>
      </c>
      <c r="L309" s="6">
        <v>38.31</v>
      </c>
      <c r="M309" s="6">
        <f t="shared" si="16"/>
        <v>223.83</v>
      </c>
      <c r="N309" s="6">
        <f t="shared" si="17"/>
        <v>114.93</v>
      </c>
      <c r="O309" s="6">
        <f t="shared" si="18"/>
        <v>108.9</v>
      </c>
      <c r="P309" s="8">
        <f t="shared" si="19"/>
        <v>0.48652995577000402</v>
      </c>
      <c r="Q309" s="9">
        <f>YEAR(SalesDataTable[[#This Row],[Order Date]])</f>
        <v>2026</v>
      </c>
      <c r="R309" s="8" t="str">
        <f>"Q"&amp;ROUNDUP(MONTH(SalesDataTable[[#This Row],[Order Date]])/3,0)</f>
        <v>Q1</v>
      </c>
      <c r="S309" s="5">
        <f>MONTH(SalesDataTable[[#This Row],[Order Date]])</f>
        <v>3</v>
      </c>
      <c r="T309" s="8" t="str">
        <f>TEXT(SalesDataTable[[#This Row],[Order Date]],"mmm")</f>
        <v>Mar</v>
      </c>
    </row>
    <row r="310" spans="1:20" ht="15.75" x14ac:dyDescent="0.25">
      <c r="A310" s="2">
        <v>4904</v>
      </c>
      <c r="B310" s="3">
        <v>46086</v>
      </c>
      <c r="C310" s="4" t="s">
        <v>26</v>
      </c>
      <c r="D310" s="4" t="s">
        <v>61</v>
      </c>
      <c r="E310" s="4" t="s">
        <v>39</v>
      </c>
      <c r="F310" s="4" t="s">
        <v>36</v>
      </c>
      <c r="G310" s="4" t="s">
        <v>24</v>
      </c>
      <c r="H310" s="4" t="s">
        <v>46</v>
      </c>
      <c r="I310" s="5">
        <v>1</v>
      </c>
      <c r="J310" s="6">
        <v>41.1</v>
      </c>
      <c r="K310" s="7">
        <v>0</v>
      </c>
      <c r="L310" s="6">
        <v>16.34</v>
      </c>
      <c r="M310" s="6">
        <f t="shared" si="16"/>
        <v>41.1</v>
      </c>
      <c r="N310" s="6">
        <f t="shared" si="17"/>
        <v>16.34</v>
      </c>
      <c r="O310" s="6">
        <f t="shared" si="18"/>
        <v>24.76</v>
      </c>
      <c r="P310" s="8">
        <f t="shared" si="19"/>
        <v>0.60243309002433088</v>
      </c>
      <c r="Q310" s="9">
        <f>YEAR(SalesDataTable[[#This Row],[Order Date]])</f>
        <v>2026</v>
      </c>
      <c r="R310" s="8" t="str">
        <f>"Q"&amp;ROUNDUP(MONTH(SalesDataTable[[#This Row],[Order Date]])/3,0)</f>
        <v>Q1</v>
      </c>
      <c r="S310" s="5">
        <f>MONTH(SalesDataTable[[#This Row],[Order Date]])</f>
        <v>3</v>
      </c>
      <c r="T310" s="8" t="str">
        <f>TEXT(SalesDataTable[[#This Row],[Order Date]],"mmm")</f>
        <v>Mar</v>
      </c>
    </row>
    <row r="311" spans="1:20" ht="15.75" x14ac:dyDescent="0.25">
      <c r="A311" s="2">
        <v>1036</v>
      </c>
      <c r="B311" s="3">
        <v>46087</v>
      </c>
      <c r="C311" s="4" t="s">
        <v>20</v>
      </c>
      <c r="D311" s="4" t="s">
        <v>21</v>
      </c>
      <c r="E311" s="4" t="s">
        <v>22</v>
      </c>
      <c r="F311" s="4" t="s">
        <v>36</v>
      </c>
      <c r="G311" s="4" t="s">
        <v>24</v>
      </c>
      <c r="H311" s="4" t="s">
        <v>46</v>
      </c>
      <c r="I311" s="5">
        <v>1</v>
      </c>
      <c r="J311" s="6">
        <v>40.380000000000003</v>
      </c>
      <c r="K311" s="7">
        <v>0</v>
      </c>
      <c r="L311" s="6">
        <v>16.41</v>
      </c>
      <c r="M311" s="6">
        <f t="shared" si="16"/>
        <v>40.380000000000003</v>
      </c>
      <c r="N311" s="6">
        <f t="shared" si="17"/>
        <v>16.41</v>
      </c>
      <c r="O311" s="6">
        <f t="shared" si="18"/>
        <v>23.970000000000002</v>
      </c>
      <c r="P311" s="8">
        <f t="shared" si="19"/>
        <v>0.59361069836552749</v>
      </c>
      <c r="Q311" s="9">
        <f>YEAR(SalesDataTable[[#This Row],[Order Date]])</f>
        <v>2026</v>
      </c>
      <c r="R311" s="8" t="str">
        <f>"Q"&amp;ROUNDUP(MONTH(SalesDataTable[[#This Row],[Order Date]])/3,0)</f>
        <v>Q1</v>
      </c>
      <c r="S311" s="5">
        <f>MONTH(SalesDataTable[[#This Row],[Order Date]])</f>
        <v>3</v>
      </c>
      <c r="T311" s="8" t="str">
        <f>TEXT(SalesDataTable[[#This Row],[Order Date]],"mmm")</f>
        <v>Mar</v>
      </c>
    </row>
    <row r="312" spans="1:20" ht="15.75" x14ac:dyDescent="0.25">
      <c r="A312" s="2">
        <v>1470</v>
      </c>
      <c r="B312" s="3">
        <v>46087</v>
      </c>
      <c r="C312" s="4" t="s">
        <v>31</v>
      </c>
      <c r="D312" s="4" t="s">
        <v>32</v>
      </c>
      <c r="E312" s="4" t="s">
        <v>22</v>
      </c>
      <c r="F312" s="4" t="s">
        <v>23</v>
      </c>
      <c r="G312" s="4" t="s">
        <v>24</v>
      </c>
      <c r="H312" s="4" t="s">
        <v>25</v>
      </c>
      <c r="I312" s="5">
        <v>1</v>
      </c>
      <c r="J312" s="6">
        <v>80.349999999999994</v>
      </c>
      <c r="K312" s="7">
        <v>0.1</v>
      </c>
      <c r="L312" s="6">
        <v>42.43</v>
      </c>
      <c r="M312" s="6">
        <f t="shared" si="16"/>
        <v>72.314999999999998</v>
      </c>
      <c r="N312" s="6">
        <f t="shared" si="17"/>
        <v>42.43</v>
      </c>
      <c r="O312" s="6">
        <f t="shared" si="18"/>
        <v>29.884999999999998</v>
      </c>
      <c r="P312" s="8">
        <f t="shared" si="19"/>
        <v>0.41326142570697638</v>
      </c>
      <c r="Q312" s="9">
        <f>YEAR(SalesDataTable[[#This Row],[Order Date]])</f>
        <v>2026</v>
      </c>
      <c r="R312" s="8" t="str">
        <f>"Q"&amp;ROUNDUP(MONTH(SalesDataTable[[#This Row],[Order Date]])/3,0)</f>
        <v>Q1</v>
      </c>
      <c r="S312" s="5">
        <f>MONTH(SalesDataTable[[#This Row],[Order Date]])</f>
        <v>3</v>
      </c>
      <c r="T312" s="8" t="str">
        <f>TEXT(SalesDataTable[[#This Row],[Order Date]],"mmm")</f>
        <v>Mar</v>
      </c>
    </row>
    <row r="313" spans="1:20" ht="15.75" x14ac:dyDescent="0.25">
      <c r="A313" s="2">
        <v>2907</v>
      </c>
      <c r="B313" s="3">
        <v>46087</v>
      </c>
      <c r="C313" s="4" t="s">
        <v>40</v>
      </c>
      <c r="D313" s="4" t="s">
        <v>67</v>
      </c>
      <c r="E313" s="4" t="s">
        <v>22</v>
      </c>
      <c r="F313" s="4" t="s">
        <v>23</v>
      </c>
      <c r="G313" s="4" t="s">
        <v>24</v>
      </c>
      <c r="H313" s="4" t="s">
        <v>46</v>
      </c>
      <c r="I313" s="5">
        <v>1</v>
      </c>
      <c r="J313" s="6">
        <v>40.44</v>
      </c>
      <c r="K313" s="7">
        <v>0.05</v>
      </c>
      <c r="L313" s="6">
        <v>16.829999999999998</v>
      </c>
      <c r="M313" s="6">
        <f t="shared" si="16"/>
        <v>38.417999999999999</v>
      </c>
      <c r="N313" s="6">
        <f t="shared" si="17"/>
        <v>16.829999999999998</v>
      </c>
      <c r="O313" s="6">
        <f t="shared" si="18"/>
        <v>21.588000000000001</v>
      </c>
      <c r="P313" s="8">
        <f t="shared" si="19"/>
        <v>0.56192409807902555</v>
      </c>
      <c r="Q313" s="9">
        <f>YEAR(SalesDataTable[[#This Row],[Order Date]])</f>
        <v>2026</v>
      </c>
      <c r="R313" s="8" t="str">
        <f>"Q"&amp;ROUNDUP(MONTH(SalesDataTable[[#This Row],[Order Date]])/3,0)</f>
        <v>Q1</v>
      </c>
      <c r="S313" s="5">
        <f>MONTH(SalesDataTable[[#This Row],[Order Date]])</f>
        <v>3</v>
      </c>
      <c r="T313" s="8" t="str">
        <f>TEXT(SalesDataTable[[#This Row],[Order Date]],"mmm")</f>
        <v>Mar</v>
      </c>
    </row>
    <row r="314" spans="1:20" ht="15.75" x14ac:dyDescent="0.25">
      <c r="A314" s="2">
        <v>2997</v>
      </c>
      <c r="B314" s="3">
        <v>46087</v>
      </c>
      <c r="C314" s="4" t="s">
        <v>31</v>
      </c>
      <c r="D314" s="4" t="s">
        <v>72</v>
      </c>
      <c r="E314" s="4" t="s">
        <v>22</v>
      </c>
      <c r="F314" s="4" t="s">
        <v>23</v>
      </c>
      <c r="G314" s="4" t="s">
        <v>34</v>
      </c>
      <c r="H314" s="4" t="s">
        <v>35</v>
      </c>
      <c r="I314" s="5">
        <v>3</v>
      </c>
      <c r="J314" s="6">
        <v>35.89</v>
      </c>
      <c r="K314" s="7">
        <v>0</v>
      </c>
      <c r="L314" s="6">
        <v>13.25</v>
      </c>
      <c r="M314" s="6">
        <f t="shared" si="16"/>
        <v>107.67</v>
      </c>
      <c r="N314" s="6">
        <f t="shared" si="17"/>
        <v>39.75</v>
      </c>
      <c r="O314" s="6">
        <f t="shared" si="18"/>
        <v>67.92</v>
      </c>
      <c r="P314" s="8">
        <f t="shared" si="19"/>
        <v>0.63081638339370294</v>
      </c>
      <c r="Q314" s="9">
        <f>YEAR(SalesDataTable[[#This Row],[Order Date]])</f>
        <v>2026</v>
      </c>
      <c r="R314" s="8" t="str">
        <f>"Q"&amp;ROUNDUP(MONTH(SalesDataTable[[#This Row],[Order Date]])/3,0)</f>
        <v>Q1</v>
      </c>
      <c r="S314" s="5">
        <f>MONTH(SalesDataTable[[#This Row],[Order Date]])</f>
        <v>3</v>
      </c>
      <c r="T314" s="8" t="str">
        <f>TEXT(SalesDataTable[[#This Row],[Order Date]],"mmm")</f>
        <v>Mar</v>
      </c>
    </row>
    <row r="315" spans="1:20" ht="15.75" x14ac:dyDescent="0.25">
      <c r="A315" s="2">
        <v>3056</v>
      </c>
      <c r="B315" s="3">
        <v>46087</v>
      </c>
      <c r="C315" s="4" t="s">
        <v>26</v>
      </c>
      <c r="D315" s="4" t="s">
        <v>63</v>
      </c>
      <c r="E315" s="4" t="s">
        <v>48</v>
      </c>
      <c r="F315" s="4" t="s">
        <v>23</v>
      </c>
      <c r="G315" s="4" t="s">
        <v>34</v>
      </c>
      <c r="H315" s="4" t="s">
        <v>68</v>
      </c>
      <c r="I315" s="5">
        <v>3</v>
      </c>
      <c r="J315" s="6">
        <v>163.44999999999999</v>
      </c>
      <c r="K315" s="7">
        <v>0</v>
      </c>
      <c r="L315" s="6">
        <v>86.88</v>
      </c>
      <c r="M315" s="6">
        <f t="shared" si="16"/>
        <v>490.34999999999997</v>
      </c>
      <c r="N315" s="6">
        <f t="shared" si="17"/>
        <v>260.64</v>
      </c>
      <c r="O315" s="6">
        <f t="shared" si="18"/>
        <v>229.70999999999998</v>
      </c>
      <c r="P315" s="8">
        <f t="shared" si="19"/>
        <v>0.46846130315081064</v>
      </c>
      <c r="Q315" s="9">
        <f>YEAR(SalesDataTable[[#This Row],[Order Date]])</f>
        <v>2026</v>
      </c>
      <c r="R315" s="8" t="str">
        <f>"Q"&amp;ROUNDUP(MONTH(SalesDataTable[[#This Row],[Order Date]])/3,0)</f>
        <v>Q1</v>
      </c>
      <c r="S315" s="5">
        <f>MONTH(SalesDataTable[[#This Row],[Order Date]])</f>
        <v>3</v>
      </c>
      <c r="T315" s="8" t="str">
        <f>TEXT(SalesDataTable[[#This Row],[Order Date]],"mmm")</f>
        <v>Mar</v>
      </c>
    </row>
    <row r="316" spans="1:20" ht="15.75" x14ac:dyDescent="0.25">
      <c r="A316" s="2">
        <v>471</v>
      </c>
      <c r="B316" s="3">
        <v>46088</v>
      </c>
      <c r="C316" s="4" t="s">
        <v>26</v>
      </c>
      <c r="D316" s="4" t="s">
        <v>27</v>
      </c>
      <c r="E316" s="4" t="s">
        <v>39</v>
      </c>
      <c r="F316" s="4" t="s">
        <v>23</v>
      </c>
      <c r="G316" s="4" t="s">
        <v>54</v>
      </c>
      <c r="H316" s="4" t="s">
        <v>55</v>
      </c>
      <c r="I316" s="5">
        <v>2</v>
      </c>
      <c r="J316" s="6">
        <v>40.020000000000003</v>
      </c>
      <c r="K316" s="7">
        <v>0</v>
      </c>
      <c r="L316" s="6">
        <v>14.38</v>
      </c>
      <c r="M316" s="6">
        <f t="shared" si="16"/>
        <v>80.040000000000006</v>
      </c>
      <c r="N316" s="6">
        <f t="shared" si="17"/>
        <v>28.76</v>
      </c>
      <c r="O316" s="6">
        <f t="shared" si="18"/>
        <v>51.28</v>
      </c>
      <c r="P316" s="8">
        <f t="shared" si="19"/>
        <v>0.64067966016991496</v>
      </c>
      <c r="Q316" s="9">
        <f>YEAR(SalesDataTable[[#This Row],[Order Date]])</f>
        <v>2026</v>
      </c>
      <c r="R316" s="8" t="str">
        <f>"Q"&amp;ROUNDUP(MONTH(SalesDataTable[[#This Row],[Order Date]])/3,0)</f>
        <v>Q1</v>
      </c>
      <c r="S316" s="5">
        <f>MONTH(SalesDataTable[[#This Row],[Order Date]])</f>
        <v>3</v>
      </c>
      <c r="T316" s="8" t="str">
        <f>TEXT(SalesDataTable[[#This Row],[Order Date]],"mmm")</f>
        <v>Mar</v>
      </c>
    </row>
    <row r="317" spans="1:20" ht="15.75" x14ac:dyDescent="0.25">
      <c r="A317" s="2">
        <v>842</v>
      </c>
      <c r="B317" s="3">
        <v>46088</v>
      </c>
      <c r="C317" s="4" t="s">
        <v>20</v>
      </c>
      <c r="D317" s="4" t="s">
        <v>70</v>
      </c>
      <c r="E317" s="4" t="s">
        <v>22</v>
      </c>
      <c r="F317" s="4" t="s">
        <v>33</v>
      </c>
      <c r="G317" s="4" t="s">
        <v>54</v>
      </c>
      <c r="H317" s="4" t="s">
        <v>55</v>
      </c>
      <c r="I317" s="5">
        <v>1</v>
      </c>
      <c r="J317" s="6">
        <v>40.01</v>
      </c>
      <c r="K317" s="7">
        <v>0.05</v>
      </c>
      <c r="L317" s="6">
        <v>14.35</v>
      </c>
      <c r="M317" s="6">
        <f t="shared" si="16"/>
        <v>38.009499999999996</v>
      </c>
      <c r="N317" s="6">
        <f t="shared" si="17"/>
        <v>14.35</v>
      </c>
      <c r="O317" s="6">
        <f t="shared" si="18"/>
        <v>23.659499999999994</v>
      </c>
      <c r="P317" s="8">
        <f t="shared" si="19"/>
        <v>0.62246280535129372</v>
      </c>
      <c r="Q317" s="9">
        <f>YEAR(SalesDataTable[[#This Row],[Order Date]])</f>
        <v>2026</v>
      </c>
      <c r="R317" s="8" t="str">
        <f>"Q"&amp;ROUNDUP(MONTH(SalesDataTable[[#This Row],[Order Date]])/3,0)</f>
        <v>Q1</v>
      </c>
      <c r="S317" s="5">
        <f>MONTH(SalesDataTable[[#This Row],[Order Date]])</f>
        <v>3</v>
      </c>
      <c r="T317" s="8" t="str">
        <f>TEXT(SalesDataTable[[#This Row],[Order Date]],"mmm")</f>
        <v>Mar</v>
      </c>
    </row>
    <row r="318" spans="1:20" ht="15.75" x14ac:dyDescent="0.25">
      <c r="A318" s="2">
        <v>3386</v>
      </c>
      <c r="B318" s="3">
        <v>46088</v>
      </c>
      <c r="C318" s="4" t="s">
        <v>26</v>
      </c>
      <c r="D318" s="4" t="s">
        <v>63</v>
      </c>
      <c r="E318" s="4" t="s">
        <v>22</v>
      </c>
      <c r="F318" s="4" t="s">
        <v>23</v>
      </c>
      <c r="G318" s="4" t="s">
        <v>29</v>
      </c>
      <c r="H318" s="4" t="s">
        <v>57</v>
      </c>
      <c r="I318" s="5">
        <v>3</v>
      </c>
      <c r="J318" s="6">
        <v>155.16</v>
      </c>
      <c r="K318" s="7">
        <v>0</v>
      </c>
      <c r="L318" s="6">
        <v>76.849999999999994</v>
      </c>
      <c r="M318" s="6">
        <f t="shared" si="16"/>
        <v>465.48</v>
      </c>
      <c r="N318" s="6">
        <f t="shared" si="17"/>
        <v>230.54999999999998</v>
      </c>
      <c r="O318" s="6">
        <f t="shared" si="18"/>
        <v>234.93000000000004</v>
      </c>
      <c r="P318" s="8">
        <f t="shared" si="19"/>
        <v>0.50470482083011092</v>
      </c>
      <c r="Q318" s="9">
        <f>YEAR(SalesDataTable[[#This Row],[Order Date]])</f>
        <v>2026</v>
      </c>
      <c r="R318" s="8" t="str">
        <f>"Q"&amp;ROUNDUP(MONTH(SalesDataTable[[#This Row],[Order Date]])/3,0)</f>
        <v>Q1</v>
      </c>
      <c r="S318" s="5">
        <f>MONTH(SalesDataTable[[#This Row],[Order Date]])</f>
        <v>3</v>
      </c>
      <c r="T318" s="8" t="str">
        <f>TEXT(SalesDataTable[[#This Row],[Order Date]],"mmm")</f>
        <v>Mar</v>
      </c>
    </row>
    <row r="319" spans="1:20" ht="15.75" x14ac:dyDescent="0.25">
      <c r="A319" s="2">
        <v>4505</v>
      </c>
      <c r="B319" s="3">
        <v>46088</v>
      </c>
      <c r="C319" s="4" t="s">
        <v>26</v>
      </c>
      <c r="D319" s="4" t="s">
        <v>69</v>
      </c>
      <c r="E319" s="4" t="s">
        <v>48</v>
      </c>
      <c r="F319" s="4" t="s">
        <v>33</v>
      </c>
      <c r="G319" s="4" t="s">
        <v>54</v>
      </c>
      <c r="H319" s="4" t="s">
        <v>55</v>
      </c>
      <c r="I319" s="5">
        <v>1</v>
      </c>
      <c r="J319" s="6">
        <v>39.96</v>
      </c>
      <c r="K319" s="7">
        <v>0</v>
      </c>
      <c r="L319" s="6">
        <v>14.5</v>
      </c>
      <c r="M319" s="6">
        <f t="shared" si="16"/>
        <v>39.96</v>
      </c>
      <c r="N319" s="6">
        <f t="shared" si="17"/>
        <v>14.5</v>
      </c>
      <c r="O319" s="6">
        <f t="shared" si="18"/>
        <v>25.46</v>
      </c>
      <c r="P319" s="8">
        <f t="shared" si="19"/>
        <v>0.63713713713713716</v>
      </c>
      <c r="Q319" s="9">
        <f>YEAR(SalesDataTable[[#This Row],[Order Date]])</f>
        <v>2026</v>
      </c>
      <c r="R319" s="8" t="str">
        <f>"Q"&amp;ROUNDUP(MONTH(SalesDataTable[[#This Row],[Order Date]])/3,0)</f>
        <v>Q1</v>
      </c>
      <c r="S319" s="5">
        <f>MONTH(SalesDataTable[[#This Row],[Order Date]])</f>
        <v>3</v>
      </c>
      <c r="T319" s="8" t="str">
        <f>TEXT(SalesDataTable[[#This Row],[Order Date]],"mmm")</f>
        <v>Mar</v>
      </c>
    </row>
    <row r="320" spans="1:20" ht="15.75" x14ac:dyDescent="0.25">
      <c r="A320" s="2">
        <v>1286</v>
      </c>
      <c r="B320" s="3">
        <v>46089</v>
      </c>
      <c r="C320" s="4" t="s">
        <v>26</v>
      </c>
      <c r="D320" s="4" t="s">
        <v>27</v>
      </c>
      <c r="E320" s="4" t="s">
        <v>22</v>
      </c>
      <c r="F320" s="4" t="s">
        <v>33</v>
      </c>
      <c r="G320" s="4" t="s">
        <v>29</v>
      </c>
      <c r="H320" s="4" t="s">
        <v>37</v>
      </c>
      <c r="I320" s="5">
        <v>1</v>
      </c>
      <c r="J320" s="6">
        <v>146.6</v>
      </c>
      <c r="K320" s="7">
        <v>0</v>
      </c>
      <c r="L320" s="6">
        <v>78.92</v>
      </c>
      <c r="M320" s="6">
        <f t="shared" si="16"/>
        <v>146.6</v>
      </c>
      <c r="N320" s="6">
        <f t="shared" si="17"/>
        <v>78.92</v>
      </c>
      <c r="O320" s="6">
        <f t="shared" si="18"/>
        <v>67.679999999999993</v>
      </c>
      <c r="P320" s="8">
        <f t="shared" si="19"/>
        <v>0.46166439290586625</v>
      </c>
      <c r="Q320" s="9">
        <f>YEAR(SalesDataTable[[#This Row],[Order Date]])</f>
        <v>2026</v>
      </c>
      <c r="R320" s="8" t="str">
        <f>"Q"&amp;ROUNDUP(MONTH(SalesDataTable[[#This Row],[Order Date]])/3,0)</f>
        <v>Q1</v>
      </c>
      <c r="S320" s="5">
        <f>MONTH(SalesDataTable[[#This Row],[Order Date]])</f>
        <v>3</v>
      </c>
      <c r="T320" s="8" t="str">
        <f>TEXT(SalesDataTable[[#This Row],[Order Date]],"mmm")</f>
        <v>Mar</v>
      </c>
    </row>
    <row r="321" spans="1:20" ht="15.75" x14ac:dyDescent="0.25">
      <c r="A321" s="2">
        <v>2653</v>
      </c>
      <c r="B321" s="3">
        <v>46089</v>
      </c>
      <c r="C321" s="4" t="s">
        <v>26</v>
      </c>
      <c r="D321" s="4" t="s">
        <v>69</v>
      </c>
      <c r="E321" s="4" t="s">
        <v>39</v>
      </c>
      <c r="F321" s="4" t="s">
        <v>23</v>
      </c>
      <c r="G321" s="4" t="s">
        <v>29</v>
      </c>
      <c r="H321" s="4" t="s">
        <v>30</v>
      </c>
      <c r="I321" s="5">
        <v>1</v>
      </c>
      <c r="J321" s="6">
        <v>94.38</v>
      </c>
      <c r="K321" s="7">
        <v>0</v>
      </c>
      <c r="L321" s="6">
        <v>44.78</v>
      </c>
      <c r="M321" s="6">
        <f t="shared" si="16"/>
        <v>94.38</v>
      </c>
      <c r="N321" s="6">
        <f t="shared" si="17"/>
        <v>44.78</v>
      </c>
      <c r="O321" s="6">
        <f t="shared" si="18"/>
        <v>49.599999999999994</v>
      </c>
      <c r="P321" s="8">
        <f t="shared" si="19"/>
        <v>0.52553507098961638</v>
      </c>
      <c r="Q321" s="9">
        <f>YEAR(SalesDataTable[[#This Row],[Order Date]])</f>
        <v>2026</v>
      </c>
      <c r="R321" s="8" t="str">
        <f>"Q"&amp;ROUNDUP(MONTH(SalesDataTable[[#This Row],[Order Date]])/3,0)</f>
        <v>Q1</v>
      </c>
      <c r="S321" s="5">
        <f>MONTH(SalesDataTable[[#This Row],[Order Date]])</f>
        <v>3</v>
      </c>
      <c r="T321" s="8" t="str">
        <f>TEXT(SalesDataTable[[#This Row],[Order Date]],"mmm")</f>
        <v>Mar</v>
      </c>
    </row>
    <row r="322" spans="1:20" ht="15.75" x14ac:dyDescent="0.25">
      <c r="A322" s="2">
        <v>4465</v>
      </c>
      <c r="B322" s="3">
        <v>46089</v>
      </c>
      <c r="C322" s="4" t="s">
        <v>26</v>
      </c>
      <c r="D322" s="4" t="s">
        <v>63</v>
      </c>
      <c r="E322" s="4" t="s">
        <v>39</v>
      </c>
      <c r="F322" s="4" t="s">
        <v>23</v>
      </c>
      <c r="G322" s="4" t="s">
        <v>54</v>
      </c>
      <c r="H322" s="4" t="s">
        <v>58</v>
      </c>
      <c r="I322" s="5">
        <v>1</v>
      </c>
      <c r="J322" s="6">
        <v>121.77</v>
      </c>
      <c r="K322" s="7">
        <v>0</v>
      </c>
      <c r="L322" s="6">
        <v>67.52</v>
      </c>
      <c r="M322" s="6">
        <f t="shared" ref="M322:M385" si="20">I322*J322*(1-K322)</f>
        <v>121.77</v>
      </c>
      <c r="N322" s="6">
        <f t="shared" ref="N322:N385" si="21">I322*L322</f>
        <v>67.52</v>
      </c>
      <c r="O322" s="6">
        <f t="shared" ref="O322:O385" si="22">M322-N322</f>
        <v>54.25</v>
      </c>
      <c r="P322" s="8">
        <f t="shared" ref="P322:P385" si="23">IFERROR(O322/M322,0)</f>
        <v>0.44551203087788455</v>
      </c>
      <c r="Q322" s="9">
        <f>YEAR(SalesDataTable[[#This Row],[Order Date]])</f>
        <v>2026</v>
      </c>
      <c r="R322" s="8" t="str">
        <f>"Q"&amp;ROUNDUP(MONTH(SalesDataTable[[#This Row],[Order Date]])/3,0)</f>
        <v>Q1</v>
      </c>
      <c r="S322" s="5">
        <f>MONTH(SalesDataTable[[#This Row],[Order Date]])</f>
        <v>3</v>
      </c>
      <c r="T322" s="8" t="str">
        <f>TEXT(SalesDataTable[[#This Row],[Order Date]],"mmm")</f>
        <v>Mar</v>
      </c>
    </row>
    <row r="323" spans="1:20" ht="15.75" x14ac:dyDescent="0.25">
      <c r="A323" s="2">
        <v>4576</v>
      </c>
      <c r="B323" s="3">
        <v>46089</v>
      </c>
      <c r="C323" s="4" t="s">
        <v>40</v>
      </c>
      <c r="D323" s="4" t="s">
        <v>53</v>
      </c>
      <c r="E323" s="4" t="s">
        <v>48</v>
      </c>
      <c r="F323" s="4" t="s">
        <v>23</v>
      </c>
      <c r="G323" s="4" t="s">
        <v>43</v>
      </c>
      <c r="H323" s="4" t="s">
        <v>71</v>
      </c>
      <c r="I323" s="5">
        <v>5</v>
      </c>
      <c r="J323" s="6">
        <v>123.29</v>
      </c>
      <c r="K323" s="7">
        <v>0</v>
      </c>
      <c r="L323" s="6">
        <v>61.34</v>
      </c>
      <c r="M323" s="6">
        <f t="shared" si="20"/>
        <v>616.45000000000005</v>
      </c>
      <c r="N323" s="6">
        <f t="shared" si="21"/>
        <v>306.70000000000005</v>
      </c>
      <c r="O323" s="6">
        <f t="shared" si="22"/>
        <v>309.75</v>
      </c>
      <c r="P323" s="8">
        <f t="shared" si="23"/>
        <v>0.50247384216075919</v>
      </c>
      <c r="Q323" s="9">
        <f>YEAR(SalesDataTable[[#This Row],[Order Date]])</f>
        <v>2026</v>
      </c>
      <c r="R323" s="8" t="str">
        <f>"Q"&amp;ROUNDUP(MONTH(SalesDataTable[[#This Row],[Order Date]])/3,0)</f>
        <v>Q1</v>
      </c>
      <c r="S323" s="5">
        <f>MONTH(SalesDataTable[[#This Row],[Order Date]])</f>
        <v>3</v>
      </c>
      <c r="T323" s="8" t="str">
        <f>TEXT(SalesDataTable[[#This Row],[Order Date]],"mmm")</f>
        <v>Mar</v>
      </c>
    </row>
    <row r="324" spans="1:20" ht="15.75" x14ac:dyDescent="0.25">
      <c r="A324" s="2">
        <v>718</v>
      </c>
      <c r="B324" s="3">
        <v>46090</v>
      </c>
      <c r="C324" s="4" t="s">
        <v>26</v>
      </c>
      <c r="D324" s="4" t="s">
        <v>63</v>
      </c>
      <c r="E324" s="4" t="s">
        <v>22</v>
      </c>
      <c r="F324" s="4" t="s">
        <v>33</v>
      </c>
      <c r="G324" s="4" t="s">
        <v>54</v>
      </c>
      <c r="H324" s="4" t="s">
        <v>55</v>
      </c>
      <c r="I324" s="5">
        <v>1</v>
      </c>
      <c r="J324" s="6">
        <v>41.15</v>
      </c>
      <c r="K324" s="7">
        <v>0.05</v>
      </c>
      <c r="L324" s="6">
        <v>14.4</v>
      </c>
      <c r="M324" s="6">
        <f t="shared" si="20"/>
        <v>39.092499999999994</v>
      </c>
      <c r="N324" s="6">
        <f t="shared" si="21"/>
        <v>14.4</v>
      </c>
      <c r="O324" s="6">
        <f t="shared" si="22"/>
        <v>24.692499999999995</v>
      </c>
      <c r="P324" s="8">
        <f t="shared" si="23"/>
        <v>0.63164289825414077</v>
      </c>
      <c r="Q324" s="9">
        <f>YEAR(SalesDataTable[[#This Row],[Order Date]])</f>
        <v>2026</v>
      </c>
      <c r="R324" s="8" t="str">
        <f>"Q"&amp;ROUNDUP(MONTH(SalesDataTable[[#This Row],[Order Date]])/3,0)</f>
        <v>Q1</v>
      </c>
      <c r="S324" s="5">
        <f>MONTH(SalesDataTable[[#This Row],[Order Date]])</f>
        <v>3</v>
      </c>
      <c r="T324" s="8" t="str">
        <f>TEXT(SalesDataTable[[#This Row],[Order Date]],"mmm")</f>
        <v>Mar</v>
      </c>
    </row>
    <row r="325" spans="1:20" ht="15.75" x14ac:dyDescent="0.25">
      <c r="A325" s="2">
        <v>1527</v>
      </c>
      <c r="B325" s="3">
        <v>46090</v>
      </c>
      <c r="C325" s="4" t="s">
        <v>40</v>
      </c>
      <c r="D325" s="4" t="s">
        <v>41</v>
      </c>
      <c r="E325" s="4" t="s">
        <v>48</v>
      </c>
      <c r="F325" s="4" t="s">
        <v>33</v>
      </c>
      <c r="G325" s="4" t="s">
        <v>34</v>
      </c>
      <c r="H325" s="4" t="s">
        <v>35</v>
      </c>
      <c r="I325" s="5">
        <v>4</v>
      </c>
      <c r="J325" s="6">
        <v>35.42</v>
      </c>
      <c r="K325" s="7">
        <v>0</v>
      </c>
      <c r="L325" s="6">
        <v>13.31</v>
      </c>
      <c r="M325" s="6">
        <f t="shared" si="20"/>
        <v>141.68</v>
      </c>
      <c r="N325" s="6">
        <f t="shared" si="21"/>
        <v>53.24</v>
      </c>
      <c r="O325" s="6">
        <f t="shared" si="22"/>
        <v>88.44</v>
      </c>
      <c r="P325" s="8">
        <f t="shared" si="23"/>
        <v>0.62422360248447195</v>
      </c>
      <c r="Q325" s="9">
        <f>YEAR(SalesDataTable[[#This Row],[Order Date]])</f>
        <v>2026</v>
      </c>
      <c r="R325" s="8" t="str">
        <f>"Q"&amp;ROUNDUP(MONTH(SalesDataTable[[#This Row],[Order Date]])/3,0)</f>
        <v>Q1</v>
      </c>
      <c r="S325" s="5">
        <f>MONTH(SalesDataTable[[#This Row],[Order Date]])</f>
        <v>3</v>
      </c>
      <c r="T325" s="8" t="str">
        <f>TEXT(SalesDataTable[[#This Row],[Order Date]],"mmm")</f>
        <v>Mar</v>
      </c>
    </row>
    <row r="326" spans="1:20" ht="15.75" x14ac:dyDescent="0.25">
      <c r="A326" s="2">
        <v>1797</v>
      </c>
      <c r="B326" s="3">
        <v>46090</v>
      </c>
      <c r="C326" s="4" t="s">
        <v>26</v>
      </c>
      <c r="D326" s="4" t="s">
        <v>63</v>
      </c>
      <c r="E326" s="4" t="s">
        <v>22</v>
      </c>
      <c r="F326" s="4" t="s">
        <v>36</v>
      </c>
      <c r="G326" s="4" t="s">
        <v>24</v>
      </c>
      <c r="H326" s="4" t="s">
        <v>50</v>
      </c>
      <c r="I326" s="5">
        <v>1</v>
      </c>
      <c r="J326" s="6">
        <v>103.74</v>
      </c>
      <c r="K326" s="7">
        <v>0.1</v>
      </c>
      <c r="L326" s="6">
        <v>51.32</v>
      </c>
      <c r="M326" s="6">
        <f t="shared" si="20"/>
        <v>93.366</v>
      </c>
      <c r="N326" s="6">
        <f t="shared" si="21"/>
        <v>51.32</v>
      </c>
      <c r="O326" s="6">
        <f t="shared" si="22"/>
        <v>42.045999999999999</v>
      </c>
      <c r="P326" s="8">
        <f t="shared" si="23"/>
        <v>0.45033523980892404</v>
      </c>
      <c r="Q326" s="9">
        <f>YEAR(SalesDataTable[[#This Row],[Order Date]])</f>
        <v>2026</v>
      </c>
      <c r="R326" s="8" t="str">
        <f>"Q"&amp;ROUNDUP(MONTH(SalesDataTable[[#This Row],[Order Date]])/3,0)</f>
        <v>Q1</v>
      </c>
      <c r="S326" s="5">
        <f>MONTH(SalesDataTable[[#This Row],[Order Date]])</f>
        <v>3</v>
      </c>
      <c r="T326" s="8" t="str">
        <f>TEXT(SalesDataTable[[#This Row],[Order Date]],"mmm")</f>
        <v>Mar</v>
      </c>
    </row>
    <row r="327" spans="1:20" ht="15.75" x14ac:dyDescent="0.25">
      <c r="A327" s="2">
        <v>2917</v>
      </c>
      <c r="B327" s="3">
        <v>46090</v>
      </c>
      <c r="C327" s="4" t="s">
        <v>31</v>
      </c>
      <c r="D327" s="4" t="s">
        <v>72</v>
      </c>
      <c r="E327" s="4" t="s">
        <v>48</v>
      </c>
      <c r="F327" s="4" t="s">
        <v>36</v>
      </c>
      <c r="G327" s="4" t="s">
        <v>34</v>
      </c>
      <c r="H327" s="4" t="s">
        <v>68</v>
      </c>
      <c r="I327" s="5">
        <v>2</v>
      </c>
      <c r="J327" s="6">
        <v>165.49</v>
      </c>
      <c r="K327" s="7">
        <v>0.05</v>
      </c>
      <c r="L327" s="6">
        <v>89.82</v>
      </c>
      <c r="M327" s="6">
        <f t="shared" si="20"/>
        <v>314.43099999999998</v>
      </c>
      <c r="N327" s="6">
        <f t="shared" si="21"/>
        <v>179.64</v>
      </c>
      <c r="O327" s="6">
        <f t="shared" si="22"/>
        <v>134.791</v>
      </c>
      <c r="P327" s="8">
        <f t="shared" si="23"/>
        <v>0.4286822864157796</v>
      </c>
      <c r="Q327" s="9">
        <f>YEAR(SalesDataTable[[#This Row],[Order Date]])</f>
        <v>2026</v>
      </c>
      <c r="R327" s="8" t="str">
        <f>"Q"&amp;ROUNDUP(MONTH(SalesDataTable[[#This Row],[Order Date]])/3,0)</f>
        <v>Q1</v>
      </c>
      <c r="S327" s="5">
        <f>MONTH(SalesDataTable[[#This Row],[Order Date]])</f>
        <v>3</v>
      </c>
      <c r="T327" s="8" t="str">
        <f>TEXT(SalesDataTable[[#This Row],[Order Date]],"mmm")</f>
        <v>Mar</v>
      </c>
    </row>
    <row r="328" spans="1:20" ht="15.75" x14ac:dyDescent="0.25">
      <c r="A328" s="2">
        <v>4095</v>
      </c>
      <c r="B328" s="3">
        <v>46090</v>
      </c>
      <c r="C328" s="4" t="s">
        <v>26</v>
      </c>
      <c r="D328" s="4" t="s">
        <v>47</v>
      </c>
      <c r="E328" s="4" t="s">
        <v>48</v>
      </c>
      <c r="F328" s="4" t="s">
        <v>33</v>
      </c>
      <c r="G328" s="4" t="s">
        <v>29</v>
      </c>
      <c r="H328" s="4" t="s">
        <v>66</v>
      </c>
      <c r="I328" s="5">
        <v>1</v>
      </c>
      <c r="J328" s="6">
        <v>72.87</v>
      </c>
      <c r="K328" s="7">
        <v>0.05</v>
      </c>
      <c r="L328" s="6">
        <v>32</v>
      </c>
      <c r="M328" s="6">
        <f t="shared" si="20"/>
        <v>69.226500000000001</v>
      </c>
      <c r="N328" s="6">
        <f t="shared" si="21"/>
        <v>32</v>
      </c>
      <c r="O328" s="6">
        <f t="shared" si="22"/>
        <v>37.226500000000001</v>
      </c>
      <c r="P328" s="8">
        <f t="shared" si="23"/>
        <v>0.53774927231623726</v>
      </c>
      <c r="Q328" s="9">
        <f>YEAR(SalesDataTable[[#This Row],[Order Date]])</f>
        <v>2026</v>
      </c>
      <c r="R328" s="8" t="str">
        <f>"Q"&amp;ROUNDUP(MONTH(SalesDataTable[[#This Row],[Order Date]])/3,0)</f>
        <v>Q1</v>
      </c>
      <c r="S328" s="5">
        <f>MONTH(SalesDataTable[[#This Row],[Order Date]])</f>
        <v>3</v>
      </c>
      <c r="T328" s="8" t="str">
        <f>TEXT(SalesDataTable[[#This Row],[Order Date]],"mmm")</f>
        <v>Mar</v>
      </c>
    </row>
    <row r="329" spans="1:20" ht="15.75" x14ac:dyDescent="0.25">
      <c r="A329" s="2">
        <v>5050</v>
      </c>
      <c r="B329" s="3">
        <v>46090</v>
      </c>
      <c r="C329" s="4" t="s">
        <v>40</v>
      </c>
      <c r="D329" s="4" t="s">
        <v>67</v>
      </c>
      <c r="E329" s="4" t="s">
        <v>39</v>
      </c>
      <c r="F329" s="4" t="s">
        <v>23</v>
      </c>
      <c r="G329" s="4" t="s">
        <v>34</v>
      </c>
      <c r="H329" s="4" t="s">
        <v>68</v>
      </c>
      <c r="I329" s="5">
        <v>1</v>
      </c>
      <c r="J329" s="6">
        <v>161.04</v>
      </c>
      <c r="K329" s="7">
        <v>0</v>
      </c>
      <c r="L329" s="6">
        <v>85.83</v>
      </c>
      <c r="M329" s="6">
        <f t="shared" si="20"/>
        <v>161.04</v>
      </c>
      <c r="N329" s="6">
        <f t="shared" si="21"/>
        <v>85.83</v>
      </c>
      <c r="O329" s="6">
        <f t="shared" si="22"/>
        <v>75.209999999999994</v>
      </c>
      <c r="P329" s="8">
        <f t="shared" si="23"/>
        <v>0.46702682563338299</v>
      </c>
      <c r="Q329" s="9">
        <f>YEAR(SalesDataTable[[#This Row],[Order Date]])</f>
        <v>2026</v>
      </c>
      <c r="R329" s="8" t="str">
        <f>"Q"&amp;ROUNDUP(MONTH(SalesDataTable[[#This Row],[Order Date]])/3,0)</f>
        <v>Q1</v>
      </c>
      <c r="S329" s="5">
        <f>MONTH(SalesDataTable[[#This Row],[Order Date]])</f>
        <v>3</v>
      </c>
      <c r="T329" s="8" t="str">
        <f>TEXT(SalesDataTable[[#This Row],[Order Date]],"mmm")</f>
        <v>Mar</v>
      </c>
    </row>
    <row r="330" spans="1:20" ht="15.75" x14ac:dyDescent="0.25">
      <c r="A330" s="2">
        <v>709</v>
      </c>
      <c r="B330" s="3">
        <v>46091</v>
      </c>
      <c r="C330" s="4" t="s">
        <v>20</v>
      </c>
      <c r="D330" s="4" t="s">
        <v>21</v>
      </c>
      <c r="E330" s="4" t="s">
        <v>22</v>
      </c>
      <c r="F330" s="4" t="s">
        <v>33</v>
      </c>
      <c r="G330" s="4" t="s">
        <v>34</v>
      </c>
      <c r="H330" s="4" t="s">
        <v>64</v>
      </c>
      <c r="I330" s="5">
        <v>3</v>
      </c>
      <c r="J330" s="6">
        <v>130.6</v>
      </c>
      <c r="K330" s="7">
        <v>0.05</v>
      </c>
      <c r="L330" s="6">
        <v>65.62</v>
      </c>
      <c r="M330" s="6">
        <f t="shared" si="20"/>
        <v>372.20999999999992</v>
      </c>
      <c r="N330" s="6">
        <f t="shared" si="21"/>
        <v>196.86</v>
      </c>
      <c r="O330" s="6">
        <f t="shared" si="22"/>
        <v>175.34999999999991</v>
      </c>
      <c r="P330" s="8">
        <f t="shared" si="23"/>
        <v>0.47110502135891014</v>
      </c>
      <c r="Q330" s="9">
        <f>YEAR(SalesDataTable[[#This Row],[Order Date]])</f>
        <v>2026</v>
      </c>
      <c r="R330" s="8" t="str">
        <f>"Q"&amp;ROUNDUP(MONTH(SalesDataTable[[#This Row],[Order Date]])/3,0)</f>
        <v>Q1</v>
      </c>
      <c r="S330" s="5">
        <f>MONTH(SalesDataTable[[#This Row],[Order Date]])</f>
        <v>3</v>
      </c>
      <c r="T330" s="8" t="str">
        <f>TEXT(SalesDataTable[[#This Row],[Order Date]],"mmm")</f>
        <v>Mar</v>
      </c>
    </row>
    <row r="331" spans="1:20" ht="15.75" x14ac:dyDescent="0.25">
      <c r="A331" s="2">
        <v>1073</v>
      </c>
      <c r="B331" s="3">
        <v>46091</v>
      </c>
      <c r="C331" s="4" t="s">
        <v>31</v>
      </c>
      <c r="D331" s="4" t="s">
        <v>59</v>
      </c>
      <c r="E331" s="4" t="s">
        <v>48</v>
      </c>
      <c r="F331" s="4" t="s">
        <v>23</v>
      </c>
      <c r="G331" s="4" t="s">
        <v>24</v>
      </c>
      <c r="H331" s="4" t="s">
        <v>25</v>
      </c>
      <c r="I331" s="5">
        <v>2</v>
      </c>
      <c r="J331" s="6">
        <v>81.290000000000006</v>
      </c>
      <c r="K331" s="7">
        <v>0</v>
      </c>
      <c r="L331" s="6">
        <v>43.9</v>
      </c>
      <c r="M331" s="6">
        <f t="shared" si="20"/>
        <v>162.58000000000001</v>
      </c>
      <c r="N331" s="6">
        <f t="shared" si="21"/>
        <v>87.8</v>
      </c>
      <c r="O331" s="6">
        <f t="shared" si="22"/>
        <v>74.780000000000015</v>
      </c>
      <c r="P331" s="8">
        <f t="shared" si="23"/>
        <v>0.45995817443720022</v>
      </c>
      <c r="Q331" s="9">
        <f>YEAR(SalesDataTable[[#This Row],[Order Date]])</f>
        <v>2026</v>
      </c>
      <c r="R331" s="8" t="str">
        <f>"Q"&amp;ROUNDUP(MONTH(SalesDataTable[[#This Row],[Order Date]])/3,0)</f>
        <v>Q1</v>
      </c>
      <c r="S331" s="5">
        <f>MONTH(SalesDataTable[[#This Row],[Order Date]])</f>
        <v>3</v>
      </c>
      <c r="T331" s="8" t="str">
        <f>TEXT(SalesDataTable[[#This Row],[Order Date]],"mmm")</f>
        <v>Mar</v>
      </c>
    </row>
    <row r="332" spans="1:20" ht="15.75" x14ac:dyDescent="0.25">
      <c r="A332" s="2">
        <v>2623</v>
      </c>
      <c r="B332" s="3">
        <v>46091</v>
      </c>
      <c r="C332" s="4" t="s">
        <v>26</v>
      </c>
      <c r="D332" s="4" t="s">
        <v>63</v>
      </c>
      <c r="E332" s="4" t="s">
        <v>48</v>
      </c>
      <c r="F332" s="4" t="s">
        <v>33</v>
      </c>
      <c r="G332" s="4" t="s">
        <v>24</v>
      </c>
      <c r="H332" s="4" t="s">
        <v>50</v>
      </c>
      <c r="I332" s="5">
        <v>2</v>
      </c>
      <c r="J332" s="6">
        <v>103.33</v>
      </c>
      <c r="K332" s="7">
        <v>0.05</v>
      </c>
      <c r="L332" s="6">
        <v>51.58</v>
      </c>
      <c r="M332" s="6">
        <f t="shared" si="20"/>
        <v>196.327</v>
      </c>
      <c r="N332" s="6">
        <f t="shared" si="21"/>
        <v>103.16</v>
      </c>
      <c r="O332" s="6">
        <f t="shared" si="22"/>
        <v>93.167000000000002</v>
      </c>
      <c r="P332" s="8">
        <f t="shared" si="23"/>
        <v>0.47455011282197557</v>
      </c>
      <c r="Q332" s="9">
        <f>YEAR(SalesDataTable[[#This Row],[Order Date]])</f>
        <v>2026</v>
      </c>
      <c r="R332" s="8" t="str">
        <f>"Q"&amp;ROUNDUP(MONTH(SalesDataTable[[#This Row],[Order Date]])/3,0)</f>
        <v>Q1</v>
      </c>
      <c r="S332" s="5">
        <f>MONTH(SalesDataTable[[#This Row],[Order Date]])</f>
        <v>3</v>
      </c>
      <c r="T332" s="8" t="str">
        <f>TEXT(SalesDataTable[[#This Row],[Order Date]],"mmm")</f>
        <v>Mar</v>
      </c>
    </row>
    <row r="333" spans="1:20" ht="15.75" x14ac:dyDescent="0.25">
      <c r="A333" s="2">
        <v>2625</v>
      </c>
      <c r="B333" s="3">
        <v>46091</v>
      </c>
      <c r="C333" s="4" t="s">
        <v>40</v>
      </c>
      <c r="D333" s="4" t="s">
        <v>51</v>
      </c>
      <c r="E333" s="4" t="s">
        <v>39</v>
      </c>
      <c r="F333" s="4" t="s">
        <v>36</v>
      </c>
      <c r="G333" s="4" t="s">
        <v>54</v>
      </c>
      <c r="H333" s="4" t="s">
        <v>65</v>
      </c>
      <c r="I333" s="5">
        <v>2</v>
      </c>
      <c r="J333" s="6">
        <v>51.14</v>
      </c>
      <c r="K333" s="7">
        <v>0</v>
      </c>
      <c r="L333" s="6">
        <v>21.58</v>
      </c>
      <c r="M333" s="6">
        <f t="shared" si="20"/>
        <v>102.28</v>
      </c>
      <c r="N333" s="6">
        <f t="shared" si="21"/>
        <v>43.16</v>
      </c>
      <c r="O333" s="6">
        <f t="shared" si="22"/>
        <v>59.120000000000005</v>
      </c>
      <c r="P333" s="8">
        <f t="shared" si="23"/>
        <v>0.57802111849824012</v>
      </c>
      <c r="Q333" s="9">
        <f>YEAR(SalesDataTable[[#This Row],[Order Date]])</f>
        <v>2026</v>
      </c>
      <c r="R333" s="8" t="str">
        <f>"Q"&amp;ROUNDUP(MONTH(SalesDataTable[[#This Row],[Order Date]])/3,0)</f>
        <v>Q1</v>
      </c>
      <c r="S333" s="5">
        <f>MONTH(SalesDataTable[[#This Row],[Order Date]])</f>
        <v>3</v>
      </c>
      <c r="T333" s="8" t="str">
        <f>TEXT(SalesDataTable[[#This Row],[Order Date]],"mmm")</f>
        <v>Mar</v>
      </c>
    </row>
    <row r="334" spans="1:20" ht="15.75" x14ac:dyDescent="0.25">
      <c r="A334" s="2">
        <v>3304</v>
      </c>
      <c r="B334" s="3">
        <v>46091</v>
      </c>
      <c r="C334" s="4" t="s">
        <v>26</v>
      </c>
      <c r="D334" s="4" t="s">
        <v>63</v>
      </c>
      <c r="E334" s="4" t="s">
        <v>48</v>
      </c>
      <c r="F334" s="4" t="s">
        <v>23</v>
      </c>
      <c r="G334" s="4" t="s">
        <v>24</v>
      </c>
      <c r="H334" s="4" t="s">
        <v>42</v>
      </c>
      <c r="I334" s="5">
        <v>2</v>
      </c>
      <c r="J334" s="6">
        <v>49.7</v>
      </c>
      <c r="K334" s="7">
        <v>0</v>
      </c>
      <c r="L334" s="6">
        <v>23.14</v>
      </c>
      <c r="M334" s="6">
        <f t="shared" si="20"/>
        <v>99.4</v>
      </c>
      <c r="N334" s="6">
        <f t="shared" si="21"/>
        <v>46.28</v>
      </c>
      <c r="O334" s="6">
        <f t="shared" si="22"/>
        <v>53.120000000000005</v>
      </c>
      <c r="P334" s="8">
        <f t="shared" si="23"/>
        <v>0.53440643863179071</v>
      </c>
      <c r="Q334" s="9">
        <f>YEAR(SalesDataTable[[#This Row],[Order Date]])</f>
        <v>2026</v>
      </c>
      <c r="R334" s="8" t="str">
        <f>"Q"&amp;ROUNDUP(MONTH(SalesDataTable[[#This Row],[Order Date]])/3,0)</f>
        <v>Q1</v>
      </c>
      <c r="S334" s="5">
        <f>MONTH(SalesDataTable[[#This Row],[Order Date]])</f>
        <v>3</v>
      </c>
      <c r="T334" s="8" t="str">
        <f>TEXT(SalesDataTable[[#This Row],[Order Date]],"mmm")</f>
        <v>Mar</v>
      </c>
    </row>
    <row r="335" spans="1:20" ht="15.75" x14ac:dyDescent="0.25">
      <c r="A335" s="2">
        <v>4876</v>
      </c>
      <c r="B335" s="3">
        <v>46091</v>
      </c>
      <c r="C335" s="4" t="s">
        <v>40</v>
      </c>
      <c r="D335" s="4" t="s">
        <v>41</v>
      </c>
      <c r="E335" s="4" t="s">
        <v>22</v>
      </c>
      <c r="F335" s="4" t="s">
        <v>23</v>
      </c>
      <c r="G335" s="4" t="s">
        <v>24</v>
      </c>
      <c r="H335" s="4" t="s">
        <v>46</v>
      </c>
      <c r="I335" s="5">
        <v>1</v>
      </c>
      <c r="J335" s="6">
        <v>39.659999999999997</v>
      </c>
      <c r="K335" s="7">
        <v>0.05</v>
      </c>
      <c r="L335" s="6">
        <v>16.93</v>
      </c>
      <c r="M335" s="6">
        <f t="shared" si="20"/>
        <v>37.676999999999992</v>
      </c>
      <c r="N335" s="6">
        <f t="shared" si="21"/>
        <v>16.93</v>
      </c>
      <c r="O335" s="6">
        <f t="shared" si="22"/>
        <v>20.746999999999993</v>
      </c>
      <c r="P335" s="8">
        <f t="shared" si="23"/>
        <v>0.5506542452955383</v>
      </c>
      <c r="Q335" s="9">
        <f>YEAR(SalesDataTable[[#This Row],[Order Date]])</f>
        <v>2026</v>
      </c>
      <c r="R335" s="8" t="str">
        <f>"Q"&amp;ROUNDUP(MONTH(SalesDataTable[[#This Row],[Order Date]])/3,0)</f>
        <v>Q1</v>
      </c>
      <c r="S335" s="5">
        <f>MONTH(SalesDataTable[[#This Row],[Order Date]])</f>
        <v>3</v>
      </c>
      <c r="T335" s="8" t="str">
        <f>TEXT(SalesDataTable[[#This Row],[Order Date]],"mmm")</f>
        <v>Mar</v>
      </c>
    </row>
    <row r="336" spans="1:20" ht="15.75" x14ac:dyDescent="0.25">
      <c r="A336" s="2">
        <v>83</v>
      </c>
      <c r="B336" s="3">
        <v>46092</v>
      </c>
      <c r="C336" s="4" t="s">
        <v>26</v>
      </c>
      <c r="D336" s="4" t="s">
        <v>63</v>
      </c>
      <c r="E336" s="4" t="s">
        <v>28</v>
      </c>
      <c r="F336" s="4" t="s">
        <v>36</v>
      </c>
      <c r="G336" s="4" t="s">
        <v>54</v>
      </c>
      <c r="H336" s="4" t="s">
        <v>65</v>
      </c>
      <c r="I336" s="5">
        <v>4</v>
      </c>
      <c r="J336" s="6">
        <v>50.65</v>
      </c>
      <c r="K336" s="7">
        <v>0.15</v>
      </c>
      <c r="L336" s="6">
        <v>22</v>
      </c>
      <c r="M336" s="6">
        <f t="shared" si="20"/>
        <v>172.20999999999998</v>
      </c>
      <c r="N336" s="6">
        <f t="shared" si="21"/>
        <v>88</v>
      </c>
      <c r="O336" s="6">
        <f t="shared" si="22"/>
        <v>84.20999999999998</v>
      </c>
      <c r="P336" s="8">
        <f t="shared" si="23"/>
        <v>0.48899599326403803</v>
      </c>
      <c r="Q336" s="9">
        <f>YEAR(SalesDataTable[[#This Row],[Order Date]])</f>
        <v>2026</v>
      </c>
      <c r="R336" s="8" t="str">
        <f>"Q"&amp;ROUNDUP(MONTH(SalesDataTable[[#This Row],[Order Date]])/3,0)</f>
        <v>Q1</v>
      </c>
      <c r="S336" s="5">
        <f>MONTH(SalesDataTable[[#This Row],[Order Date]])</f>
        <v>3</v>
      </c>
      <c r="T336" s="8" t="str">
        <f>TEXT(SalesDataTable[[#This Row],[Order Date]],"mmm")</f>
        <v>Mar</v>
      </c>
    </row>
    <row r="337" spans="1:20" ht="15.75" x14ac:dyDescent="0.25">
      <c r="A337" s="2">
        <v>863</v>
      </c>
      <c r="B337" s="3">
        <v>46092</v>
      </c>
      <c r="C337" s="4" t="s">
        <v>31</v>
      </c>
      <c r="D337" s="4" t="s">
        <v>32</v>
      </c>
      <c r="E337" s="4" t="s">
        <v>48</v>
      </c>
      <c r="F337" s="4" t="s">
        <v>23</v>
      </c>
      <c r="G337" s="4" t="s">
        <v>54</v>
      </c>
      <c r="H337" s="4" t="s">
        <v>65</v>
      </c>
      <c r="I337" s="5">
        <v>2</v>
      </c>
      <c r="J337" s="6">
        <v>50.72</v>
      </c>
      <c r="K337" s="7">
        <v>0</v>
      </c>
      <c r="L337" s="6">
        <v>21.88</v>
      </c>
      <c r="M337" s="6">
        <f t="shared" si="20"/>
        <v>101.44</v>
      </c>
      <c r="N337" s="6">
        <f t="shared" si="21"/>
        <v>43.76</v>
      </c>
      <c r="O337" s="6">
        <f t="shared" si="22"/>
        <v>57.68</v>
      </c>
      <c r="P337" s="8">
        <f t="shared" si="23"/>
        <v>0.56861198738170349</v>
      </c>
      <c r="Q337" s="9">
        <f>YEAR(SalesDataTable[[#This Row],[Order Date]])</f>
        <v>2026</v>
      </c>
      <c r="R337" s="8" t="str">
        <f>"Q"&amp;ROUNDUP(MONTH(SalesDataTable[[#This Row],[Order Date]])/3,0)</f>
        <v>Q1</v>
      </c>
      <c r="S337" s="5">
        <f>MONTH(SalesDataTable[[#This Row],[Order Date]])</f>
        <v>3</v>
      </c>
      <c r="T337" s="8" t="str">
        <f>TEXT(SalesDataTable[[#This Row],[Order Date]],"mmm")</f>
        <v>Mar</v>
      </c>
    </row>
    <row r="338" spans="1:20" ht="15.75" x14ac:dyDescent="0.25">
      <c r="A338" s="2">
        <v>2323</v>
      </c>
      <c r="B338" s="3">
        <v>46092</v>
      </c>
      <c r="C338" s="4" t="s">
        <v>26</v>
      </c>
      <c r="D338" s="4" t="s">
        <v>63</v>
      </c>
      <c r="E338" s="4" t="s">
        <v>39</v>
      </c>
      <c r="F338" s="4" t="s">
        <v>33</v>
      </c>
      <c r="G338" s="4" t="s">
        <v>34</v>
      </c>
      <c r="H338" s="4" t="s">
        <v>35</v>
      </c>
      <c r="I338" s="5">
        <v>2</v>
      </c>
      <c r="J338" s="6">
        <v>36.08</v>
      </c>
      <c r="K338" s="7">
        <v>0.05</v>
      </c>
      <c r="L338" s="6">
        <v>13.19</v>
      </c>
      <c r="M338" s="6">
        <f t="shared" si="20"/>
        <v>68.551999999999992</v>
      </c>
      <c r="N338" s="6">
        <f t="shared" si="21"/>
        <v>26.38</v>
      </c>
      <c r="O338" s="6">
        <f t="shared" si="22"/>
        <v>42.171999999999997</v>
      </c>
      <c r="P338" s="8">
        <f t="shared" si="23"/>
        <v>0.61518263507993931</v>
      </c>
      <c r="Q338" s="9">
        <f>YEAR(SalesDataTable[[#This Row],[Order Date]])</f>
        <v>2026</v>
      </c>
      <c r="R338" s="8" t="str">
        <f>"Q"&amp;ROUNDUP(MONTH(SalesDataTable[[#This Row],[Order Date]])/3,0)</f>
        <v>Q1</v>
      </c>
      <c r="S338" s="5">
        <f>MONTH(SalesDataTable[[#This Row],[Order Date]])</f>
        <v>3</v>
      </c>
      <c r="T338" s="8" t="str">
        <f>TEXT(SalesDataTable[[#This Row],[Order Date]],"mmm")</f>
        <v>Mar</v>
      </c>
    </row>
    <row r="339" spans="1:20" ht="15.75" x14ac:dyDescent="0.25">
      <c r="A339" s="2">
        <v>3064</v>
      </c>
      <c r="B339" s="3">
        <v>46092</v>
      </c>
      <c r="C339" s="4" t="s">
        <v>40</v>
      </c>
      <c r="D339" s="4" t="s">
        <v>53</v>
      </c>
      <c r="E339" s="4" t="s">
        <v>22</v>
      </c>
      <c r="F339" s="4" t="s">
        <v>23</v>
      </c>
      <c r="G339" s="4" t="s">
        <v>43</v>
      </c>
      <c r="H339" s="4" t="s">
        <v>71</v>
      </c>
      <c r="I339" s="5">
        <v>6</v>
      </c>
      <c r="J339" s="6">
        <v>124.04</v>
      </c>
      <c r="K339" s="7">
        <v>0.05</v>
      </c>
      <c r="L339" s="6">
        <v>61.17</v>
      </c>
      <c r="M339" s="6">
        <f t="shared" si="20"/>
        <v>707.02800000000002</v>
      </c>
      <c r="N339" s="6">
        <f t="shared" si="21"/>
        <v>367.02</v>
      </c>
      <c r="O339" s="6">
        <f t="shared" si="22"/>
        <v>340.00800000000004</v>
      </c>
      <c r="P339" s="8">
        <f t="shared" si="23"/>
        <v>0.48089750335205966</v>
      </c>
      <c r="Q339" s="9">
        <f>YEAR(SalesDataTable[[#This Row],[Order Date]])</f>
        <v>2026</v>
      </c>
      <c r="R339" s="8" t="str">
        <f>"Q"&amp;ROUNDUP(MONTH(SalesDataTable[[#This Row],[Order Date]])/3,0)</f>
        <v>Q1</v>
      </c>
      <c r="S339" s="5">
        <f>MONTH(SalesDataTable[[#This Row],[Order Date]])</f>
        <v>3</v>
      </c>
      <c r="T339" s="8" t="str">
        <f>TEXT(SalesDataTable[[#This Row],[Order Date]],"mmm")</f>
        <v>Mar</v>
      </c>
    </row>
    <row r="340" spans="1:20" ht="15.75" x14ac:dyDescent="0.25">
      <c r="A340" s="2">
        <v>4995</v>
      </c>
      <c r="B340" s="3">
        <v>46092</v>
      </c>
      <c r="C340" s="4" t="s">
        <v>26</v>
      </c>
      <c r="D340" s="4" t="s">
        <v>63</v>
      </c>
      <c r="E340" s="4" t="s">
        <v>48</v>
      </c>
      <c r="F340" s="4" t="s">
        <v>33</v>
      </c>
      <c r="G340" s="4" t="s">
        <v>29</v>
      </c>
      <c r="H340" s="4" t="s">
        <v>30</v>
      </c>
      <c r="I340" s="5">
        <v>3</v>
      </c>
      <c r="J340" s="6">
        <v>90.31</v>
      </c>
      <c r="K340" s="7">
        <v>0</v>
      </c>
      <c r="L340" s="6">
        <v>44.58</v>
      </c>
      <c r="M340" s="6">
        <f t="shared" si="20"/>
        <v>270.93</v>
      </c>
      <c r="N340" s="6">
        <f t="shared" si="21"/>
        <v>133.74</v>
      </c>
      <c r="O340" s="6">
        <f t="shared" si="22"/>
        <v>137.19</v>
      </c>
      <c r="P340" s="8">
        <f t="shared" si="23"/>
        <v>0.50636695825489975</v>
      </c>
      <c r="Q340" s="9">
        <f>YEAR(SalesDataTable[[#This Row],[Order Date]])</f>
        <v>2026</v>
      </c>
      <c r="R340" s="8" t="str">
        <f>"Q"&amp;ROUNDUP(MONTH(SalesDataTable[[#This Row],[Order Date]])/3,0)</f>
        <v>Q1</v>
      </c>
      <c r="S340" s="5">
        <f>MONTH(SalesDataTable[[#This Row],[Order Date]])</f>
        <v>3</v>
      </c>
      <c r="T340" s="8" t="str">
        <f>TEXT(SalesDataTable[[#This Row],[Order Date]],"mmm")</f>
        <v>Mar</v>
      </c>
    </row>
    <row r="341" spans="1:20" ht="15.75" x14ac:dyDescent="0.25">
      <c r="A341" s="2">
        <v>46</v>
      </c>
      <c r="B341" s="3">
        <v>46093</v>
      </c>
      <c r="C341" s="4" t="s">
        <v>40</v>
      </c>
      <c r="D341" s="4" t="s">
        <v>51</v>
      </c>
      <c r="E341" s="4" t="s">
        <v>22</v>
      </c>
      <c r="F341" s="4" t="s">
        <v>23</v>
      </c>
      <c r="G341" s="4" t="s">
        <v>29</v>
      </c>
      <c r="H341" s="4" t="s">
        <v>66</v>
      </c>
      <c r="I341" s="5">
        <v>4</v>
      </c>
      <c r="J341" s="6">
        <v>72.63</v>
      </c>
      <c r="K341" s="7">
        <v>0.1</v>
      </c>
      <c r="L341" s="6">
        <v>31.45</v>
      </c>
      <c r="M341" s="6">
        <f t="shared" si="20"/>
        <v>261.46800000000002</v>
      </c>
      <c r="N341" s="6">
        <f t="shared" si="21"/>
        <v>125.8</v>
      </c>
      <c r="O341" s="6">
        <f t="shared" si="22"/>
        <v>135.66800000000001</v>
      </c>
      <c r="P341" s="8">
        <f t="shared" si="23"/>
        <v>0.51887037801948999</v>
      </c>
      <c r="Q341" s="9">
        <f>YEAR(SalesDataTable[[#This Row],[Order Date]])</f>
        <v>2026</v>
      </c>
      <c r="R341" s="8" t="str">
        <f>"Q"&amp;ROUNDUP(MONTH(SalesDataTable[[#This Row],[Order Date]])/3,0)</f>
        <v>Q1</v>
      </c>
      <c r="S341" s="5">
        <f>MONTH(SalesDataTable[[#This Row],[Order Date]])</f>
        <v>3</v>
      </c>
      <c r="T341" s="8" t="str">
        <f>TEXT(SalesDataTable[[#This Row],[Order Date]],"mmm")</f>
        <v>Mar</v>
      </c>
    </row>
    <row r="342" spans="1:20" ht="15.75" x14ac:dyDescent="0.25">
      <c r="A342" s="2">
        <v>443</v>
      </c>
      <c r="B342" s="3">
        <v>46093</v>
      </c>
      <c r="C342" s="4" t="s">
        <v>26</v>
      </c>
      <c r="D342" s="4" t="s">
        <v>69</v>
      </c>
      <c r="E342" s="4" t="s">
        <v>22</v>
      </c>
      <c r="F342" s="4" t="s">
        <v>23</v>
      </c>
      <c r="G342" s="4" t="s">
        <v>54</v>
      </c>
      <c r="H342" s="4" t="s">
        <v>55</v>
      </c>
      <c r="I342" s="5">
        <v>3</v>
      </c>
      <c r="J342" s="6">
        <v>39.9</v>
      </c>
      <c r="K342" s="7">
        <v>0</v>
      </c>
      <c r="L342" s="6">
        <v>14.49</v>
      </c>
      <c r="M342" s="6">
        <f t="shared" si="20"/>
        <v>119.69999999999999</v>
      </c>
      <c r="N342" s="6">
        <f t="shared" si="21"/>
        <v>43.47</v>
      </c>
      <c r="O342" s="6">
        <f t="shared" si="22"/>
        <v>76.22999999999999</v>
      </c>
      <c r="P342" s="8">
        <f t="shared" si="23"/>
        <v>0.63684210526315788</v>
      </c>
      <c r="Q342" s="9">
        <f>YEAR(SalesDataTable[[#This Row],[Order Date]])</f>
        <v>2026</v>
      </c>
      <c r="R342" s="8" t="str">
        <f>"Q"&amp;ROUNDUP(MONTH(SalesDataTable[[#This Row],[Order Date]])/3,0)</f>
        <v>Q1</v>
      </c>
      <c r="S342" s="5">
        <f>MONTH(SalesDataTable[[#This Row],[Order Date]])</f>
        <v>3</v>
      </c>
      <c r="T342" s="8" t="str">
        <f>TEXT(SalesDataTable[[#This Row],[Order Date]],"mmm")</f>
        <v>Mar</v>
      </c>
    </row>
    <row r="343" spans="1:20" ht="15.75" x14ac:dyDescent="0.25">
      <c r="A343" s="2">
        <v>759</v>
      </c>
      <c r="B343" s="3">
        <v>46093</v>
      </c>
      <c r="C343" s="4" t="s">
        <v>26</v>
      </c>
      <c r="D343" s="4" t="s">
        <v>63</v>
      </c>
      <c r="E343" s="4" t="s">
        <v>22</v>
      </c>
      <c r="F343" s="4" t="s">
        <v>33</v>
      </c>
      <c r="G343" s="4" t="s">
        <v>54</v>
      </c>
      <c r="H343" s="4" t="s">
        <v>65</v>
      </c>
      <c r="I343" s="5">
        <v>1</v>
      </c>
      <c r="J343" s="6">
        <v>49.79</v>
      </c>
      <c r="K343" s="7">
        <v>0.1</v>
      </c>
      <c r="L343" s="6">
        <v>22.29</v>
      </c>
      <c r="M343" s="6">
        <f t="shared" si="20"/>
        <v>44.811</v>
      </c>
      <c r="N343" s="6">
        <f t="shared" si="21"/>
        <v>22.29</v>
      </c>
      <c r="O343" s="6">
        <f t="shared" si="22"/>
        <v>22.521000000000001</v>
      </c>
      <c r="P343" s="8">
        <f t="shared" si="23"/>
        <v>0.5025774921336279</v>
      </c>
      <c r="Q343" s="9">
        <f>YEAR(SalesDataTable[[#This Row],[Order Date]])</f>
        <v>2026</v>
      </c>
      <c r="R343" s="8" t="str">
        <f>"Q"&amp;ROUNDUP(MONTH(SalesDataTable[[#This Row],[Order Date]])/3,0)</f>
        <v>Q1</v>
      </c>
      <c r="S343" s="5">
        <f>MONTH(SalesDataTable[[#This Row],[Order Date]])</f>
        <v>3</v>
      </c>
      <c r="T343" s="8" t="str">
        <f>TEXT(SalesDataTable[[#This Row],[Order Date]],"mmm")</f>
        <v>Mar</v>
      </c>
    </row>
    <row r="344" spans="1:20" ht="15.75" x14ac:dyDescent="0.25">
      <c r="A344" s="2">
        <v>1097</v>
      </c>
      <c r="B344" s="3">
        <v>46093</v>
      </c>
      <c r="C344" s="4" t="s">
        <v>31</v>
      </c>
      <c r="D344" s="4" t="s">
        <v>32</v>
      </c>
      <c r="E344" s="4" t="s">
        <v>48</v>
      </c>
      <c r="F344" s="4" t="s">
        <v>33</v>
      </c>
      <c r="G344" s="4" t="s">
        <v>24</v>
      </c>
      <c r="H344" s="4" t="s">
        <v>46</v>
      </c>
      <c r="I344" s="5">
        <v>1</v>
      </c>
      <c r="J344" s="6">
        <v>41.24</v>
      </c>
      <c r="K344" s="7">
        <v>0.05</v>
      </c>
      <c r="L344" s="6">
        <v>16.64</v>
      </c>
      <c r="M344" s="6">
        <f t="shared" si="20"/>
        <v>39.177999999999997</v>
      </c>
      <c r="N344" s="6">
        <f t="shared" si="21"/>
        <v>16.64</v>
      </c>
      <c r="O344" s="6">
        <f t="shared" si="22"/>
        <v>22.537999999999997</v>
      </c>
      <c r="P344" s="8">
        <f t="shared" si="23"/>
        <v>0.57527183623462141</v>
      </c>
      <c r="Q344" s="9">
        <f>YEAR(SalesDataTable[[#This Row],[Order Date]])</f>
        <v>2026</v>
      </c>
      <c r="R344" s="8" t="str">
        <f>"Q"&amp;ROUNDUP(MONTH(SalesDataTable[[#This Row],[Order Date]])/3,0)</f>
        <v>Q1</v>
      </c>
      <c r="S344" s="5">
        <f>MONTH(SalesDataTable[[#This Row],[Order Date]])</f>
        <v>3</v>
      </c>
      <c r="T344" s="8" t="str">
        <f>TEXT(SalesDataTable[[#This Row],[Order Date]],"mmm")</f>
        <v>Mar</v>
      </c>
    </row>
    <row r="345" spans="1:20" ht="15.75" x14ac:dyDescent="0.25">
      <c r="A345" s="2">
        <v>2152</v>
      </c>
      <c r="B345" s="3">
        <v>46093</v>
      </c>
      <c r="C345" s="4" t="s">
        <v>20</v>
      </c>
      <c r="D345" s="4" t="s">
        <v>56</v>
      </c>
      <c r="E345" s="4" t="s">
        <v>22</v>
      </c>
      <c r="F345" s="4" t="s">
        <v>33</v>
      </c>
      <c r="G345" s="4" t="s">
        <v>29</v>
      </c>
      <c r="H345" s="4" t="s">
        <v>37</v>
      </c>
      <c r="I345" s="5">
        <v>1</v>
      </c>
      <c r="J345" s="6">
        <v>142.88999999999999</v>
      </c>
      <c r="K345" s="7">
        <v>0</v>
      </c>
      <c r="L345" s="6">
        <v>81.099999999999994</v>
      </c>
      <c r="M345" s="6">
        <f t="shared" si="20"/>
        <v>142.88999999999999</v>
      </c>
      <c r="N345" s="6">
        <f t="shared" si="21"/>
        <v>81.099999999999994</v>
      </c>
      <c r="O345" s="6">
        <f t="shared" si="22"/>
        <v>61.789999999999992</v>
      </c>
      <c r="P345" s="8">
        <f t="shared" si="23"/>
        <v>0.43243054097557559</v>
      </c>
      <c r="Q345" s="9">
        <f>YEAR(SalesDataTable[[#This Row],[Order Date]])</f>
        <v>2026</v>
      </c>
      <c r="R345" s="8" t="str">
        <f>"Q"&amp;ROUNDUP(MONTH(SalesDataTable[[#This Row],[Order Date]])/3,0)</f>
        <v>Q1</v>
      </c>
      <c r="S345" s="5">
        <f>MONTH(SalesDataTable[[#This Row],[Order Date]])</f>
        <v>3</v>
      </c>
      <c r="T345" s="8" t="str">
        <f>TEXT(SalesDataTable[[#This Row],[Order Date]],"mmm")</f>
        <v>Mar</v>
      </c>
    </row>
    <row r="346" spans="1:20" ht="15.75" x14ac:dyDescent="0.25">
      <c r="A346" s="2">
        <v>2512</v>
      </c>
      <c r="B346" s="3">
        <v>46093</v>
      </c>
      <c r="C346" s="4" t="s">
        <v>26</v>
      </c>
      <c r="D346" s="4" t="s">
        <v>27</v>
      </c>
      <c r="E346" s="4" t="s">
        <v>22</v>
      </c>
      <c r="F346" s="4" t="s">
        <v>33</v>
      </c>
      <c r="G346" s="4" t="s">
        <v>43</v>
      </c>
      <c r="H346" s="4" t="s">
        <v>49</v>
      </c>
      <c r="I346" s="5">
        <v>2</v>
      </c>
      <c r="J346" s="6">
        <v>192.76</v>
      </c>
      <c r="K346" s="7">
        <v>0</v>
      </c>
      <c r="L346" s="6">
        <v>103.08</v>
      </c>
      <c r="M346" s="6">
        <f t="shared" si="20"/>
        <v>385.52</v>
      </c>
      <c r="N346" s="6">
        <f t="shared" si="21"/>
        <v>206.16</v>
      </c>
      <c r="O346" s="6">
        <f t="shared" si="22"/>
        <v>179.35999999999999</v>
      </c>
      <c r="P346" s="8">
        <f t="shared" si="23"/>
        <v>0.46524175140070551</v>
      </c>
      <c r="Q346" s="9">
        <f>YEAR(SalesDataTable[[#This Row],[Order Date]])</f>
        <v>2026</v>
      </c>
      <c r="R346" s="8" t="str">
        <f>"Q"&amp;ROUNDUP(MONTH(SalesDataTable[[#This Row],[Order Date]])/3,0)</f>
        <v>Q1</v>
      </c>
      <c r="S346" s="5">
        <f>MONTH(SalesDataTable[[#This Row],[Order Date]])</f>
        <v>3</v>
      </c>
      <c r="T346" s="8" t="str">
        <f>TEXT(SalesDataTable[[#This Row],[Order Date]],"mmm")</f>
        <v>Mar</v>
      </c>
    </row>
    <row r="347" spans="1:20" ht="15.75" x14ac:dyDescent="0.25">
      <c r="A347" s="2">
        <v>2578</v>
      </c>
      <c r="B347" s="3">
        <v>46093</v>
      </c>
      <c r="C347" s="4" t="s">
        <v>31</v>
      </c>
      <c r="D347" s="4" t="s">
        <v>45</v>
      </c>
      <c r="E347" s="4" t="s">
        <v>22</v>
      </c>
      <c r="F347" s="4" t="s">
        <v>33</v>
      </c>
      <c r="G347" s="4" t="s">
        <v>34</v>
      </c>
      <c r="H347" s="4" t="s">
        <v>68</v>
      </c>
      <c r="I347" s="5">
        <v>1</v>
      </c>
      <c r="J347" s="6">
        <v>165.72</v>
      </c>
      <c r="K347" s="7">
        <v>0</v>
      </c>
      <c r="L347" s="6">
        <v>89.31</v>
      </c>
      <c r="M347" s="6">
        <f t="shared" si="20"/>
        <v>165.72</v>
      </c>
      <c r="N347" s="6">
        <f t="shared" si="21"/>
        <v>89.31</v>
      </c>
      <c r="O347" s="6">
        <f t="shared" si="22"/>
        <v>76.41</v>
      </c>
      <c r="P347" s="8">
        <f t="shared" si="23"/>
        <v>0.46107892831281677</v>
      </c>
      <c r="Q347" s="9">
        <f>YEAR(SalesDataTable[[#This Row],[Order Date]])</f>
        <v>2026</v>
      </c>
      <c r="R347" s="8" t="str">
        <f>"Q"&amp;ROUNDUP(MONTH(SalesDataTable[[#This Row],[Order Date]])/3,0)</f>
        <v>Q1</v>
      </c>
      <c r="S347" s="5">
        <f>MONTH(SalesDataTable[[#This Row],[Order Date]])</f>
        <v>3</v>
      </c>
      <c r="T347" s="8" t="str">
        <f>TEXT(SalesDataTable[[#This Row],[Order Date]],"mmm")</f>
        <v>Mar</v>
      </c>
    </row>
    <row r="348" spans="1:20" ht="15.75" x14ac:dyDescent="0.25">
      <c r="A348" s="2">
        <v>3302</v>
      </c>
      <c r="B348" s="3">
        <v>46093</v>
      </c>
      <c r="C348" s="4" t="s">
        <v>40</v>
      </c>
      <c r="D348" s="4" t="s">
        <v>51</v>
      </c>
      <c r="E348" s="4" t="s">
        <v>39</v>
      </c>
      <c r="F348" s="4" t="s">
        <v>36</v>
      </c>
      <c r="G348" s="4" t="s">
        <v>34</v>
      </c>
      <c r="H348" s="4" t="s">
        <v>68</v>
      </c>
      <c r="I348" s="5">
        <v>2</v>
      </c>
      <c r="J348" s="6">
        <v>164.33</v>
      </c>
      <c r="K348" s="7">
        <v>0</v>
      </c>
      <c r="L348" s="6">
        <v>86.07</v>
      </c>
      <c r="M348" s="6">
        <f t="shared" si="20"/>
        <v>328.66</v>
      </c>
      <c r="N348" s="6">
        <f t="shared" si="21"/>
        <v>172.14</v>
      </c>
      <c r="O348" s="6">
        <f t="shared" si="22"/>
        <v>156.52000000000004</v>
      </c>
      <c r="P348" s="8">
        <f t="shared" si="23"/>
        <v>0.47623684050386428</v>
      </c>
      <c r="Q348" s="9">
        <f>YEAR(SalesDataTable[[#This Row],[Order Date]])</f>
        <v>2026</v>
      </c>
      <c r="R348" s="8" t="str">
        <f>"Q"&amp;ROUNDUP(MONTH(SalesDataTable[[#This Row],[Order Date]])/3,0)</f>
        <v>Q1</v>
      </c>
      <c r="S348" s="5">
        <f>MONTH(SalesDataTable[[#This Row],[Order Date]])</f>
        <v>3</v>
      </c>
      <c r="T348" s="8" t="str">
        <f>TEXT(SalesDataTable[[#This Row],[Order Date]],"mmm")</f>
        <v>Mar</v>
      </c>
    </row>
    <row r="349" spans="1:20" ht="15.75" x14ac:dyDescent="0.25">
      <c r="A349" s="2">
        <v>3752</v>
      </c>
      <c r="B349" s="3">
        <v>46093</v>
      </c>
      <c r="C349" s="4" t="s">
        <v>40</v>
      </c>
      <c r="D349" s="4" t="s">
        <v>53</v>
      </c>
      <c r="E349" s="4" t="s">
        <v>28</v>
      </c>
      <c r="F349" s="4" t="s">
        <v>36</v>
      </c>
      <c r="G349" s="4" t="s">
        <v>34</v>
      </c>
      <c r="H349" s="4" t="s">
        <v>52</v>
      </c>
      <c r="I349" s="5">
        <v>3</v>
      </c>
      <c r="J349" s="6">
        <v>45.8</v>
      </c>
      <c r="K349" s="7">
        <v>0.15</v>
      </c>
      <c r="L349" s="6">
        <v>18.47</v>
      </c>
      <c r="M349" s="6">
        <f t="shared" si="20"/>
        <v>116.78999999999998</v>
      </c>
      <c r="N349" s="6">
        <f t="shared" si="21"/>
        <v>55.41</v>
      </c>
      <c r="O349" s="6">
        <f t="shared" si="22"/>
        <v>61.379999999999981</v>
      </c>
      <c r="P349" s="8">
        <f t="shared" si="23"/>
        <v>0.52555869509375797</v>
      </c>
      <c r="Q349" s="9">
        <f>YEAR(SalesDataTable[[#This Row],[Order Date]])</f>
        <v>2026</v>
      </c>
      <c r="R349" s="8" t="str">
        <f>"Q"&amp;ROUNDUP(MONTH(SalesDataTable[[#This Row],[Order Date]])/3,0)</f>
        <v>Q1</v>
      </c>
      <c r="S349" s="5">
        <f>MONTH(SalesDataTable[[#This Row],[Order Date]])</f>
        <v>3</v>
      </c>
      <c r="T349" s="8" t="str">
        <f>TEXT(SalesDataTable[[#This Row],[Order Date]],"mmm")</f>
        <v>Mar</v>
      </c>
    </row>
    <row r="350" spans="1:20" ht="15.75" x14ac:dyDescent="0.25">
      <c r="A350" s="2">
        <v>4839</v>
      </c>
      <c r="B350" s="3">
        <v>46093</v>
      </c>
      <c r="C350" s="4" t="s">
        <v>26</v>
      </c>
      <c r="D350" s="4" t="s">
        <v>27</v>
      </c>
      <c r="E350" s="4" t="s">
        <v>22</v>
      </c>
      <c r="F350" s="4" t="s">
        <v>33</v>
      </c>
      <c r="G350" s="4" t="s">
        <v>24</v>
      </c>
      <c r="H350" s="4" t="s">
        <v>50</v>
      </c>
      <c r="I350" s="5">
        <v>2</v>
      </c>
      <c r="J350" s="6">
        <v>103.08</v>
      </c>
      <c r="K350" s="7">
        <v>0.05</v>
      </c>
      <c r="L350" s="6">
        <v>49.27</v>
      </c>
      <c r="M350" s="6">
        <f t="shared" si="20"/>
        <v>195.85199999999998</v>
      </c>
      <c r="N350" s="6">
        <f t="shared" si="21"/>
        <v>98.54</v>
      </c>
      <c r="O350" s="6">
        <f t="shared" si="22"/>
        <v>97.311999999999969</v>
      </c>
      <c r="P350" s="8">
        <f t="shared" si="23"/>
        <v>0.49686497967853266</v>
      </c>
      <c r="Q350" s="9">
        <f>YEAR(SalesDataTable[[#This Row],[Order Date]])</f>
        <v>2026</v>
      </c>
      <c r="R350" s="8" t="str">
        <f>"Q"&amp;ROUNDUP(MONTH(SalesDataTable[[#This Row],[Order Date]])/3,0)</f>
        <v>Q1</v>
      </c>
      <c r="S350" s="5">
        <f>MONTH(SalesDataTable[[#This Row],[Order Date]])</f>
        <v>3</v>
      </c>
      <c r="T350" s="8" t="str">
        <f>TEXT(SalesDataTable[[#This Row],[Order Date]],"mmm")</f>
        <v>Mar</v>
      </c>
    </row>
    <row r="351" spans="1:20" ht="15.75" x14ac:dyDescent="0.25">
      <c r="A351" s="2">
        <v>264</v>
      </c>
      <c r="B351" s="3">
        <v>46094</v>
      </c>
      <c r="C351" s="4" t="s">
        <v>20</v>
      </c>
      <c r="D351" s="4" t="s">
        <v>21</v>
      </c>
      <c r="E351" s="4" t="s">
        <v>22</v>
      </c>
      <c r="F351" s="4" t="s">
        <v>36</v>
      </c>
      <c r="G351" s="4" t="s">
        <v>34</v>
      </c>
      <c r="H351" s="4" t="s">
        <v>52</v>
      </c>
      <c r="I351" s="5">
        <v>4</v>
      </c>
      <c r="J351" s="6">
        <v>47.33</v>
      </c>
      <c r="K351" s="7">
        <v>0</v>
      </c>
      <c r="L351" s="6">
        <v>18.739999999999998</v>
      </c>
      <c r="M351" s="6">
        <f t="shared" si="20"/>
        <v>189.32</v>
      </c>
      <c r="N351" s="6">
        <f t="shared" si="21"/>
        <v>74.959999999999994</v>
      </c>
      <c r="O351" s="6">
        <f t="shared" si="22"/>
        <v>114.36</v>
      </c>
      <c r="P351" s="8">
        <f t="shared" si="23"/>
        <v>0.60405662370589475</v>
      </c>
      <c r="Q351" s="9">
        <f>YEAR(SalesDataTable[[#This Row],[Order Date]])</f>
        <v>2026</v>
      </c>
      <c r="R351" s="8" t="str">
        <f>"Q"&amp;ROUNDUP(MONTH(SalesDataTable[[#This Row],[Order Date]])/3,0)</f>
        <v>Q1</v>
      </c>
      <c r="S351" s="5">
        <f>MONTH(SalesDataTable[[#This Row],[Order Date]])</f>
        <v>3</v>
      </c>
      <c r="T351" s="8" t="str">
        <f>TEXT(SalesDataTable[[#This Row],[Order Date]],"mmm")</f>
        <v>Mar</v>
      </c>
    </row>
    <row r="352" spans="1:20" ht="15.75" x14ac:dyDescent="0.25">
      <c r="A352" s="2">
        <v>2498</v>
      </c>
      <c r="B352" s="3">
        <v>46094</v>
      </c>
      <c r="C352" s="4" t="s">
        <v>31</v>
      </c>
      <c r="D352" s="4" t="s">
        <v>38</v>
      </c>
      <c r="E352" s="4" t="s">
        <v>39</v>
      </c>
      <c r="F352" s="4" t="s">
        <v>33</v>
      </c>
      <c r="G352" s="4" t="s">
        <v>24</v>
      </c>
      <c r="H352" s="4" t="s">
        <v>42</v>
      </c>
      <c r="I352" s="5">
        <v>1</v>
      </c>
      <c r="J352" s="6">
        <v>50.04</v>
      </c>
      <c r="K352" s="7">
        <v>0</v>
      </c>
      <c r="L352" s="6">
        <v>22.64</v>
      </c>
      <c r="M352" s="6">
        <f t="shared" si="20"/>
        <v>50.04</v>
      </c>
      <c r="N352" s="6">
        <f t="shared" si="21"/>
        <v>22.64</v>
      </c>
      <c r="O352" s="6">
        <f t="shared" si="22"/>
        <v>27.4</v>
      </c>
      <c r="P352" s="8">
        <f t="shared" si="23"/>
        <v>0.54756195043964828</v>
      </c>
      <c r="Q352" s="9">
        <f>YEAR(SalesDataTable[[#This Row],[Order Date]])</f>
        <v>2026</v>
      </c>
      <c r="R352" s="8" t="str">
        <f>"Q"&amp;ROUNDUP(MONTH(SalesDataTable[[#This Row],[Order Date]])/3,0)</f>
        <v>Q1</v>
      </c>
      <c r="S352" s="5">
        <f>MONTH(SalesDataTable[[#This Row],[Order Date]])</f>
        <v>3</v>
      </c>
      <c r="T352" s="8" t="str">
        <f>TEXT(SalesDataTable[[#This Row],[Order Date]],"mmm")</f>
        <v>Mar</v>
      </c>
    </row>
    <row r="353" spans="1:20" ht="15.75" x14ac:dyDescent="0.25">
      <c r="A353" s="2">
        <v>3929</v>
      </c>
      <c r="B353" s="3">
        <v>46094</v>
      </c>
      <c r="C353" s="4" t="s">
        <v>40</v>
      </c>
      <c r="D353" s="4" t="s">
        <v>67</v>
      </c>
      <c r="E353" s="4" t="s">
        <v>22</v>
      </c>
      <c r="F353" s="4" t="s">
        <v>33</v>
      </c>
      <c r="G353" s="4" t="s">
        <v>54</v>
      </c>
      <c r="H353" s="4" t="s">
        <v>58</v>
      </c>
      <c r="I353" s="5">
        <v>1</v>
      </c>
      <c r="J353" s="6">
        <v>125.69</v>
      </c>
      <c r="K353" s="7">
        <v>0</v>
      </c>
      <c r="L353" s="6">
        <v>67.150000000000006</v>
      </c>
      <c r="M353" s="6">
        <f t="shared" si="20"/>
        <v>125.69</v>
      </c>
      <c r="N353" s="6">
        <f t="shared" si="21"/>
        <v>67.150000000000006</v>
      </c>
      <c r="O353" s="6">
        <f t="shared" si="22"/>
        <v>58.539999999999992</v>
      </c>
      <c r="P353" s="8">
        <f t="shared" si="23"/>
        <v>0.465749065160315</v>
      </c>
      <c r="Q353" s="9">
        <f>YEAR(SalesDataTable[[#This Row],[Order Date]])</f>
        <v>2026</v>
      </c>
      <c r="R353" s="8" t="str">
        <f>"Q"&amp;ROUNDUP(MONTH(SalesDataTable[[#This Row],[Order Date]])/3,0)</f>
        <v>Q1</v>
      </c>
      <c r="S353" s="5">
        <f>MONTH(SalesDataTable[[#This Row],[Order Date]])</f>
        <v>3</v>
      </c>
      <c r="T353" s="8" t="str">
        <f>TEXT(SalesDataTable[[#This Row],[Order Date]],"mmm")</f>
        <v>Mar</v>
      </c>
    </row>
    <row r="354" spans="1:20" ht="15.75" x14ac:dyDescent="0.25">
      <c r="A354" s="2">
        <v>4195</v>
      </c>
      <c r="B354" s="3">
        <v>46094</v>
      </c>
      <c r="C354" s="4" t="s">
        <v>40</v>
      </c>
      <c r="D354" s="4" t="s">
        <v>67</v>
      </c>
      <c r="E354" s="4" t="s">
        <v>48</v>
      </c>
      <c r="F354" s="4" t="s">
        <v>33</v>
      </c>
      <c r="G354" s="4" t="s">
        <v>29</v>
      </c>
      <c r="H354" s="4" t="s">
        <v>37</v>
      </c>
      <c r="I354" s="5">
        <v>2</v>
      </c>
      <c r="J354" s="6">
        <v>142.72999999999999</v>
      </c>
      <c r="K354" s="7">
        <v>0.1</v>
      </c>
      <c r="L354" s="6">
        <v>77.28</v>
      </c>
      <c r="M354" s="6">
        <f t="shared" si="20"/>
        <v>256.91399999999999</v>
      </c>
      <c r="N354" s="6">
        <f t="shared" si="21"/>
        <v>154.56</v>
      </c>
      <c r="O354" s="6">
        <f t="shared" si="22"/>
        <v>102.35399999999998</v>
      </c>
      <c r="P354" s="8">
        <f t="shared" si="23"/>
        <v>0.39839790747098247</v>
      </c>
      <c r="Q354" s="9">
        <f>YEAR(SalesDataTable[[#This Row],[Order Date]])</f>
        <v>2026</v>
      </c>
      <c r="R354" s="8" t="str">
        <f>"Q"&amp;ROUNDUP(MONTH(SalesDataTable[[#This Row],[Order Date]])/3,0)</f>
        <v>Q1</v>
      </c>
      <c r="S354" s="5">
        <f>MONTH(SalesDataTable[[#This Row],[Order Date]])</f>
        <v>3</v>
      </c>
      <c r="T354" s="8" t="str">
        <f>TEXT(SalesDataTable[[#This Row],[Order Date]],"mmm")</f>
        <v>Mar</v>
      </c>
    </row>
    <row r="355" spans="1:20" ht="15.75" x14ac:dyDescent="0.25">
      <c r="A355" s="2">
        <v>4684</v>
      </c>
      <c r="B355" s="3">
        <v>46094</v>
      </c>
      <c r="C355" s="4" t="s">
        <v>26</v>
      </c>
      <c r="D355" s="4" t="s">
        <v>63</v>
      </c>
      <c r="E355" s="4" t="s">
        <v>22</v>
      </c>
      <c r="F355" s="4" t="s">
        <v>23</v>
      </c>
      <c r="G355" s="4" t="s">
        <v>54</v>
      </c>
      <c r="H355" s="4" t="s">
        <v>58</v>
      </c>
      <c r="I355" s="5">
        <v>4</v>
      </c>
      <c r="J355" s="6">
        <v>124.36</v>
      </c>
      <c r="K355" s="7">
        <v>0</v>
      </c>
      <c r="L355" s="6">
        <v>68.790000000000006</v>
      </c>
      <c r="M355" s="6">
        <f t="shared" si="20"/>
        <v>497.44</v>
      </c>
      <c r="N355" s="6">
        <f t="shared" si="21"/>
        <v>275.16000000000003</v>
      </c>
      <c r="O355" s="6">
        <f t="shared" si="22"/>
        <v>222.27999999999997</v>
      </c>
      <c r="P355" s="8">
        <f t="shared" si="23"/>
        <v>0.44684786104856861</v>
      </c>
      <c r="Q355" s="9">
        <f>YEAR(SalesDataTable[[#This Row],[Order Date]])</f>
        <v>2026</v>
      </c>
      <c r="R355" s="8" t="str">
        <f>"Q"&amp;ROUNDUP(MONTH(SalesDataTable[[#This Row],[Order Date]])/3,0)</f>
        <v>Q1</v>
      </c>
      <c r="S355" s="5">
        <f>MONTH(SalesDataTable[[#This Row],[Order Date]])</f>
        <v>3</v>
      </c>
      <c r="T355" s="8" t="str">
        <f>TEXT(SalesDataTable[[#This Row],[Order Date]],"mmm")</f>
        <v>Mar</v>
      </c>
    </row>
    <row r="356" spans="1:20" ht="15.75" x14ac:dyDescent="0.25">
      <c r="A356" s="2">
        <v>313</v>
      </c>
      <c r="B356" s="3">
        <v>46095</v>
      </c>
      <c r="C356" s="4" t="s">
        <v>40</v>
      </c>
      <c r="D356" s="4" t="s">
        <v>53</v>
      </c>
      <c r="E356" s="4" t="s">
        <v>22</v>
      </c>
      <c r="F356" s="4" t="s">
        <v>33</v>
      </c>
      <c r="G356" s="4" t="s">
        <v>24</v>
      </c>
      <c r="H356" s="4" t="s">
        <v>46</v>
      </c>
      <c r="I356" s="5">
        <v>4</v>
      </c>
      <c r="J356" s="6">
        <v>40.42</v>
      </c>
      <c r="K356" s="7">
        <v>0.1</v>
      </c>
      <c r="L356" s="6">
        <v>16.25</v>
      </c>
      <c r="M356" s="6">
        <f t="shared" si="20"/>
        <v>145.512</v>
      </c>
      <c r="N356" s="6">
        <f t="shared" si="21"/>
        <v>65</v>
      </c>
      <c r="O356" s="6">
        <f t="shared" si="22"/>
        <v>80.512</v>
      </c>
      <c r="P356" s="8">
        <f t="shared" si="23"/>
        <v>0.5533014459288581</v>
      </c>
      <c r="Q356" s="9">
        <f>YEAR(SalesDataTable[[#This Row],[Order Date]])</f>
        <v>2026</v>
      </c>
      <c r="R356" s="8" t="str">
        <f>"Q"&amp;ROUNDUP(MONTH(SalesDataTable[[#This Row],[Order Date]])/3,0)</f>
        <v>Q1</v>
      </c>
      <c r="S356" s="5">
        <f>MONTH(SalesDataTable[[#This Row],[Order Date]])</f>
        <v>3</v>
      </c>
      <c r="T356" s="8" t="str">
        <f>TEXT(SalesDataTable[[#This Row],[Order Date]],"mmm")</f>
        <v>Mar</v>
      </c>
    </row>
    <row r="357" spans="1:20" ht="15.75" x14ac:dyDescent="0.25">
      <c r="A357" s="2">
        <v>1056</v>
      </c>
      <c r="B357" s="3">
        <v>46095</v>
      </c>
      <c r="C357" s="4" t="s">
        <v>20</v>
      </c>
      <c r="D357" s="4" t="s">
        <v>70</v>
      </c>
      <c r="E357" s="4" t="s">
        <v>22</v>
      </c>
      <c r="F357" s="4" t="s">
        <v>23</v>
      </c>
      <c r="G357" s="4" t="s">
        <v>43</v>
      </c>
      <c r="H357" s="4" t="s">
        <v>49</v>
      </c>
      <c r="I357" s="5">
        <v>1</v>
      </c>
      <c r="J357" s="6">
        <v>192.86</v>
      </c>
      <c r="K357" s="7">
        <v>0</v>
      </c>
      <c r="L357" s="6">
        <v>101.13</v>
      </c>
      <c r="M357" s="6">
        <f t="shared" si="20"/>
        <v>192.86</v>
      </c>
      <c r="N357" s="6">
        <f t="shared" si="21"/>
        <v>101.13</v>
      </c>
      <c r="O357" s="6">
        <f t="shared" si="22"/>
        <v>91.730000000000018</v>
      </c>
      <c r="P357" s="8">
        <f t="shared" si="23"/>
        <v>0.475629990666805</v>
      </c>
      <c r="Q357" s="9">
        <f>YEAR(SalesDataTable[[#This Row],[Order Date]])</f>
        <v>2026</v>
      </c>
      <c r="R357" s="8" t="str">
        <f>"Q"&amp;ROUNDUP(MONTH(SalesDataTable[[#This Row],[Order Date]])/3,0)</f>
        <v>Q1</v>
      </c>
      <c r="S357" s="5">
        <f>MONTH(SalesDataTable[[#This Row],[Order Date]])</f>
        <v>3</v>
      </c>
      <c r="T357" s="8" t="str">
        <f>TEXT(SalesDataTable[[#This Row],[Order Date]],"mmm")</f>
        <v>Mar</v>
      </c>
    </row>
    <row r="358" spans="1:20" ht="15.75" x14ac:dyDescent="0.25">
      <c r="A358" s="2">
        <v>2189</v>
      </c>
      <c r="B358" s="3">
        <v>46095</v>
      </c>
      <c r="C358" s="4" t="s">
        <v>40</v>
      </c>
      <c r="D358" s="4" t="s">
        <v>41</v>
      </c>
      <c r="E358" s="4" t="s">
        <v>48</v>
      </c>
      <c r="F358" s="4" t="s">
        <v>33</v>
      </c>
      <c r="G358" s="4" t="s">
        <v>29</v>
      </c>
      <c r="H358" s="4" t="s">
        <v>66</v>
      </c>
      <c r="I358" s="5">
        <v>2</v>
      </c>
      <c r="J358" s="6">
        <v>72.34</v>
      </c>
      <c r="K358" s="7">
        <v>0</v>
      </c>
      <c r="L358" s="6">
        <v>33.29</v>
      </c>
      <c r="M358" s="6">
        <f t="shared" si="20"/>
        <v>144.68</v>
      </c>
      <c r="N358" s="6">
        <f t="shared" si="21"/>
        <v>66.58</v>
      </c>
      <c r="O358" s="6">
        <f t="shared" si="22"/>
        <v>78.100000000000009</v>
      </c>
      <c r="P358" s="8">
        <f t="shared" si="23"/>
        <v>0.53981199889411113</v>
      </c>
      <c r="Q358" s="9">
        <f>YEAR(SalesDataTable[[#This Row],[Order Date]])</f>
        <v>2026</v>
      </c>
      <c r="R358" s="8" t="str">
        <f>"Q"&amp;ROUNDUP(MONTH(SalesDataTable[[#This Row],[Order Date]])/3,0)</f>
        <v>Q1</v>
      </c>
      <c r="S358" s="5">
        <f>MONTH(SalesDataTable[[#This Row],[Order Date]])</f>
        <v>3</v>
      </c>
      <c r="T358" s="8" t="str">
        <f>TEXT(SalesDataTable[[#This Row],[Order Date]],"mmm")</f>
        <v>Mar</v>
      </c>
    </row>
    <row r="359" spans="1:20" ht="15.75" x14ac:dyDescent="0.25">
      <c r="A359" s="2">
        <v>2617</v>
      </c>
      <c r="B359" s="3">
        <v>46095</v>
      </c>
      <c r="C359" s="4" t="s">
        <v>40</v>
      </c>
      <c r="D359" s="4" t="s">
        <v>67</v>
      </c>
      <c r="E359" s="4" t="s">
        <v>22</v>
      </c>
      <c r="F359" s="4" t="s">
        <v>33</v>
      </c>
      <c r="G359" s="4" t="s">
        <v>34</v>
      </c>
      <c r="H359" s="4" t="s">
        <v>35</v>
      </c>
      <c r="I359" s="5">
        <v>2</v>
      </c>
      <c r="J359" s="6">
        <v>35.409999999999997</v>
      </c>
      <c r="K359" s="7">
        <v>0</v>
      </c>
      <c r="L359" s="6">
        <v>13.89</v>
      </c>
      <c r="M359" s="6">
        <f t="shared" si="20"/>
        <v>70.819999999999993</v>
      </c>
      <c r="N359" s="6">
        <f t="shared" si="21"/>
        <v>27.78</v>
      </c>
      <c r="O359" s="6">
        <f t="shared" si="22"/>
        <v>43.039999999999992</v>
      </c>
      <c r="P359" s="8">
        <f t="shared" si="23"/>
        <v>0.60773792713922614</v>
      </c>
      <c r="Q359" s="9">
        <f>YEAR(SalesDataTable[[#This Row],[Order Date]])</f>
        <v>2026</v>
      </c>
      <c r="R359" s="8" t="str">
        <f>"Q"&amp;ROUNDUP(MONTH(SalesDataTable[[#This Row],[Order Date]])/3,0)</f>
        <v>Q1</v>
      </c>
      <c r="S359" s="5">
        <f>MONTH(SalesDataTable[[#This Row],[Order Date]])</f>
        <v>3</v>
      </c>
      <c r="T359" s="8" t="str">
        <f>TEXT(SalesDataTable[[#This Row],[Order Date]],"mmm")</f>
        <v>Mar</v>
      </c>
    </row>
    <row r="360" spans="1:20" ht="15.75" x14ac:dyDescent="0.25">
      <c r="A360" s="2">
        <v>2901</v>
      </c>
      <c r="B360" s="3">
        <v>46095</v>
      </c>
      <c r="C360" s="4" t="s">
        <v>40</v>
      </c>
      <c r="D360" s="4" t="s">
        <v>53</v>
      </c>
      <c r="E360" s="4" t="s">
        <v>28</v>
      </c>
      <c r="F360" s="4" t="s">
        <v>36</v>
      </c>
      <c r="G360" s="4" t="s">
        <v>24</v>
      </c>
      <c r="H360" s="4" t="s">
        <v>50</v>
      </c>
      <c r="I360" s="5">
        <v>12</v>
      </c>
      <c r="J360" s="6">
        <v>102.25</v>
      </c>
      <c r="K360" s="7">
        <v>0.1</v>
      </c>
      <c r="L360" s="6">
        <v>51.07</v>
      </c>
      <c r="M360" s="6">
        <f t="shared" si="20"/>
        <v>1104.3</v>
      </c>
      <c r="N360" s="6">
        <f t="shared" si="21"/>
        <v>612.84</v>
      </c>
      <c r="O360" s="6">
        <f t="shared" si="22"/>
        <v>491.45999999999992</v>
      </c>
      <c r="P360" s="8">
        <f t="shared" si="23"/>
        <v>0.44504210812279266</v>
      </c>
      <c r="Q360" s="9">
        <f>YEAR(SalesDataTable[[#This Row],[Order Date]])</f>
        <v>2026</v>
      </c>
      <c r="R360" s="8" t="str">
        <f>"Q"&amp;ROUNDUP(MONTH(SalesDataTable[[#This Row],[Order Date]])/3,0)</f>
        <v>Q1</v>
      </c>
      <c r="S360" s="5">
        <f>MONTH(SalesDataTable[[#This Row],[Order Date]])</f>
        <v>3</v>
      </c>
      <c r="T360" s="8" t="str">
        <f>TEXT(SalesDataTable[[#This Row],[Order Date]],"mmm")</f>
        <v>Mar</v>
      </c>
    </row>
    <row r="361" spans="1:20" ht="15.75" x14ac:dyDescent="0.25">
      <c r="A361" s="2">
        <v>2952</v>
      </c>
      <c r="B361" s="3">
        <v>46095</v>
      </c>
      <c r="C361" s="4" t="s">
        <v>26</v>
      </c>
      <c r="D361" s="4" t="s">
        <v>27</v>
      </c>
      <c r="E361" s="4" t="s">
        <v>22</v>
      </c>
      <c r="F361" s="4" t="s">
        <v>33</v>
      </c>
      <c r="G361" s="4" t="s">
        <v>24</v>
      </c>
      <c r="H361" s="4" t="s">
        <v>42</v>
      </c>
      <c r="I361" s="5">
        <v>1</v>
      </c>
      <c r="J361" s="6">
        <v>51.86</v>
      </c>
      <c r="K361" s="7">
        <v>0.1</v>
      </c>
      <c r="L361" s="6">
        <v>22.34</v>
      </c>
      <c r="M361" s="6">
        <f t="shared" si="20"/>
        <v>46.673999999999999</v>
      </c>
      <c r="N361" s="6">
        <f t="shared" si="21"/>
        <v>22.34</v>
      </c>
      <c r="O361" s="6">
        <f t="shared" si="22"/>
        <v>24.334</v>
      </c>
      <c r="P361" s="8">
        <f t="shared" si="23"/>
        <v>0.52136092899687192</v>
      </c>
      <c r="Q361" s="9">
        <f>YEAR(SalesDataTable[[#This Row],[Order Date]])</f>
        <v>2026</v>
      </c>
      <c r="R361" s="8" t="str">
        <f>"Q"&amp;ROUNDUP(MONTH(SalesDataTable[[#This Row],[Order Date]])/3,0)</f>
        <v>Q1</v>
      </c>
      <c r="S361" s="5">
        <f>MONTH(SalesDataTable[[#This Row],[Order Date]])</f>
        <v>3</v>
      </c>
      <c r="T361" s="8" t="str">
        <f>TEXT(SalesDataTable[[#This Row],[Order Date]],"mmm")</f>
        <v>Mar</v>
      </c>
    </row>
    <row r="362" spans="1:20" ht="15.75" x14ac:dyDescent="0.25">
      <c r="A362" s="2">
        <v>3421</v>
      </c>
      <c r="B362" s="3">
        <v>46095</v>
      </c>
      <c r="C362" s="4" t="s">
        <v>40</v>
      </c>
      <c r="D362" s="4" t="s">
        <v>53</v>
      </c>
      <c r="E362" s="4" t="s">
        <v>22</v>
      </c>
      <c r="F362" s="4" t="s">
        <v>23</v>
      </c>
      <c r="G362" s="4" t="s">
        <v>34</v>
      </c>
      <c r="H362" s="4" t="s">
        <v>35</v>
      </c>
      <c r="I362" s="5">
        <v>1</v>
      </c>
      <c r="J362" s="6">
        <v>36.520000000000003</v>
      </c>
      <c r="K362" s="7">
        <v>0.05</v>
      </c>
      <c r="L362" s="6">
        <v>13.23</v>
      </c>
      <c r="M362" s="6">
        <f t="shared" si="20"/>
        <v>34.694000000000003</v>
      </c>
      <c r="N362" s="6">
        <f t="shared" si="21"/>
        <v>13.23</v>
      </c>
      <c r="O362" s="6">
        <f t="shared" si="22"/>
        <v>21.464000000000002</v>
      </c>
      <c r="P362" s="8">
        <f t="shared" si="23"/>
        <v>0.61866605176687617</v>
      </c>
      <c r="Q362" s="9">
        <f>YEAR(SalesDataTable[[#This Row],[Order Date]])</f>
        <v>2026</v>
      </c>
      <c r="R362" s="8" t="str">
        <f>"Q"&amp;ROUNDUP(MONTH(SalesDataTable[[#This Row],[Order Date]])/3,0)</f>
        <v>Q1</v>
      </c>
      <c r="S362" s="5">
        <f>MONTH(SalesDataTable[[#This Row],[Order Date]])</f>
        <v>3</v>
      </c>
      <c r="T362" s="8" t="str">
        <f>TEXT(SalesDataTable[[#This Row],[Order Date]],"mmm")</f>
        <v>Mar</v>
      </c>
    </row>
    <row r="363" spans="1:20" ht="15.75" x14ac:dyDescent="0.25">
      <c r="A363" s="2">
        <v>3536</v>
      </c>
      <c r="B363" s="3">
        <v>46095</v>
      </c>
      <c r="C363" s="4" t="s">
        <v>31</v>
      </c>
      <c r="D363" s="4" t="s">
        <v>59</v>
      </c>
      <c r="E363" s="4" t="s">
        <v>22</v>
      </c>
      <c r="F363" s="4" t="s">
        <v>33</v>
      </c>
      <c r="G363" s="4" t="s">
        <v>29</v>
      </c>
      <c r="H363" s="4" t="s">
        <v>57</v>
      </c>
      <c r="I363" s="5">
        <v>2</v>
      </c>
      <c r="J363" s="6">
        <v>153.66</v>
      </c>
      <c r="K363" s="7">
        <v>0.1</v>
      </c>
      <c r="L363" s="6">
        <v>78.430000000000007</v>
      </c>
      <c r="M363" s="6">
        <f t="shared" si="20"/>
        <v>276.58800000000002</v>
      </c>
      <c r="N363" s="6">
        <f t="shared" si="21"/>
        <v>156.86000000000001</v>
      </c>
      <c r="O363" s="6">
        <f t="shared" si="22"/>
        <v>119.72800000000001</v>
      </c>
      <c r="P363" s="8">
        <f t="shared" si="23"/>
        <v>0.43287488972768162</v>
      </c>
      <c r="Q363" s="9">
        <f>YEAR(SalesDataTable[[#This Row],[Order Date]])</f>
        <v>2026</v>
      </c>
      <c r="R363" s="8" t="str">
        <f>"Q"&amp;ROUNDUP(MONTH(SalesDataTable[[#This Row],[Order Date]])/3,0)</f>
        <v>Q1</v>
      </c>
      <c r="S363" s="5">
        <f>MONTH(SalesDataTable[[#This Row],[Order Date]])</f>
        <v>3</v>
      </c>
      <c r="T363" s="8" t="str">
        <f>TEXT(SalesDataTable[[#This Row],[Order Date]],"mmm")</f>
        <v>Mar</v>
      </c>
    </row>
    <row r="364" spans="1:20" ht="15.75" x14ac:dyDescent="0.25">
      <c r="A364" s="2">
        <v>3878</v>
      </c>
      <c r="B364" s="3">
        <v>46095</v>
      </c>
      <c r="C364" s="4" t="s">
        <v>26</v>
      </c>
      <c r="D364" s="4" t="s">
        <v>69</v>
      </c>
      <c r="E364" s="4" t="s">
        <v>48</v>
      </c>
      <c r="F364" s="4" t="s">
        <v>23</v>
      </c>
      <c r="G364" s="4" t="s">
        <v>54</v>
      </c>
      <c r="H364" s="4" t="s">
        <v>55</v>
      </c>
      <c r="I364" s="5">
        <v>1</v>
      </c>
      <c r="J364" s="6">
        <v>41.05</v>
      </c>
      <c r="K364" s="7">
        <v>0.1</v>
      </c>
      <c r="L364" s="6">
        <v>14.94</v>
      </c>
      <c r="M364" s="6">
        <f t="shared" si="20"/>
        <v>36.945</v>
      </c>
      <c r="N364" s="6">
        <f t="shared" si="21"/>
        <v>14.94</v>
      </c>
      <c r="O364" s="6">
        <f t="shared" si="22"/>
        <v>22.005000000000003</v>
      </c>
      <c r="P364" s="8">
        <f t="shared" si="23"/>
        <v>0.59561510353227776</v>
      </c>
      <c r="Q364" s="9">
        <f>YEAR(SalesDataTable[[#This Row],[Order Date]])</f>
        <v>2026</v>
      </c>
      <c r="R364" s="8" t="str">
        <f>"Q"&amp;ROUNDUP(MONTH(SalesDataTable[[#This Row],[Order Date]])/3,0)</f>
        <v>Q1</v>
      </c>
      <c r="S364" s="5">
        <f>MONTH(SalesDataTable[[#This Row],[Order Date]])</f>
        <v>3</v>
      </c>
      <c r="T364" s="8" t="str">
        <f>TEXT(SalesDataTable[[#This Row],[Order Date]],"mmm")</f>
        <v>Mar</v>
      </c>
    </row>
    <row r="365" spans="1:20" ht="15.75" x14ac:dyDescent="0.25">
      <c r="A365" s="2">
        <v>2027</v>
      </c>
      <c r="B365" s="3">
        <v>46096</v>
      </c>
      <c r="C365" s="4" t="s">
        <v>31</v>
      </c>
      <c r="D365" s="4" t="s">
        <v>32</v>
      </c>
      <c r="E365" s="4" t="s">
        <v>22</v>
      </c>
      <c r="F365" s="4" t="s">
        <v>23</v>
      </c>
      <c r="G365" s="4" t="s">
        <v>34</v>
      </c>
      <c r="H365" s="4" t="s">
        <v>64</v>
      </c>
      <c r="I365" s="5">
        <v>4</v>
      </c>
      <c r="J365" s="6">
        <v>136.21</v>
      </c>
      <c r="K365" s="7">
        <v>0.05</v>
      </c>
      <c r="L365" s="6">
        <v>68.55</v>
      </c>
      <c r="M365" s="6">
        <f t="shared" si="20"/>
        <v>517.59799999999996</v>
      </c>
      <c r="N365" s="6">
        <f t="shared" si="21"/>
        <v>274.2</v>
      </c>
      <c r="O365" s="6">
        <f t="shared" si="22"/>
        <v>243.39799999999997</v>
      </c>
      <c r="P365" s="8">
        <f t="shared" si="23"/>
        <v>0.4702452482428448</v>
      </c>
      <c r="Q365" s="9">
        <f>YEAR(SalesDataTable[[#This Row],[Order Date]])</f>
        <v>2026</v>
      </c>
      <c r="R365" s="8" t="str">
        <f>"Q"&amp;ROUNDUP(MONTH(SalesDataTable[[#This Row],[Order Date]])/3,0)</f>
        <v>Q1</v>
      </c>
      <c r="S365" s="5">
        <f>MONTH(SalesDataTable[[#This Row],[Order Date]])</f>
        <v>3</v>
      </c>
      <c r="T365" s="8" t="str">
        <f>TEXT(SalesDataTable[[#This Row],[Order Date]],"mmm")</f>
        <v>Mar</v>
      </c>
    </row>
    <row r="366" spans="1:20" ht="15.75" x14ac:dyDescent="0.25">
      <c r="A366" s="2">
        <v>3280</v>
      </c>
      <c r="B366" s="3">
        <v>46096</v>
      </c>
      <c r="C366" s="4" t="s">
        <v>40</v>
      </c>
      <c r="D366" s="4" t="s">
        <v>41</v>
      </c>
      <c r="E366" s="4" t="s">
        <v>22</v>
      </c>
      <c r="F366" s="4" t="s">
        <v>23</v>
      </c>
      <c r="G366" s="4" t="s">
        <v>34</v>
      </c>
      <c r="H366" s="4" t="s">
        <v>52</v>
      </c>
      <c r="I366" s="5">
        <v>3</v>
      </c>
      <c r="J366" s="6">
        <v>46.68</v>
      </c>
      <c r="K366" s="7">
        <v>0</v>
      </c>
      <c r="L366" s="6">
        <v>18.760000000000002</v>
      </c>
      <c r="M366" s="6">
        <f t="shared" si="20"/>
        <v>140.04</v>
      </c>
      <c r="N366" s="6">
        <f t="shared" si="21"/>
        <v>56.28</v>
      </c>
      <c r="O366" s="6">
        <f t="shared" si="22"/>
        <v>83.759999999999991</v>
      </c>
      <c r="P366" s="8">
        <f t="shared" si="23"/>
        <v>0.59811482433590402</v>
      </c>
      <c r="Q366" s="9">
        <f>YEAR(SalesDataTable[[#This Row],[Order Date]])</f>
        <v>2026</v>
      </c>
      <c r="R366" s="8" t="str">
        <f>"Q"&amp;ROUNDUP(MONTH(SalesDataTable[[#This Row],[Order Date]])/3,0)</f>
        <v>Q1</v>
      </c>
      <c r="S366" s="5">
        <f>MONTH(SalesDataTable[[#This Row],[Order Date]])</f>
        <v>3</v>
      </c>
      <c r="T366" s="8" t="str">
        <f>TEXT(SalesDataTable[[#This Row],[Order Date]],"mmm")</f>
        <v>Mar</v>
      </c>
    </row>
    <row r="367" spans="1:20" ht="15.75" x14ac:dyDescent="0.25">
      <c r="A367" s="2">
        <v>5149</v>
      </c>
      <c r="B367" s="3">
        <v>46096</v>
      </c>
      <c r="C367" s="4" t="s">
        <v>26</v>
      </c>
      <c r="D367" s="4" t="s">
        <v>63</v>
      </c>
      <c r="E367" s="4" t="s">
        <v>39</v>
      </c>
      <c r="F367" s="4" t="s">
        <v>33</v>
      </c>
      <c r="G367" s="4" t="s">
        <v>34</v>
      </c>
      <c r="H367" s="4" t="s">
        <v>35</v>
      </c>
      <c r="I367" s="5">
        <v>1</v>
      </c>
      <c r="J367" s="6">
        <v>35.340000000000003</v>
      </c>
      <c r="K367" s="7">
        <v>0.05</v>
      </c>
      <c r="L367" s="6">
        <v>13.37</v>
      </c>
      <c r="M367" s="6">
        <f t="shared" si="20"/>
        <v>33.573</v>
      </c>
      <c r="N367" s="6">
        <f t="shared" si="21"/>
        <v>13.37</v>
      </c>
      <c r="O367" s="6">
        <f t="shared" si="22"/>
        <v>20.203000000000003</v>
      </c>
      <c r="P367" s="8">
        <f t="shared" si="23"/>
        <v>0.60176332171685587</v>
      </c>
      <c r="Q367" s="9">
        <f>YEAR(SalesDataTable[[#This Row],[Order Date]])</f>
        <v>2026</v>
      </c>
      <c r="R367" s="8" t="str">
        <f>"Q"&amp;ROUNDUP(MONTH(SalesDataTable[[#This Row],[Order Date]])/3,0)</f>
        <v>Q1</v>
      </c>
      <c r="S367" s="5">
        <f>MONTH(SalesDataTable[[#This Row],[Order Date]])</f>
        <v>3</v>
      </c>
      <c r="T367" s="8" t="str">
        <f>TEXT(SalesDataTable[[#This Row],[Order Date]],"mmm")</f>
        <v>Mar</v>
      </c>
    </row>
    <row r="368" spans="1:20" ht="15.75" x14ac:dyDescent="0.25">
      <c r="A368" s="2">
        <v>412</v>
      </c>
      <c r="B368" s="3">
        <v>46097</v>
      </c>
      <c r="C368" s="4" t="s">
        <v>40</v>
      </c>
      <c r="D368" s="4" t="s">
        <v>51</v>
      </c>
      <c r="E368" s="4" t="s">
        <v>39</v>
      </c>
      <c r="F368" s="4" t="s">
        <v>23</v>
      </c>
      <c r="G368" s="4" t="s">
        <v>54</v>
      </c>
      <c r="H368" s="4" t="s">
        <v>55</v>
      </c>
      <c r="I368" s="5">
        <v>2</v>
      </c>
      <c r="J368" s="6">
        <v>40.19</v>
      </c>
      <c r="K368" s="7">
        <v>0</v>
      </c>
      <c r="L368" s="6">
        <v>14.92</v>
      </c>
      <c r="M368" s="6">
        <f t="shared" si="20"/>
        <v>80.38</v>
      </c>
      <c r="N368" s="6">
        <f t="shared" si="21"/>
        <v>29.84</v>
      </c>
      <c r="O368" s="6">
        <f t="shared" si="22"/>
        <v>50.539999999999992</v>
      </c>
      <c r="P368" s="8">
        <f t="shared" si="23"/>
        <v>0.62876337397362525</v>
      </c>
      <c r="Q368" s="9">
        <f>YEAR(SalesDataTable[[#This Row],[Order Date]])</f>
        <v>2026</v>
      </c>
      <c r="R368" s="8" t="str">
        <f>"Q"&amp;ROUNDUP(MONTH(SalesDataTable[[#This Row],[Order Date]])/3,0)</f>
        <v>Q1</v>
      </c>
      <c r="S368" s="5">
        <f>MONTH(SalesDataTable[[#This Row],[Order Date]])</f>
        <v>3</v>
      </c>
      <c r="T368" s="8" t="str">
        <f>TEXT(SalesDataTable[[#This Row],[Order Date]],"mmm")</f>
        <v>Mar</v>
      </c>
    </row>
    <row r="369" spans="1:20" ht="15.75" x14ac:dyDescent="0.25">
      <c r="A369" s="2">
        <v>1161</v>
      </c>
      <c r="B369" s="3">
        <v>46097</v>
      </c>
      <c r="C369" s="4" t="s">
        <v>26</v>
      </c>
      <c r="D369" s="4" t="s">
        <v>63</v>
      </c>
      <c r="E369" s="4" t="s">
        <v>22</v>
      </c>
      <c r="F369" s="4" t="s">
        <v>33</v>
      </c>
      <c r="G369" s="4" t="s">
        <v>24</v>
      </c>
      <c r="H369" s="4" t="s">
        <v>50</v>
      </c>
      <c r="I369" s="5">
        <v>2</v>
      </c>
      <c r="J369" s="6">
        <v>101.73</v>
      </c>
      <c r="K369" s="7">
        <v>0.05</v>
      </c>
      <c r="L369" s="6">
        <v>51.56</v>
      </c>
      <c r="M369" s="6">
        <f t="shared" si="20"/>
        <v>193.28700000000001</v>
      </c>
      <c r="N369" s="6">
        <f t="shared" si="21"/>
        <v>103.12</v>
      </c>
      <c r="O369" s="6">
        <f t="shared" si="22"/>
        <v>90.167000000000002</v>
      </c>
      <c r="P369" s="8">
        <f t="shared" si="23"/>
        <v>0.46649283190281809</v>
      </c>
      <c r="Q369" s="9">
        <f>YEAR(SalesDataTable[[#This Row],[Order Date]])</f>
        <v>2026</v>
      </c>
      <c r="R369" s="8" t="str">
        <f>"Q"&amp;ROUNDUP(MONTH(SalesDataTable[[#This Row],[Order Date]])/3,0)</f>
        <v>Q1</v>
      </c>
      <c r="S369" s="5">
        <f>MONTH(SalesDataTable[[#This Row],[Order Date]])</f>
        <v>3</v>
      </c>
      <c r="T369" s="8" t="str">
        <f>TEXT(SalesDataTable[[#This Row],[Order Date]],"mmm")</f>
        <v>Mar</v>
      </c>
    </row>
    <row r="370" spans="1:20" ht="15.75" x14ac:dyDescent="0.25">
      <c r="A370" s="2">
        <v>1320</v>
      </c>
      <c r="B370" s="3">
        <v>46097</v>
      </c>
      <c r="C370" s="4" t="s">
        <v>31</v>
      </c>
      <c r="D370" s="4" t="s">
        <v>38</v>
      </c>
      <c r="E370" s="4" t="s">
        <v>39</v>
      </c>
      <c r="F370" s="4" t="s">
        <v>36</v>
      </c>
      <c r="G370" s="4" t="s">
        <v>43</v>
      </c>
      <c r="H370" s="4" t="s">
        <v>49</v>
      </c>
      <c r="I370" s="5">
        <v>1</v>
      </c>
      <c r="J370" s="6">
        <v>200.05</v>
      </c>
      <c r="K370" s="7">
        <v>0</v>
      </c>
      <c r="L370" s="6">
        <v>102.69</v>
      </c>
      <c r="M370" s="6">
        <f t="shared" si="20"/>
        <v>200.05</v>
      </c>
      <c r="N370" s="6">
        <f t="shared" si="21"/>
        <v>102.69</v>
      </c>
      <c r="O370" s="6">
        <f t="shared" si="22"/>
        <v>97.360000000000014</v>
      </c>
      <c r="P370" s="8">
        <f t="shared" si="23"/>
        <v>0.48667833041739567</v>
      </c>
      <c r="Q370" s="9">
        <f>YEAR(SalesDataTable[[#This Row],[Order Date]])</f>
        <v>2026</v>
      </c>
      <c r="R370" s="8" t="str">
        <f>"Q"&amp;ROUNDUP(MONTH(SalesDataTable[[#This Row],[Order Date]])/3,0)</f>
        <v>Q1</v>
      </c>
      <c r="S370" s="5">
        <f>MONTH(SalesDataTable[[#This Row],[Order Date]])</f>
        <v>3</v>
      </c>
      <c r="T370" s="8" t="str">
        <f>TEXT(SalesDataTable[[#This Row],[Order Date]],"mmm")</f>
        <v>Mar</v>
      </c>
    </row>
    <row r="371" spans="1:20" ht="15.75" x14ac:dyDescent="0.25">
      <c r="A371" s="2">
        <v>2528</v>
      </c>
      <c r="B371" s="3">
        <v>46097</v>
      </c>
      <c r="C371" s="4" t="s">
        <v>40</v>
      </c>
      <c r="D371" s="4" t="s">
        <v>51</v>
      </c>
      <c r="E371" s="4" t="s">
        <v>22</v>
      </c>
      <c r="F371" s="4" t="s">
        <v>33</v>
      </c>
      <c r="G371" s="4" t="s">
        <v>29</v>
      </c>
      <c r="H371" s="4" t="s">
        <v>30</v>
      </c>
      <c r="I371" s="5">
        <v>1</v>
      </c>
      <c r="J371" s="6">
        <v>90.06</v>
      </c>
      <c r="K371" s="7">
        <v>0</v>
      </c>
      <c r="L371" s="6">
        <v>44.49</v>
      </c>
      <c r="M371" s="6">
        <f t="shared" si="20"/>
        <v>90.06</v>
      </c>
      <c r="N371" s="6">
        <f t="shared" si="21"/>
        <v>44.49</v>
      </c>
      <c r="O371" s="6">
        <f t="shared" si="22"/>
        <v>45.57</v>
      </c>
      <c r="P371" s="8">
        <f t="shared" si="23"/>
        <v>0.50599600266489009</v>
      </c>
      <c r="Q371" s="9">
        <f>YEAR(SalesDataTable[[#This Row],[Order Date]])</f>
        <v>2026</v>
      </c>
      <c r="R371" s="8" t="str">
        <f>"Q"&amp;ROUNDUP(MONTH(SalesDataTable[[#This Row],[Order Date]])/3,0)</f>
        <v>Q1</v>
      </c>
      <c r="S371" s="5">
        <f>MONTH(SalesDataTable[[#This Row],[Order Date]])</f>
        <v>3</v>
      </c>
      <c r="T371" s="8" t="str">
        <f>TEXT(SalesDataTable[[#This Row],[Order Date]],"mmm")</f>
        <v>Mar</v>
      </c>
    </row>
    <row r="372" spans="1:20" ht="15.75" x14ac:dyDescent="0.25">
      <c r="A372" s="2">
        <v>2956</v>
      </c>
      <c r="B372" s="3">
        <v>46097</v>
      </c>
      <c r="C372" s="4" t="s">
        <v>26</v>
      </c>
      <c r="D372" s="4" t="s">
        <v>61</v>
      </c>
      <c r="E372" s="4" t="s">
        <v>22</v>
      </c>
      <c r="F372" s="4" t="s">
        <v>33</v>
      </c>
      <c r="G372" s="4" t="s">
        <v>34</v>
      </c>
      <c r="H372" s="4" t="s">
        <v>35</v>
      </c>
      <c r="I372" s="5">
        <v>1</v>
      </c>
      <c r="J372" s="6">
        <v>37.119999999999997</v>
      </c>
      <c r="K372" s="7">
        <v>0.1</v>
      </c>
      <c r="L372" s="6">
        <v>13.39</v>
      </c>
      <c r="M372" s="6">
        <f t="shared" si="20"/>
        <v>33.408000000000001</v>
      </c>
      <c r="N372" s="6">
        <f t="shared" si="21"/>
        <v>13.39</v>
      </c>
      <c r="O372" s="6">
        <f t="shared" si="22"/>
        <v>20.018000000000001</v>
      </c>
      <c r="P372" s="8">
        <f t="shared" si="23"/>
        <v>0.59919779693486586</v>
      </c>
      <c r="Q372" s="9">
        <f>YEAR(SalesDataTable[[#This Row],[Order Date]])</f>
        <v>2026</v>
      </c>
      <c r="R372" s="8" t="str">
        <f>"Q"&amp;ROUNDUP(MONTH(SalesDataTable[[#This Row],[Order Date]])/3,0)</f>
        <v>Q1</v>
      </c>
      <c r="S372" s="5">
        <f>MONTH(SalesDataTable[[#This Row],[Order Date]])</f>
        <v>3</v>
      </c>
      <c r="T372" s="8" t="str">
        <f>TEXT(SalesDataTable[[#This Row],[Order Date]],"mmm")</f>
        <v>Mar</v>
      </c>
    </row>
    <row r="373" spans="1:20" ht="15.75" x14ac:dyDescent="0.25">
      <c r="A373" s="2">
        <v>2973</v>
      </c>
      <c r="B373" s="3">
        <v>46097</v>
      </c>
      <c r="C373" s="4" t="s">
        <v>20</v>
      </c>
      <c r="D373" s="4" t="s">
        <v>21</v>
      </c>
      <c r="E373" s="4" t="s">
        <v>39</v>
      </c>
      <c r="F373" s="4" t="s">
        <v>23</v>
      </c>
      <c r="G373" s="4" t="s">
        <v>29</v>
      </c>
      <c r="H373" s="4" t="s">
        <v>57</v>
      </c>
      <c r="I373" s="5">
        <v>2</v>
      </c>
      <c r="J373" s="6">
        <v>156.09</v>
      </c>
      <c r="K373" s="7">
        <v>0.1</v>
      </c>
      <c r="L373" s="6">
        <v>79.72</v>
      </c>
      <c r="M373" s="6">
        <f t="shared" si="20"/>
        <v>280.96199999999999</v>
      </c>
      <c r="N373" s="6">
        <f t="shared" si="21"/>
        <v>159.44</v>
      </c>
      <c r="O373" s="6">
        <f t="shared" si="22"/>
        <v>121.52199999999999</v>
      </c>
      <c r="P373" s="8">
        <f t="shared" si="23"/>
        <v>0.43252112385304775</v>
      </c>
      <c r="Q373" s="9">
        <f>YEAR(SalesDataTable[[#This Row],[Order Date]])</f>
        <v>2026</v>
      </c>
      <c r="R373" s="8" t="str">
        <f>"Q"&amp;ROUNDUP(MONTH(SalesDataTable[[#This Row],[Order Date]])/3,0)</f>
        <v>Q1</v>
      </c>
      <c r="S373" s="5">
        <f>MONTH(SalesDataTable[[#This Row],[Order Date]])</f>
        <v>3</v>
      </c>
      <c r="T373" s="8" t="str">
        <f>TEXT(SalesDataTable[[#This Row],[Order Date]],"mmm")</f>
        <v>Mar</v>
      </c>
    </row>
    <row r="374" spans="1:20" ht="15.75" x14ac:dyDescent="0.25">
      <c r="A374" s="2">
        <v>3358</v>
      </c>
      <c r="B374" s="3">
        <v>46097</v>
      </c>
      <c r="C374" s="4" t="s">
        <v>20</v>
      </c>
      <c r="D374" s="4" t="s">
        <v>21</v>
      </c>
      <c r="E374" s="4" t="s">
        <v>28</v>
      </c>
      <c r="F374" s="4" t="s">
        <v>36</v>
      </c>
      <c r="G374" s="4" t="s">
        <v>54</v>
      </c>
      <c r="H374" s="4" t="s">
        <v>62</v>
      </c>
      <c r="I374" s="5">
        <v>12</v>
      </c>
      <c r="J374" s="6">
        <v>36.44</v>
      </c>
      <c r="K374" s="7">
        <v>0.05</v>
      </c>
      <c r="L374" s="6">
        <v>13.65</v>
      </c>
      <c r="M374" s="6">
        <f t="shared" si="20"/>
        <v>415.41599999999994</v>
      </c>
      <c r="N374" s="6">
        <f t="shared" si="21"/>
        <v>163.80000000000001</v>
      </c>
      <c r="O374" s="6">
        <f t="shared" si="22"/>
        <v>251.61599999999993</v>
      </c>
      <c r="P374" s="8">
        <f t="shared" si="23"/>
        <v>0.60569645848980291</v>
      </c>
      <c r="Q374" s="9">
        <f>YEAR(SalesDataTable[[#This Row],[Order Date]])</f>
        <v>2026</v>
      </c>
      <c r="R374" s="8" t="str">
        <f>"Q"&amp;ROUNDUP(MONTH(SalesDataTable[[#This Row],[Order Date]])/3,0)</f>
        <v>Q1</v>
      </c>
      <c r="S374" s="5">
        <f>MONTH(SalesDataTable[[#This Row],[Order Date]])</f>
        <v>3</v>
      </c>
      <c r="T374" s="8" t="str">
        <f>TEXT(SalesDataTable[[#This Row],[Order Date]],"mmm")</f>
        <v>Mar</v>
      </c>
    </row>
    <row r="375" spans="1:20" ht="15.75" x14ac:dyDescent="0.25">
      <c r="A375" s="2">
        <v>164</v>
      </c>
      <c r="B375" s="3">
        <v>46098</v>
      </c>
      <c r="C375" s="4" t="s">
        <v>20</v>
      </c>
      <c r="D375" s="4" t="s">
        <v>70</v>
      </c>
      <c r="E375" s="4" t="s">
        <v>48</v>
      </c>
      <c r="F375" s="4" t="s">
        <v>36</v>
      </c>
      <c r="G375" s="4" t="s">
        <v>43</v>
      </c>
      <c r="H375" s="4" t="s">
        <v>71</v>
      </c>
      <c r="I375" s="5">
        <v>5</v>
      </c>
      <c r="J375" s="6">
        <v>123.95</v>
      </c>
      <c r="K375" s="7">
        <v>0.05</v>
      </c>
      <c r="L375" s="6">
        <v>59.23</v>
      </c>
      <c r="M375" s="6">
        <f t="shared" si="20"/>
        <v>588.76249999999993</v>
      </c>
      <c r="N375" s="6">
        <f t="shared" si="21"/>
        <v>296.14999999999998</v>
      </c>
      <c r="O375" s="6">
        <f t="shared" si="22"/>
        <v>292.61249999999995</v>
      </c>
      <c r="P375" s="8">
        <f t="shared" si="23"/>
        <v>0.49699581749856692</v>
      </c>
      <c r="Q375" s="9">
        <f>YEAR(SalesDataTable[[#This Row],[Order Date]])</f>
        <v>2026</v>
      </c>
      <c r="R375" s="8" t="str">
        <f>"Q"&amp;ROUNDUP(MONTH(SalesDataTable[[#This Row],[Order Date]])/3,0)</f>
        <v>Q1</v>
      </c>
      <c r="S375" s="5">
        <f>MONTH(SalesDataTable[[#This Row],[Order Date]])</f>
        <v>3</v>
      </c>
      <c r="T375" s="8" t="str">
        <f>TEXT(SalesDataTable[[#This Row],[Order Date]],"mmm")</f>
        <v>Mar</v>
      </c>
    </row>
    <row r="376" spans="1:20" ht="15.75" x14ac:dyDescent="0.25">
      <c r="A376" s="2">
        <v>995</v>
      </c>
      <c r="B376" s="3">
        <v>46098</v>
      </c>
      <c r="C376" s="4" t="s">
        <v>31</v>
      </c>
      <c r="D376" s="4" t="s">
        <v>72</v>
      </c>
      <c r="E376" s="4" t="s">
        <v>48</v>
      </c>
      <c r="F376" s="4" t="s">
        <v>36</v>
      </c>
      <c r="G376" s="4" t="s">
        <v>43</v>
      </c>
      <c r="H376" s="4" t="s">
        <v>49</v>
      </c>
      <c r="I376" s="5">
        <v>1</v>
      </c>
      <c r="J376" s="6">
        <v>192.84</v>
      </c>
      <c r="K376" s="7">
        <v>0.15</v>
      </c>
      <c r="L376" s="6">
        <v>101.42</v>
      </c>
      <c r="M376" s="6">
        <f t="shared" si="20"/>
        <v>163.91399999999999</v>
      </c>
      <c r="N376" s="6">
        <f t="shared" si="21"/>
        <v>101.42</v>
      </c>
      <c r="O376" s="6">
        <f t="shared" si="22"/>
        <v>62.493999999999986</v>
      </c>
      <c r="P376" s="8">
        <f t="shared" si="23"/>
        <v>0.38126090510877647</v>
      </c>
      <c r="Q376" s="9">
        <f>YEAR(SalesDataTable[[#This Row],[Order Date]])</f>
        <v>2026</v>
      </c>
      <c r="R376" s="8" t="str">
        <f>"Q"&amp;ROUNDUP(MONTH(SalesDataTable[[#This Row],[Order Date]])/3,0)</f>
        <v>Q1</v>
      </c>
      <c r="S376" s="5">
        <f>MONTH(SalesDataTable[[#This Row],[Order Date]])</f>
        <v>3</v>
      </c>
      <c r="T376" s="8" t="str">
        <f>TEXT(SalesDataTable[[#This Row],[Order Date]],"mmm")</f>
        <v>Mar</v>
      </c>
    </row>
    <row r="377" spans="1:20" ht="15.75" x14ac:dyDescent="0.25">
      <c r="A377" s="2">
        <v>4912</v>
      </c>
      <c r="B377" s="3">
        <v>46098</v>
      </c>
      <c r="C377" s="4" t="s">
        <v>26</v>
      </c>
      <c r="D377" s="4" t="s">
        <v>61</v>
      </c>
      <c r="E377" s="4" t="s">
        <v>22</v>
      </c>
      <c r="F377" s="4" t="s">
        <v>33</v>
      </c>
      <c r="G377" s="4" t="s">
        <v>29</v>
      </c>
      <c r="H377" s="4" t="s">
        <v>57</v>
      </c>
      <c r="I377" s="5">
        <v>1</v>
      </c>
      <c r="J377" s="6">
        <v>152.57</v>
      </c>
      <c r="K377" s="7">
        <v>0.1</v>
      </c>
      <c r="L377" s="6">
        <v>80.319999999999993</v>
      </c>
      <c r="M377" s="6">
        <f t="shared" si="20"/>
        <v>137.31299999999999</v>
      </c>
      <c r="N377" s="6">
        <f t="shared" si="21"/>
        <v>80.319999999999993</v>
      </c>
      <c r="O377" s="6">
        <f t="shared" si="22"/>
        <v>56.992999999999995</v>
      </c>
      <c r="P377" s="8">
        <f t="shared" si="23"/>
        <v>0.41505902572953762</v>
      </c>
      <c r="Q377" s="9">
        <f>YEAR(SalesDataTable[[#This Row],[Order Date]])</f>
        <v>2026</v>
      </c>
      <c r="R377" s="8" t="str">
        <f>"Q"&amp;ROUNDUP(MONTH(SalesDataTable[[#This Row],[Order Date]])/3,0)</f>
        <v>Q1</v>
      </c>
      <c r="S377" s="5">
        <f>MONTH(SalesDataTable[[#This Row],[Order Date]])</f>
        <v>3</v>
      </c>
      <c r="T377" s="8" t="str">
        <f>TEXT(SalesDataTable[[#This Row],[Order Date]],"mmm")</f>
        <v>Mar</v>
      </c>
    </row>
    <row r="378" spans="1:20" ht="15.75" x14ac:dyDescent="0.25">
      <c r="A378" s="2">
        <v>29</v>
      </c>
      <c r="B378" s="3">
        <v>46099</v>
      </c>
      <c r="C378" s="4" t="s">
        <v>40</v>
      </c>
      <c r="D378" s="4" t="s">
        <v>41</v>
      </c>
      <c r="E378" s="4" t="s">
        <v>22</v>
      </c>
      <c r="F378" s="4" t="s">
        <v>36</v>
      </c>
      <c r="G378" s="4" t="s">
        <v>34</v>
      </c>
      <c r="H378" s="4" t="s">
        <v>64</v>
      </c>
      <c r="I378" s="5">
        <v>2</v>
      </c>
      <c r="J378" s="6">
        <v>130.4</v>
      </c>
      <c r="K378" s="7">
        <v>0</v>
      </c>
      <c r="L378" s="6">
        <v>67.599999999999994</v>
      </c>
      <c r="M378" s="6">
        <f t="shared" si="20"/>
        <v>260.8</v>
      </c>
      <c r="N378" s="6">
        <f t="shared" si="21"/>
        <v>135.19999999999999</v>
      </c>
      <c r="O378" s="6">
        <f t="shared" si="22"/>
        <v>125.60000000000002</v>
      </c>
      <c r="P378" s="8">
        <f t="shared" si="23"/>
        <v>0.48159509202453993</v>
      </c>
      <c r="Q378" s="9">
        <f>YEAR(SalesDataTable[[#This Row],[Order Date]])</f>
        <v>2026</v>
      </c>
      <c r="R378" s="8" t="str">
        <f>"Q"&amp;ROUNDUP(MONTH(SalesDataTable[[#This Row],[Order Date]])/3,0)</f>
        <v>Q1</v>
      </c>
      <c r="S378" s="5">
        <f>MONTH(SalesDataTable[[#This Row],[Order Date]])</f>
        <v>3</v>
      </c>
      <c r="T378" s="8" t="str">
        <f>TEXT(SalesDataTable[[#This Row],[Order Date]],"mmm")</f>
        <v>Mar</v>
      </c>
    </row>
    <row r="379" spans="1:20" ht="15.75" x14ac:dyDescent="0.25">
      <c r="A379" s="2">
        <v>891</v>
      </c>
      <c r="B379" s="3">
        <v>46099</v>
      </c>
      <c r="C379" s="4" t="s">
        <v>31</v>
      </c>
      <c r="D379" s="4" t="s">
        <v>38</v>
      </c>
      <c r="E379" s="4" t="s">
        <v>22</v>
      </c>
      <c r="F379" s="4" t="s">
        <v>33</v>
      </c>
      <c r="G379" s="4" t="s">
        <v>29</v>
      </c>
      <c r="H379" s="4" t="s">
        <v>30</v>
      </c>
      <c r="I379" s="5">
        <v>2</v>
      </c>
      <c r="J379" s="6">
        <v>94.25</v>
      </c>
      <c r="K379" s="7">
        <v>0.1</v>
      </c>
      <c r="L379" s="6">
        <v>44.99</v>
      </c>
      <c r="M379" s="6">
        <f t="shared" si="20"/>
        <v>169.65</v>
      </c>
      <c r="N379" s="6">
        <f t="shared" si="21"/>
        <v>89.98</v>
      </c>
      <c r="O379" s="6">
        <f t="shared" si="22"/>
        <v>79.67</v>
      </c>
      <c r="P379" s="8">
        <f t="shared" si="23"/>
        <v>0.46961391099322131</v>
      </c>
      <c r="Q379" s="9">
        <f>YEAR(SalesDataTable[[#This Row],[Order Date]])</f>
        <v>2026</v>
      </c>
      <c r="R379" s="8" t="str">
        <f>"Q"&amp;ROUNDUP(MONTH(SalesDataTable[[#This Row],[Order Date]])/3,0)</f>
        <v>Q1</v>
      </c>
      <c r="S379" s="5">
        <f>MONTH(SalesDataTable[[#This Row],[Order Date]])</f>
        <v>3</v>
      </c>
      <c r="T379" s="8" t="str">
        <f>TEXT(SalesDataTable[[#This Row],[Order Date]],"mmm")</f>
        <v>Mar</v>
      </c>
    </row>
    <row r="380" spans="1:20" ht="15.75" x14ac:dyDescent="0.25">
      <c r="A380" s="2">
        <v>1143</v>
      </c>
      <c r="B380" s="3">
        <v>46099</v>
      </c>
      <c r="C380" s="4" t="s">
        <v>26</v>
      </c>
      <c r="D380" s="4" t="s">
        <v>63</v>
      </c>
      <c r="E380" s="4" t="s">
        <v>22</v>
      </c>
      <c r="F380" s="4" t="s">
        <v>36</v>
      </c>
      <c r="G380" s="4" t="s">
        <v>43</v>
      </c>
      <c r="H380" s="4" t="s">
        <v>71</v>
      </c>
      <c r="I380" s="5">
        <v>5</v>
      </c>
      <c r="J380" s="6">
        <v>125.91</v>
      </c>
      <c r="K380" s="7">
        <v>0</v>
      </c>
      <c r="L380" s="6">
        <v>59.36</v>
      </c>
      <c r="M380" s="6">
        <f t="shared" si="20"/>
        <v>629.54999999999995</v>
      </c>
      <c r="N380" s="6">
        <f t="shared" si="21"/>
        <v>296.8</v>
      </c>
      <c r="O380" s="6">
        <f t="shared" si="22"/>
        <v>332.74999999999994</v>
      </c>
      <c r="P380" s="8">
        <f t="shared" si="23"/>
        <v>0.52855214041775866</v>
      </c>
      <c r="Q380" s="9">
        <f>YEAR(SalesDataTable[[#This Row],[Order Date]])</f>
        <v>2026</v>
      </c>
      <c r="R380" s="8" t="str">
        <f>"Q"&amp;ROUNDUP(MONTH(SalesDataTable[[#This Row],[Order Date]])/3,0)</f>
        <v>Q1</v>
      </c>
      <c r="S380" s="5">
        <f>MONTH(SalesDataTable[[#This Row],[Order Date]])</f>
        <v>3</v>
      </c>
      <c r="T380" s="8" t="str">
        <f>TEXT(SalesDataTable[[#This Row],[Order Date]],"mmm")</f>
        <v>Mar</v>
      </c>
    </row>
    <row r="381" spans="1:20" ht="15.75" x14ac:dyDescent="0.25">
      <c r="A381" s="2">
        <v>2478</v>
      </c>
      <c r="B381" s="3">
        <v>46099</v>
      </c>
      <c r="C381" s="4" t="s">
        <v>40</v>
      </c>
      <c r="D381" s="4" t="s">
        <v>51</v>
      </c>
      <c r="E381" s="4" t="s">
        <v>39</v>
      </c>
      <c r="F381" s="4" t="s">
        <v>23</v>
      </c>
      <c r="G381" s="4" t="s">
        <v>54</v>
      </c>
      <c r="H381" s="4" t="s">
        <v>55</v>
      </c>
      <c r="I381" s="5">
        <v>2</v>
      </c>
      <c r="J381" s="6">
        <v>39.619999999999997</v>
      </c>
      <c r="K381" s="7">
        <v>0</v>
      </c>
      <c r="L381" s="6">
        <v>14.78</v>
      </c>
      <c r="M381" s="6">
        <f t="shared" si="20"/>
        <v>79.239999999999995</v>
      </c>
      <c r="N381" s="6">
        <f t="shared" si="21"/>
        <v>29.56</v>
      </c>
      <c r="O381" s="6">
        <f t="shared" si="22"/>
        <v>49.679999999999993</v>
      </c>
      <c r="P381" s="8">
        <f t="shared" si="23"/>
        <v>0.62695608278647141</v>
      </c>
      <c r="Q381" s="9">
        <f>YEAR(SalesDataTable[[#This Row],[Order Date]])</f>
        <v>2026</v>
      </c>
      <c r="R381" s="8" t="str">
        <f>"Q"&amp;ROUNDUP(MONTH(SalesDataTable[[#This Row],[Order Date]])/3,0)</f>
        <v>Q1</v>
      </c>
      <c r="S381" s="5">
        <f>MONTH(SalesDataTable[[#This Row],[Order Date]])</f>
        <v>3</v>
      </c>
      <c r="T381" s="8" t="str">
        <f>TEXT(SalesDataTable[[#This Row],[Order Date]],"mmm")</f>
        <v>Mar</v>
      </c>
    </row>
    <row r="382" spans="1:20" ht="15.75" x14ac:dyDescent="0.25">
      <c r="A382" s="2">
        <v>3961</v>
      </c>
      <c r="B382" s="3">
        <v>46099</v>
      </c>
      <c r="C382" s="4" t="s">
        <v>20</v>
      </c>
      <c r="D382" s="4" t="s">
        <v>56</v>
      </c>
      <c r="E382" s="4" t="s">
        <v>22</v>
      </c>
      <c r="F382" s="4" t="s">
        <v>36</v>
      </c>
      <c r="G382" s="4" t="s">
        <v>54</v>
      </c>
      <c r="H382" s="4" t="s">
        <v>62</v>
      </c>
      <c r="I382" s="5">
        <v>3</v>
      </c>
      <c r="J382" s="6">
        <v>36.32</v>
      </c>
      <c r="K382" s="7">
        <v>0</v>
      </c>
      <c r="L382" s="6">
        <v>14.18</v>
      </c>
      <c r="M382" s="6">
        <f t="shared" si="20"/>
        <v>108.96000000000001</v>
      </c>
      <c r="N382" s="6">
        <f t="shared" si="21"/>
        <v>42.54</v>
      </c>
      <c r="O382" s="6">
        <f t="shared" si="22"/>
        <v>66.420000000000016</v>
      </c>
      <c r="P382" s="8">
        <f t="shared" si="23"/>
        <v>0.60958149779735693</v>
      </c>
      <c r="Q382" s="9">
        <f>YEAR(SalesDataTable[[#This Row],[Order Date]])</f>
        <v>2026</v>
      </c>
      <c r="R382" s="8" t="str">
        <f>"Q"&amp;ROUNDUP(MONTH(SalesDataTable[[#This Row],[Order Date]])/3,0)</f>
        <v>Q1</v>
      </c>
      <c r="S382" s="5">
        <f>MONTH(SalesDataTable[[#This Row],[Order Date]])</f>
        <v>3</v>
      </c>
      <c r="T382" s="8" t="str">
        <f>TEXT(SalesDataTable[[#This Row],[Order Date]],"mmm")</f>
        <v>Mar</v>
      </c>
    </row>
    <row r="383" spans="1:20" ht="15.75" x14ac:dyDescent="0.25">
      <c r="A383" s="2">
        <v>4724</v>
      </c>
      <c r="B383" s="3">
        <v>46099</v>
      </c>
      <c r="C383" s="4" t="s">
        <v>20</v>
      </c>
      <c r="D383" s="4" t="s">
        <v>70</v>
      </c>
      <c r="E383" s="4" t="s">
        <v>39</v>
      </c>
      <c r="F383" s="4" t="s">
        <v>33</v>
      </c>
      <c r="G383" s="4" t="s">
        <v>54</v>
      </c>
      <c r="H383" s="4" t="s">
        <v>65</v>
      </c>
      <c r="I383" s="5">
        <v>1</v>
      </c>
      <c r="J383" s="6">
        <v>51.16</v>
      </c>
      <c r="K383" s="7">
        <v>0</v>
      </c>
      <c r="L383" s="6">
        <v>22.39</v>
      </c>
      <c r="M383" s="6">
        <f t="shared" si="20"/>
        <v>51.16</v>
      </c>
      <c r="N383" s="6">
        <f t="shared" si="21"/>
        <v>22.39</v>
      </c>
      <c r="O383" s="6">
        <f t="shared" si="22"/>
        <v>28.769999999999996</v>
      </c>
      <c r="P383" s="8">
        <f t="shared" si="23"/>
        <v>0.56235340109460508</v>
      </c>
      <c r="Q383" s="9">
        <f>YEAR(SalesDataTable[[#This Row],[Order Date]])</f>
        <v>2026</v>
      </c>
      <c r="R383" s="8" t="str">
        <f>"Q"&amp;ROUNDUP(MONTH(SalesDataTable[[#This Row],[Order Date]])/3,0)</f>
        <v>Q1</v>
      </c>
      <c r="S383" s="5">
        <f>MONTH(SalesDataTable[[#This Row],[Order Date]])</f>
        <v>3</v>
      </c>
      <c r="T383" s="8" t="str">
        <f>TEXT(SalesDataTable[[#This Row],[Order Date]],"mmm")</f>
        <v>Mar</v>
      </c>
    </row>
    <row r="384" spans="1:20" ht="15.75" x14ac:dyDescent="0.25">
      <c r="A384" s="2">
        <v>2171</v>
      </c>
      <c r="B384" s="3">
        <v>46100</v>
      </c>
      <c r="C384" s="4" t="s">
        <v>40</v>
      </c>
      <c r="D384" s="4" t="s">
        <v>67</v>
      </c>
      <c r="E384" s="4" t="s">
        <v>28</v>
      </c>
      <c r="F384" s="4" t="s">
        <v>36</v>
      </c>
      <c r="G384" s="4" t="s">
        <v>54</v>
      </c>
      <c r="H384" s="4" t="s">
        <v>62</v>
      </c>
      <c r="I384" s="5">
        <v>5</v>
      </c>
      <c r="J384" s="6">
        <v>35.65</v>
      </c>
      <c r="K384" s="7">
        <v>0.1</v>
      </c>
      <c r="L384" s="6">
        <v>13.64</v>
      </c>
      <c r="M384" s="6">
        <f t="shared" si="20"/>
        <v>160.42500000000001</v>
      </c>
      <c r="N384" s="6">
        <f t="shared" si="21"/>
        <v>68.2</v>
      </c>
      <c r="O384" s="6">
        <f t="shared" si="22"/>
        <v>92.225000000000009</v>
      </c>
      <c r="P384" s="8">
        <f t="shared" si="23"/>
        <v>0.5748792270531401</v>
      </c>
      <c r="Q384" s="9">
        <f>YEAR(SalesDataTable[[#This Row],[Order Date]])</f>
        <v>2026</v>
      </c>
      <c r="R384" s="8" t="str">
        <f>"Q"&amp;ROUNDUP(MONTH(SalesDataTable[[#This Row],[Order Date]])/3,0)</f>
        <v>Q1</v>
      </c>
      <c r="S384" s="5">
        <f>MONTH(SalesDataTable[[#This Row],[Order Date]])</f>
        <v>3</v>
      </c>
      <c r="T384" s="8" t="str">
        <f>TEXT(SalesDataTable[[#This Row],[Order Date]],"mmm")</f>
        <v>Mar</v>
      </c>
    </row>
    <row r="385" spans="1:20" ht="15.75" x14ac:dyDescent="0.25">
      <c r="A385" s="2">
        <v>2311</v>
      </c>
      <c r="B385" s="3">
        <v>46100</v>
      </c>
      <c r="C385" s="4" t="s">
        <v>40</v>
      </c>
      <c r="D385" s="4" t="s">
        <v>53</v>
      </c>
      <c r="E385" s="4" t="s">
        <v>22</v>
      </c>
      <c r="F385" s="4" t="s">
        <v>33</v>
      </c>
      <c r="G385" s="4" t="s">
        <v>29</v>
      </c>
      <c r="H385" s="4" t="s">
        <v>37</v>
      </c>
      <c r="I385" s="5">
        <v>1</v>
      </c>
      <c r="J385" s="6">
        <v>145.19</v>
      </c>
      <c r="K385" s="7">
        <v>0</v>
      </c>
      <c r="L385" s="6">
        <v>80.67</v>
      </c>
      <c r="M385" s="6">
        <f t="shared" si="20"/>
        <v>145.19</v>
      </c>
      <c r="N385" s="6">
        <f t="shared" si="21"/>
        <v>80.67</v>
      </c>
      <c r="O385" s="6">
        <f t="shared" si="22"/>
        <v>64.52</v>
      </c>
      <c r="P385" s="8">
        <f t="shared" si="23"/>
        <v>0.44438322198498514</v>
      </c>
      <c r="Q385" s="9">
        <f>YEAR(SalesDataTable[[#This Row],[Order Date]])</f>
        <v>2026</v>
      </c>
      <c r="R385" s="8" t="str">
        <f>"Q"&amp;ROUNDUP(MONTH(SalesDataTable[[#This Row],[Order Date]])/3,0)</f>
        <v>Q1</v>
      </c>
      <c r="S385" s="5">
        <f>MONTH(SalesDataTable[[#This Row],[Order Date]])</f>
        <v>3</v>
      </c>
      <c r="T385" s="8" t="str">
        <f>TEXT(SalesDataTable[[#This Row],[Order Date]],"mmm")</f>
        <v>Mar</v>
      </c>
    </row>
    <row r="386" spans="1:20" ht="15.75" x14ac:dyDescent="0.25">
      <c r="A386" s="2">
        <v>3563</v>
      </c>
      <c r="B386" s="3">
        <v>46100</v>
      </c>
      <c r="C386" s="4" t="s">
        <v>40</v>
      </c>
      <c r="D386" s="4" t="s">
        <v>53</v>
      </c>
      <c r="E386" s="4" t="s">
        <v>22</v>
      </c>
      <c r="F386" s="4" t="s">
        <v>23</v>
      </c>
      <c r="G386" s="4" t="s">
        <v>24</v>
      </c>
      <c r="H386" s="4" t="s">
        <v>46</v>
      </c>
      <c r="I386" s="5">
        <v>2</v>
      </c>
      <c r="J386" s="6">
        <v>40.090000000000003</v>
      </c>
      <c r="K386" s="7">
        <v>0</v>
      </c>
      <c r="L386" s="6">
        <v>17.2</v>
      </c>
      <c r="M386" s="6">
        <f t="shared" ref="M386:M449" si="24">I386*J386*(1-K386)</f>
        <v>80.180000000000007</v>
      </c>
      <c r="N386" s="6">
        <f t="shared" ref="N386:N449" si="25">I386*L386</f>
        <v>34.4</v>
      </c>
      <c r="O386" s="6">
        <f t="shared" ref="O386:O449" si="26">M386-N386</f>
        <v>45.780000000000008</v>
      </c>
      <c r="P386" s="8">
        <f t="shared" ref="P386:P449" si="27">IFERROR(O386/M386,0)</f>
        <v>0.57096532801197308</v>
      </c>
      <c r="Q386" s="9">
        <f>YEAR(SalesDataTable[[#This Row],[Order Date]])</f>
        <v>2026</v>
      </c>
      <c r="R386" s="8" t="str">
        <f>"Q"&amp;ROUNDUP(MONTH(SalesDataTable[[#This Row],[Order Date]])/3,0)</f>
        <v>Q1</v>
      </c>
      <c r="S386" s="5">
        <f>MONTH(SalesDataTable[[#This Row],[Order Date]])</f>
        <v>3</v>
      </c>
      <c r="T386" s="8" t="str">
        <f>TEXT(SalesDataTable[[#This Row],[Order Date]],"mmm")</f>
        <v>Mar</v>
      </c>
    </row>
    <row r="387" spans="1:20" ht="15.75" x14ac:dyDescent="0.25">
      <c r="A387" s="2">
        <v>3587</v>
      </c>
      <c r="B387" s="3">
        <v>46100</v>
      </c>
      <c r="C387" s="4" t="s">
        <v>40</v>
      </c>
      <c r="D387" s="4" t="s">
        <v>51</v>
      </c>
      <c r="E387" s="4" t="s">
        <v>22</v>
      </c>
      <c r="F387" s="4" t="s">
        <v>23</v>
      </c>
      <c r="G387" s="4" t="s">
        <v>54</v>
      </c>
      <c r="H387" s="4" t="s">
        <v>55</v>
      </c>
      <c r="I387" s="5">
        <v>1</v>
      </c>
      <c r="J387" s="6">
        <v>39.47</v>
      </c>
      <c r="K387" s="7">
        <v>0</v>
      </c>
      <c r="L387" s="6">
        <v>15.02</v>
      </c>
      <c r="M387" s="6">
        <f t="shared" si="24"/>
        <v>39.47</v>
      </c>
      <c r="N387" s="6">
        <f t="shared" si="25"/>
        <v>15.02</v>
      </c>
      <c r="O387" s="6">
        <f t="shared" si="26"/>
        <v>24.45</v>
      </c>
      <c r="P387" s="8">
        <f t="shared" si="27"/>
        <v>0.61945781606283257</v>
      </c>
      <c r="Q387" s="9">
        <f>YEAR(SalesDataTable[[#This Row],[Order Date]])</f>
        <v>2026</v>
      </c>
      <c r="R387" s="8" t="str">
        <f>"Q"&amp;ROUNDUP(MONTH(SalesDataTable[[#This Row],[Order Date]])/3,0)</f>
        <v>Q1</v>
      </c>
      <c r="S387" s="5">
        <f>MONTH(SalesDataTable[[#This Row],[Order Date]])</f>
        <v>3</v>
      </c>
      <c r="T387" s="8" t="str">
        <f>TEXT(SalesDataTable[[#This Row],[Order Date]],"mmm")</f>
        <v>Mar</v>
      </c>
    </row>
    <row r="388" spans="1:20" ht="15.75" x14ac:dyDescent="0.25">
      <c r="A388" s="2">
        <v>3706</v>
      </c>
      <c r="B388" s="3">
        <v>46100</v>
      </c>
      <c r="C388" s="4" t="s">
        <v>20</v>
      </c>
      <c r="D388" s="4" t="s">
        <v>21</v>
      </c>
      <c r="E388" s="4" t="s">
        <v>22</v>
      </c>
      <c r="F388" s="4" t="s">
        <v>23</v>
      </c>
      <c r="G388" s="4" t="s">
        <v>24</v>
      </c>
      <c r="H388" s="4" t="s">
        <v>50</v>
      </c>
      <c r="I388" s="5">
        <v>2</v>
      </c>
      <c r="J388" s="6">
        <v>103.42</v>
      </c>
      <c r="K388" s="7">
        <v>0</v>
      </c>
      <c r="L388" s="6">
        <v>49.51</v>
      </c>
      <c r="M388" s="6">
        <f t="shared" si="24"/>
        <v>206.84</v>
      </c>
      <c r="N388" s="6">
        <f t="shared" si="25"/>
        <v>99.02</v>
      </c>
      <c r="O388" s="6">
        <f t="shared" si="26"/>
        <v>107.82000000000001</v>
      </c>
      <c r="P388" s="8">
        <f t="shared" si="27"/>
        <v>0.52127248114484626</v>
      </c>
      <c r="Q388" s="9">
        <f>YEAR(SalesDataTable[[#This Row],[Order Date]])</f>
        <v>2026</v>
      </c>
      <c r="R388" s="8" t="str">
        <f>"Q"&amp;ROUNDUP(MONTH(SalesDataTable[[#This Row],[Order Date]])/3,0)</f>
        <v>Q1</v>
      </c>
      <c r="S388" s="5">
        <f>MONTH(SalesDataTable[[#This Row],[Order Date]])</f>
        <v>3</v>
      </c>
      <c r="T388" s="8" t="str">
        <f>TEXT(SalesDataTable[[#This Row],[Order Date]],"mmm")</f>
        <v>Mar</v>
      </c>
    </row>
    <row r="389" spans="1:20" ht="15.75" x14ac:dyDescent="0.25">
      <c r="A389" s="2">
        <v>4121</v>
      </c>
      <c r="B389" s="3">
        <v>46100</v>
      </c>
      <c r="C389" s="4" t="s">
        <v>20</v>
      </c>
      <c r="D389" s="4" t="s">
        <v>21</v>
      </c>
      <c r="E389" s="4" t="s">
        <v>22</v>
      </c>
      <c r="F389" s="4" t="s">
        <v>23</v>
      </c>
      <c r="G389" s="4" t="s">
        <v>34</v>
      </c>
      <c r="H389" s="4" t="s">
        <v>68</v>
      </c>
      <c r="I389" s="5">
        <v>4</v>
      </c>
      <c r="J389" s="6">
        <v>161.93</v>
      </c>
      <c r="K389" s="7">
        <v>0.15</v>
      </c>
      <c r="L389" s="6">
        <v>88</v>
      </c>
      <c r="M389" s="6">
        <f t="shared" si="24"/>
        <v>550.56200000000001</v>
      </c>
      <c r="N389" s="6">
        <f t="shared" si="25"/>
        <v>352</v>
      </c>
      <c r="O389" s="6">
        <f t="shared" si="26"/>
        <v>198.56200000000001</v>
      </c>
      <c r="P389" s="8">
        <f t="shared" si="27"/>
        <v>0.36065329608654428</v>
      </c>
      <c r="Q389" s="9">
        <f>YEAR(SalesDataTable[[#This Row],[Order Date]])</f>
        <v>2026</v>
      </c>
      <c r="R389" s="8" t="str">
        <f>"Q"&amp;ROUNDUP(MONTH(SalesDataTable[[#This Row],[Order Date]])/3,0)</f>
        <v>Q1</v>
      </c>
      <c r="S389" s="5">
        <f>MONTH(SalesDataTable[[#This Row],[Order Date]])</f>
        <v>3</v>
      </c>
      <c r="T389" s="8" t="str">
        <f>TEXT(SalesDataTable[[#This Row],[Order Date]],"mmm")</f>
        <v>Mar</v>
      </c>
    </row>
    <row r="390" spans="1:20" ht="15.75" x14ac:dyDescent="0.25">
      <c r="A390" s="2">
        <v>1047</v>
      </c>
      <c r="B390" s="3">
        <v>46101</v>
      </c>
      <c r="C390" s="4" t="s">
        <v>20</v>
      </c>
      <c r="D390" s="4" t="s">
        <v>21</v>
      </c>
      <c r="E390" s="4" t="s">
        <v>22</v>
      </c>
      <c r="F390" s="4" t="s">
        <v>23</v>
      </c>
      <c r="G390" s="4" t="s">
        <v>34</v>
      </c>
      <c r="H390" s="4" t="s">
        <v>52</v>
      </c>
      <c r="I390" s="5">
        <v>2</v>
      </c>
      <c r="J390" s="6">
        <v>46.21</v>
      </c>
      <c r="K390" s="7">
        <v>0.05</v>
      </c>
      <c r="L390" s="6">
        <v>18.37</v>
      </c>
      <c r="M390" s="6">
        <f t="shared" si="24"/>
        <v>87.798999999999992</v>
      </c>
      <c r="N390" s="6">
        <f t="shared" si="25"/>
        <v>36.74</v>
      </c>
      <c r="O390" s="6">
        <f t="shared" si="26"/>
        <v>51.05899999999999</v>
      </c>
      <c r="P390" s="8">
        <f t="shared" si="27"/>
        <v>0.58154420893176451</v>
      </c>
      <c r="Q390" s="9">
        <f>YEAR(SalesDataTable[[#This Row],[Order Date]])</f>
        <v>2026</v>
      </c>
      <c r="R390" s="8" t="str">
        <f>"Q"&amp;ROUNDUP(MONTH(SalesDataTable[[#This Row],[Order Date]])/3,0)</f>
        <v>Q1</v>
      </c>
      <c r="S390" s="5">
        <f>MONTH(SalesDataTable[[#This Row],[Order Date]])</f>
        <v>3</v>
      </c>
      <c r="T390" s="8" t="str">
        <f>TEXT(SalesDataTable[[#This Row],[Order Date]],"mmm")</f>
        <v>Mar</v>
      </c>
    </row>
    <row r="391" spans="1:20" ht="15.75" x14ac:dyDescent="0.25">
      <c r="A391" s="2">
        <v>1142</v>
      </c>
      <c r="B391" s="3">
        <v>46101</v>
      </c>
      <c r="C391" s="4" t="s">
        <v>26</v>
      </c>
      <c r="D391" s="4" t="s">
        <v>61</v>
      </c>
      <c r="E391" s="4" t="s">
        <v>22</v>
      </c>
      <c r="F391" s="4" t="s">
        <v>33</v>
      </c>
      <c r="G391" s="4" t="s">
        <v>43</v>
      </c>
      <c r="H391" s="4" t="s">
        <v>71</v>
      </c>
      <c r="I391" s="5">
        <v>3</v>
      </c>
      <c r="J391" s="6">
        <v>125.85</v>
      </c>
      <c r="K391" s="7">
        <v>0</v>
      </c>
      <c r="L391" s="6">
        <v>59.19</v>
      </c>
      <c r="M391" s="6">
        <f t="shared" si="24"/>
        <v>377.54999999999995</v>
      </c>
      <c r="N391" s="6">
        <f t="shared" si="25"/>
        <v>177.57</v>
      </c>
      <c r="O391" s="6">
        <f t="shared" si="26"/>
        <v>199.97999999999996</v>
      </c>
      <c r="P391" s="8">
        <f t="shared" si="27"/>
        <v>0.52967818831942781</v>
      </c>
      <c r="Q391" s="9">
        <f>YEAR(SalesDataTable[[#This Row],[Order Date]])</f>
        <v>2026</v>
      </c>
      <c r="R391" s="8" t="str">
        <f>"Q"&amp;ROUNDUP(MONTH(SalesDataTable[[#This Row],[Order Date]])/3,0)</f>
        <v>Q1</v>
      </c>
      <c r="S391" s="5">
        <f>MONTH(SalesDataTable[[#This Row],[Order Date]])</f>
        <v>3</v>
      </c>
      <c r="T391" s="8" t="str">
        <f>TEXT(SalesDataTable[[#This Row],[Order Date]],"mmm")</f>
        <v>Mar</v>
      </c>
    </row>
    <row r="392" spans="1:20" ht="15.75" x14ac:dyDescent="0.25">
      <c r="A392" s="2">
        <v>2232</v>
      </c>
      <c r="B392" s="3">
        <v>46101</v>
      </c>
      <c r="C392" s="4" t="s">
        <v>40</v>
      </c>
      <c r="D392" s="4" t="s">
        <v>67</v>
      </c>
      <c r="E392" s="4" t="s">
        <v>39</v>
      </c>
      <c r="F392" s="4" t="s">
        <v>33</v>
      </c>
      <c r="G392" s="4" t="s">
        <v>34</v>
      </c>
      <c r="H392" s="4" t="s">
        <v>35</v>
      </c>
      <c r="I392" s="5">
        <v>2</v>
      </c>
      <c r="J392" s="6">
        <v>36.340000000000003</v>
      </c>
      <c r="K392" s="7">
        <v>0</v>
      </c>
      <c r="L392" s="6">
        <v>13.8</v>
      </c>
      <c r="M392" s="6">
        <f t="shared" si="24"/>
        <v>72.680000000000007</v>
      </c>
      <c r="N392" s="6">
        <f t="shared" si="25"/>
        <v>27.6</v>
      </c>
      <c r="O392" s="6">
        <f t="shared" si="26"/>
        <v>45.080000000000005</v>
      </c>
      <c r="P392" s="8">
        <f t="shared" si="27"/>
        <v>0.620253164556962</v>
      </c>
      <c r="Q392" s="9">
        <f>YEAR(SalesDataTable[[#This Row],[Order Date]])</f>
        <v>2026</v>
      </c>
      <c r="R392" s="8" t="str">
        <f>"Q"&amp;ROUNDUP(MONTH(SalesDataTable[[#This Row],[Order Date]])/3,0)</f>
        <v>Q1</v>
      </c>
      <c r="S392" s="5">
        <f>MONTH(SalesDataTable[[#This Row],[Order Date]])</f>
        <v>3</v>
      </c>
      <c r="T392" s="8" t="str">
        <f>TEXT(SalesDataTable[[#This Row],[Order Date]],"mmm")</f>
        <v>Mar</v>
      </c>
    </row>
    <row r="393" spans="1:20" ht="15.75" x14ac:dyDescent="0.25">
      <c r="A393" s="2">
        <v>2339</v>
      </c>
      <c r="B393" s="3">
        <v>46101</v>
      </c>
      <c r="C393" s="4" t="s">
        <v>26</v>
      </c>
      <c r="D393" s="4" t="s">
        <v>63</v>
      </c>
      <c r="E393" s="4" t="s">
        <v>48</v>
      </c>
      <c r="F393" s="4" t="s">
        <v>33</v>
      </c>
      <c r="G393" s="4" t="s">
        <v>24</v>
      </c>
      <c r="H393" s="4" t="s">
        <v>42</v>
      </c>
      <c r="I393" s="5">
        <v>2</v>
      </c>
      <c r="J393" s="6">
        <v>51.29</v>
      </c>
      <c r="K393" s="7">
        <v>0</v>
      </c>
      <c r="L393" s="6">
        <v>23.15</v>
      </c>
      <c r="M393" s="6">
        <f t="shared" si="24"/>
        <v>102.58</v>
      </c>
      <c r="N393" s="6">
        <f t="shared" si="25"/>
        <v>46.3</v>
      </c>
      <c r="O393" s="6">
        <f t="shared" si="26"/>
        <v>56.28</v>
      </c>
      <c r="P393" s="8">
        <f t="shared" si="27"/>
        <v>0.54864496003119523</v>
      </c>
      <c r="Q393" s="9">
        <f>YEAR(SalesDataTable[[#This Row],[Order Date]])</f>
        <v>2026</v>
      </c>
      <c r="R393" s="8" t="str">
        <f>"Q"&amp;ROUNDUP(MONTH(SalesDataTable[[#This Row],[Order Date]])/3,0)</f>
        <v>Q1</v>
      </c>
      <c r="S393" s="5">
        <f>MONTH(SalesDataTable[[#This Row],[Order Date]])</f>
        <v>3</v>
      </c>
      <c r="T393" s="8" t="str">
        <f>TEXT(SalesDataTable[[#This Row],[Order Date]],"mmm")</f>
        <v>Mar</v>
      </c>
    </row>
    <row r="394" spans="1:20" ht="15.75" x14ac:dyDescent="0.25">
      <c r="A394" s="2">
        <v>3611</v>
      </c>
      <c r="B394" s="3">
        <v>46101</v>
      </c>
      <c r="C394" s="4" t="s">
        <v>26</v>
      </c>
      <c r="D394" s="4" t="s">
        <v>27</v>
      </c>
      <c r="E394" s="4" t="s">
        <v>28</v>
      </c>
      <c r="F394" s="4" t="s">
        <v>36</v>
      </c>
      <c r="G394" s="4" t="s">
        <v>24</v>
      </c>
      <c r="H394" s="4" t="s">
        <v>46</v>
      </c>
      <c r="I394" s="5">
        <v>6</v>
      </c>
      <c r="J394" s="6">
        <v>40.89</v>
      </c>
      <c r="K394" s="7">
        <v>0.1</v>
      </c>
      <c r="L394" s="6">
        <v>16.84</v>
      </c>
      <c r="M394" s="6">
        <f t="shared" si="24"/>
        <v>220.80600000000001</v>
      </c>
      <c r="N394" s="6">
        <f t="shared" si="25"/>
        <v>101.03999999999999</v>
      </c>
      <c r="O394" s="6">
        <f t="shared" si="26"/>
        <v>119.76600000000002</v>
      </c>
      <c r="P394" s="8">
        <f t="shared" si="27"/>
        <v>0.54240373902883077</v>
      </c>
      <c r="Q394" s="9">
        <f>YEAR(SalesDataTable[[#This Row],[Order Date]])</f>
        <v>2026</v>
      </c>
      <c r="R394" s="8" t="str">
        <f>"Q"&amp;ROUNDUP(MONTH(SalesDataTable[[#This Row],[Order Date]])/3,0)</f>
        <v>Q1</v>
      </c>
      <c r="S394" s="5">
        <f>MONTH(SalesDataTable[[#This Row],[Order Date]])</f>
        <v>3</v>
      </c>
      <c r="T394" s="8" t="str">
        <f>TEXT(SalesDataTable[[#This Row],[Order Date]],"mmm")</f>
        <v>Mar</v>
      </c>
    </row>
    <row r="395" spans="1:20" ht="15.75" x14ac:dyDescent="0.25">
      <c r="A395" s="2">
        <v>3953</v>
      </c>
      <c r="B395" s="3">
        <v>46101</v>
      </c>
      <c r="C395" s="4" t="s">
        <v>26</v>
      </c>
      <c r="D395" s="4" t="s">
        <v>69</v>
      </c>
      <c r="E395" s="4" t="s">
        <v>22</v>
      </c>
      <c r="F395" s="4" t="s">
        <v>33</v>
      </c>
      <c r="G395" s="4" t="s">
        <v>54</v>
      </c>
      <c r="H395" s="4" t="s">
        <v>58</v>
      </c>
      <c r="I395" s="5">
        <v>1</v>
      </c>
      <c r="J395" s="6">
        <v>120.63</v>
      </c>
      <c r="K395" s="7">
        <v>0</v>
      </c>
      <c r="L395" s="6">
        <v>70.28</v>
      </c>
      <c r="M395" s="6">
        <f t="shared" si="24"/>
        <v>120.63</v>
      </c>
      <c r="N395" s="6">
        <f t="shared" si="25"/>
        <v>70.28</v>
      </c>
      <c r="O395" s="6">
        <f t="shared" si="26"/>
        <v>50.349999999999994</v>
      </c>
      <c r="P395" s="8">
        <f t="shared" si="27"/>
        <v>0.41739202520102792</v>
      </c>
      <c r="Q395" s="9">
        <f>YEAR(SalesDataTable[[#This Row],[Order Date]])</f>
        <v>2026</v>
      </c>
      <c r="R395" s="8" t="str">
        <f>"Q"&amp;ROUNDUP(MONTH(SalesDataTable[[#This Row],[Order Date]])/3,0)</f>
        <v>Q1</v>
      </c>
      <c r="S395" s="5">
        <f>MONTH(SalesDataTable[[#This Row],[Order Date]])</f>
        <v>3</v>
      </c>
      <c r="T395" s="8" t="str">
        <f>TEXT(SalesDataTable[[#This Row],[Order Date]],"mmm")</f>
        <v>Mar</v>
      </c>
    </row>
    <row r="396" spans="1:20" ht="15.75" x14ac:dyDescent="0.25">
      <c r="A396" s="2">
        <v>4253</v>
      </c>
      <c r="B396" s="3">
        <v>46101</v>
      </c>
      <c r="C396" s="4" t="s">
        <v>40</v>
      </c>
      <c r="D396" s="4" t="s">
        <v>67</v>
      </c>
      <c r="E396" s="4" t="s">
        <v>28</v>
      </c>
      <c r="F396" s="4" t="s">
        <v>33</v>
      </c>
      <c r="G396" s="4" t="s">
        <v>24</v>
      </c>
      <c r="H396" s="4" t="s">
        <v>25</v>
      </c>
      <c r="I396" s="5">
        <v>5</v>
      </c>
      <c r="J396" s="6">
        <v>82.64</v>
      </c>
      <c r="K396" s="7">
        <v>0.1</v>
      </c>
      <c r="L396" s="6">
        <v>43.52</v>
      </c>
      <c r="M396" s="6">
        <f t="shared" si="24"/>
        <v>371.88</v>
      </c>
      <c r="N396" s="6">
        <f t="shared" si="25"/>
        <v>217.60000000000002</v>
      </c>
      <c r="O396" s="6">
        <f t="shared" si="26"/>
        <v>154.27999999999997</v>
      </c>
      <c r="P396" s="8">
        <f t="shared" si="27"/>
        <v>0.41486501021834993</v>
      </c>
      <c r="Q396" s="9">
        <f>YEAR(SalesDataTable[[#This Row],[Order Date]])</f>
        <v>2026</v>
      </c>
      <c r="R396" s="8" t="str">
        <f>"Q"&amp;ROUNDUP(MONTH(SalesDataTable[[#This Row],[Order Date]])/3,0)</f>
        <v>Q1</v>
      </c>
      <c r="S396" s="5">
        <f>MONTH(SalesDataTable[[#This Row],[Order Date]])</f>
        <v>3</v>
      </c>
      <c r="T396" s="8" t="str">
        <f>TEXT(SalesDataTable[[#This Row],[Order Date]],"mmm")</f>
        <v>Mar</v>
      </c>
    </row>
    <row r="397" spans="1:20" ht="15.75" x14ac:dyDescent="0.25">
      <c r="A397" s="2">
        <v>4952</v>
      </c>
      <c r="B397" s="3">
        <v>46101</v>
      </c>
      <c r="C397" s="4" t="s">
        <v>26</v>
      </c>
      <c r="D397" s="4" t="s">
        <v>47</v>
      </c>
      <c r="E397" s="4" t="s">
        <v>22</v>
      </c>
      <c r="F397" s="4" t="s">
        <v>36</v>
      </c>
      <c r="G397" s="4" t="s">
        <v>29</v>
      </c>
      <c r="H397" s="4" t="s">
        <v>66</v>
      </c>
      <c r="I397" s="5">
        <v>2</v>
      </c>
      <c r="J397" s="6">
        <v>72.459999999999994</v>
      </c>
      <c r="K397" s="7">
        <v>0</v>
      </c>
      <c r="L397" s="6">
        <v>33.31</v>
      </c>
      <c r="M397" s="6">
        <f t="shared" si="24"/>
        <v>144.91999999999999</v>
      </c>
      <c r="N397" s="6">
        <f t="shared" si="25"/>
        <v>66.62</v>
      </c>
      <c r="O397" s="6">
        <f t="shared" si="26"/>
        <v>78.299999999999983</v>
      </c>
      <c r="P397" s="8">
        <f t="shared" si="27"/>
        <v>0.54029809550096597</v>
      </c>
      <c r="Q397" s="9">
        <f>YEAR(SalesDataTable[[#This Row],[Order Date]])</f>
        <v>2026</v>
      </c>
      <c r="R397" s="8" t="str">
        <f>"Q"&amp;ROUNDUP(MONTH(SalesDataTable[[#This Row],[Order Date]])/3,0)</f>
        <v>Q1</v>
      </c>
      <c r="S397" s="5">
        <f>MONTH(SalesDataTable[[#This Row],[Order Date]])</f>
        <v>3</v>
      </c>
      <c r="T397" s="8" t="str">
        <f>TEXT(SalesDataTable[[#This Row],[Order Date]],"mmm")</f>
        <v>Mar</v>
      </c>
    </row>
    <row r="398" spans="1:20" ht="15.75" x14ac:dyDescent="0.25">
      <c r="A398" s="2">
        <v>5016</v>
      </c>
      <c r="B398" s="3">
        <v>46101</v>
      </c>
      <c r="C398" s="4" t="s">
        <v>26</v>
      </c>
      <c r="D398" s="4" t="s">
        <v>63</v>
      </c>
      <c r="E398" s="4" t="s">
        <v>48</v>
      </c>
      <c r="F398" s="4" t="s">
        <v>33</v>
      </c>
      <c r="G398" s="4" t="s">
        <v>54</v>
      </c>
      <c r="H398" s="4" t="s">
        <v>55</v>
      </c>
      <c r="I398" s="5">
        <v>2</v>
      </c>
      <c r="J398" s="6">
        <v>40.659999999999997</v>
      </c>
      <c r="K398" s="7">
        <v>0.1</v>
      </c>
      <c r="L398" s="6">
        <v>14.63</v>
      </c>
      <c r="M398" s="6">
        <f t="shared" si="24"/>
        <v>73.188000000000002</v>
      </c>
      <c r="N398" s="6">
        <f t="shared" si="25"/>
        <v>29.26</v>
      </c>
      <c r="O398" s="6">
        <f t="shared" si="26"/>
        <v>43.927999999999997</v>
      </c>
      <c r="P398" s="8">
        <f t="shared" si="27"/>
        <v>0.60020768431983385</v>
      </c>
      <c r="Q398" s="9">
        <f>YEAR(SalesDataTable[[#This Row],[Order Date]])</f>
        <v>2026</v>
      </c>
      <c r="R398" s="8" t="str">
        <f>"Q"&amp;ROUNDUP(MONTH(SalesDataTable[[#This Row],[Order Date]])/3,0)</f>
        <v>Q1</v>
      </c>
      <c r="S398" s="5">
        <f>MONTH(SalesDataTable[[#This Row],[Order Date]])</f>
        <v>3</v>
      </c>
      <c r="T398" s="8" t="str">
        <f>TEXT(SalesDataTable[[#This Row],[Order Date]],"mmm")</f>
        <v>Mar</v>
      </c>
    </row>
    <row r="399" spans="1:20" ht="15.75" x14ac:dyDescent="0.25">
      <c r="A399" s="2">
        <v>839</v>
      </c>
      <c r="B399" s="3">
        <v>46102</v>
      </c>
      <c r="C399" s="4" t="s">
        <v>26</v>
      </c>
      <c r="D399" s="4" t="s">
        <v>63</v>
      </c>
      <c r="E399" s="4" t="s">
        <v>48</v>
      </c>
      <c r="F399" s="4" t="s">
        <v>33</v>
      </c>
      <c r="G399" s="4" t="s">
        <v>24</v>
      </c>
      <c r="H399" s="4" t="s">
        <v>46</v>
      </c>
      <c r="I399" s="5">
        <v>1</v>
      </c>
      <c r="J399" s="6">
        <v>40.5</v>
      </c>
      <c r="K399" s="7">
        <v>0.05</v>
      </c>
      <c r="L399" s="6">
        <v>17.16</v>
      </c>
      <c r="M399" s="6">
        <f t="shared" si="24"/>
        <v>38.475000000000001</v>
      </c>
      <c r="N399" s="6">
        <f t="shared" si="25"/>
        <v>17.16</v>
      </c>
      <c r="O399" s="6">
        <f t="shared" si="26"/>
        <v>21.315000000000001</v>
      </c>
      <c r="P399" s="8">
        <f t="shared" si="27"/>
        <v>0.55399610136452238</v>
      </c>
      <c r="Q399" s="9">
        <f>YEAR(SalesDataTable[[#This Row],[Order Date]])</f>
        <v>2026</v>
      </c>
      <c r="R399" s="8" t="str">
        <f>"Q"&amp;ROUNDUP(MONTH(SalesDataTable[[#This Row],[Order Date]])/3,0)</f>
        <v>Q1</v>
      </c>
      <c r="S399" s="5">
        <f>MONTH(SalesDataTable[[#This Row],[Order Date]])</f>
        <v>3</v>
      </c>
      <c r="T399" s="8" t="str">
        <f>TEXT(SalesDataTable[[#This Row],[Order Date]],"mmm")</f>
        <v>Mar</v>
      </c>
    </row>
    <row r="400" spans="1:20" ht="15.75" x14ac:dyDescent="0.25">
      <c r="A400" s="2">
        <v>1382</v>
      </c>
      <c r="B400" s="3">
        <v>46102</v>
      </c>
      <c r="C400" s="4" t="s">
        <v>31</v>
      </c>
      <c r="D400" s="4" t="s">
        <v>32</v>
      </c>
      <c r="E400" s="4" t="s">
        <v>22</v>
      </c>
      <c r="F400" s="4" t="s">
        <v>36</v>
      </c>
      <c r="G400" s="4" t="s">
        <v>29</v>
      </c>
      <c r="H400" s="4" t="s">
        <v>66</v>
      </c>
      <c r="I400" s="5">
        <v>1</v>
      </c>
      <c r="J400" s="6">
        <v>72.16</v>
      </c>
      <c r="K400" s="7">
        <v>0</v>
      </c>
      <c r="L400" s="6">
        <v>33.11</v>
      </c>
      <c r="M400" s="6">
        <f t="shared" si="24"/>
        <v>72.16</v>
      </c>
      <c r="N400" s="6">
        <f t="shared" si="25"/>
        <v>33.11</v>
      </c>
      <c r="O400" s="6">
        <f t="shared" si="26"/>
        <v>39.049999999999997</v>
      </c>
      <c r="P400" s="8">
        <f t="shared" si="27"/>
        <v>0.54115853658536583</v>
      </c>
      <c r="Q400" s="9">
        <f>YEAR(SalesDataTable[[#This Row],[Order Date]])</f>
        <v>2026</v>
      </c>
      <c r="R400" s="8" t="str">
        <f>"Q"&amp;ROUNDUP(MONTH(SalesDataTable[[#This Row],[Order Date]])/3,0)</f>
        <v>Q1</v>
      </c>
      <c r="S400" s="5">
        <f>MONTH(SalesDataTable[[#This Row],[Order Date]])</f>
        <v>3</v>
      </c>
      <c r="T400" s="8" t="str">
        <f>TEXT(SalesDataTable[[#This Row],[Order Date]],"mmm")</f>
        <v>Mar</v>
      </c>
    </row>
    <row r="401" spans="1:20" ht="15.75" x14ac:dyDescent="0.25">
      <c r="A401" s="2">
        <v>1452</v>
      </c>
      <c r="B401" s="3">
        <v>46102</v>
      </c>
      <c r="C401" s="4" t="s">
        <v>31</v>
      </c>
      <c r="D401" s="4" t="s">
        <v>45</v>
      </c>
      <c r="E401" s="4" t="s">
        <v>48</v>
      </c>
      <c r="F401" s="4" t="s">
        <v>36</v>
      </c>
      <c r="G401" s="4" t="s">
        <v>34</v>
      </c>
      <c r="H401" s="4" t="s">
        <v>68</v>
      </c>
      <c r="I401" s="5">
        <v>1</v>
      </c>
      <c r="J401" s="6">
        <v>161.93</v>
      </c>
      <c r="K401" s="7">
        <v>0.15</v>
      </c>
      <c r="L401" s="6">
        <v>87.5</v>
      </c>
      <c r="M401" s="6">
        <f t="shared" si="24"/>
        <v>137.6405</v>
      </c>
      <c r="N401" s="6">
        <f t="shared" si="25"/>
        <v>87.5</v>
      </c>
      <c r="O401" s="6">
        <f t="shared" si="26"/>
        <v>50.140500000000003</v>
      </c>
      <c r="P401" s="8">
        <f t="shared" si="27"/>
        <v>0.36428594781332529</v>
      </c>
      <c r="Q401" s="9">
        <f>YEAR(SalesDataTable[[#This Row],[Order Date]])</f>
        <v>2026</v>
      </c>
      <c r="R401" s="8" t="str">
        <f>"Q"&amp;ROUNDUP(MONTH(SalesDataTable[[#This Row],[Order Date]])/3,0)</f>
        <v>Q1</v>
      </c>
      <c r="S401" s="5">
        <f>MONTH(SalesDataTable[[#This Row],[Order Date]])</f>
        <v>3</v>
      </c>
      <c r="T401" s="8" t="str">
        <f>TEXT(SalesDataTable[[#This Row],[Order Date]],"mmm")</f>
        <v>Mar</v>
      </c>
    </row>
    <row r="402" spans="1:20" ht="15.75" x14ac:dyDescent="0.25">
      <c r="A402" s="2">
        <v>1845</v>
      </c>
      <c r="B402" s="3">
        <v>46102</v>
      </c>
      <c r="C402" s="4" t="s">
        <v>20</v>
      </c>
      <c r="D402" s="4" t="s">
        <v>56</v>
      </c>
      <c r="E402" s="4" t="s">
        <v>22</v>
      </c>
      <c r="F402" s="4" t="s">
        <v>23</v>
      </c>
      <c r="G402" s="4" t="s">
        <v>43</v>
      </c>
      <c r="H402" s="4" t="s">
        <v>44</v>
      </c>
      <c r="I402" s="5">
        <v>3</v>
      </c>
      <c r="J402" s="6">
        <v>348.54</v>
      </c>
      <c r="K402" s="7">
        <v>0.1</v>
      </c>
      <c r="L402" s="6">
        <v>200.3</v>
      </c>
      <c r="M402" s="6">
        <f t="shared" si="24"/>
        <v>941.05800000000011</v>
      </c>
      <c r="N402" s="6">
        <f t="shared" si="25"/>
        <v>600.90000000000009</v>
      </c>
      <c r="O402" s="6">
        <f t="shared" si="26"/>
        <v>340.15800000000002</v>
      </c>
      <c r="P402" s="8">
        <f t="shared" si="27"/>
        <v>0.36146337420222768</v>
      </c>
      <c r="Q402" s="9">
        <f>YEAR(SalesDataTable[[#This Row],[Order Date]])</f>
        <v>2026</v>
      </c>
      <c r="R402" s="8" t="str">
        <f>"Q"&amp;ROUNDUP(MONTH(SalesDataTable[[#This Row],[Order Date]])/3,0)</f>
        <v>Q1</v>
      </c>
      <c r="S402" s="5">
        <f>MONTH(SalesDataTable[[#This Row],[Order Date]])</f>
        <v>3</v>
      </c>
      <c r="T402" s="8" t="str">
        <f>TEXT(SalesDataTable[[#This Row],[Order Date]],"mmm")</f>
        <v>Mar</v>
      </c>
    </row>
    <row r="403" spans="1:20" ht="15.75" x14ac:dyDescent="0.25">
      <c r="A403" s="2">
        <v>3560</v>
      </c>
      <c r="B403" s="3">
        <v>46102</v>
      </c>
      <c r="C403" s="4" t="s">
        <v>31</v>
      </c>
      <c r="D403" s="4" t="s">
        <v>72</v>
      </c>
      <c r="E403" s="4" t="s">
        <v>22</v>
      </c>
      <c r="F403" s="4" t="s">
        <v>23</v>
      </c>
      <c r="G403" s="4" t="s">
        <v>54</v>
      </c>
      <c r="H403" s="4" t="s">
        <v>65</v>
      </c>
      <c r="I403" s="5">
        <v>3</v>
      </c>
      <c r="J403" s="6">
        <v>50.46</v>
      </c>
      <c r="K403" s="7">
        <v>0.1</v>
      </c>
      <c r="L403" s="6">
        <v>21.9</v>
      </c>
      <c r="M403" s="6">
        <f t="shared" si="24"/>
        <v>136.24199999999999</v>
      </c>
      <c r="N403" s="6">
        <f t="shared" si="25"/>
        <v>65.699999999999989</v>
      </c>
      <c r="O403" s="6">
        <f t="shared" si="26"/>
        <v>70.542000000000002</v>
      </c>
      <c r="P403" s="8">
        <f t="shared" si="27"/>
        <v>0.51776985070683057</v>
      </c>
      <c r="Q403" s="9">
        <f>YEAR(SalesDataTable[[#This Row],[Order Date]])</f>
        <v>2026</v>
      </c>
      <c r="R403" s="8" t="str">
        <f>"Q"&amp;ROUNDUP(MONTH(SalesDataTable[[#This Row],[Order Date]])/3,0)</f>
        <v>Q1</v>
      </c>
      <c r="S403" s="5">
        <f>MONTH(SalesDataTable[[#This Row],[Order Date]])</f>
        <v>3</v>
      </c>
      <c r="T403" s="8" t="str">
        <f>TEXT(SalesDataTable[[#This Row],[Order Date]],"mmm")</f>
        <v>Mar</v>
      </c>
    </row>
    <row r="404" spans="1:20" ht="15.75" x14ac:dyDescent="0.25">
      <c r="A404" s="2">
        <v>4059</v>
      </c>
      <c r="B404" s="3">
        <v>46102</v>
      </c>
      <c r="C404" s="4" t="s">
        <v>40</v>
      </c>
      <c r="D404" s="4" t="s">
        <v>67</v>
      </c>
      <c r="E404" s="4" t="s">
        <v>48</v>
      </c>
      <c r="F404" s="4" t="s">
        <v>33</v>
      </c>
      <c r="G404" s="4" t="s">
        <v>43</v>
      </c>
      <c r="H404" s="4" t="s">
        <v>60</v>
      </c>
      <c r="I404" s="5">
        <v>1</v>
      </c>
      <c r="J404" s="6">
        <v>83.62</v>
      </c>
      <c r="K404" s="7">
        <v>0</v>
      </c>
      <c r="L404" s="6">
        <v>39.15</v>
      </c>
      <c r="M404" s="6">
        <f t="shared" si="24"/>
        <v>83.62</v>
      </c>
      <c r="N404" s="6">
        <f t="shared" si="25"/>
        <v>39.15</v>
      </c>
      <c r="O404" s="6">
        <f t="shared" si="26"/>
        <v>44.470000000000006</v>
      </c>
      <c r="P404" s="8">
        <f t="shared" si="27"/>
        <v>0.53181057163358048</v>
      </c>
      <c r="Q404" s="9">
        <f>YEAR(SalesDataTable[[#This Row],[Order Date]])</f>
        <v>2026</v>
      </c>
      <c r="R404" s="8" t="str">
        <f>"Q"&amp;ROUNDUP(MONTH(SalesDataTable[[#This Row],[Order Date]])/3,0)</f>
        <v>Q1</v>
      </c>
      <c r="S404" s="5">
        <f>MONTH(SalesDataTable[[#This Row],[Order Date]])</f>
        <v>3</v>
      </c>
      <c r="T404" s="8" t="str">
        <f>TEXT(SalesDataTable[[#This Row],[Order Date]],"mmm")</f>
        <v>Mar</v>
      </c>
    </row>
    <row r="405" spans="1:20" ht="15.75" x14ac:dyDescent="0.25">
      <c r="A405" s="2">
        <v>4731</v>
      </c>
      <c r="B405" s="3">
        <v>46102</v>
      </c>
      <c r="C405" s="4" t="s">
        <v>26</v>
      </c>
      <c r="D405" s="4" t="s">
        <v>63</v>
      </c>
      <c r="E405" s="4" t="s">
        <v>28</v>
      </c>
      <c r="F405" s="4" t="s">
        <v>36</v>
      </c>
      <c r="G405" s="4" t="s">
        <v>24</v>
      </c>
      <c r="H405" s="4" t="s">
        <v>42</v>
      </c>
      <c r="I405" s="5">
        <v>6</v>
      </c>
      <c r="J405" s="6">
        <v>51.07</v>
      </c>
      <c r="K405" s="7">
        <v>0.1</v>
      </c>
      <c r="L405" s="6">
        <v>22.68</v>
      </c>
      <c r="M405" s="6">
        <f t="shared" si="24"/>
        <v>275.77800000000002</v>
      </c>
      <c r="N405" s="6">
        <f t="shared" si="25"/>
        <v>136.07999999999998</v>
      </c>
      <c r="O405" s="6">
        <f t="shared" si="26"/>
        <v>139.69800000000004</v>
      </c>
      <c r="P405" s="8">
        <f t="shared" si="27"/>
        <v>0.50655962404542798</v>
      </c>
      <c r="Q405" s="9">
        <f>YEAR(SalesDataTable[[#This Row],[Order Date]])</f>
        <v>2026</v>
      </c>
      <c r="R405" s="8" t="str">
        <f>"Q"&amp;ROUNDUP(MONTH(SalesDataTable[[#This Row],[Order Date]])/3,0)</f>
        <v>Q1</v>
      </c>
      <c r="S405" s="5">
        <f>MONTH(SalesDataTable[[#This Row],[Order Date]])</f>
        <v>3</v>
      </c>
      <c r="T405" s="8" t="str">
        <f>TEXT(SalesDataTable[[#This Row],[Order Date]],"mmm")</f>
        <v>Mar</v>
      </c>
    </row>
    <row r="406" spans="1:20" ht="15.75" x14ac:dyDescent="0.25">
      <c r="A406" s="2">
        <v>693</v>
      </c>
      <c r="B406" s="3">
        <v>46103</v>
      </c>
      <c r="C406" s="4" t="s">
        <v>26</v>
      </c>
      <c r="D406" s="4" t="s">
        <v>61</v>
      </c>
      <c r="E406" s="4" t="s">
        <v>22</v>
      </c>
      <c r="F406" s="4" t="s">
        <v>33</v>
      </c>
      <c r="G406" s="4" t="s">
        <v>34</v>
      </c>
      <c r="H406" s="4" t="s">
        <v>52</v>
      </c>
      <c r="I406" s="5">
        <v>3</v>
      </c>
      <c r="J406" s="6">
        <v>47.02</v>
      </c>
      <c r="K406" s="7">
        <v>0.1</v>
      </c>
      <c r="L406" s="6">
        <v>17.989999999999998</v>
      </c>
      <c r="M406" s="6">
        <f t="shared" si="24"/>
        <v>126.95400000000001</v>
      </c>
      <c r="N406" s="6">
        <f t="shared" si="25"/>
        <v>53.97</v>
      </c>
      <c r="O406" s="6">
        <f t="shared" si="26"/>
        <v>72.984000000000009</v>
      </c>
      <c r="P406" s="8">
        <f t="shared" si="27"/>
        <v>0.57488539155914742</v>
      </c>
      <c r="Q406" s="9">
        <f>YEAR(SalesDataTable[[#This Row],[Order Date]])</f>
        <v>2026</v>
      </c>
      <c r="R406" s="8" t="str">
        <f>"Q"&amp;ROUNDUP(MONTH(SalesDataTable[[#This Row],[Order Date]])/3,0)</f>
        <v>Q1</v>
      </c>
      <c r="S406" s="5">
        <f>MONTH(SalesDataTable[[#This Row],[Order Date]])</f>
        <v>3</v>
      </c>
      <c r="T406" s="8" t="str">
        <f>TEXT(SalesDataTable[[#This Row],[Order Date]],"mmm")</f>
        <v>Mar</v>
      </c>
    </row>
    <row r="407" spans="1:20" ht="15.75" x14ac:dyDescent="0.25">
      <c r="A407" s="2">
        <v>1672</v>
      </c>
      <c r="B407" s="3">
        <v>46103</v>
      </c>
      <c r="C407" s="4" t="s">
        <v>31</v>
      </c>
      <c r="D407" s="4" t="s">
        <v>45</v>
      </c>
      <c r="E407" s="4" t="s">
        <v>48</v>
      </c>
      <c r="F407" s="4" t="s">
        <v>23</v>
      </c>
      <c r="G407" s="4" t="s">
        <v>34</v>
      </c>
      <c r="H407" s="4" t="s">
        <v>52</v>
      </c>
      <c r="I407" s="5">
        <v>1</v>
      </c>
      <c r="J407" s="6">
        <v>47.1</v>
      </c>
      <c r="K407" s="7">
        <v>0.05</v>
      </c>
      <c r="L407" s="6">
        <v>18.48</v>
      </c>
      <c r="M407" s="6">
        <f t="shared" si="24"/>
        <v>44.744999999999997</v>
      </c>
      <c r="N407" s="6">
        <f t="shared" si="25"/>
        <v>18.48</v>
      </c>
      <c r="O407" s="6">
        <f t="shared" si="26"/>
        <v>26.264999999999997</v>
      </c>
      <c r="P407" s="8">
        <f t="shared" si="27"/>
        <v>0.58699296010727453</v>
      </c>
      <c r="Q407" s="9">
        <f>YEAR(SalesDataTable[[#This Row],[Order Date]])</f>
        <v>2026</v>
      </c>
      <c r="R407" s="8" t="str">
        <f>"Q"&amp;ROUNDUP(MONTH(SalesDataTable[[#This Row],[Order Date]])/3,0)</f>
        <v>Q1</v>
      </c>
      <c r="S407" s="5">
        <f>MONTH(SalesDataTable[[#This Row],[Order Date]])</f>
        <v>3</v>
      </c>
      <c r="T407" s="8" t="str">
        <f>TEXT(SalesDataTable[[#This Row],[Order Date]],"mmm")</f>
        <v>Mar</v>
      </c>
    </row>
    <row r="408" spans="1:20" ht="15.75" x14ac:dyDescent="0.25">
      <c r="A408" s="2">
        <v>2347</v>
      </c>
      <c r="B408" s="3">
        <v>46103</v>
      </c>
      <c r="C408" s="4" t="s">
        <v>40</v>
      </c>
      <c r="D408" s="4" t="s">
        <v>67</v>
      </c>
      <c r="E408" s="4" t="s">
        <v>22</v>
      </c>
      <c r="F408" s="4" t="s">
        <v>23</v>
      </c>
      <c r="G408" s="4" t="s">
        <v>34</v>
      </c>
      <c r="H408" s="4" t="s">
        <v>64</v>
      </c>
      <c r="I408" s="5">
        <v>2</v>
      </c>
      <c r="J408" s="6">
        <v>131.38999999999999</v>
      </c>
      <c r="K408" s="7">
        <v>0</v>
      </c>
      <c r="L408" s="6">
        <v>66.91</v>
      </c>
      <c r="M408" s="6">
        <f t="shared" si="24"/>
        <v>262.77999999999997</v>
      </c>
      <c r="N408" s="6">
        <f t="shared" si="25"/>
        <v>133.82</v>
      </c>
      <c r="O408" s="6">
        <f t="shared" si="26"/>
        <v>128.95999999999998</v>
      </c>
      <c r="P408" s="8">
        <f t="shared" si="27"/>
        <v>0.49075272090722277</v>
      </c>
      <c r="Q408" s="9">
        <f>YEAR(SalesDataTable[[#This Row],[Order Date]])</f>
        <v>2026</v>
      </c>
      <c r="R408" s="8" t="str">
        <f>"Q"&amp;ROUNDUP(MONTH(SalesDataTable[[#This Row],[Order Date]])/3,0)</f>
        <v>Q1</v>
      </c>
      <c r="S408" s="5">
        <f>MONTH(SalesDataTable[[#This Row],[Order Date]])</f>
        <v>3</v>
      </c>
      <c r="T408" s="8" t="str">
        <f>TEXT(SalesDataTable[[#This Row],[Order Date]],"mmm")</f>
        <v>Mar</v>
      </c>
    </row>
    <row r="409" spans="1:20" ht="15.75" x14ac:dyDescent="0.25">
      <c r="A409" s="2">
        <v>2582</v>
      </c>
      <c r="B409" s="3">
        <v>46103</v>
      </c>
      <c r="C409" s="4" t="s">
        <v>26</v>
      </c>
      <c r="D409" s="4" t="s">
        <v>27</v>
      </c>
      <c r="E409" s="4" t="s">
        <v>48</v>
      </c>
      <c r="F409" s="4" t="s">
        <v>33</v>
      </c>
      <c r="G409" s="4" t="s">
        <v>54</v>
      </c>
      <c r="H409" s="4" t="s">
        <v>58</v>
      </c>
      <c r="I409" s="5">
        <v>1</v>
      </c>
      <c r="J409" s="6">
        <v>120.16</v>
      </c>
      <c r="K409" s="7">
        <v>0.15</v>
      </c>
      <c r="L409" s="6">
        <v>68.33</v>
      </c>
      <c r="M409" s="6">
        <f t="shared" si="24"/>
        <v>102.136</v>
      </c>
      <c r="N409" s="6">
        <f t="shared" si="25"/>
        <v>68.33</v>
      </c>
      <c r="O409" s="6">
        <f t="shared" si="26"/>
        <v>33.805999999999997</v>
      </c>
      <c r="P409" s="8">
        <f t="shared" si="27"/>
        <v>0.33099005247904756</v>
      </c>
      <c r="Q409" s="9">
        <f>YEAR(SalesDataTable[[#This Row],[Order Date]])</f>
        <v>2026</v>
      </c>
      <c r="R409" s="8" t="str">
        <f>"Q"&amp;ROUNDUP(MONTH(SalesDataTable[[#This Row],[Order Date]])/3,0)</f>
        <v>Q1</v>
      </c>
      <c r="S409" s="5">
        <f>MONTH(SalesDataTable[[#This Row],[Order Date]])</f>
        <v>3</v>
      </c>
      <c r="T409" s="8" t="str">
        <f>TEXT(SalesDataTable[[#This Row],[Order Date]],"mmm")</f>
        <v>Mar</v>
      </c>
    </row>
    <row r="410" spans="1:20" ht="15.75" x14ac:dyDescent="0.25">
      <c r="A410" s="2">
        <v>2762</v>
      </c>
      <c r="B410" s="3">
        <v>46103</v>
      </c>
      <c r="C410" s="4" t="s">
        <v>40</v>
      </c>
      <c r="D410" s="4" t="s">
        <v>53</v>
      </c>
      <c r="E410" s="4" t="s">
        <v>39</v>
      </c>
      <c r="F410" s="4" t="s">
        <v>23</v>
      </c>
      <c r="G410" s="4" t="s">
        <v>43</v>
      </c>
      <c r="H410" s="4" t="s">
        <v>49</v>
      </c>
      <c r="I410" s="5">
        <v>1</v>
      </c>
      <c r="J410" s="6">
        <v>196.48</v>
      </c>
      <c r="K410" s="7">
        <v>0</v>
      </c>
      <c r="L410" s="6">
        <v>101.29</v>
      </c>
      <c r="M410" s="6">
        <f t="shared" si="24"/>
        <v>196.48</v>
      </c>
      <c r="N410" s="6">
        <f t="shared" si="25"/>
        <v>101.29</v>
      </c>
      <c r="O410" s="6">
        <f t="shared" si="26"/>
        <v>95.189999999999984</v>
      </c>
      <c r="P410" s="8">
        <f t="shared" si="27"/>
        <v>0.48447679153094458</v>
      </c>
      <c r="Q410" s="9">
        <f>YEAR(SalesDataTable[[#This Row],[Order Date]])</f>
        <v>2026</v>
      </c>
      <c r="R410" s="8" t="str">
        <f>"Q"&amp;ROUNDUP(MONTH(SalesDataTable[[#This Row],[Order Date]])/3,0)</f>
        <v>Q1</v>
      </c>
      <c r="S410" s="5">
        <f>MONTH(SalesDataTable[[#This Row],[Order Date]])</f>
        <v>3</v>
      </c>
      <c r="T410" s="8" t="str">
        <f>TEXT(SalesDataTable[[#This Row],[Order Date]],"mmm")</f>
        <v>Mar</v>
      </c>
    </row>
    <row r="411" spans="1:20" ht="15.75" x14ac:dyDescent="0.25">
      <c r="A411" s="2">
        <v>4090</v>
      </c>
      <c r="B411" s="3">
        <v>46103</v>
      </c>
      <c r="C411" s="4" t="s">
        <v>26</v>
      </c>
      <c r="D411" s="4" t="s">
        <v>61</v>
      </c>
      <c r="E411" s="4" t="s">
        <v>48</v>
      </c>
      <c r="F411" s="4" t="s">
        <v>36</v>
      </c>
      <c r="G411" s="4" t="s">
        <v>34</v>
      </c>
      <c r="H411" s="4" t="s">
        <v>35</v>
      </c>
      <c r="I411" s="5">
        <v>1</v>
      </c>
      <c r="J411" s="6">
        <v>36.520000000000003</v>
      </c>
      <c r="K411" s="7">
        <v>0</v>
      </c>
      <c r="L411" s="6">
        <v>13.96</v>
      </c>
      <c r="M411" s="6">
        <f t="shared" si="24"/>
        <v>36.520000000000003</v>
      </c>
      <c r="N411" s="6">
        <f t="shared" si="25"/>
        <v>13.96</v>
      </c>
      <c r="O411" s="6">
        <f t="shared" si="26"/>
        <v>22.560000000000002</v>
      </c>
      <c r="P411" s="8">
        <f t="shared" si="27"/>
        <v>0.61774370208105145</v>
      </c>
      <c r="Q411" s="9">
        <f>YEAR(SalesDataTable[[#This Row],[Order Date]])</f>
        <v>2026</v>
      </c>
      <c r="R411" s="8" t="str">
        <f>"Q"&amp;ROUNDUP(MONTH(SalesDataTable[[#This Row],[Order Date]])/3,0)</f>
        <v>Q1</v>
      </c>
      <c r="S411" s="5">
        <f>MONTH(SalesDataTable[[#This Row],[Order Date]])</f>
        <v>3</v>
      </c>
      <c r="T411" s="8" t="str">
        <f>TEXT(SalesDataTable[[#This Row],[Order Date]],"mmm")</f>
        <v>Mar</v>
      </c>
    </row>
    <row r="412" spans="1:20" ht="15.75" x14ac:dyDescent="0.25">
      <c r="A412" s="2">
        <v>4491</v>
      </c>
      <c r="B412" s="3">
        <v>46103</v>
      </c>
      <c r="C412" s="4" t="s">
        <v>26</v>
      </c>
      <c r="D412" s="4" t="s">
        <v>63</v>
      </c>
      <c r="E412" s="4" t="s">
        <v>39</v>
      </c>
      <c r="F412" s="4" t="s">
        <v>36</v>
      </c>
      <c r="G412" s="4" t="s">
        <v>54</v>
      </c>
      <c r="H412" s="4" t="s">
        <v>65</v>
      </c>
      <c r="I412" s="5">
        <v>4</v>
      </c>
      <c r="J412" s="6">
        <v>49.71</v>
      </c>
      <c r="K412" s="7">
        <v>0.1</v>
      </c>
      <c r="L412" s="6">
        <v>22.46</v>
      </c>
      <c r="M412" s="6">
        <f t="shared" si="24"/>
        <v>178.95600000000002</v>
      </c>
      <c r="N412" s="6">
        <f t="shared" si="25"/>
        <v>89.84</v>
      </c>
      <c r="O412" s="6">
        <f t="shared" si="26"/>
        <v>89.116000000000014</v>
      </c>
      <c r="P412" s="8">
        <f t="shared" si="27"/>
        <v>0.49797715639598561</v>
      </c>
      <c r="Q412" s="9">
        <f>YEAR(SalesDataTable[[#This Row],[Order Date]])</f>
        <v>2026</v>
      </c>
      <c r="R412" s="8" t="str">
        <f>"Q"&amp;ROUNDUP(MONTH(SalesDataTable[[#This Row],[Order Date]])/3,0)</f>
        <v>Q1</v>
      </c>
      <c r="S412" s="5">
        <f>MONTH(SalesDataTable[[#This Row],[Order Date]])</f>
        <v>3</v>
      </c>
      <c r="T412" s="8" t="str">
        <f>TEXT(SalesDataTable[[#This Row],[Order Date]],"mmm")</f>
        <v>Mar</v>
      </c>
    </row>
    <row r="413" spans="1:20" ht="15.75" x14ac:dyDescent="0.25">
      <c r="A413" s="2">
        <v>4678</v>
      </c>
      <c r="B413" s="3">
        <v>46103</v>
      </c>
      <c r="C413" s="4" t="s">
        <v>20</v>
      </c>
      <c r="D413" s="4" t="s">
        <v>21</v>
      </c>
      <c r="E413" s="4" t="s">
        <v>22</v>
      </c>
      <c r="F413" s="4" t="s">
        <v>23</v>
      </c>
      <c r="G413" s="4" t="s">
        <v>43</v>
      </c>
      <c r="H413" s="4" t="s">
        <v>60</v>
      </c>
      <c r="I413" s="5">
        <v>1</v>
      </c>
      <c r="J413" s="6">
        <v>81.209999999999994</v>
      </c>
      <c r="K413" s="7">
        <v>0.05</v>
      </c>
      <c r="L413" s="6">
        <v>40.44</v>
      </c>
      <c r="M413" s="6">
        <f t="shared" si="24"/>
        <v>77.149499999999989</v>
      </c>
      <c r="N413" s="6">
        <f t="shared" si="25"/>
        <v>40.44</v>
      </c>
      <c r="O413" s="6">
        <f t="shared" si="26"/>
        <v>36.709499999999991</v>
      </c>
      <c r="P413" s="8">
        <f t="shared" si="27"/>
        <v>0.47582291524896464</v>
      </c>
      <c r="Q413" s="9">
        <f>YEAR(SalesDataTable[[#This Row],[Order Date]])</f>
        <v>2026</v>
      </c>
      <c r="R413" s="8" t="str">
        <f>"Q"&amp;ROUNDUP(MONTH(SalesDataTable[[#This Row],[Order Date]])/3,0)</f>
        <v>Q1</v>
      </c>
      <c r="S413" s="5">
        <f>MONTH(SalesDataTable[[#This Row],[Order Date]])</f>
        <v>3</v>
      </c>
      <c r="T413" s="8" t="str">
        <f>TEXT(SalesDataTable[[#This Row],[Order Date]],"mmm")</f>
        <v>Mar</v>
      </c>
    </row>
    <row r="414" spans="1:20" ht="15.75" x14ac:dyDescent="0.25">
      <c r="A414" s="2">
        <v>1189</v>
      </c>
      <c r="B414" s="3">
        <v>46104</v>
      </c>
      <c r="C414" s="4" t="s">
        <v>40</v>
      </c>
      <c r="D414" s="4" t="s">
        <v>67</v>
      </c>
      <c r="E414" s="4" t="s">
        <v>22</v>
      </c>
      <c r="F414" s="4" t="s">
        <v>33</v>
      </c>
      <c r="G414" s="4" t="s">
        <v>24</v>
      </c>
      <c r="H414" s="4" t="s">
        <v>50</v>
      </c>
      <c r="I414" s="5">
        <v>2</v>
      </c>
      <c r="J414" s="6">
        <v>103.22</v>
      </c>
      <c r="K414" s="7">
        <v>0</v>
      </c>
      <c r="L414" s="6">
        <v>51.33</v>
      </c>
      <c r="M414" s="6">
        <f t="shared" si="24"/>
        <v>206.44</v>
      </c>
      <c r="N414" s="6">
        <f t="shared" si="25"/>
        <v>102.66</v>
      </c>
      <c r="O414" s="6">
        <f t="shared" si="26"/>
        <v>103.78</v>
      </c>
      <c r="P414" s="8">
        <f t="shared" si="27"/>
        <v>0.50271265258670805</v>
      </c>
      <c r="Q414" s="9">
        <f>YEAR(SalesDataTable[[#This Row],[Order Date]])</f>
        <v>2026</v>
      </c>
      <c r="R414" s="8" t="str">
        <f>"Q"&amp;ROUNDUP(MONTH(SalesDataTable[[#This Row],[Order Date]])/3,0)</f>
        <v>Q1</v>
      </c>
      <c r="S414" s="5">
        <f>MONTH(SalesDataTable[[#This Row],[Order Date]])</f>
        <v>3</v>
      </c>
      <c r="T414" s="8" t="str">
        <f>TEXT(SalesDataTable[[#This Row],[Order Date]],"mmm")</f>
        <v>Mar</v>
      </c>
    </row>
    <row r="415" spans="1:20" ht="15.75" x14ac:dyDescent="0.25">
      <c r="A415" s="2">
        <v>1590</v>
      </c>
      <c r="B415" s="3">
        <v>46104</v>
      </c>
      <c r="C415" s="4" t="s">
        <v>20</v>
      </c>
      <c r="D415" s="4" t="s">
        <v>70</v>
      </c>
      <c r="E415" s="4" t="s">
        <v>48</v>
      </c>
      <c r="F415" s="4" t="s">
        <v>33</v>
      </c>
      <c r="G415" s="4" t="s">
        <v>29</v>
      </c>
      <c r="H415" s="4" t="s">
        <v>57</v>
      </c>
      <c r="I415" s="5">
        <v>1</v>
      </c>
      <c r="J415" s="6">
        <v>153.47</v>
      </c>
      <c r="K415" s="7">
        <v>0</v>
      </c>
      <c r="L415" s="6">
        <v>78.19</v>
      </c>
      <c r="M415" s="6">
        <f t="shared" si="24"/>
        <v>153.47</v>
      </c>
      <c r="N415" s="6">
        <f t="shared" si="25"/>
        <v>78.19</v>
      </c>
      <c r="O415" s="6">
        <f t="shared" si="26"/>
        <v>75.28</v>
      </c>
      <c r="P415" s="8">
        <f t="shared" si="27"/>
        <v>0.49051931973675639</v>
      </c>
      <c r="Q415" s="9">
        <f>YEAR(SalesDataTable[[#This Row],[Order Date]])</f>
        <v>2026</v>
      </c>
      <c r="R415" s="8" t="str">
        <f>"Q"&amp;ROUNDUP(MONTH(SalesDataTable[[#This Row],[Order Date]])/3,0)</f>
        <v>Q1</v>
      </c>
      <c r="S415" s="5">
        <f>MONTH(SalesDataTable[[#This Row],[Order Date]])</f>
        <v>3</v>
      </c>
      <c r="T415" s="8" t="str">
        <f>TEXT(SalesDataTable[[#This Row],[Order Date]],"mmm")</f>
        <v>Mar</v>
      </c>
    </row>
    <row r="416" spans="1:20" ht="15.75" x14ac:dyDescent="0.25">
      <c r="A416" s="2">
        <v>2309</v>
      </c>
      <c r="B416" s="3">
        <v>46104</v>
      </c>
      <c r="C416" s="4" t="s">
        <v>40</v>
      </c>
      <c r="D416" s="4" t="s">
        <v>51</v>
      </c>
      <c r="E416" s="4" t="s">
        <v>22</v>
      </c>
      <c r="F416" s="4" t="s">
        <v>23</v>
      </c>
      <c r="G416" s="4" t="s">
        <v>43</v>
      </c>
      <c r="H416" s="4" t="s">
        <v>49</v>
      </c>
      <c r="I416" s="5">
        <v>6</v>
      </c>
      <c r="J416" s="6">
        <v>199.75</v>
      </c>
      <c r="K416" s="7">
        <v>0</v>
      </c>
      <c r="L416" s="6">
        <v>105.84</v>
      </c>
      <c r="M416" s="6">
        <f t="shared" si="24"/>
        <v>1198.5</v>
      </c>
      <c r="N416" s="6">
        <f t="shared" si="25"/>
        <v>635.04</v>
      </c>
      <c r="O416" s="6">
        <f t="shared" si="26"/>
        <v>563.46</v>
      </c>
      <c r="P416" s="8">
        <f t="shared" si="27"/>
        <v>0.47013767209011265</v>
      </c>
      <c r="Q416" s="9">
        <f>YEAR(SalesDataTable[[#This Row],[Order Date]])</f>
        <v>2026</v>
      </c>
      <c r="R416" s="8" t="str">
        <f>"Q"&amp;ROUNDUP(MONTH(SalesDataTable[[#This Row],[Order Date]])/3,0)</f>
        <v>Q1</v>
      </c>
      <c r="S416" s="5">
        <f>MONTH(SalesDataTable[[#This Row],[Order Date]])</f>
        <v>3</v>
      </c>
      <c r="T416" s="8" t="str">
        <f>TEXT(SalesDataTable[[#This Row],[Order Date]],"mmm")</f>
        <v>Mar</v>
      </c>
    </row>
    <row r="417" spans="1:20" ht="15.75" x14ac:dyDescent="0.25">
      <c r="A417" s="2">
        <v>3628</v>
      </c>
      <c r="B417" s="3">
        <v>46104</v>
      </c>
      <c r="C417" s="4" t="s">
        <v>26</v>
      </c>
      <c r="D417" s="4" t="s">
        <v>63</v>
      </c>
      <c r="E417" s="4" t="s">
        <v>48</v>
      </c>
      <c r="F417" s="4" t="s">
        <v>33</v>
      </c>
      <c r="G417" s="4" t="s">
        <v>34</v>
      </c>
      <c r="H417" s="4" t="s">
        <v>52</v>
      </c>
      <c r="I417" s="5">
        <v>1</v>
      </c>
      <c r="J417" s="6">
        <v>45.84</v>
      </c>
      <c r="K417" s="7">
        <v>0</v>
      </c>
      <c r="L417" s="6">
        <v>18.079999999999998</v>
      </c>
      <c r="M417" s="6">
        <f t="shared" si="24"/>
        <v>45.84</v>
      </c>
      <c r="N417" s="6">
        <f t="shared" si="25"/>
        <v>18.079999999999998</v>
      </c>
      <c r="O417" s="6">
        <f t="shared" si="26"/>
        <v>27.760000000000005</v>
      </c>
      <c r="P417" s="8">
        <f t="shared" si="27"/>
        <v>0.605584642233857</v>
      </c>
      <c r="Q417" s="9">
        <f>YEAR(SalesDataTable[[#This Row],[Order Date]])</f>
        <v>2026</v>
      </c>
      <c r="R417" s="8" t="str">
        <f>"Q"&amp;ROUNDUP(MONTH(SalesDataTable[[#This Row],[Order Date]])/3,0)</f>
        <v>Q1</v>
      </c>
      <c r="S417" s="5">
        <f>MONTH(SalesDataTable[[#This Row],[Order Date]])</f>
        <v>3</v>
      </c>
      <c r="T417" s="8" t="str">
        <f>TEXT(SalesDataTable[[#This Row],[Order Date]],"mmm")</f>
        <v>Mar</v>
      </c>
    </row>
    <row r="418" spans="1:20" ht="15.75" x14ac:dyDescent="0.25">
      <c r="A418" s="2">
        <v>3718</v>
      </c>
      <c r="B418" s="3">
        <v>46104</v>
      </c>
      <c r="C418" s="4" t="s">
        <v>26</v>
      </c>
      <c r="D418" s="4" t="s">
        <v>63</v>
      </c>
      <c r="E418" s="4" t="s">
        <v>48</v>
      </c>
      <c r="F418" s="4" t="s">
        <v>33</v>
      </c>
      <c r="G418" s="4" t="s">
        <v>43</v>
      </c>
      <c r="H418" s="4" t="s">
        <v>71</v>
      </c>
      <c r="I418" s="5">
        <v>2</v>
      </c>
      <c r="J418" s="6">
        <v>122.07</v>
      </c>
      <c r="K418" s="7">
        <v>0.05</v>
      </c>
      <c r="L418" s="6">
        <v>59.16</v>
      </c>
      <c r="M418" s="6">
        <f t="shared" si="24"/>
        <v>231.93299999999996</v>
      </c>
      <c r="N418" s="6">
        <f t="shared" si="25"/>
        <v>118.32</v>
      </c>
      <c r="O418" s="6">
        <f t="shared" si="26"/>
        <v>113.61299999999997</v>
      </c>
      <c r="P418" s="8">
        <f t="shared" si="27"/>
        <v>0.48985267297021118</v>
      </c>
      <c r="Q418" s="9">
        <f>YEAR(SalesDataTable[[#This Row],[Order Date]])</f>
        <v>2026</v>
      </c>
      <c r="R418" s="8" t="str">
        <f>"Q"&amp;ROUNDUP(MONTH(SalesDataTable[[#This Row],[Order Date]])/3,0)</f>
        <v>Q1</v>
      </c>
      <c r="S418" s="5">
        <f>MONTH(SalesDataTable[[#This Row],[Order Date]])</f>
        <v>3</v>
      </c>
      <c r="T418" s="8" t="str">
        <f>TEXT(SalesDataTable[[#This Row],[Order Date]],"mmm")</f>
        <v>Mar</v>
      </c>
    </row>
    <row r="419" spans="1:20" ht="15.75" x14ac:dyDescent="0.25">
      <c r="A419" s="2">
        <v>4198</v>
      </c>
      <c r="B419" s="3">
        <v>46104</v>
      </c>
      <c r="C419" s="4" t="s">
        <v>26</v>
      </c>
      <c r="D419" s="4" t="s">
        <v>69</v>
      </c>
      <c r="E419" s="4" t="s">
        <v>48</v>
      </c>
      <c r="F419" s="4" t="s">
        <v>33</v>
      </c>
      <c r="G419" s="4" t="s">
        <v>54</v>
      </c>
      <c r="H419" s="4" t="s">
        <v>58</v>
      </c>
      <c r="I419" s="5">
        <v>3</v>
      </c>
      <c r="J419" s="6">
        <v>122.4</v>
      </c>
      <c r="K419" s="7">
        <v>0.15</v>
      </c>
      <c r="L419" s="6">
        <v>71.150000000000006</v>
      </c>
      <c r="M419" s="6">
        <f t="shared" si="24"/>
        <v>312.12</v>
      </c>
      <c r="N419" s="6">
        <f t="shared" si="25"/>
        <v>213.45000000000002</v>
      </c>
      <c r="O419" s="6">
        <f t="shared" si="26"/>
        <v>98.669999999999987</v>
      </c>
      <c r="P419" s="8">
        <f t="shared" si="27"/>
        <v>0.31612841214917337</v>
      </c>
      <c r="Q419" s="9">
        <f>YEAR(SalesDataTable[[#This Row],[Order Date]])</f>
        <v>2026</v>
      </c>
      <c r="R419" s="8" t="str">
        <f>"Q"&amp;ROUNDUP(MONTH(SalesDataTable[[#This Row],[Order Date]])/3,0)</f>
        <v>Q1</v>
      </c>
      <c r="S419" s="5">
        <f>MONTH(SalesDataTable[[#This Row],[Order Date]])</f>
        <v>3</v>
      </c>
      <c r="T419" s="8" t="str">
        <f>TEXT(SalesDataTable[[#This Row],[Order Date]],"mmm")</f>
        <v>Mar</v>
      </c>
    </row>
    <row r="420" spans="1:20" ht="15.75" x14ac:dyDescent="0.25">
      <c r="A420" s="2">
        <v>4784</v>
      </c>
      <c r="B420" s="3">
        <v>46104</v>
      </c>
      <c r="C420" s="4" t="s">
        <v>20</v>
      </c>
      <c r="D420" s="4" t="s">
        <v>70</v>
      </c>
      <c r="E420" s="4" t="s">
        <v>22</v>
      </c>
      <c r="F420" s="4" t="s">
        <v>33</v>
      </c>
      <c r="G420" s="4" t="s">
        <v>24</v>
      </c>
      <c r="H420" s="4" t="s">
        <v>50</v>
      </c>
      <c r="I420" s="5">
        <v>1</v>
      </c>
      <c r="J420" s="6">
        <v>101.43</v>
      </c>
      <c r="K420" s="7">
        <v>0</v>
      </c>
      <c r="L420" s="6">
        <v>51.78</v>
      </c>
      <c r="M420" s="6">
        <f t="shared" si="24"/>
        <v>101.43</v>
      </c>
      <c r="N420" s="6">
        <f t="shared" si="25"/>
        <v>51.78</v>
      </c>
      <c r="O420" s="6">
        <f t="shared" si="26"/>
        <v>49.650000000000006</v>
      </c>
      <c r="P420" s="8">
        <f t="shared" si="27"/>
        <v>0.4895001478852411</v>
      </c>
      <c r="Q420" s="9">
        <f>YEAR(SalesDataTable[[#This Row],[Order Date]])</f>
        <v>2026</v>
      </c>
      <c r="R420" s="8" t="str">
        <f>"Q"&amp;ROUNDUP(MONTH(SalesDataTable[[#This Row],[Order Date]])/3,0)</f>
        <v>Q1</v>
      </c>
      <c r="S420" s="5">
        <f>MONTH(SalesDataTable[[#This Row],[Order Date]])</f>
        <v>3</v>
      </c>
      <c r="T420" s="8" t="str">
        <f>TEXT(SalesDataTable[[#This Row],[Order Date]],"mmm")</f>
        <v>Mar</v>
      </c>
    </row>
    <row r="421" spans="1:20" ht="15.75" x14ac:dyDescent="0.25">
      <c r="A421" s="2">
        <v>86</v>
      </c>
      <c r="B421" s="3">
        <v>46105</v>
      </c>
      <c r="C421" s="4" t="s">
        <v>26</v>
      </c>
      <c r="D421" s="4" t="s">
        <v>63</v>
      </c>
      <c r="E421" s="4" t="s">
        <v>28</v>
      </c>
      <c r="F421" s="4" t="s">
        <v>36</v>
      </c>
      <c r="G421" s="4" t="s">
        <v>24</v>
      </c>
      <c r="H421" s="4" t="s">
        <v>50</v>
      </c>
      <c r="I421" s="5">
        <v>8</v>
      </c>
      <c r="J421" s="6">
        <v>104.7</v>
      </c>
      <c r="K421" s="7">
        <v>0.05</v>
      </c>
      <c r="L421" s="6">
        <v>49.91</v>
      </c>
      <c r="M421" s="6">
        <f t="shared" si="24"/>
        <v>795.72</v>
      </c>
      <c r="N421" s="6">
        <f t="shared" si="25"/>
        <v>399.28</v>
      </c>
      <c r="O421" s="6">
        <f t="shared" si="26"/>
        <v>396.44000000000005</v>
      </c>
      <c r="P421" s="8">
        <f t="shared" si="27"/>
        <v>0.49821545267179412</v>
      </c>
      <c r="Q421" s="9">
        <f>YEAR(SalesDataTable[[#This Row],[Order Date]])</f>
        <v>2026</v>
      </c>
      <c r="R421" s="8" t="str">
        <f>"Q"&amp;ROUNDUP(MONTH(SalesDataTable[[#This Row],[Order Date]])/3,0)</f>
        <v>Q1</v>
      </c>
      <c r="S421" s="5">
        <f>MONTH(SalesDataTable[[#This Row],[Order Date]])</f>
        <v>3</v>
      </c>
      <c r="T421" s="8" t="str">
        <f>TEXT(SalesDataTable[[#This Row],[Order Date]],"mmm")</f>
        <v>Mar</v>
      </c>
    </row>
    <row r="422" spans="1:20" ht="15.75" x14ac:dyDescent="0.25">
      <c r="A422" s="2">
        <v>1813</v>
      </c>
      <c r="B422" s="3">
        <v>46105</v>
      </c>
      <c r="C422" s="4" t="s">
        <v>20</v>
      </c>
      <c r="D422" s="4" t="s">
        <v>21</v>
      </c>
      <c r="E422" s="4" t="s">
        <v>39</v>
      </c>
      <c r="F422" s="4" t="s">
        <v>23</v>
      </c>
      <c r="G422" s="4" t="s">
        <v>29</v>
      </c>
      <c r="H422" s="4" t="s">
        <v>37</v>
      </c>
      <c r="I422" s="5">
        <v>4</v>
      </c>
      <c r="J422" s="6">
        <v>146.34</v>
      </c>
      <c r="K422" s="7">
        <v>0</v>
      </c>
      <c r="L422" s="6">
        <v>79.37</v>
      </c>
      <c r="M422" s="6">
        <f t="shared" si="24"/>
        <v>585.36</v>
      </c>
      <c r="N422" s="6">
        <f t="shared" si="25"/>
        <v>317.48</v>
      </c>
      <c r="O422" s="6">
        <f t="shared" si="26"/>
        <v>267.88</v>
      </c>
      <c r="P422" s="8">
        <f t="shared" si="27"/>
        <v>0.45763290966242992</v>
      </c>
      <c r="Q422" s="9">
        <f>YEAR(SalesDataTable[[#This Row],[Order Date]])</f>
        <v>2026</v>
      </c>
      <c r="R422" s="8" t="str">
        <f>"Q"&amp;ROUNDUP(MONTH(SalesDataTable[[#This Row],[Order Date]])/3,0)</f>
        <v>Q1</v>
      </c>
      <c r="S422" s="5">
        <f>MONTH(SalesDataTable[[#This Row],[Order Date]])</f>
        <v>3</v>
      </c>
      <c r="T422" s="8" t="str">
        <f>TEXT(SalesDataTable[[#This Row],[Order Date]],"mmm")</f>
        <v>Mar</v>
      </c>
    </row>
    <row r="423" spans="1:20" ht="15.75" x14ac:dyDescent="0.25">
      <c r="A423" s="2">
        <v>2212</v>
      </c>
      <c r="B423" s="3">
        <v>46105</v>
      </c>
      <c r="C423" s="4" t="s">
        <v>26</v>
      </c>
      <c r="D423" s="4" t="s">
        <v>47</v>
      </c>
      <c r="E423" s="4" t="s">
        <v>22</v>
      </c>
      <c r="F423" s="4" t="s">
        <v>23</v>
      </c>
      <c r="G423" s="4" t="s">
        <v>54</v>
      </c>
      <c r="H423" s="4" t="s">
        <v>58</v>
      </c>
      <c r="I423" s="5">
        <v>2</v>
      </c>
      <c r="J423" s="6">
        <v>122.92</v>
      </c>
      <c r="K423" s="7">
        <v>0.05</v>
      </c>
      <c r="L423" s="6">
        <v>70.31</v>
      </c>
      <c r="M423" s="6">
        <f t="shared" si="24"/>
        <v>233.548</v>
      </c>
      <c r="N423" s="6">
        <f t="shared" si="25"/>
        <v>140.62</v>
      </c>
      <c r="O423" s="6">
        <f t="shared" si="26"/>
        <v>92.927999999999997</v>
      </c>
      <c r="P423" s="8">
        <f t="shared" si="27"/>
        <v>0.39789679209413054</v>
      </c>
      <c r="Q423" s="9">
        <f>YEAR(SalesDataTable[[#This Row],[Order Date]])</f>
        <v>2026</v>
      </c>
      <c r="R423" s="8" t="str">
        <f>"Q"&amp;ROUNDUP(MONTH(SalesDataTable[[#This Row],[Order Date]])/3,0)</f>
        <v>Q1</v>
      </c>
      <c r="S423" s="5">
        <f>MONTH(SalesDataTable[[#This Row],[Order Date]])</f>
        <v>3</v>
      </c>
      <c r="T423" s="8" t="str">
        <f>TEXT(SalesDataTable[[#This Row],[Order Date]],"mmm")</f>
        <v>Mar</v>
      </c>
    </row>
    <row r="424" spans="1:20" ht="15.75" x14ac:dyDescent="0.25">
      <c r="A424" s="2">
        <v>4466</v>
      </c>
      <c r="B424" s="3">
        <v>46105</v>
      </c>
      <c r="C424" s="4" t="s">
        <v>31</v>
      </c>
      <c r="D424" s="4" t="s">
        <v>32</v>
      </c>
      <c r="E424" s="4" t="s">
        <v>22</v>
      </c>
      <c r="F424" s="4" t="s">
        <v>33</v>
      </c>
      <c r="G424" s="4" t="s">
        <v>29</v>
      </c>
      <c r="H424" s="4" t="s">
        <v>30</v>
      </c>
      <c r="I424" s="5">
        <v>1</v>
      </c>
      <c r="J424" s="6">
        <v>91.35</v>
      </c>
      <c r="K424" s="7">
        <v>0.05</v>
      </c>
      <c r="L424" s="6">
        <v>45.24</v>
      </c>
      <c r="M424" s="6">
        <f t="shared" si="24"/>
        <v>86.782499999999985</v>
      </c>
      <c r="N424" s="6">
        <f t="shared" si="25"/>
        <v>45.24</v>
      </c>
      <c r="O424" s="6">
        <f t="shared" si="26"/>
        <v>41.542499999999983</v>
      </c>
      <c r="P424" s="8">
        <f t="shared" si="27"/>
        <v>0.47869674185463645</v>
      </c>
      <c r="Q424" s="9">
        <f>YEAR(SalesDataTable[[#This Row],[Order Date]])</f>
        <v>2026</v>
      </c>
      <c r="R424" s="8" t="str">
        <f>"Q"&amp;ROUNDUP(MONTH(SalesDataTable[[#This Row],[Order Date]])/3,0)</f>
        <v>Q1</v>
      </c>
      <c r="S424" s="5">
        <f>MONTH(SalesDataTable[[#This Row],[Order Date]])</f>
        <v>3</v>
      </c>
      <c r="T424" s="8" t="str">
        <f>TEXT(SalesDataTable[[#This Row],[Order Date]],"mmm")</f>
        <v>Mar</v>
      </c>
    </row>
    <row r="425" spans="1:20" ht="15.75" x14ac:dyDescent="0.25">
      <c r="A425" s="2">
        <v>4483</v>
      </c>
      <c r="B425" s="3">
        <v>46105</v>
      </c>
      <c r="C425" s="4" t="s">
        <v>26</v>
      </c>
      <c r="D425" s="4" t="s">
        <v>63</v>
      </c>
      <c r="E425" s="4" t="s">
        <v>22</v>
      </c>
      <c r="F425" s="4" t="s">
        <v>33</v>
      </c>
      <c r="G425" s="4" t="s">
        <v>24</v>
      </c>
      <c r="H425" s="4" t="s">
        <v>42</v>
      </c>
      <c r="I425" s="5">
        <v>3</v>
      </c>
      <c r="J425" s="6">
        <v>51.01</v>
      </c>
      <c r="K425" s="7">
        <v>0.15</v>
      </c>
      <c r="L425" s="6">
        <v>22.84</v>
      </c>
      <c r="M425" s="6">
        <f t="shared" si="24"/>
        <v>130.07550000000001</v>
      </c>
      <c r="N425" s="6">
        <f t="shared" si="25"/>
        <v>68.52</v>
      </c>
      <c r="O425" s="6">
        <f t="shared" si="26"/>
        <v>61.555500000000009</v>
      </c>
      <c r="P425" s="8">
        <f t="shared" si="27"/>
        <v>0.47322900930613382</v>
      </c>
      <c r="Q425" s="9">
        <f>YEAR(SalesDataTable[[#This Row],[Order Date]])</f>
        <v>2026</v>
      </c>
      <c r="R425" s="8" t="str">
        <f>"Q"&amp;ROUNDUP(MONTH(SalesDataTable[[#This Row],[Order Date]])/3,0)</f>
        <v>Q1</v>
      </c>
      <c r="S425" s="5">
        <f>MONTH(SalesDataTable[[#This Row],[Order Date]])</f>
        <v>3</v>
      </c>
      <c r="T425" s="8" t="str">
        <f>TEXT(SalesDataTable[[#This Row],[Order Date]],"mmm")</f>
        <v>Mar</v>
      </c>
    </row>
    <row r="426" spans="1:20" ht="15.75" x14ac:dyDescent="0.25">
      <c r="A426" s="2">
        <v>273</v>
      </c>
      <c r="B426" s="3">
        <v>46106</v>
      </c>
      <c r="C426" s="4" t="s">
        <v>40</v>
      </c>
      <c r="D426" s="4" t="s">
        <v>53</v>
      </c>
      <c r="E426" s="4" t="s">
        <v>22</v>
      </c>
      <c r="F426" s="4" t="s">
        <v>33</v>
      </c>
      <c r="G426" s="4" t="s">
        <v>54</v>
      </c>
      <c r="H426" s="4" t="s">
        <v>58</v>
      </c>
      <c r="I426" s="5">
        <v>2</v>
      </c>
      <c r="J426" s="6">
        <v>125.04</v>
      </c>
      <c r="K426" s="7">
        <v>0.05</v>
      </c>
      <c r="L426" s="6">
        <v>67.680000000000007</v>
      </c>
      <c r="M426" s="6">
        <f t="shared" si="24"/>
        <v>237.57599999999999</v>
      </c>
      <c r="N426" s="6">
        <f t="shared" si="25"/>
        <v>135.36000000000001</v>
      </c>
      <c r="O426" s="6">
        <f t="shared" si="26"/>
        <v>102.21599999999998</v>
      </c>
      <c r="P426" s="8">
        <f t="shared" si="27"/>
        <v>0.43024547934134755</v>
      </c>
      <c r="Q426" s="9">
        <f>YEAR(SalesDataTable[[#This Row],[Order Date]])</f>
        <v>2026</v>
      </c>
      <c r="R426" s="8" t="str">
        <f>"Q"&amp;ROUNDUP(MONTH(SalesDataTable[[#This Row],[Order Date]])/3,0)</f>
        <v>Q1</v>
      </c>
      <c r="S426" s="5">
        <f>MONTH(SalesDataTable[[#This Row],[Order Date]])</f>
        <v>3</v>
      </c>
      <c r="T426" s="8" t="str">
        <f>TEXT(SalesDataTable[[#This Row],[Order Date]],"mmm")</f>
        <v>Mar</v>
      </c>
    </row>
    <row r="427" spans="1:20" ht="15.75" x14ac:dyDescent="0.25">
      <c r="A427" s="2">
        <v>578</v>
      </c>
      <c r="B427" s="3">
        <v>46106</v>
      </c>
      <c r="C427" s="4" t="s">
        <v>31</v>
      </c>
      <c r="D427" s="4" t="s">
        <v>45</v>
      </c>
      <c r="E427" s="4" t="s">
        <v>48</v>
      </c>
      <c r="F427" s="4" t="s">
        <v>23</v>
      </c>
      <c r="G427" s="4" t="s">
        <v>24</v>
      </c>
      <c r="H427" s="4" t="s">
        <v>42</v>
      </c>
      <c r="I427" s="5">
        <v>2</v>
      </c>
      <c r="J427" s="6">
        <v>50.22</v>
      </c>
      <c r="K427" s="7">
        <v>0.05</v>
      </c>
      <c r="L427" s="6">
        <v>23.16</v>
      </c>
      <c r="M427" s="6">
        <f t="shared" si="24"/>
        <v>95.417999999999992</v>
      </c>
      <c r="N427" s="6">
        <f t="shared" si="25"/>
        <v>46.32</v>
      </c>
      <c r="O427" s="6">
        <f t="shared" si="26"/>
        <v>49.097999999999992</v>
      </c>
      <c r="P427" s="8">
        <f t="shared" si="27"/>
        <v>0.51455700182355524</v>
      </c>
      <c r="Q427" s="9">
        <f>YEAR(SalesDataTable[[#This Row],[Order Date]])</f>
        <v>2026</v>
      </c>
      <c r="R427" s="8" t="str">
        <f>"Q"&amp;ROUNDUP(MONTH(SalesDataTable[[#This Row],[Order Date]])/3,0)</f>
        <v>Q1</v>
      </c>
      <c r="S427" s="5">
        <f>MONTH(SalesDataTable[[#This Row],[Order Date]])</f>
        <v>3</v>
      </c>
      <c r="T427" s="8" t="str">
        <f>TEXT(SalesDataTable[[#This Row],[Order Date]],"mmm")</f>
        <v>Mar</v>
      </c>
    </row>
    <row r="428" spans="1:20" ht="15.75" x14ac:dyDescent="0.25">
      <c r="A428" s="2">
        <v>1290</v>
      </c>
      <c r="B428" s="3">
        <v>46106</v>
      </c>
      <c r="C428" s="4" t="s">
        <v>26</v>
      </c>
      <c r="D428" s="4" t="s">
        <v>27</v>
      </c>
      <c r="E428" s="4" t="s">
        <v>22</v>
      </c>
      <c r="F428" s="4" t="s">
        <v>36</v>
      </c>
      <c r="G428" s="4" t="s">
        <v>54</v>
      </c>
      <c r="H428" s="4" t="s">
        <v>62</v>
      </c>
      <c r="I428" s="5">
        <v>5</v>
      </c>
      <c r="J428" s="6">
        <v>36.369999999999997</v>
      </c>
      <c r="K428" s="7">
        <v>0.05</v>
      </c>
      <c r="L428" s="6">
        <v>13.81</v>
      </c>
      <c r="M428" s="6">
        <f t="shared" si="24"/>
        <v>172.75749999999999</v>
      </c>
      <c r="N428" s="6">
        <f t="shared" si="25"/>
        <v>69.05</v>
      </c>
      <c r="O428" s="6">
        <f t="shared" si="26"/>
        <v>103.7075</v>
      </c>
      <c r="P428" s="8">
        <f t="shared" si="27"/>
        <v>0.60030678841729013</v>
      </c>
      <c r="Q428" s="9">
        <f>YEAR(SalesDataTable[[#This Row],[Order Date]])</f>
        <v>2026</v>
      </c>
      <c r="R428" s="8" t="str">
        <f>"Q"&amp;ROUNDUP(MONTH(SalesDataTable[[#This Row],[Order Date]])/3,0)</f>
        <v>Q1</v>
      </c>
      <c r="S428" s="5">
        <f>MONTH(SalesDataTable[[#This Row],[Order Date]])</f>
        <v>3</v>
      </c>
      <c r="T428" s="8" t="str">
        <f>TEXT(SalesDataTable[[#This Row],[Order Date]],"mmm")</f>
        <v>Mar</v>
      </c>
    </row>
    <row r="429" spans="1:20" ht="15.75" x14ac:dyDescent="0.25">
      <c r="A429" s="2">
        <v>1501</v>
      </c>
      <c r="B429" s="3">
        <v>46106</v>
      </c>
      <c r="C429" s="4" t="s">
        <v>40</v>
      </c>
      <c r="D429" s="4" t="s">
        <v>51</v>
      </c>
      <c r="E429" s="4" t="s">
        <v>28</v>
      </c>
      <c r="F429" s="4" t="s">
        <v>33</v>
      </c>
      <c r="G429" s="4" t="s">
        <v>34</v>
      </c>
      <c r="H429" s="4" t="s">
        <v>35</v>
      </c>
      <c r="I429" s="5">
        <v>3</v>
      </c>
      <c r="J429" s="6">
        <v>36.43</v>
      </c>
      <c r="K429" s="7">
        <v>0.1</v>
      </c>
      <c r="L429" s="6">
        <v>13.23</v>
      </c>
      <c r="M429" s="6">
        <f t="shared" si="24"/>
        <v>98.36099999999999</v>
      </c>
      <c r="N429" s="6">
        <f t="shared" si="25"/>
        <v>39.69</v>
      </c>
      <c r="O429" s="6">
        <f t="shared" si="26"/>
        <v>58.670999999999992</v>
      </c>
      <c r="P429" s="8">
        <f t="shared" si="27"/>
        <v>0.59648641229755694</v>
      </c>
      <c r="Q429" s="9">
        <f>YEAR(SalesDataTable[[#This Row],[Order Date]])</f>
        <v>2026</v>
      </c>
      <c r="R429" s="8" t="str">
        <f>"Q"&amp;ROUNDUP(MONTH(SalesDataTable[[#This Row],[Order Date]])/3,0)</f>
        <v>Q1</v>
      </c>
      <c r="S429" s="5">
        <f>MONTH(SalesDataTable[[#This Row],[Order Date]])</f>
        <v>3</v>
      </c>
      <c r="T429" s="8" t="str">
        <f>TEXT(SalesDataTable[[#This Row],[Order Date]],"mmm")</f>
        <v>Mar</v>
      </c>
    </row>
    <row r="430" spans="1:20" ht="15.75" x14ac:dyDescent="0.25">
      <c r="A430" s="2">
        <v>1540</v>
      </c>
      <c r="B430" s="3">
        <v>46106</v>
      </c>
      <c r="C430" s="4" t="s">
        <v>26</v>
      </c>
      <c r="D430" s="4" t="s">
        <v>63</v>
      </c>
      <c r="E430" s="4" t="s">
        <v>28</v>
      </c>
      <c r="F430" s="4" t="s">
        <v>36</v>
      </c>
      <c r="G430" s="4" t="s">
        <v>24</v>
      </c>
      <c r="H430" s="4" t="s">
        <v>42</v>
      </c>
      <c r="I430" s="5">
        <v>10</v>
      </c>
      <c r="J430" s="6">
        <v>49.7</v>
      </c>
      <c r="K430" s="7">
        <v>0.1</v>
      </c>
      <c r="L430" s="6">
        <v>21.96</v>
      </c>
      <c r="M430" s="6">
        <f t="shared" si="24"/>
        <v>447.3</v>
      </c>
      <c r="N430" s="6">
        <f t="shared" si="25"/>
        <v>219.60000000000002</v>
      </c>
      <c r="O430" s="6">
        <f t="shared" si="26"/>
        <v>227.7</v>
      </c>
      <c r="P430" s="8">
        <f t="shared" si="27"/>
        <v>0.50905432595573441</v>
      </c>
      <c r="Q430" s="9">
        <f>YEAR(SalesDataTable[[#This Row],[Order Date]])</f>
        <v>2026</v>
      </c>
      <c r="R430" s="8" t="str">
        <f>"Q"&amp;ROUNDUP(MONTH(SalesDataTable[[#This Row],[Order Date]])/3,0)</f>
        <v>Q1</v>
      </c>
      <c r="S430" s="5">
        <f>MONTH(SalesDataTable[[#This Row],[Order Date]])</f>
        <v>3</v>
      </c>
      <c r="T430" s="8" t="str">
        <f>TEXT(SalesDataTable[[#This Row],[Order Date]],"mmm")</f>
        <v>Mar</v>
      </c>
    </row>
    <row r="431" spans="1:20" ht="15.75" x14ac:dyDescent="0.25">
      <c r="A431" s="2">
        <v>2541</v>
      </c>
      <c r="B431" s="3">
        <v>46106</v>
      </c>
      <c r="C431" s="4" t="s">
        <v>26</v>
      </c>
      <c r="D431" s="4" t="s">
        <v>63</v>
      </c>
      <c r="E431" s="4" t="s">
        <v>22</v>
      </c>
      <c r="F431" s="4" t="s">
        <v>23</v>
      </c>
      <c r="G431" s="4" t="s">
        <v>34</v>
      </c>
      <c r="H431" s="4" t="s">
        <v>52</v>
      </c>
      <c r="I431" s="5">
        <v>2</v>
      </c>
      <c r="J431" s="6">
        <v>46.61</v>
      </c>
      <c r="K431" s="7">
        <v>0</v>
      </c>
      <c r="L431" s="6">
        <v>17.97</v>
      </c>
      <c r="M431" s="6">
        <f t="shared" si="24"/>
        <v>93.22</v>
      </c>
      <c r="N431" s="6">
        <f t="shared" si="25"/>
        <v>35.94</v>
      </c>
      <c r="O431" s="6">
        <f t="shared" si="26"/>
        <v>57.28</v>
      </c>
      <c r="P431" s="8">
        <f t="shared" si="27"/>
        <v>0.61446041621969538</v>
      </c>
      <c r="Q431" s="9">
        <f>YEAR(SalesDataTable[[#This Row],[Order Date]])</f>
        <v>2026</v>
      </c>
      <c r="R431" s="8" t="str">
        <f>"Q"&amp;ROUNDUP(MONTH(SalesDataTable[[#This Row],[Order Date]])/3,0)</f>
        <v>Q1</v>
      </c>
      <c r="S431" s="5">
        <f>MONTH(SalesDataTable[[#This Row],[Order Date]])</f>
        <v>3</v>
      </c>
      <c r="T431" s="8" t="str">
        <f>TEXT(SalesDataTable[[#This Row],[Order Date]],"mmm")</f>
        <v>Mar</v>
      </c>
    </row>
    <row r="432" spans="1:20" ht="15.75" x14ac:dyDescent="0.25">
      <c r="A432" s="2">
        <v>4264</v>
      </c>
      <c r="B432" s="3">
        <v>46106</v>
      </c>
      <c r="C432" s="4" t="s">
        <v>31</v>
      </c>
      <c r="D432" s="4" t="s">
        <v>45</v>
      </c>
      <c r="E432" s="4" t="s">
        <v>22</v>
      </c>
      <c r="F432" s="4" t="s">
        <v>33</v>
      </c>
      <c r="G432" s="4" t="s">
        <v>34</v>
      </c>
      <c r="H432" s="4" t="s">
        <v>52</v>
      </c>
      <c r="I432" s="5">
        <v>1</v>
      </c>
      <c r="J432" s="6">
        <v>47.61</v>
      </c>
      <c r="K432" s="7">
        <v>0</v>
      </c>
      <c r="L432" s="6">
        <v>18.89</v>
      </c>
      <c r="M432" s="6">
        <f t="shared" si="24"/>
        <v>47.61</v>
      </c>
      <c r="N432" s="6">
        <f t="shared" si="25"/>
        <v>18.89</v>
      </c>
      <c r="O432" s="6">
        <f t="shared" si="26"/>
        <v>28.72</v>
      </c>
      <c r="P432" s="8">
        <f t="shared" si="27"/>
        <v>0.60323461457676952</v>
      </c>
      <c r="Q432" s="9">
        <f>YEAR(SalesDataTable[[#This Row],[Order Date]])</f>
        <v>2026</v>
      </c>
      <c r="R432" s="8" t="str">
        <f>"Q"&amp;ROUNDUP(MONTH(SalesDataTable[[#This Row],[Order Date]])/3,0)</f>
        <v>Q1</v>
      </c>
      <c r="S432" s="5">
        <f>MONTH(SalesDataTable[[#This Row],[Order Date]])</f>
        <v>3</v>
      </c>
      <c r="T432" s="8" t="str">
        <f>TEXT(SalesDataTable[[#This Row],[Order Date]],"mmm")</f>
        <v>Mar</v>
      </c>
    </row>
    <row r="433" spans="1:20" ht="15.75" x14ac:dyDescent="0.25">
      <c r="A433" s="2">
        <v>4311</v>
      </c>
      <c r="B433" s="3">
        <v>46106</v>
      </c>
      <c r="C433" s="4" t="s">
        <v>31</v>
      </c>
      <c r="D433" s="4" t="s">
        <v>32</v>
      </c>
      <c r="E433" s="4" t="s">
        <v>22</v>
      </c>
      <c r="F433" s="4" t="s">
        <v>33</v>
      </c>
      <c r="G433" s="4" t="s">
        <v>24</v>
      </c>
      <c r="H433" s="4" t="s">
        <v>46</v>
      </c>
      <c r="I433" s="5">
        <v>2</v>
      </c>
      <c r="J433" s="6">
        <v>40.880000000000003</v>
      </c>
      <c r="K433" s="7">
        <v>0.05</v>
      </c>
      <c r="L433" s="6">
        <v>16.39</v>
      </c>
      <c r="M433" s="6">
        <f t="shared" si="24"/>
        <v>77.671999999999997</v>
      </c>
      <c r="N433" s="6">
        <f t="shared" si="25"/>
        <v>32.78</v>
      </c>
      <c r="O433" s="6">
        <f t="shared" si="26"/>
        <v>44.891999999999996</v>
      </c>
      <c r="P433" s="8">
        <f t="shared" si="27"/>
        <v>0.57796889483983926</v>
      </c>
      <c r="Q433" s="9">
        <f>YEAR(SalesDataTable[[#This Row],[Order Date]])</f>
        <v>2026</v>
      </c>
      <c r="R433" s="8" t="str">
        <f>"Q"&amp;ROUNDUP(MONTH(SalesDataTable[[#This Row],[Order Date]])/3,0)</f>
        <v>Q1</v>
      </c>
      <c r="S433" s="5">
        <f>MONTH(SalesDataTable[[#This Row],[Order Date]])</f>
        <v>3</v>
      </c>
      <c r="T433" s="8" t="str">
        <f>TEXT(SalesDataTable[[#This Row],[Order Date]],"mmm")</f>
        <v>Mar</v>
      </c>
    </row>
    <row r="434" spans="1:20" ht="15.75" x14ac:dyDescent="0.25">
      <c r="A434" s="2">
        <v>4796</v>
      </c>
      <c r="B434" s="3">
        <v>46106</v>
      </c>
      <c r="C434" s="4" t="s">
        <v>26</v>
      </c>
      <c r="D434" s="4" t="s">
        <v>63</v>
      </c>
      <c r="E434" s="4" t="s">
        <v>22</v>
      </c>
      <c r="F434" s="4" t="s">
        <v>33</v>
      </c>
      <c r="G434" s="4" t="s">
        <v>54</v>
      </c>
      <c r="H434" s="4" t="s">
        <v>55</v>
      </c>
      <c r="I434" s="5">
        <v>2</v>
      </c>
      <c r="J434" s="6">
        <v>39.409999999999997</v>
      </c>
      <c r="K434" s="7">
        <v>0.15</v>
      </c>
      <c r="L434" s="6">
        <v>14.91</v>
      </c>
      <c r="M434" s="6">
        <f t="shared" si="24"/>
        <v>66.996999999999986</v>
      </c>
      <c r="N434" s="6">
        <f t="shared" si="25"/>
        <v>29.82</v>
      </c>
      <c r="O434" s="6">
        <f t="shared" si="26"/>
        <v>37.176999999999985</v>
      </c>
      <c r="P434" s="8">
        <f t="shared" si="27"/>
        <v>0.55490544352732207</v>
      </c>
      <c r="Q434" s="9">
        <f>YEAR(SalesDataTable[[#This Row],[Order Date]])</f>
        <v>2026</v>
      </c>
      <c r="R434" s="8" t="str">
        <f>"Q"&amp;ROUNDUP(MONTH(SalesDataTable[[#This Row],[Order Date]])/3,0)</f>
        <v>Q1</v>
      </c>
      <c r="S434" s="5">
        <f>MONTH(SalesDataTable[[#This Row],[Order Date]])</f>
        <v>3</v>
      </c>
      <c r="T434" s="8" t="str">
        <f>TEXT(SalesDataTable[[#This Row],[Order Date]],"mmm")</f>
        <v>Mar</v>
      </c>
    </row>
    <row r="435" spans="1:20" ht="15.75" x14ac:dyDescent="0.25">
      <c r="A435" s="2">
        <v>89</v>
      </c>
      <c r="B435" s="3">
        <v>46107</v>
      </c>
      <c r="C435" s="4" t="s">
        <v>31</v>
      </c>
      <c r="D435" s="4" t="s">
        <v>59</v>
      </c>
      <c r="E435" s="4" t="s">
        <v>22</v>
      </c>
      <c r="F435" s="4" t="s">
        <v>23</v>
      </c>
      <c r="G435" s="4" t="s">
        <v>24</v>
      </c>
      <c r="H435" s="4" t="s">
        <v>46</v>
      </c>
      <c r="I435" s="5">
        <v>1</v>
      </c>
      <c r="J435" s="6">
        <v>40.82</v>
      </c>
      <c r="K435" s="7">
        <v>0.05</v>
      </c>
      <c r="L435" s="6">
        <v>16.940000000000001</v>
      </c>
      <c r="M435" s="6">
        <f t="shared" si="24"/>
        <v>38.778999999999996</v>
      </c>
      <c r="N435" s="6">
        <f t="shared" si="25"/>
        <v>16.940000000000001</v>
      </c>
      <c r="O435" s="6">
        <f t="shared" si="26"/>
        <v>21.838999999999995</v>
      </c>
      <c r="P435" s="8">
        <f t="shared" si="27"/>
        <v>0.56316563088269411</v>
      </c>
      <c r="Q435" s="9">
        <f>YEAR(SalesDataTable[[#This Row],[Order Date]])</f>
        <v>2026</v>
      </c>
      <c r="R435" s="8" t="str">
        <f>"Q"&amp;ROUNDUP(MONTH(SalesDataTable[[#This Row],[Order Date]])/3,0)</f>
        <v>Q1</v>
      </c>
      <c r="S435" s="5">
        <f>MONTH(SalesDataTable[[#This Row],[Order Date]])</f>
        <v>3</v>
      </c>
      <c r="T435" s="8" t="str">
        <f>TEXT(SalesDataTable[[#This Row],[Order Date]],"mmm")</f>
        <v>Mar</v>
      </c>
    </row>
    <row r="436" spans="1:20" ht="15.75" x14ac:dyDescent="0.25">
      <c r="A436" s="2">
        <v>487</v>
      </c>
      <c r="B436" s="3">
        <v>46107</v>
      </c>
      <c r="C436" s="4" t="s">
        <v>40</v>
      </c>
      <c r="D436" s="4" t="s">
        <v>53</v>
      </c>
      <c r="E436" s="4" t="s">
        <v>39</v>
      </c>
      <c r="F436" s="4" t="s">
        <v>36</v>
      </c>
      <c r="G436" s="4" t="s">
        <v>34</v>
      </c>
      <c r="H436" s="4" t="s">
        <v>35</v>
      </c>
      <c r="I436" s="5">
        <v>3</v>
      </c>
      <c r="J436" s="6">
        <v>36.979999999999997</v>
      </c>
      <c r="K436" s="7">
        <v>0.1</v>
      </c>
      <c r="L436" s="6">
        <v>13.65</v>
      </c>
      <c r="M436" s="6">
        <f t="shared" si="24"/>
        <v>99.846000000000004</v>
      </c>
      <c r="N436" s="6">
        <f t="shared" si="25"/>
        <v>40.950000000000003</v>
      </c>
      <c r="O436" s="6">
        <f t="shared" si="26"/>
        <v>58.896000000000001</v>
      </c>
      <c r="P436" s="8">
        <f t="shared" si="27"/>
        <v>0.58986839733189111</v>
      </c>
      <c r="Q436" s="9">
        <f>YEAR(SalesDataTable[[#This Row],[Order Date]])</f>
        <v>2026</v>
      </c>
      <c r="R436" s="8" t="str">
        <f>"Q"&amp;ROUNDUP(MONTH(SalesDataTable[[#This Row],[Order Date]])/3,0)</f>
        <v>Q1</v>
      </c>
      <c r="S436" s="5">
        <f>MONTH(SalesDataTable[[#This Row],[Order Date]])</f>
        <v>3</v>
      </c>
      <c r="T436" s="8" t="str">
        <f>TEXT(SalesDataTable[[#This Row],[Order Date]],"mmm")</f>
        <v>Mar</v>
      </c>
    </row>
    <row r="437" spans="1:20" ht="15.75" x14ac:dyDescent="0.25">
      <c r="A437" s="2">
        <v>1476</v>
      </c>
      <c r="B437" s="3">
        <v>46107</v>
      </c>
      <c r="C437" s="4" t="s">
        <v>26</v>
      </c>
      <c r="D437" s="4" t="s">
        <v>63</v>
      </c>
      <c r="E437" s="4" t="s">
        <v>48</v>
      </c>
      <c r="F437" s="4" t="s">
        <v>33</v>
      </c>
      <c r="G437" s="4" t="s">
        <v>34</v>
      </c>
      <c r="H437" s="4" t="s">
        <v>35</v>
      </c>
      <c r="I437" s="5">
        <v>1</v>
      </c>
      <c r="J437" s="6">
        <v>35.700000000000003</v>
      </c>
      <c r="K437" s="7">
        <v>0.05</v>
      </c>
      <c r="L437" s="6">
        <v>13.91</v>
      </c>
      <c r="M437" s="6">
        <f t="shared" si="24"/>
        <v>33.914999999999999</v>
      </c>
      <c r="N437" s="6">
        <f t="shared" si="25"/>
        <v>13.91</v>
      </c>
      <c r="O437" s="6">
        <f t="shared" si="26"/>
        <v>20.004999999999999</v>
      </c>
      <c r="P437" s="8">
        <f t="shared" si="27"/>
        <v>0.58985699542975079</v>
      </c>
      <c r="Q437" s="9">
        <f>YEAR(SalesDataTable[[#This Row],[Order Date]])</f>
        <v>2026</v>
      </c>
      <c r="R437" s="8" t="str">
        <f>"Q"&amp;ROUNDUP(MONTH(SalesDataTable[[#This Row],[Order Date]])/3,0)</f>
        <v>Q1</v>
      </c>
      <c r="S437" s="5">
        <f>MONTH(SalesDataTable[[#This Row],[Order Date]])</f>
        <v>3</v>
      </c>
      <c r="T437" s="8" t="str">
        <f>TEXT(SalesDataTable[[#This Row],[Order Date]],"mmm")</f>
        <v>Mar</v>
      </c>
    </row>
    <row r="438" spans="1:20" ht="15.75" x14ac:dyDescent="0.25">
      <c r="A438" s="2">
        <v>2145</v>
      </c>
      <c r="B438" s="3">
        <v>46107</v>
      </c>
      <c r="C438" s="4" t="s">
        <v>40</v>
      </c>
      <c r="D438" s="4" t="s">
        <v>53</v>
      </c>
      <c r="E438" s="4" t="s">
        <v>39</v>
      </c>
      <c r="F438" s="4" t="s">
        <v>23</v>
      </c>
      <c r="G438" s="4" t="s">
        <v>24</v>
      </c>
      <c r="H438" s="4" t="s">
        <v>46</v>
      </c>
      <c r="I438" s="5">
        <v>1</v>
      </c>
      <c r="J438" s="6">
        <v>39.53</v>
      </c>
      <c r="K438" s="7">
        <v>0.05</v>
      </c>
      <c r="L438" s="6">
        <v>17.170000000000002</v>
      </c>
      <c r="M438" s="6">
        <f t="shared" si="24"/>
        <v>37.5535</v>
      </c>
      <c r="N438" s="6">
        <f t="shared" si="25"/>
        <v>17.170000000000002</v>
      </c>
      <c r="O438" s="6">
        <f t="shared" si="26"/>
        <v>20.383499999999998</v>
      </c>
      <c r="P438" s="8">
        <f t="shared" si="27"/>
        <v>0.54278562584046752</v>
      </c>
      <c r="Q438" s="9">
        <f>YEAR(SalesDataTable[[#This Row],[Order Date]])</f>
        <v>2026</v>
      </c>
      <c r="R438" s="8" t="str">
        <f>"Q"&amp;ROUNDUP(MONTH(SalesDataTable[[#This Row],[Order Date]])/3,0)</f>
        <v>Q1</v>
      </c>
      <c r="S438" s="5">
        <f>MONTH(SalesDataTable[[#This Row],[Order Date]])</f>
        <v>3</v>
      </c>
      <c r="T438" s="8" t="str">
        <f>TEXT(SalesDataTable[[#This Row],[Order Date]],"mmm")</f>
        <v>Mar</v>
      </c>
    </row>
    <row r="439" spans="1:20" ht="15.75" x14ac:dyDescent="0.25">
      <c r="A439" s="2">
        <v>2999</v>
      </c>
      <c r="B439" s="3">
        <v>46107</v>
      </c>
      <c r="C439" s="4" t="s">
        <v>31</v>
      </c>
      <c r="D439" s="4" t="s">
        <v>38</v>
      </c>
      <c r="E439" s="4" t="s">
        <v>39</v>
      </c>
      <c r="F439" s="4" t="s">
        <v>23</v>
      </c>
      <c r="G439" s="4" t="s">
        <v>34</v>
      </c>
      <c r="H439" s="4" t="s">
        <v>35</v>
      </c>
      <c r="I439" s="5">
        <v>2</v>
      </c>
      <c r="J439" s="6">
        <v>35.75</v>
      </c>
      <c r="K439" s="7">
        <v>0</v>
      </c>
      <c r="L439" s="6">
        <v>13.28</v>
      </c>
      <c r="M439" s="6">
        <f t="shared" si="24"/>
        <v>71.5</v>
      </c>
      <c r="N439" s="6">
        <f t="shared" si="25"/>
        <v>26.56</v>
      </c>
      <c r="O439" s="6">
        <f t="shared" si="26"/>
        <v>44.94</v>
      </c>
      <c r="P439" s="8">
        <f t="shared" si="27"/>
        <v>0.62853146853146846</v>
      </c>
      <c r="Q439" s="9">
        <f>YEAR(SalesDataTable[[#This Row],[Order Date]])</f>
        <v>2026</v>
      </c>
      <c r="R439" s="8" t="str">
        <f>"Q"&amp;ROUNDUP(MONTH(SalesDataTable[[#This Row],[Order Date]])/3,0)</f>
        <v>Q1</v>
      </c>
      <c r="S439" s="5">
        <f>MONTH(SalesDataTable[[#This Row],[Order Date]])</f>
        <v>3</v>
      </c>
      <c r="T439" s="8" t="str">
        <f>TEXT(SalesDataTable[[#This Row],[Order Date]],"mmm")</f>
        <v>Mar</v>
      </c>
    </row>
    <row r="440" spans="1:20" ht="15.75" x14ac:dyDescent="0.25">
      <c r="A440" s="2">
        <v>4464</v>
      </c>
      <c r="B440" s="3">
        <v>46107</v>
      </c>
      <c r="C440" s="4" t="s">
        <v>31</v>
      </c>
      <c r="D440" s="4" t="s">
        <v>32</v>
      </c>
      <c r="E440" s="4" t="s">
        <v>22</v>
      </c>
      <c r="F440" s="4" t="s">
        <v>36</v>
      </c>
      <c r="G440" s="4" t="s">
        <v>54</v>
      </c>
      <c r="H440" s="4" t="s">
        <v>65</v>
      </c>
      <c r="I440" s="5">
        <v>2</v>
      </c>
      <c r="J440" s="6">
        <v>50.17</v>
      </c>
      <c r="K440" s="7">
        <v>0</v>
      </c>
      <c r="L440" s="6">
        <v>22.37</v>
      </c>
      <c r="M440" s="6">
        <f t="shared" si="24"/>
        <v>100.34</v>
      </c>
      <c r="N440" s="6">
        <f t="shared" si="25"/>
        <v>44.74</v>
      </c>
      <c r="O440" s="6">
        <f t="shared" si="26"/>
        <v>55.6</v>
      </c>
      <c r="P440" s="8">
        <f t="shared" si="27"/>
        <v>0.55411600558102447</v>
      </c>
      <c r="Q440" s="9">
        <f>YEAR(SalesDataTable[[#This Row],[Order Date]])</f>
        <v>2026</v>
      </c>
      <c r="R440" s="8" t="str">
        <f>"Q"&amp;ROUNDUP(MONTH(SalesDataTable[[#This Row],[Order Date]])/3,0)</f>
        <v>Q1</v>
      </c>
      <c r="S440" s="5">
        <f>MONTH(SalesDataTable[[#This Row],[Order Date]])</f>
        <v>3</v>
      </c>
      <c r="T440" s="8" t="str">
        <f>TEXT(SalesDataTable[[#This Row],[Order Date]],"mmm")</f>
        <v>Mar</v>
      </c>
    </row>
    <row r="441" spans="1:20" ht="15.75" x14ac:dyDescent="0.25">
      <c r="A441" s="2">
        <v>4978</v>
      </c>
      <c r="B441" s="3">
        <v>46107</v>
      </c>
      <c r="C441" s="4" t="s">
        <v>20</v>
      </c>
      <c r="D441" s="4" t="s">
        <v>56</v>
      </c>
      <c r="E441" s="4" t="s">
        <v>22</v>
      </c>
      <c r="F441" s="4" t="s">
        <v>33</v>
      </c>
      <c r="G441" s="4" t="s">
        <v>54</v>
      </c>
      <c r="H441" s="4" t="s">
        <v>55</v>
      </c>
      <c r="I441" s="5">
        <v>5</v>
      </c>
      <c r="J441" s="6">
        <v>41.32</v>
      </c>
      <c r="K441" s="7">
        <v>0</v>
      </c>
      <c r="L441" s="6">
        <v>15.09</v>
      </c>
      <c r="M441" s="6">
        <f t="shared" si="24"/>
        <v>206.6</v>
      </c>
      <c r="N441" s="6">
        <f t="shared" si="25"/>
        <v>75.45</v>
      </c>
      <c r="O441" s="6">
        <f t="shared" si="26"/>
        <v>131.14999999999998</v>
      </c>
      <c r="P441" s="8">
        <f t="shared" si="27"/>
        <v>0.63480154888673757</v>
      </c>
      <c r="Q441" s="9">
        <f>YEAR(SalesDataTable[[#This Row],[Order Date]])</f>
        <v>2026</v>
      </c>
      <c r="R441" s="8" t="str">
        <f>"Q"&amp;ROUNDUP(MONTH(SalesDataTable[[#This Row],[Order Date]])/3,0)</f>
        <v>Q1</v>
      </c>
      <c r="S441" s="5">
        <f>MONTH(SalesDataTable[[#This Row],[Order Date]])</f>
        <v>3</v>
      </c>
      <c r="T441" s="8" t="str">
        <f>TEXT(SalesDataTable[[#This Row],[Order Date]],"mmm")</f>
        <v>Mar</v>
      </c>
    </row>
    <row r="442" spans="1:20" ht="15.75" x14ac:dyDescent="0.25">
      <c r="A442" s="2">
        <v>130</v>
      </c>
      <c r="B442" s="3">
        <v>46108</v>
      </c>
      <c r="C442" s="4" t="s">
        <v>40</v>
      </c>
      <c r="D442" s="4" t="s">
        <v>51</v>
      </c>
      <c r="E442" s="4" t="s">
        <v>48</v>
      </c>
      <c r="F442" s="4" t="s">
        <v>33</v>
      </c>
      <c r="G442" s="4" t="s">
        <v>29</v>
      </c>
      <c r="H442" s="4" t="s">
        <v>57</v>
      </c>
      <c r="I442" s="5">
        <v>3</v>
      </c>
      <c r="J442" s="6">
        <v>152.4</v>
      </c>
      <c r="K442" s="7">
        <v>0.05</v>
      </c>
      <c r="L442" s="6">
        <v>79.97</v>
      </c>
      <c r="M442" s="6">
        <f t="shared" si="24"/>
        <v>434.34000000000003</v>
      </c>
      <c r="N442" s="6">
        <f t="shared" si="25"/>
        <v>239.91</v>
      </c>
      <c r="O442" s="6">
        <f t="shared" si="26"/>
        <v>194.43000000000004</v>
      </c>
      <c r="P442" s="8">
        <f t="shared" si="27"/>
        <v>0.44764470230694853</v>
      </c>
      <c r="Q442" s="9">
        <f>YEAR(SalesDataTable[[#This Row],[Order Date]])</f>
        <v>2026</v>
      </c>
      <c r="R442" s="8" t="str">
        <f>"Q"&amp;ROUNDUP(MONTH(SalesDataTable[[#This Row],[Order Date]])/3,0)</f>
        <v>Q1</v>
      </c>
      <c r="S442" s="5">
        <f>MONTH(SalesDataTable[[#This Row],[Order Date]])</f>
        <v>3</v>
      </c>
      <c r="T442" s="8" t="str">
        <f>TEXT(SalesDataTable[[#This Row],[Order Date]],"mmm")</f>
        <v>Mar</v>
      </c>
    </row>
    <row r="443" spans="1:20" ht="15.75" x14ac:dyDescent="0.25">
      <c r="A443" s="2">
        <v>848</v>
      </c>
      <c r="B443" s="3">
        <v>46108</v>
      </c>
      <c r="C443" s="4" t="s">
        <v>20</v>
      </c>
      <c r="D443" s="4" t="s">
        <v>21</v>
      </c>
      <c r="E443" s="4" t="s">
        <v>22</v>
      </c>
      <c r="F443" s="4" t="s">
        <v>33</v>
      </c>
      <c r="G443" s="4" t="s">
        <v>54</v>
      </c>
      <c r="H443" s="4" t="s">
        <v>62</v>
      </c>
      <c r="I443" s="5">
        <v>1</v>
      </c>
      <c r="J443" s="6">
        <v>36.299999999999997</v>
      </c>
      <c r="K443" s="7">
        <v>0</v>
      </c>
      <c r="L443" s="6">
        <v>14.1</v>
      </c>
      <c r="M443" s="6">
        <f t="shared" si="24"/>
        <v>36.299999999999997</v>
      </c>
      <c r="N443" s="6">
        <f t="shared" si="25"/>
        <v>14.1</v>
      </c>
      <c r="O443" s="6">
        <f t="shared" si="26"/>
        <v>22.199999999999996</v>
      </c>
      <c r="P443" s="8">
        <f t="shared" si="27"/>
        <v>0.61157024793388426</v>
      </c>
      <c r="Q443" s="9">
        <f>YEAR(SalesDataTable[[#This Row],[Order Date]])</f>
        <v>2026</v>
      </c>
      <c r="R443" s="8" t="str">
        <f>"Q"&amp;ROUNDUP(MONTH(SalesDataTable[[#This Row],[Order Date]])/3,0)</f>
        <v>Q1</v>
      </c>
      <c r="S443" s="5">
        <f>MONTH(SalesDataTable[[#This Row],[Order Date]])</f>
        <v>3</v>
      </c>
      <c r="T443" s="8" t="str">
        <f>TEXT(SalesDataTable[[#This Row],[Order Date]],"mmm")</f>
        <v>Mar</v>
      </c>
    </row>
    <row r="444" spans="1:20" ht="15.75" x14ac:dyDescent="0.25">
      <c r="A444" s="2">
        <v>1359</v>
      </c>
      <c r="B444" s="3">
        <v>46108</v>
      </c>
      <c r="C444" s="4" t="s">
        <v>31</v>
      </c>
      <c r="D444" s="4" t="s">
        <v>45</v>
      </c>
      <c r="E444" s="4" t="s">
        <v>22</v>
      </c>
      <c r="F444" s="4" t="s">
        <v>23</v>
      </c>
      <c r="G444" s="4" t="s">
        <v>34</v>
      </c>
      <c r="H444" s="4" t="s">
        <v>52</v>
      </c>
      <c r="I444" s="5">
        <v>3</v>
      </c>
      <c r="J444" s="6">
        <v>46.24</v>
      </c>
      <c r="K444" s="7">
        <v>0.1</v>
      </c>
      <c r="L444" s="6">
        <v>18.2</v>
      </c>
      <c r="M444" s="6">
        <f t="shared" si="24"/>
        <v>124.848</v>
      </c>
      <c r="N444" s="6">
        <f t="shared" si="25"/>
        <v>54.599999999999994</v>
      </c>
      <c r="O444" s="6">
        <f t="shared" si="26"/>
        <v>70.248000000000005</v>
      </c>
      <c r="P444" s="8">
        <f t="shared" si="27"/>
        <v>0.56266820453671673</v>
      </c>
      <c r="Q444" s="9">
        <f>YEAR(SalesDataTable[[#This Row],[Order Date]])</f>
        <v>2026</v>
      </c>
      <c r="R444" s="8" t="str">
        <f>"Q"&amp;ROUNDUP(MONTH(SalesDataTable[[#This Row],[Order Date]])/3,0)</f>
        <v>Q1</v>
      </c>
      <c r="S444" s="5">
        <f>MONTH(SalesDataTable[[#This Row],[Order Date]])</f>
        <v>3</v>
      </c>
      <c r="T444" s="8" t="str">
        <f>TEXT(SalesDataTable[[#This Row],[Order Date]],"mmm")</f>
        <v>Mar</v>
      </c>
    </row>
    <row r="445" spans="1:20" ht="15.75" x14ac:dyDescent="0.25">
      <c r="A445" s="2">
        <v>2379</v>
      </c>
      <c r="B445" s="3">
        <v>46108</v>
      </c>
      <c r="C445" s="4" t="s">
        <v>20</v>
      </c>
      <c r="D445" s="4" t="s">
        <v>21</v>
      </c>
      <c r="E445" s="4" t="s">
        <v>39</v>
      </c>
      <c r="F445" s="4" t="s">
        <v>23</v>
      </c>
      <c r="G445" s="4" t="s">
        <v>34</v>
      </c>
      <c r="H445" s="4" t="s">
        <v>68</v>
      </c>
      <c r="I445" s="5">
        <v>2</v>
      </c>
      <c r="J445" s="6">
        <v>165.58</v>
      </c>
      <c r="K445" s="7">
        <v>0</v>
      </c>
      <c r="L445" s="6">
        <v>86.16</v>
      </c>
      <c r="M445" s="6">
        <f t="shared" si="24"/>
        <v>331.16</v>
      </c>
      <c r="N445" s="6">
        <f t="shared" si="25"/>
        <v>172.32</v>
      </c>
      <c r="O445" s="6">
        <f t="shared" si="26"/>
        <v>158.84000000000003</v>
      </c>
      <c r="P445" s="8">
        <f t="shared" si="27"/>
        <v>0.47964730039859893</v>
      </c>
      <c r="Q445" s="9">
        <f>YEAR(SalesDataTable[[#This Row],[Order Date]])</f>
        <v>2026</v>
      </c>
      <c r="R445" s="8" t="str">
        <f>"Q"&amp;ROUNDUP(MONTH(SalesDataTable[[#This Row],[Order Date]])/3,0)</f>
        <v>Q1</v>
      </c>
      <c r="S445" s="5">
        <f>MONTH(SalesDataTable[[#This Row],[Order Date]])</f>
        <v>3</v>
      </c>
      <c r="T445" s="8" t="str">
        <f>TEXT(SalesDataTable[[#This Row],[Order Date]],"mmm")</f>
        <v>Mar</v>
      </c>
    </row>
    <row r="446" spans="1:20" ht="15.75" x14ac:dyDescent="0.25">
      <c r="A446" s="2">
        <v>2987</v>
      </c>
      <c r="B446" s="3">
        <v>46108</v>
      </c>
      <c r="C446" s="4" t="s">
        <v>20</v>
      </c>
      <c r="D446" s="4" t="s">
        <v>56</v>
      </c>
      <c r="E446" s="4" t="s">
        <v>22</v>
      </c>
      <c r="F446" s="4" t="s">
        <v>23</v>
      </c>
      <c r="G446" s="4" t="s">
        <v>43</v>
      </c>
      <c r="H446" s="4" t="s">
        <v>71</v>
      </c>
      <c r="I446" s="5">
        <v>4</v>
      </c>
      <c r="J446" s="6">
        <v>121.49</v>
      </c>
      <c r="K446" s="7">
        <v>0</v>
      </c>
      <c r="L446" s="6">
        <v>62.01</v>
      </c>
      <c r="M446" s="6">
        <f t="shared" si="24"/>
        <v>485.96</v>
      </c>
      <c r="N446" s="6">
        <f t="shared" si="25"/>
        <v>248.04</v>
      </c>
      <c r="O446" s="6">
        <f t="shared" si="26"/>
        <v>237.92</v>
      </c>
      <c r="P446" s="8">
        <f t="shared" si="27"/>
        <v>0.4895876203802782</v>
      </c>
      <c r="Q446" s="9">
        <f>YEAR(SalesDataTable[[#This Row],[Order Date]])</f>
        <v>2026</v>
      </c>
      <c r="R446" s="8" t="str">
        <f>"Q"&amp;ROUNDUP(MONTH(SalesDataTable[[#This Row],[Order Date]])/3,0)</f>
        <v>Q1</v>
      </c>
      <c r="S446" s="5">
        <f>MONTH(SalesDataTable[[#This Row],[Order Date]])</f>
        <v>3</v>
      </c>
      <c r="T446" s="8" t="str">
        <f>TEXT(SalesDataTable[[#This Row],[Order Date]],"mmm")</f>
        <v>Mar</v>
      </c>
    </row>
    <row r="447" spans="1:20" ht="15.75" x14ac:dyDescent="0.25">
      <c r="A447" s="2">
        <v>3121</v>
      </c>
      <c r="B447" s="3">
        <v>46108</v>
      </c>
      <c r="C447" s="4" t="s">
        <v>26</v>
      </c>
      <c r="D447" s="4" t="s">
        <v>63</v>
      </c>
      <c r="E447" s="4" t="s">
        <v>39</v>
      </c>
      <c r="F447" s="4" t="s">
        <v>33</v>
      </c>
      <c r="G447" s="4" t="s">
        <v>24</v>
      </c>
      <c r="H447" s="4" t="s">
        <v>25</v>
      </c>
      <c r="I447" s="5">
        <v>5</v>
      </c>
      <c r="J447" s="6">
        <v>81.84</v>
      </c>
      <c r="K447" s="7">
        <v>0.1</v>
      </c>
      <c r="L447" s="6">
        <v>42.7</v>
      </c>
      <c r="M447" s="6">
        <f t="shared" si="24"/>
        <v>368.28000000000003</v>
      </c>
      <c r="N447" s="6">
        <f t="shared" si="25"/>
        <v>213.5</v>
      </c>
      <c r="O447" s="6">
        <f t="shared" si="26"/>
        <v>154.78000000000003</v>
      </c>
      <c r="P447" s="8">
        <f t="shared" si="27"/>
        <v>0.42027804931030743</v>
      </c>
      <c r="Q447" s="9">
        <f>YEAR(SalesDataTable[[#This Row],[Order Date]])</f>
        <v>2026</v>
      </c>
      <c r="R447" s="8" t="str">
        <f>"Q"&amp;ROUNDUP(MONTH(SalesDataTable[[#This Row],[Order Date]])/3,0)</f>
        <v>Q1</v>
      </c>
      <c r="S447" s="5">
        <f>MONTH(SalesDataTable[[#This Row],[Order Date]])</f>
        <v>3</v>
      </c>
      <c r="T447" s="8" t="str">
        <f>TEXT(SalesDataTable[[#This Row],[Order Date]],"mmm")</f>
        <v>Mar</v>
      </c>
    </row>
    <row r="448" spans="1:20" ht="15.75" x14ac:dyDescent="0.25">
      <c r="A448" s="2">
        <v>4445</v>
      </c>
      <c r="B448" s="3">
        <v>46108</v>
      </c>
      <c r="C448" s="4" t="s">
        <v>26</v>
      </c>
      <c r="D448" s="4" t="s">
        <v>61</v>
      </c>
      <c r="E448" s="4" t="s">
        <v>22</v>
      </c>
      <c r="F448" s="4" t="s">
        <v>33</v>
      </c>
      <c r="G448" s="4" t="s">
        <v>29</v>
      </c>
      <c r="H448" s="4" t="s">
        <v>57</v>
      </c>
      <c r="I448" s="5">
        <v>1</v>
      </c>
      <c r="J448" s="6">
        <v>151.47999999999999</v>
      </c>
      <c r="K448" s="7">
        <v>0</v>
      </c>
      <c r="L448" s="6">
        <v>79.41</v>
      </c>
      <c r="M448" s="6">
        <f t="shared" si="24"/>
        <v>151.47999999999999</v>
      </c>
      <c r="N448" s="6">
        <f t="shared" si="25"/>
        <v>79.41</v>
      </c>
      <c r="O448" s="6">
        <f t="shared" si="26"/>
        <v>72.069999999999993</v>
      </c>
      <c r="P448" s="8">
        <f t="shared" si="27"/>
        <v>0.47577237919197252</v>
      </c>
      <c r="Q448" s="9">
        <f>YEAR(SalesDataTable[[#This Row],[Order Date]])</f>
        <v>2026</v>
      </c>
      <c r="R448" s="8" t="str">
        <f>"Q"&amp;ROUNDUP(MONTH(SalesDataTable[[#This Row],[Order Date]])/3,0)</f>
        <v>Q1</v>
      </c>
      <c r="S448" s="5">
        <f>MONTH(SalesDataTable[[#This Row],[Order Date]])</f>
        <v>3</v>
      </c>
      <c r="T448" s="8" t="str">
        <f>TEXT(SalesDataTable[[#This Row],[Order Date]],"mmm")</f>
        <v>Mar</v>
      </c>
    </row>
    <row r="449" spans="1:20" ht="15.75" x14ac:dyDescent="0.25">
      <c r="A449" s="2">
        <v>441</v>
      </c>
      <c r="B449" s="3">
        <v>46109</v>
      </c>
      <c r="C449" s="4" t="s">
        <v>20</v>
      </c>
      <c r="D449" s="4" t="s">
        <v>70</v>
      </c>
      <c r="E449" s="4" t="s">
        <v>39</v>
      </c>
      <c r="F449" s="4" t="s">
        <v>33</v>
      </c>
      <c r="G449" s="4" t="s">
        <v>54</v>
      </c>
      <c r="H449" s="4" t="s">
        <v>65</v>
      </c>
      <c r="I449" s="5">
        <v>1</v>
      </c>
      <c r="J449" s="6">
        <v>51.02</v>
      </c>
      <c r="K449" s="7">
        <v>0.05</v>
      </c>
      <c r="L449" s="6">
        <v>21.94</v>
      </c>
      <c r="M449" s="6">
        <f t="shared" si="24"/>
        <v>48.469000000000001</v>
      </c>
      <c r="N449" s="6">
        <f t="shared" si="25"/>
        <v>21.94</v>
      </c>
      <c r="O449" s="6">
        <f t="shared" si="26"/>
        <v>26.529</v>
      </c>
      <c r="P449" s="8">
        <f t="shared" si="27"/>
        <v>0.54733953661102974</v>
      </c>
      <c r="Q449" s="9">
        <f>YEAR(SalesDataTable[[#This Row],[Order Date]])</f>
        <v>2026</v>
      </c>
      <c r="R449" s="8" t="str">
        <f>"Q"&amp;ROUNDUP(MONTH(SalesDataTable[[#This Row],[Order Date]])/3,0)</f>
        <v>Q1</v>
      </c>
      <c r="S449" s="5">
        <f>MONTH(SalesDataTable[[#This Row],[Order Date]])</f>
        <v>3</v>
      </c>
      <c r="T449" s="8" t="str">
        <f>TEXT(SalesDataTable[[#This Row],[Order Date]],"mmm")</f>
        <v>Mar</v>
      </c>
    </row>
    <row r="450" spans="1:20" ht="15.75" x14ac:dyDescent="0.25">
      <c r="A450" s="2">
        <v>4608</v>
      </c>
      <c r="B450" s="3">
        <v>46109</v>
      </c>
      <c r="C450" s="4" t="s">
        <v>31</v>
      </c>
      <c r="D450" s="4" t="s">
        <v>32</v>
      </c>
      <c r="E450" s="4" t="s">
        <v>28</v>
      </c>
      <c r="F450" s="4" t="s">
        <v>36</v>
      </c>
      <c r="G450" s="4" t="s">
        <v>24</v>
      </c>
      <c r="H450" s="4" t="s">
        <v>46</v>
      </c>
      <c r="I450" s="5">
        <v>8</v>
      </c>
      <c r="J450" s="6">
        <v>40.86</v>
      </c>
      <c r="K450" s="7">
        <v>0.1</v>
      </c>
      <c r="L450" s="6">
        <v>16.34</v>
      </c>
      <c r="M450" s="6">
        <f t="shared" ref="M450:M513" si="28">I450*J450*(1-K450)</f>
        <v>294.19200000000001</v>
      </c>
      <c r="N450" s="6">
        <f t="shared" ref="N450:N513" si="29">I450*L450</f>
        <v>130.72</v>
      </c>
      <c r="O450" s="6">
        <f t="shared" ref="O450:O513" si="30">M450-N450</f>
        <v>163.47200000000001</v>
      </c>
      <c r="P450" s="8">
        <f t="shared" ref="P450:P513" si="31">IFERROR(O450/M450,0)</f>
        <v>0.55566432805786703</v>
      </c>
      <c r="Q450" s="9">
        <f>YEAR(SalesDataTable[[#This Row],[Order Date]])</f>
        <v>2026</v>
      </c>
      <c r="R450" s="8" t="str">
        <f>"Q"&amp;ROUNDUP(MONTH(SalesDataTable[[#This Row],[Order Date]])/3,0)</f>
        <v>Q1</v>
      </c>
      <c r="S450" s="5">
        <f>MONTH(SalesDataTable[[#This Row],[Order Date]])</f>
        <v>3</v>
      </c>
      <c r="T450" s="8" t="str">
        <f>TEXT(SalesDataTable[[#This Row],[Order Date]],"mmm")</f>
        <v>Mar</v>
      </c>
    </row>
    <row r="451" spans="1:20" ht="15.75" x14ac:dyDescent="0.25">
      <c r="A451" s="2">
        <v>4914</v>
      </c>
      <c r="B451" s="3">
        <v>46109</v>
      </c>
      <c r="C451" s="4" t="s">
        <v>20</v>
      </c>
      <c r="D451" s="4" t="s">
        <v>56</v>
      </c>
      <c r="E451" s="4" t="s">
        <v>22</v>
      </c>
      <c r="F451" s="4" t="s">
        <v>33</v>
      </c>
      <c r="G451" s="4" t="s">
        <v>34</v>
      </c>
      <c r="H451" s="4" t="s">
        <v>68</v>
      </c>
      <c r="I451" s="5">
        <v>5</v>
      </c>
      <c r="J451" s="6">
        <v>163.33000000000001</v>
      </c>
      <c r="K451" s="7">
        <v>0</v>
      </c>
      <c r="L451" s="6">
        <v>87.05</v>
      </c>
      <c r="M451" s="6">
        <f t="shared" si="28"/>
        <v>816.65000000000009</v>
      </c>
      <c r="N451" s="6">
        <f t="shared" si="29"/>
        <v>435.25</v>
      </c>
      <c r="O451" s="6">
        <f t="shared" si="30"/>
        <v>381.40000000000009</v>
      </c>
      <c r="P451" s="8">
        <f t="shared" si="31"/>
        <v>0.46702993938651816</v>
      </c>
      <c r="Q451" s="9">
        <f>YEAR(SalesDataTable[[#This Row],[Order Date]])</f>
        <v>2026</v>
      </c>
      <c r="R451" s="8" t="str">
        <f>"Q"&amp;ROUNDUP(MONTH(SalesDataTable[[#This Row],[Order Date]])/3,0)</f>
        <v>Q1</v>
      </c>
      <c r="S451" s="5">
        <f>MONTH(SalesDataTable[[#This Row],[Order Date]])</f>
        <v>3</v>
      </c>
      <c r="T451" s="8" t="str">
        <f>TEXT(SalesDataTable[[#This Row],[Order Date]],"mmm")</f>
        <v>Mar</v>
      </c>
    </row>
    <row r="452" spans="1:20" ht="15.75" x14ac:dyDescent="0.25">
      <c r="A452" s="2">
        <v>860</v>
      </c>
      <c r="B452" s="3">
        <v>46110</v>
      </c>
      <c r="C452" s="4" t="s">
        <v>26</v>
      </c>
      <c r="D452" s="4" t="s">
        <v>69</v>
      </c>
      <c r="E452" s="4" t="s">
        <v>48</v>
      </c>
      <c r="F452" s="4" t="s">
        <v>33</v>
      </c>
      <c r="G452" s="4" t="s">
        <v>29</v>
      </c>
      <c r="H452" s="4" t="s">
        <v>30</v>
      </c>
      <c r="I452" s="5">
        <v>1</v>
      </c>
      <c r="J452" s="6">
        <v>90.27</v>
      </c>
      <c r="K452" s="7">
        <v>0</v>
      </c>
      <c r="L452" s="6">
        <v>46.38</v>
      </c>
      <c r="M452" s="6">
        <f t="shared" si="28"/>
        <v>90.27</v>
      </c>
      <c r="N452" s="6">
        <f t="shared" si="29"/>
        <v>46.38</v>
      </c>
      <c r="O452" s="6">
        <f t="shared" si="30"/>
        <v>43.889999999999993</v>
      </c>
      <c r="P452" s="8">
        <f t="shared" si="31"/>
        <v>0.48620804253904948</v>
      </c>
      <c r="Q452" s="9">
        <f>YEAR(SalesDataTable[[#This Row],[Order Date]])</f>
        <v>2026</v>
      </c>
      <c r="R452" s="8" t="str">
        <f>"Q"&amp;ROUNDUP(MONTH(SalesDataTable[[#This Row],[Order Date]])/3,0)</f>
        <v>Q1</v>
      </c>
      <c r="S452" s="5">
        <f>MONTH(SalesDataTable[[#This Row],[Order Date]])</f>
        <v>3</v>
      </c>
      <c r="T452" s="8" t="str">
        <f>TEXT(SalesDataTable[[#This Row],[Order Date]],"mmm")</f>
        <v>Mar</v>
      </c>
    </row>
    <row r="453" spans="1:20" ht="15.75" x14ac:dyDescent="0.25">
      <c r="A453" s="2">
        <v>920</v>
      </c>
      <c r="B453" s="3">
        <v>46110</v>
      </c>
      <c r="C453" s="4" t="s">
        <v>20</v>
      </c>
      <c r="D453" s="4" t="s">
        <v>56</v>
      </c>
      <c r="E453" s="4" t="s">
        <v>28</v>
      </c>
      <c r="F453" s="4" t="s">
        <v>36</v>
      </c>
      <c r="G453" s="4" t="s">
        <v>34</v>
      </c>
      <c r="H453" s="4" t="s">
        <v>64</v>
      </c>
      <c r="I453" s="5">
        <v>12</v>
      </c>
      <c r="J453" s="6">
        <v>131.31</v>
      </c>
      <c r="K453" s="7">
        <v>0.05</v>
      </c>
      <c r="L453" s="6">
        <v>68.459999999999994</v>
      </c>
      <c r="M453" s="6">
        <f t="shared" si="28"/>
        <v>1496.934</v>
      </c>
      <c r="N453" s="6">
        <f t="shared" si="29"/>
        <v>821.52</v>
      </c>
      <c r="O453" s="6">
        <f t="shared" si="30"/>
        <v>675.41399999999999</v>
      </c>
      <c r="P453" s="8">
        <f t="shared" si="31"/>
        <v>0.45119824922140855</v>
      </c>
      <c r="Q453" s="9">
        <f>YEAR(SalesDataTable[[#This Row],[Order Date]])</f>
        <v>2026</v>
      </c>
      <c r="R453" s="8" t="str">
        <f>"Q"&amp;ROUNDUP(MONTH(SalesDataTable[[#This Row],[Order Date]])/3,0)</f>
        <v>Q1</v>
      </c>
      <c r="S453" s="5">
        <f>MONTH(SalesDataTable[[#This Row],[Order Date]])</f>
        <v>3</v>
      </c>
      <c r="T453" s="8" t="str">
        <f>TEXT(SalesDataTable[[#This Row],[Order Date]],"mmm")</f>
        <v>Mar</v>
      </c>
    </row>
    <row r="454" spans="1:20" ht="15.75" x14ac:dyDescent="0.25">
      <c r="A454" s="2">
        <v>1700</v>
      </c>
      <c r="B454" s="3">
        <v>46110</v>
      </c>
      <c r="C454" s="4" t="s">
        <v>26</v>
      </c>
      <c r="D454" s="4" t="s">
        <v>63</v>
      </c>
      <c r="E454" s="4" t="s">
        <v>48</v>
      </c>
      <c r="F454" s="4" t="s">
        <v>33</v>
      </c>
      <c r="G454" s="4" t="s">
        <v>34</v>
      </c>
      <c r="H454" s="4" t="s">
        <v>68</v>
      </c>
      <c r="I454" s="5">
        <v>1</v>
      </c>
      <c r="J454" s="6">
        <v>167.27</v>
      </c>
      <c r="K454" s="7">
        <v>0.05</v>
      </c>
      <c r="L454" s="6">
        <v>88.19</v>
      </c>
      <c r="M454" s="6">
        <f t="shared" si="28"/>
        <v>158.90649999999999</v>
      </c>
      <c r="N454" s="6">
        <f t="shared" si="29"/>
        <v>88.19</v>
      </c>
      <c r="O454" s="6">
        <f t="shared" si="30"/>
        <v>70.716499999999996</v>
      </c>
      <c r="P454" s="8">
        <f t="shared" si="31"/>
        <v>0.44501955552478972</v>
      </c>
      <c r="Q454" s="9">
        <f>YEAR(SalesDataTable[[#This Row],[Order Date]])</f>
        <v>2026</v>
      </c>
      <c r="R454" s="8" t="str">
        <f>"Q"&amp;ROUNDUP(MONTH(SalesDataTable[[#This Row],[Order Date]])/3,0)</f>
        <v>Q1</v>
      </c>
      <c r="S454" s="5">
        <f>MONTH(SalesDataTable[[#This Row],[Order Date]])</f>
        <v>3</v>
      </c>
      <c r="T454" s="8" t="str">
        <f>TEXT(SalesDataTable[[#This Row],[Order Date]],"mmm")</f>
        <v>Mar</v>
      </c>
    </row>
    <row r="455" spans="1:20" ht="15.75" x14ac:dyDescent="0.25">
      <c r="A455" s="2">
        <v>1768</v>
      </c>
      <c r="B455" s="3">
        <v>46110</v>
      </c>
      <c r="C455" s="4" t="s">
        <v>26</v>
      </c>
      <c r="D455" s="4" t="s">
        <v>63</v>
      </c>
      <c r="E455" s="4" t="s">
        <v>48</v>
      </c>
      <c r="F455" s="4" t="s">
        <v>23</v>
      </c>
      <c r="G455" s="4" t="s">
        <v>29</v>
      </c>
      <c r="H455" s="4" t="s">
        <v>66</v>
      </c>
      <c r="I455" s="5">
        <v>4</v>
      </c>
      <c r="J455" s="6">
        <v>70.510000000000005</v>
      </c>
      <c r="K455" s="7">
        <v>0</v>
      </c>
      <c r="L455" s="6">
        <v>31.93</v>
      </c>
      <c r="M455" s="6">
        <f t="shared" si="28"/>
        <v>282.04000000000002</v>
      </c>
      <c r="N455" s="6">
        <f t="shared" si="29"/>
        <v>127.72</v>
      </c>
      <c r="O455" s="6">
        <f t="shared" si="30"/>
        <v>154.32000000000002</v>
      </c>
      <c r="P455" s="8">
        <f t="shared" si="31"/>
        <v>0.54715643171181394</v>
      </c>
      <c r="Q455" s="9">
        <f>YEAR(SalesDataTable[[#This Row],[Order Date]])</f>
        <v>2026</v>
      </c>
      <c r="R455" s="8" t="str">
        <f>"Q"&amp;ROUNDUP(MONTH(SalesDataTable[[#This Row],[Order Date]])/3,0)</f>
        <v>Q1</v>
      </c>
      <c r="S455" s="5">
        <f>MONTH(SalesDataTable[[#This Row],[Order Date]])</f>
        <v>3</v>
      </c>
      <c r="T455" s="8" t="str">
        <f>TEXT(SalesDataTable[[#This Row],[Order Date]],"mmm")</f>
        <v>Mar</v>
      </c>
    </row>
    <row r="456" spans="1:20" ht="15.75" x14ac:dyDescent="0.25">
      <c r="A456" s="2">
        <v>1876</v>
      </c>
      <c r="B456" s="3">
        <v>46110</v>
      </c>
      <c r="C456" s="4" t="s">
        <v>26</v>
      </c>
      <c r="D456" s="4" t="s">
        <v>47</v>
      </c>
      <c r="E456" s="4" t="s">
        <v>28</v>
      </c>
      <c r="F456" s="4" t="s">
        <v>33</v>
      </c>
      <c r="G456" s="4" t="s">
        <v>24</v>
      </c>
      <c r="H456" s="4" t="s">
        <v>50</v>
      </c>
      <c r="I456" s="5">
        <v>12</v>
      </c>
      <c r="J456" s="6">
        <v>101.06</v>
      </c>
      <c r="K456" s="7">
        <v>0.1</v>
      </c>
      <c r="L456" s="6">
        <v>50.59</v>
      </c>
      <c r="M456" s="6">
        <f t="shared" si="28"/>
        <v>1091.4480000000001</v>
      </c>
      <c r="N456" s="6">
        <f t="shared" si="29"/>
        <v>607.08000000000004</v>
      </c>
      <c r="O456" s="6">
        <f t="shared" si="30"/>
        <v>484.36800000000005</v>
      </c>
      <c r="P456" s="8">
        <f t="shared" si="31"/>
        <v>0.4437847703234602</v>
      </c>
      <c r="Q456" s="9">
        <f>YEAR(SalesDataTable[[#This Row],[Order Date]])</f>
        <v>2026</v>
      </c>
      <c r="R456" s="8" t="str">
        <f>"Q"&amp;ROUNDUP(MONTH(SalesDataTable[[#This Row],[Order Date]])/3,0)</f>
        <v>Q1</v>
      </c>
      <c r="S456" s="5">
        <f>MONTH(SalesDataTable[[#This Row],[Order Date]])</f>
        <v>3</v>
      </c>
      <c r="T456" s="8" t="str">
        <f>TEXT(SalesDataTable[[#This Row],[Order Date]],"mmm")</f>
        <v>Mar</v>
      </c>
    </row>
    <row r="457" spans="1:20" ht="15.75" x14ac:dyDescent="0.25">
      <c r="A457" s="2">
        <v>2453</v>
      </c>
      <c r="B457" s="3">
        <v>46110</v>
      </c>
      <c r="C457" s="4" t="s">
        <v>40</v>
      </c>
      <c r="D457" s="4" t="s">
        <v>53</v>
      </c>
      <c r="E457" s="4" t="s">
        <v>22</v>
      </c>
      <c r="F457" s="4" t="s">
        <v>36</v>
      </c>
      <c r="G457" s="4" t="s">
        <v>24</v>
      </c>
      <c r="H457" s="4" t="s">
        <v>25</v>
      </c>
      <c r="I457" s="5">
        <v>2</v>
      </c>
      <c r="J457" s="6">
        <v>79.849999999999994</v>
      </c>
      <c r="K457" s="7">
        <v>0.05</v>
      </c>
      <c r="L457" s="6">
        <v>43.78</v>
      </c>
      <c r="M457" s="6">
        <f t="shared" si="28"/>
        <v>151.71499999999997</v>
      </c>
      <c r="N457" s="6">
        <f t="shared" si="29"/>
        <v>87.56</v>
      </c>
      <c r="O457" s="6">
        <f t="shared" si="30"/>
        <v>64.154999999999973</v>
      </c>
      <c r="P457" s="8">
        <f t="shared" si="31"/>
        <v>0.42286524074745402</v>
      </c>
      <c r="Q457" s="9">
        <f>YEAR(SalesDataTable[[#This Row],[Order Date]])</f>
        <v>2026</v>
      </c>
      <c r="R457" s="8" t="str">
        <f>"Q"&amp;ROUNDUP(MONTH(SalesDataTable[[#This Row],[Order Date]])/3,0)</f>
        <v>Q1</v>
      </c>
      <c r="S457" s="5">
        <f>MONTH(SalesDataTable[[#This Row],[Order Date]])</f>
        <v>3</v>
      </c>
      <c r="T457" s="8" t="str">
        <f>TEXT(SalesDataTable[[#This Row],[Order Date]],"mmm")</f>
        <v>Mar</v>
      </c>
    </row>
    <row r="458" spans="1:20" ht="15.75" x14ac:dyDescent="0.25">
      <c r="A458" s="2">
        <v>2676</v>
      </c>
      <c r="B458" s="3">
        <v>46110</v>
      </c>
      <c r="C458" s="4" t="s">
        <v>31</v>
      </c>
      <c r="D458" s="4" t="s">
        <v>45</v>
      </c>
      <c r="E458" s="4" t="s">
        <v>39</v>
      </c>
      <c r="F458" s="4" t="s">
        <v>33</v>
      </c>
      <c r="G458" s="4" t="s">
        <v>43</v>
      </c>
      <c r="H458" s="4" t="s">
        <v>49</v>
      </c>
      <c r="I458" s="5">
        <v>4</v>
      </c>
      <c r="J458" s="6">
        <v>191.99</v>
      </c>
      <c r="K458" s="7">
        <v>0</v>
      </c>
      <c r="L458" s="6">
        <v>104.44</v>
      </c>
      <c r="M458" s="6">
        <f t="shared" si="28"/>
        <v>767.96</v>
      </c>
      <c r="N458" s="6">
        <f t="shared" si="29"/>
        <v>417.76</v>
      </c>
      <c r="O458" s="6">
        <f t="shared" si="30"/>
        <v>350.20000000000005</v>
      </c>
      <c r="P458" s="8">
        <f t="shared" si="31"/>
        <v>0.45601333402781397</v>
      </c>
      <c r="Q458" s="9">
        <f>YEAR(SalesDataTable[[#This Row],[Order Date]])</f>
        <v>2026</v>
      </c>
      <c r="R458" s="8" t="str">
        <f>"Q"&amp;ROUNDUP(MONTH(SalesDataTable[[#This Row],[Order Date]])/3,0)</f>
        <v>Q1</v>
      </c>
      <c r="S458" s="5">
        <f>MONTH(SalesDataTable[[#This Row],[Order Date]])</f>
        <v>3</v>
      </c>
      <c r="T458" s="8" t="str">
        <f>TEXT(SalesDataTable[[#This Row],[Order Date]],"mmm")</f>
        <v>Mar</v>
      </c>
    </row>
    <row r="459" spans="1:20" ht="15.75" x14ac:dyDescent="0.25">
      <c r="A459" s="2">
        <v>2800</v>
      </c>
      <c r="B459" s="3">
        <v>46110</v>
      </c>
      <c r="C459" s="4" t="s">
        <v>26</v>
      </c>
      <c r="D459" s="4" t="s">
        <v>61</v>
      </c>
      <c r="E459" s="4" t="s">
        <v>22</v>
      </c>
      <c r="F459" s="4" t="s">
        <v>33</v>
      </c>
      <c r="G459" s="4" t="s">
        <v>24</v>
      </c>
      <c r="H459" s="4" t="s">
        <v>42</v>
      </c>
      <c r="I459" s="5">
        <v>1</v>
      </c>
      <c r="J459" s="6">
        <v>49.81</v>
      </c>
      <c r="K459" s="7">
        <v>0.05</v>
      </c>
      <c r="L459" s="6">
        <v>23.12</v>
      </c>
      <c r="M459" s="6">
        <f t="shared" si="28"/>
        <v>47.319499999999998</v>
      </c>
      <c r="N459" s="6">
        <f t="shared" si="29"/>
        <v>23.12</v>
      </c>
      <c r="O459" s="6">
        <f t="shared" si="30"/>
        <v>24.199499999999997</v>
      </c>
      <c r="P459" s="8">
        <f t="shared" si="31"/>
        <v>0.51140650260463438</v>
      </c>
      <c r="Q459" s="9">
        <f>YEAR(SalesDataTable[[#This Row],[Order Date]])</f>
        <v>2026</v>
      </c>
      <c r="R459" s="8" t="str">
        <f>"Q"&amp;ROUNDUP(MONTH(SalesDataTable[[#This Row],[Order Date]])/3,0)</f>
        <v>Q1</v>
      </c>
      <c r="S459" s="5">
        <f>MONTH(SalesDataTable[[#This Row],[Order Date]])</f>
        <v>3</v>
      </c>
      <c r="T459" s="8" t="str">
        <f>TEXT(SalesDataTable[[#This Row],[Order Date]],"mmm")</f>
        <v>Mar</v>
      </c>
    </row>
    <row r="460" spans="1:20" ht="15.75" x14ac:dyDescent="0.25">
      <c r="A460" s="2">
        <v>2857</v>
      </c>
      <c r="B460" s="3">
        <v>46110</v>
      </c>
      <c r="C460" s="4" t="s">
        <v>20</v>
      </c>
      <c r="D460" s="4" t="s">
        <v>70</v>
      </c>
      <c r="E460" s="4" t="s">
        <v>39</v>
      </c>
      <c r="F460" s="4" t="s">
        <v>33</v>
      </c>
      <c r="G460" s="4" t="s">
        <v>54</v>
      </c>
      <c r="H460" s="4" t="s">
        <v>55</v>
      </c>
      <c r="I460" s="5">
        <v>1</v>
      </c>
      <c r="J460" s="6">
        <v>40.39</v>
      </c>
      <c r="K460" s="7">
        <v>0.1</v>
      </c>
      <c r="L460" s="6">
        <v>14.97</v>
      </c>
      <c r="M460" s="6">
        <f t="shared" si="28"/>
        <v>36.350999999999999</v>
      </c>
      <c r="N460" s="6">
        <f t="shared" si="29"/>
        <v>14.97</v>
      </c>
      <c r="O460" s="6">
        <f t="shared" si="30"/>
        <v>21.381</v>
      </c>
      <c r="P460" s="8">
        <f t="shared" si="31"/>
        <v>0.58818189320788972</v>
      </c>
      <c r="Q460" s="9">
        <f>YEAR(SalesDataTable[[#This Row],[Order Date]])</f>
        <v>2026</v>
      </c>
      <c r="R460" s="8" t="str">
        <f>"Q"&amp;ROUNDUP(MONTH(SalesDataTable[[#This Row],[Order Date]])/3,0)</f>
        <v>Q1</v>
      </c>
      <c r="S460" s="5">
        <f>MONTH(SalesDataTable[[#This Row],[Order Date]])</f>
        <v>3</v>
      </c>
      <c r="T460" s="8" t="str">
        <f>TEXT(SalesDataTable[[#This Row],[Order Date]],"mmm")</f>
        <v>Mar</v>
      </c>
    </row>
    <row r="461" spans="1:20" ht="15.75" x14ac:dyDescent="0.25">
      <c r="A461" s="2">
        <v>3584</v>
      </c>
      <c r="B461" s="3">
        <v>46110</v>
      </c>
      <c r="C461" s="4" t="s">
        <v>20</v>
      </c>
      <c r="D461" s="4" t="s">
        <v>21</v>
      </c>
      <c r="E461" s="4" t="s">
        <v>22</v>
      </c>
      <c r="F461" s="4" t="s">
        <v>23</v>
      </c>
      <c r="G461" s="4" t="s">
        <v>34</v>
      </c>
      <c r="H461" s="4" t="s">
        <v>35</v>
      </c>
      <c r="I461" s="5">
        <v>1</v>
      </c>
      <c r="J461" s="6">
        <v>35.700000000000003</v>
      </c>
      <c r="K461" s="7">
        <v>0.05</v>
      </c>
      <c r="L461" s="6">
        <v>13.85</v>
      </c>
      <c r="M461" s="6">
        <f t="shared" si="28"/>
        <v>33.914999999999999</v>
      </c>
      <c r="N461" s="6">
        <f t="shared" si="29"/>
        <v>13.85</v>
      </c>
      <c r="O461" s="6">
        <f t="shared" si="30"/>
        <v>20.064999999999998</v>
      </c>
      <c r="P461" s="8">
        <f t="shared" si="31"/>
        <v>0.59162612413386406</v>
      </c>
      <c r="Q461" s="9">
        <f>YEAR(SalesDataTable[[#This Row],[Order Date]])</f>
        <v>2026</v>
      </c>
      <c r="R461" s="8" t="str">
        <f>"Q"&amp;ROUNDUP(MONTH(SalesDataTable[[#This Row],[Order Date]])/3,0)</f>
        <v>Q1</v>
      </c>
      <c r="S461" s="5">
        <f>MONTH(SalesDataTable[[#This Row],[Order Date]])</f>
        <v>3</v>
      </c>
      <c r="T461" s="8" t="str">
        <f>TEXT(SalesDataTable[[#This Row],[Order Date]],"mmm")</f>
        <v>Mar</v>
      </c>
    </row>
    <row r="462" spans="1:20" ht="15.75" x14ac:dyDescent="0.25">
      <c r="A462" s="2">
        <v>3669</v>
      </c>
      <c r="B462" s="3">
        <v>46110</v>
      </c>
      <c r="C462" s="4" t="s">
        <v>31</v>
      </c>
      <c r="D462" s="4" t="s">
        <v>59</v>
      </c>
      <c r="E462" s="4" t="s">
        <v>48</v>
      </c>
      <c r="F462" s="4" t="s">
        <v>23</v>
      </c>
      <c r="G462" s="4" t="s">
        <v>43</v>
      </c>
      <c r="H462" s="4" t="s">
        <v>60</v>
      </c>
      <c r="I462" s="5">
        <v>1</v>
      </c>
      <c r="J462" s="6">
        <v>80.09</v>
      </c>
      <c r="K462" s="7">
        <v>0</v>
      </c>
      <c r="L462" s="6">
        <v>40.61</v>
      </c>
      <c r="M462" s="6">
        <f t="shared" si="28"/>
        <v>80.09</v>
      </c>
      <c r="N462" s="6">
        <f t="shared" si="29"/>
        <v>40.61</v>
      </c>
      <c r="O462" s="6">
        <f t="shared" si="30"/>
        <v>39.480000000000004</v>
      </c>
      <c r="P462" s="8">
        <f t="shared" si="31"/>
        <v>0.49294543638406796</v>
      </c>
      <c r="Q462" s="9">
        <f>YEAR(SalesDataTable[[#This Row],[Order Date]])</f>
        <v>2026</v>
      </c>
      <c r="R462" s="8" t="str">
        <f>"Q"&amp;ROUNDUP(MONTH(SalesDataTable[[#This Row],[Order Date]])/3,0)</f>
        <v>Q1</v>
      </c>
      <c r="S462" s="5">
        <f>MONTH(SalesDataTable[[#This Row],[Order Date]])</f>
        <v>3</v>
      </c>
      <c r="T462" s="8" t="str">
        <f>TEXT(SalesDataTable[[#This Row],[Order Date]],"mmm")</f>
        <v>Mar</v>
      </c>
    </row>
    <row r="463" spans="1:20" ht="15.75" x14ac:dyDescent="0.25">
      <c r="A463" s="2">
        <v>4787</v>
      </c>
      <c r="B463" s="3">
        <v>46110</v>
      </c>
      <c r="C463" s="4" t="s">
        <v>40</v>
      </c>
      <c r="D463" s="4" t="s">
        <v>67</v>
      </c>
      <c r="E463" s="4" t="s">
        <v>48</v>
      </c>
      <c r="F463" s="4" t="s">
        <v>33</v>
      </c>
      <c r="G463" s="4" t="s">
        <v>29</v>
      </c>
      <c r="H463" s="4" t="s">
        <v>37</v>
      </c>
      <c r="I463" s="5">
        <v>1</v>
      </c>
      <c r="J463" s="6">
        <v>142.87</v>
      </c>
      <c r="K463" s="7">
        <v>0.1</v>
      </c>
      <c r="L463" s="6">
        <v>77.33</v>
      </c>
      <c r="M463" s="6">
        <f t="shared" si="28"/>
        <v>128.583</v>
      </c>
      <c r="N463" s="6">
        <f t="shared" si="29"/>
        <v>77.33</v>
      </c>
      <c r="O463" s="6">
        <f t="shared" si="30"/>
        <v>51.253</v>
      </c>
      <c r="P463" s="8">
        <f t="shared" si="31"/>
        <v>0.39859857057309289</v>
      </c>
      <c r="Q463" s="9">
        <f>YEAR(SalesDataTable[[#This Row],[Order Date]])</f>
        <v>2026</v>
      </c>
      <c r="R463" s="8" t="str">
        <f>"Q"&amp;ROUNDUP(MONTH(SalesDataTable[[#This Row],[Order Date]])/3,0)</f>
        <v>Q1</v>
      </c>
      <c r="S463" s="5">
        <f>MONTH(SalesDataTable[[#This Row],[Order Date]])</f>
        <v>3</v>
      </c>
      <c r="T463" s="8" t="str">
        <f>TEXT(SalesDataTable[[#This Row],[Order Date]],"mmm")</f>
        <v>Mar</v>
      </c>
    </row>
    <row r="464" spans="1:20" ht="15.75" x14ac:dyDescent="0.25">
      <c r="A464" s="2">
        <v>769</v>
      </c>
      <c r="B464" s="3">
        <v>46111</v>
      </c>
      <c r="C464" s="4" t="s">
        <v>40</v>
      </c>
      <c r="D464" s="4" t="s">
        <v>53</v>
      </c>
      <c r="E464" s="4" t="s">
        <v>22</v>
      </c>
      <c r="F464" s="4" t="s">
        <v>23</v>
      </c>
      <c r="G464" s="4" t="s">
        <v>54</v>
      </c>
      <c r="H464" s="4" t="s">
        <v>55</v>
      </c>
      <c r="I464" s="5">
        <v>1</v>
      </c>
      <c r="J464" s="6">
        <v>40.53</v>
      </c>
      <c r="K464" s="7">
        <v>0</v>
      </c>
      <c r="L464" s="6">
        <v>14.32</v>
      </c>
      <c r="M464" s="6">
        <f t="shared" si="28"/>
        <v>40.53</v>
      </c>
      <c r="N464" s="6">
        <f t="shared" si="29"/>
        <v>14.32</v>
      </c>
      <c r="O464" s="6">
        <f t="shared" si="30"/>
        <v>26.21</v>
      </c>
      <c r="P464" s="8">
        <f t="shared" si="31"/>
        <v>0.64668147051566738</v>
      </c>
      <c r="Q464" s="9">
        <f>YEAR(SalesDataTable[[#This Row],[Order Date]])</f>
        <v>2026</v>
      </c>
      <c r="R464" s="8" t="str">
        <f>"Q"&amp;ROUNDUP(MONTH(SalesDataTable[[#This Row],[Order Date]])/3,0)</f>
        <v>Q1</v>
      </c>
      <c r="S464" s="5">
        <f>MONTH(SalesDataTable[[#This Row],[Order Date]])</f>
        <v>3</v>
      </c>
      <c r="T464" s="8" t="str">
        <f>TEXT(SalesDataTable[[#This Row],[Order Date]],"mmm")</f>
        <v>Mar</v>
      </c>
    </row>
    <row r="465" spans="1:20" ht="15.75" x14ac:dyDescent="0.25">
      <c r="A465" s="2">
        <v>1184</v>
      </c>
      <c r="B465" s="3">
        <v>46111</v>
      </c>
      <c r="C465" s="4" t="s">
        <v>40</v>
      </c>
      <c r="D465" s="4" t="s">
        <v>53</v>
      </c>
      <c r="E465" s="4" t="s">
        <v>22</v>
      </c>
      <c r="F465" s="4" t="s">
        <v>23</v>
      </c>
      <c r="G465" s="4" t="s">
        <v>24</v>
      </c>
      <c r="H465" s="4" t="s">
        <v>42</v>
      </c>
      <c r="I465" s="5">
        <v>1</v>
      </c>
      <c r="J465" s="6">
        <v>49.46</v>
      </c>
      <c r="K465" s="7">
        <v>0</v>
      </c>
      <c r="L465" s="6">
        <v>23.04</v>
      </c>
      <c r="M465" s="6">
        <f t="shared" si="28"/>
        <v>49.46</v>
      </c>
      <c r="N465" s="6">
        <f t="shared" si="29"/>
        <v>23.04</v>
      </c>
      <c r="O465" s="6">
        <f t="shared" si="30"/>
        <v>26.42</v>
      </c>
      <c r="P465" s="8">
        <f t="shared" si="31"/>
        <v>0.53416902547513145</v>
      </c>
      <c r="Q465" s="9">
        <f>YEAR(SalesDataTable[[#This Row],[Order Date]])</f>
        <v>2026</v>
      </c>
      <c r="R465" s="8" t="str">
        <f>"Q"&amp;ROUNDUP(MONTH(SalesDataTable[[#This Row],[Order Date]])/3,0)</f>
        <v>Q1</v>
      </c>
      <c r="S465" s="5">
        <f>MONTH(SalesDataTable[[#This Row],[Order Date]])</f>
        <v>3</v>
      </c>
      <c r="T465" s="8" t="str">
        <f>TEXT(SalesDataTable[[#This Row],[Order Date]],"mmm")</f>
        <v>Mar</v>
      </c>
    </row>
    <row r="466" spans="1:20" ht="15.75" x14ac:dyDescent="0.25">
      <c r="A466" s="2">
        <v>1498</v>
      </c>
      <c r="B466" s="3">
        <v>46111</v>
      </c>
      <c r="C466" s="4" t="s">
        <v>26</v>
      </c>
      <c r="D466" s="4" t="s">
        <v>69</v>
      </c>
      <c r="E466" s="4" t="s">
        <v>48</v>
      </c>
      <c r="F466" s="4" t="s">
        <v>36</v>
      </c>
      <c r="G466" s="4" t="s">
        <v>29</v>
      </c>
      <c r="H466" s="4" t="s">
        <v>37</v>
      </c>
      <c r="I466" s="5">
        <v>3</v>
      </c>
      <c r="J466" s="6">
        <v>142.46</v>
      </c>
      <c r="K466" s="7">
        <v>0</v>
      </c>
      <c r="L466" s="6">
        <v>79.650000000000006</v>
      </c>
      <c r="M466" s="6">
        <f t="shared" si="28"/>
        <v>427.38</v>
      </c>
      <c r="N466" s="6">
        <f t="shared" si="29"/>
        <v>238.95000000000002</v>
      </c>
      <c r="O466" s="6">
        <f t="shared" si="30"/>
        <v>188.42999999999998</v>
      </c>
      <c r="P466" s="8">
        <f t="shared" si="31"/>
        <v>0.44089569001825069</v>
      </c>
      <c r="Q466" s="9">
        <f>YEAR(SalesDataTable[[#This Row],[Order Date]])</f>
        <v>2026</v>
      </c>
      <c r="R466" s="8" t="str">
        <f>"Q"&amp;ROUNDUP(MONTH(SalesDataTable[[#This Row],[Order Date]])/3,0)</f>
        <v>Q1</v>
      </c>
      <c r="S466" s="5">
        <f>MONTH(SalesDataTable[[#This Row],[Order Date]])</f>
        <v>3</v>
      </c>
      <c r="T466" s="8" t="str">
        <f>TEXT(SalesDataTable[[#This Row],[Order Date]],"mmm")</f>
        <v>Mar</v>
      </c>
    </row>
    <row r="467" spans="1:20" ht="15.75" x14ac:dyDescent="0.25">
      <c r="A467" s="2">
        <v>2054</v>
      </c>
      <c r="B467" s="3">
        <v>46111</v>
      </c>
      <c r="C467" s="4" t="s">
        <v>40</v>
      </c>
      <c r="D467" s="4" t="s">
        <v>67</v>
      </c>
      <c r="E467" s="4" t="s">
        <v>28</v>
      </c>
      <c r="F467" s="4" t="s">
        <v>36</v>
      </c>
      <c r="G467" s="4" t="s">
        <v>29</v>
      </c>
      <c r="H467" s="4" t="s">
        <v>37</v>
      </c>
      <c r="I467" s="5">
        <v>6</v>
      </c>
      <c r="J467" s="6">
        <v>142.18</v>
      </c>
      <c r="K467" s="7">
        <v>0.05</v>
      </c>
      <c r="L467" s="6">
        <v>80.94</v>
      </c>
      <c r="M467" s="6">
        <f t="shared" si="28"/>
        <v>810.42600000000004</v>
      </c>
      <c r="N467" s="6">
        <f t="shared" si="29"/>
        <v>485.64</v>
      </c>
      <c r="O467" s="6">
        <f t="shared" si="30"/>
        <v>324.78600000000006</v>
      </c>
      <c r="P467" s="8">
        <f t="shared" si="31"/>
        <v>0.40075960050640036</v>
      </c>
      <c r="Q467" s="9">
        <f>YEAR(SalesDataTable[[#This Row],[Order Date]])</f>
        <v>2026</v>
      </c>
      <c r="R467" s="8" t="str">
        <f>"Q"&amp;ROUNDUP(MONTH(SalesDataTable[[#This Row],[Order Date]])/3,0)</f>
        <v>Q1</v>
      </c>
      <c r="S467" s="5">
        <f>MONTH(SalesDataTable[[#This Row],[Order Date]])</f>
        <v>3</v>
      </c>
      <c r="T467" s="8" t="str">
        <f>TEXT(SalesDataTable[[#This Row],[Order Date]],"mmm")</f>
        <v>Mar</v>
      </c>
    </row>
    <row r="468" spans="1:20" ht="15.75" x14ac:dyDescent="0.25">
      <c r="A468" s="2">
        <v>2294</v>
      </c>
      <c r="B468" s="3">
        <v>46111</v>
      </c>
      <c r="C468" s="4" t="s">
        <v>26</v>
      </c>
      <c r="D468" s="4" t="s">
        <v>69</v>
      </c>
      <c r="E468" s="4" t="s">
        <v>22</v>
      </c>
      <c r="F468" s="4" t="s">
        <v>33</v>
      </c>
      <c r="G468" s="4" t="s">
        <v>54</v>
      </c>
      <c r="H468" s="4" t="s">
        <v>55</v>
      </c>
      <c r="I468" s="5">
        <v>2</v>
      </c>
      <c r="J468" s="6">
        <v>41.04</v>
      </c>
      <c r="K468" s="7">
        <v>0</v>
      </c>
      <c r="L468" s="6">
        <v>15.03</v>
      </c>
      <c r="M468" s="6">
        <f t="shared" si="28"/>
        <v>82.08</v>
      </c>
      <c r="N468" s="6">
        <f t="shared" si="29"/>
        <v>30.06</v>
      </c>
      <c r="O468" s="6">
        <f t="shared" si="30"/>
        <v>52.019999999999996</v>
      </c>
      <c r="P468" s="8">
        <f t="shared" si="31"/>
        <v>0.63377192982456132</v>
      </c>
      <c r="Q468" s="9">
        <f>YEAR(SalesDataTable[[#This Row],[Order Date]])</f>
        <v>2026</v>
      </c>
      <c r="R468" s="8" t="str">
        <f>"Q"&amp;ROUNDUP(MONTH(SalesDataTable[[#This Row],[Order Date]])/3,0)</f>
        <v>Q1</v>
      </c>
      <c r="S468" s="5">
        <f>MONTH(SalesDataTable[[#This Row],[Order Date]])</f>
        <v>3</v>
      </c>
      <c r="T468" s="8" t="str">
        <f>TEXT(SalesDataTable[[#This Row],[Order Date]],"mmm")</f>
        <v>Mar</v>
      </c>
    </row>
    <row r="469" spans="1:20" ht="15.75" x14ac:dyDescent="0.25">
      <c r="A469" s="2">
        <v>2892</v>
      </c>
      <c r="B469" s="3">
        <v>46111</v>
      </c>
      <c r="C469" s="4" t="s">
        <v>26</v>
      </c>
      <c r="D469" s="4" t="s">
        <v>63</v>
      </c>
      <c r="E469" s="4" t="s">
        <v>22</v>
      </c>
      <c r="F469" s="4" t="s">
        <v>23</v>
      </c>
      <c r="G469" s="4" t="s">
        <v>29</v>
      </c>
      <c r="H469" s="4" t="s">
        <v>37</v>
      </c>
      <c r="I469" s="5">
        <v>2</v>
      </c>
      <c r="J469" s="6">
        <v>145.06</v>
      </c>
      <c r="K469" s="7">
        <v>0.15</v>
      </c>
      <c r="L469" s="6">
        <v>77.08</v>
      </c>
      <c r="M469" s="6">
        <f t="shared" si="28"/>
        <v>246.602</v>
      </c>
      <c r="N469" s="6">
        <f t="shared" si="29"/>
        <v>154.16</v>
      </c>
      <c r="O469" s="6">
        <f t="shared" si="30"/>
        <v>92.442000000000007</v>
      </c>
      <c r="P469" s="8">
        <f t="shared" si="31"/>
        <v>0.37486313979610875</v>
      </c>
      <c r="Q469" s="9">
        <f>YEAR(SalesDataTable[[#This Row],[Order Date]])</f>
        <v>2026</v>
      </c>
      <c r="R469" s="8" t="str">
        <f>"Q"&amp;ROUNDUP(MONTH(SalesDataTable[[#This Row],[Order Date]])/3,0)</f>
        <v>Q1</v>
      </c>
      <c r="S469" s="5">
        <f>MONTH(SalesDataTable[[#This Row],[Order Date]])</f>
        <v>3</v>
      </c>
      <c r="T469" s="8" t="str">
        <f>TEXT(SalesDataTable[[#This Row],[Order Date]],"mmm")</f>
        <v>Mar</v>
      </c>
    </row>
    <row r="470" spans="1:20" ht="15.75" x14ac:dyDescent="0.25">
      <c r="A470" s="2">
        <v>3145</v>
      </c>
      <c r="B470" s="3">
        <v>46111</v>
      </c>
      <c r="C470" s="4" t="s">
        <v>26</v>
      </c>
      <c r="D470" s="4" t="s">
        <v>61</v>
      </c>
      <c r="E470" s="4" t="s">
        <v>22</v>
      </c>
      <c r="F470" s="4" t="s">
        <v>23</v>
      </c>
      <c r="G470" s="4" t="s">
        <v>34</v>
      </c>
      <c r="H470" s="4" t="s">
        <v>64</v>
      </c>
      <c r="I470" s="5">
        <v>1</v>
      </c>
      <c r="J470" s="6">
        <v>130.72999999999999</v>
      </c>
      <c r="K470" s="7">
        <v>0</v>
      </c>
      <c r="L470" s="6">
        <v>66.17</v>
      </c>
      <c r="M470" s="6">
        <f t="shared" si="28"/>
        <v>130.72999999999999</v>
      </c>
      <c r="N470" s="6">
        <f t="shared" si="29"/>
        <v>66.17</v>
      </c>
      <c r="O470" s="6">
        <f t="shared" si="30"/>
        <v>64.559999999999988</v>
      </c>
      <c r="P470" s="8">
        <f t="shared" si="31"/>
        <v>0.4938422703281572</v>
      </c>
      <c r="Q470" s="9">
        <f>YEAR(SalesDataTable[[#This Row],[Order Date]])</f>
        <v>2026</v>
      </c>
      <c r="R470" s="8" t="str">
        <f>"Q"&amp;ROUNDUP(MONTH(SalesDataTable[[#This Row],[Order Date]])/3,0)</f>
        <v>Q1</v>
      </c>
      <c r="S470" s="5">
        <f>MONTH(SalesDataTable[[#This Row],[Order Date]])</f>
        <v>3</v>
      </c>
      <c r="T470" s="8" t="str">
        <f>TEXT(SalesDataTable[[#This Row],[Order Date]],"mmm")</f>
        <v>Mar</v>
      </c>
    </row>
    <row r="471" spans="1:20" ht="15.75" x14ac:dyDescent="0.25">
      <c r="A471" s="2">
        <v>3925</v>
      </c>
      <c r="B471" s="3">
        <v>46111</v>
      </c>
      <c r="C471" s="4" t="s">
        <v>40</v>
      </c>
      <c r="D471" s="4" t="s">
        <v>67</v>
      </c>
      <c r="E471" s="4" t="s">
        <v>22</v>
      </c>
      <c r="F471" s="4" t="s">
        <v>36</v>
      </c>
      <c r="G471" s="4" t="s">
        <v>54</v>
      </c>
      <c r="H471" s="4" t="s">
        <v>62</v>
      </c>
      <c r="I471" s="5">
        <v>2</v>
      </c>
      <c r="J471" s="6">
        <v>36.630000000000003</v>
      </c>
      <c r="K471" s="7">
        <v>0</v>
      </c>
      <c r="L471" s="6">
        <v>14.31</v>
      </c>
      <c r="M471" s="6">
        <f t="shared" si="28"/>
        <v>73.260000000000005</v>
      </c>
      <c r="N471" s="6">
        <f t="shared" si="29"/>
        <v>28.62</v>
      </c>
      <c r="O471" s="6">
        <f t="shared" si="30"/>
        <v>44.64</v>
      </c>
      <c r="P471" s="8">
        <f t="shared" si="31"/>
        <v>0.60933660933660927</v>
      </c>
      <c r="Q471" s="9">
        <f>YEAR(SalesDataTable[[#This Row],[Order Date]])</f>
        <v>2026</v>
      </c>
      <c r="R471" s="8" t="str">
        <f>"Q"&amp;ROUNDUP(MONTH(SalesDataTable[[#This Row],[Order Date]])/3,0)</f>
        <v>Q1</v>
      </c>
      <c r="S471" s="5">
        <f>MONTH(SalesDataTable[[#This Row],[Order Date]])</f>
        <v>3</v>
      </c>
      <c r="T471" s="8" t="str">
        <f>TEXT(SalesDataTable[[#This Row],[Order Date]],"mmm")</f>
        <v>Mar</v>
      </c>
    </row>
    <row r="472" spans="1:20" ht="15.75" x14ac:dyDescent="0.25">
      <c r="A472" s="2">
        <v>2722</v>
      </c>
      <c r="B472" s="3">
        <v>46112</v>
      </c>
      <c r="C472" s="4" t="s">
        <v>40</v>
      </c>
      <c r="D472" s="4" t="s">
        <v>67</v>
      </c>
      <c r="E472" s="4" t="s">
        <v>48</v>
      </c>
      <c r="F472" s="4" t="s">
        <v>33</v>
      </c>
      <c r="G472" s="4" t="s">
        <v>24</v>
      </c>
      <c r="H472" s="4" t="s">
        <v>42</v>
      </c>
      <c r="I472" s="5">
        <v>1</v>
      </c>
      <c r="J472" s="6">
        <v>50.99</v>
      </c>
      <c r="K472" s="7">
        <v>0.1</v>
      </c>
      <c r="L472" s="6">
        <v>21.86</v>
      </c>
      <c r="M472" s="6">
        <f t="shared" si="28"/>
        <v>45.891000000000005</v>
      </c>
      <c r="N472" s="6">
        <f t="shared" si="29"/>
        <v>21.86</v>
      </c>
      <c r="O472" s="6">
        <f t="shared" si="30"/>
        <v>24.031000000000006</v>
      </c>
      <c r="P472" s="8">
        <f t="shared" si="31"/>
        <v>0.52365387548756848</v>
      </c>
      <c r="Q472" s="9">
        <f>YEAR(SalesDataTable[[#This Row],[Order Date]])</f>
        <v>2026</v>
      </c>
      <c r="R472" s="8" t="str">
        <f>"Q"&amp;ROUNDUP(MONTH(SalesDataTable[[#This Row],[Order Date]])/3,0)</f>
        <v>Q1</v>
      </c>
      <c r="S472" s="5">
        <f>MONTH(SalesDataTable[[#This Row],[Order Date]])</f>
        <v>3</v>
      </c>
      <c r="T472" s="8" t="str">
        <f>TEXT(SalesDataTable[[#This Row],[Order Date]],"mmm")</f>
        <v>Mar</v>
      </c>
    </row>
    <row r="473" spans="1:20" ht="15.75" x14ac:dyDescent="0.25">
      <c r="A473" s="2">
        <v>2767</v>
      </c>
      <c r="B473" s="3">
        <v>46112</v>
      </c>
      <c r="C473" s="4" t="s">
        <v>26</v>
      </c>
      <c r="D473" s="4" t="s">
        <v>47</v>
      </c>
      <c r="E473" s="4" t="s">
        <v>22</v>
      </c>
      <c r="F473" s="4" t="s">
        <v>23</v>
      </c>
      <c r="G473" s="4" t="s">
        <v>34</v>
      </c>
      <c r="H473" s="4" t="s">
        <v>64</v>
      </c>
      <c r="I473" s="5">
        <v>4</v>
      </c>
      <c r="J473" s="6">
        <v>134.18</v>
      </c>
      <c r="K473" s="7">
        <v>0</v>
      </c>
      <c r="L473" s="6">
        <v>66.430000000000007</v>
      </c>
      <c r="M473" s="6">
        <f t="shared" si="28"/>
        <v>536.72</v>
      </c>
      <c r="N473" s="6">
        <f t="shared" si="29"/>
        <v>265.72000000000003</v>
      </c>
      <c r="O473" s="6">
        <f t="shared" si="30"/>
        <v>271</v>
      </c>
      <c r="P473" s="8">
        <f t="shared" si="31"/>
        <v>0.5049187658369354</v>
      </c>
      <c r="Q473" s="9">
        <f>YEAR(SalesDataTable[[#This Row],[Order Date]])</f>
        <v>2026</v>
      </c>
      <c r="R473" s="8" t="str">
        <f>"Q"&amp;ROUNDUP(MONTH(SalesDataTable[[#This Row],[Order Date]])/3,0)</f>
        <v>Q1</v>
      </c>
      <c r="S473" s="5">
        <f>MONTH(SalesDataTable[[#This Row],[Order Date]])</f>
        <v>3</v>
      </c>
      <c r="T473" s="8" t="str">
        <f>TEXT(SalesDataTable[[#This Row],[Order Date]],"mmm")</f>
        <v>Mar</v>
      </c>
    </row>
    <row r="474" spans="1:20" ht="15.75" x14ac:dyDescent="0.25">
      <c r="A474" s="2">
        <v>3794</v>
      </c>
      <c r="B474" s="3">
        <v>46112</v>
      </c>
      <c r="C474" s="4" t="s">
        <v>26</v>
      </c>
      <c r="D474" s="4" t="s">
        <v>63</v>
      </c>
      <c r="E474" s="4" t="s">
        <v>39</v>
      </c>
      <c r="F474" s="4" t="s">
        <v>36</v>
      </c>
      <c r="G474" s="4" t="s">
        <v>54</v>
      </c>
      <c r="H474" s="4" t="s">
        <v>65</v>
      </c>
      <c r="I474" s="5">
        <v>2</v>
      </c>
      <c r="J474" s="6">
        <v>50.86</v>
      </c>
      <c r="K474" s="7">
        <v>0.1</v>
      </c>
      <c r="L474" s="6">
        <v>21.76</v>
      </c>
      <c r="M474" s="6">
        <f t="shared" si="28"/>
        <v>91.548000000000002</v>
      </c>
      <c r="N474" s="6">
        <f t="shared" si="29"/>
        <v>43.52</v>
      </c>
      <c r="O474" s="6">
        <f t="shared" si="30"/>
        <v>48.027999999999999</v>
      </c>
      <c r="P474" s="8">
        <f t="shared" si="31"/>
        <v>0.52462096386595003</v>
      </c>
      <c r="Q474" s="9">
        <f>YEAR(SalesDataTable[[#This Row],[Order Date]])</f>
        <v>2026</v>
      </c>
      <c r="R474" s="8" t="str">
        <f>"Q"&amp;ROUNDUP(MONTH(SalesDataTable[[#This Row],[Order Date]])/3,0)</f>
        <v>Q1</v>
      </c>
      <c r="S474" s="5">
        <f>MONTH(SalesDataTable[[#This Row],[Order Date]])</f>
        <v>3</v>
      </c>
      <c r="T474" s="8" t="str">
        <f>TEXT(SalesDataTable[[#This Row],[Order Date]],"mmm")</f>
        <v>Mar</v>
      </c>
    </row>
    <row r="475" spans="1:20" ht="15.75" x14ac:dyDescent="0.25">
      <c r="A475" s="2">
        <v>3880</v>
      </c>
      <c r="B475" s="3">
        <v>46112</v>
      </c>
      <c r="C475" s="4" t="s">
        <v>26</v>
      </c>
      <c r="D475" s="4" t="s">
        <v>63</v>
      </c>
      <c r="E475" s="4" t="s">
        <v>28</v>
      </c>
      <c r="F475" s="4" t="s">
        <v>36</v>
      </c>
      <c r="G475" s="4" t="s">
        <v>43</v>
      </c>
      <c r="H475" s="4" t="s">
        <v>71</v>
      </c>
      <c r="I475" s="5">
        <v>12</v>
      </c>
      <c r="J475" s="6">
        <v>124.86</v>
      </c>
      <c r="K475" s="7">
        <v>0.1</v>
      </c>
      <c r="L475" s="6">
        <v>60.82</v>
      </c>
      <c r="M475" s="6">
        <f t="shared" si="28"/>
        <v>1348.4880000000001</v>
      </c>
      <c r="N475" s="6">
        <f t="shared" si="29"/>
        <v>729.84</v>
      </c>
      <c r="O475" s="6">
        <f t="shared" si="30"/>
        <v>618.64800000000002</v>
      </c>
      <c r="P475" s="8">
        <f t="shared" si="31"/>
        <v>0.45877160197198641</v>
      </c>
      <c r="Q475" s="9">
        <f>YEAR(SalesDataTable[[#This Row],[Order Date]])</f>
        <v>2026</v>
      </c>
      <c r="R475" s="8" t="str">
        <f>"Q"&amp;ROUNDUP(MONTH(SalesDataTable[[#This Row],[Order Date]])/3,0)</f>
        <v>Q1</v>
      </c>
      <c r="S475" s="5">
        <f>MONTH(SalesDataTable[[#This Row],[Order Date]])</f>
        <v>3</v>
      </c>
      <c r="T475" s="8" t="str">
        <f>TEXT(SalesDataTable[[#This Row],[Order Date]],"mmm")</f>
        <v>Mar</v>
      </c>
    </row>
    <row r="476" spans="1:20" ht="15.75" x14ac:dyDescent="0.25">
      <c r="A476" s="2">
        <v>422</v>
      </c>
      <c r="B476" s="3">
        <v>46113</v>
      </c>
      <c r="C476" s="4" t="s">
        <v>40</v>
      </c>
      <c r="D476" s="4" t="s">
        <v>41</v>
      </c>
      <c r="E476" s="4" t="s">
        <v>22</v>
      </c>
      <c r="F476" s="4" t="s">
        <v>36</v>
      </c>
      <c r="G476" s="4" t="s">
        <v>24</v>
      </c>
      <c r="H476" s="4" t="s">
        <v>25</v>
      </c>
      <c r="I476" s="5">
        <v>1</v>
      </c>
      <c r="J476" s="6">
        <v>81.760000000000005</v>
      </c>
      <c r="K476" s="7">
        <v>0.1</v>
      </c>
      <c r="L476" s="6">
        <v>42.78</v>
      </c>
      <c r="M476" s="6">
        <f t="shared" si="28"/>
        <v>73.584000000000003</v>
      </c>
      <c r="N476" s="6">
        <f t="shared" si="29"/>
        <v>42.78</v>
      </c>
      <c r="O476" s="6">
        <f t="shared" si="30"/>
        <v>30.804000000000002</v>
      </c>
      <c r="P476" s="8">
        <f t="shared" si="31"/>
        <v>0.4186236138290933</v>
      </c>
      <c r="Q476" s="9">
        <f>YEAR(SalesDataTable[[#This Row],[Order Date]])</f>
        <v>2026</v>
      </c>
      <c r="R476" s="8" t="str">
        <f>"Q"&amp;ROUNDUP(MONTH(SalesDataTable[[#This Row],[Order Date]])/3,0)</f>
        <v>Q2</v>
      </c>
      <c r="S476" s="5">
        <f>MONTH(SalesDataTable[[#This Row],[Order Date]])</f>
        <v>4</v>
      </c>
      <c r="T476" s="8" t="str">
        <f>TEXT(SalesDataTable[[#This Row],[Order Date]],"mmm")</f>
        <v>Apr</v>
      </c>
    </row>
    <row r="477" spans="1:20" ht="15.75" x14ac:dyDescent="0.25">
      <c r="A477" s="2">
        <v>495</v>
      </c>
      <c r="B477" s="3">
        <v>46113</v>
      </c>
      <c r="C477" s="4" t="s">
        <v>26</v>
      </c>
      <c r="D477" s="4" t="s">
        <v>69</v>
      </c>
      <c r="E477" s="4" t="s">
        <v>39</v>
      </c>
      <c r="F477" s="4" t="s">
        <v>36</v>
      </c>
      <c r="G477" s="4" t="s">
        <v>34</v>
      </c>
      <c r="H477" s="4" t="s">
        <v>64</v>
      </c>
      <c r="I477" s="5">
        <v>1</v>
      </c>
      <c r="J477" s="6">
        <v>134.65</v>
      </c>
      <c r="K477" s="7">
        <v>0</v>
      </c>
      <c r="L477" s="6">
        <v>68.19</v>
      </c>
      <c r="M477" s="6">
        <f t="shared" si="28"/>
        <v>134.65</v>
      </c>
      <c r="N477" s="6">
        <f t="shared" si="29"/>
        <v>68.19</v>
      </c>
      <c r="O477" s="6">
        <f t="shared" si="30"/>
        <v>66.460000000000008</v>
      </c>
      <c r="P477" s="8">
        <f t="shared" si="31"/>
        <v>0.49357593761604163</v>
      </c>
      <c r="Q477" s="9">
        <f>YEAR(SalesDataTable[[#This Row],[Order Date]])</f>
        <v>2026</v>
      </c>
      <c r="R477" s="8" t="str">
        <f>"Q"&amp;ROUNDUP(MONTH(SalesDataTable[[#This Row],[Order Date]])/3,0)</f>
        <v>Q2</v>
      </c>
      <c r="S477" s="5">
        <f>MONTH(SalesDataTable[[#This Row],[Order Date]])</f>
        <v>4</v>
      </c>
      <c r="T477" s="8" t="str">
        <f>TEXT(SalesDataTable[[#This Row],[Order Date]],"mmm")</f>
        <v>Apr</v>
      </c>
    </row>
    <row r="478" spans="1:20" ht="15.75" x14ac:dyDescent="0.25">
      <c r="A478" s="2">
        <v>1517</v>
      </c>
      <c r="B478" s="3">
        <v>46113</v>
      </c>
      <c r="C478" s="4" t="s">
        <v>31</v>
      </c>
      <c r="D478" s="4" t="s">
        <v>72</v>
      </c>
      <c r="E478" s="4" t="s">
        <v>22</v>
      </c>
      <c r="F478" s="4" t="s">
        <v>36</v>
      </c>
      <c r="G478" s="4" t="s">
        <v>24</v>
      </c>
      <c r="H478" s="4" t="s">
        <v>46</v>
      </c>
      <c r="I478" s="5">
        <v>1</v>
      </c>
      <c r="J478" s="6">
        <v>41.21</v>
      </c>
      <c r="K478" s="7">
        <v>0</v>
      </c>
      <c r="L478" s="6">
        <v>16.34</v>
      </c>
      <c r="M478" s="6">
        <f t="shared" si="28"/>
        <v>41.21</v>
      </c>
      <c r="N478" s="6">
        <f t="shared" si="29"/>
        <v>16.34</v>
      </c>
      <c r="O478" s="6">
        <f t="shared" si="30"/>
        <v>24.87</v>
      </c>
      <c r="P478" s="8">
        <f t="shared" si="31"/>
        <v>0.60349429750060668</v>
      </c>
      <c r="Q478" s="9">
        <f>YEAR(SalesDataTable[[#This Row],[Order Date]])</f>
        <v>2026</v>
      </c>
      <c r="R478" s="8" t="str">
        <f>"Q"&amp;ROUNDUP(MONTH(SalesDataTable[[#This Row],[Order Date]])/3,0)</f>
        <v>Q2</v>
      </c>
      <c r="S478" s="5">
        <f>MONTH(SalesDataTable[[#This Row],[Order Date]])</f>
        <v>4</v>
      </c>
      <c r="T478" s="8" t="str">
        <f>TEXT(SalesDataTable[[#This Row],[Order Date]],"mmm")</f>
        <v>Apr</v>
      </c>
    </row>
    <row r="479" spans="1:20" ht="15.75" x14ac:dyDescent="0.25">
      <c r="A479" s="2">
        <v>2391</v>
      </c>
      <c r="B479" s="3">
        <v>46113</v>
      </c>
      <c r="C479" s="4" t="s">
        <v>26</v>
      </c>
      <c r="D479" s="4" t="s">
        <v>63</v>
      </c>
      <c r="E479" s="4" t="s">
        <v>22</v>
      </c>
      <c r="F479" s="4" t="s">
        <v>23</v>
      </c>
      <c r="G479" s="4" t="s">
        <v>54</v>
      </c>
      <c r="H479" s="4" t="s">
        <v>55</v>
      </c>
      <c r="I479" s="5">
        <v>2</v>
      </c>
      <c r="J479" s="6">
        <v>40.590000000000003</v>
      </c>
      <c r="K479" s="7">
        <v>0</v>
      </c>
      <c r="L479" s="6">
        <v>15.01</v>
      </c>
      <c r="M479" s="6">
        <f t="shared" si="28"/>
        <v>81.180000000000007</v>
      </c>
      <c r="N479" s="6">
        <f t="shared" si="29"/>
        <v>30.02</v>
      </c>
      <c r="O479" s="6">
        <f t="shared" si="30"/>
        <v>51.160000000000011</v>
      </c>
      <c r="P479" s="8">
        <f t="shared" si="31"/>
        <v>0.63020448386302053</v>
      </c>
      <c r="Q479" s="9">
        <f>YEAR(SalesDataTable[[#This Row],[Order Date]])</f>
        <v>2026</v>
      </c>
      <c r="R479" s="8" t="str">
        <f>"Q"&amp;ROUNDUP(MONTH(SalesDataTable[[#This Row],[Order Date]])/3,0)</f>
        <v>Q2</v>
      </c>
      <c r="S479" s="5">
        <f>MONTH(SalesDataTable[[#This Row],[Order Date]])</f>
        <v>4</v>
      </c>
      <c r="T479" s="8" t="str">
        <f>TEXT(SalesDataTable[[#This Row],[Order Date]],"mmm")</f>
        <v>Apr</v>
      </c>
    </row>
    <row r="480" spans="1:20" ht="15.75" x14ac:dyDescent="0.25">
      <c r="A480" s="2">
        <v>3809</v>
      </c>
      <c r="B480" s="3">
        <v>46113</v>
      </c>
      <c r="C480" s="4" t="s">
        <v>20</v>
      </c>
      <c r="D480" s="4" t="s">
        <v>70</v>
      </c>
      <c r="E480" s="4" t="s">
        <v>22</v>
      </c>
      <c r="F480" s="4" t="s">
        <v>33</v>
      </c>
      <c r="G480" s="4" t="s">
        <v>43</v>
      </c>
      <c r="H480" s="4" t="s">
        <v>71</v>
      </c>
      <c r="I480" s="5">
        <v>3</v>
      </c>
      <c r="J480" s="6">
        <v>124.08</v>
      </c>
      <c r="K480" s="7">
        <v>0.05</v>
      </c>
      <c r="L480" s="6">
        <v>62.41</v>
      </c>
      <c r="M480" s="6">
        <f t="shared" si="28"/>
        <v>353.62799999999999</v>
      </c>
      <c r="N480" s="6">
        <f t="shared" si="29"/>
        <v>187.23</v>
      </c>
      <c r="O480" s="6">
        <f t="shared" si="30"/>
        <v>166.398</v>
      </c>
      <c r="P480" s="8">
        <f t="shared" si="31"/>
        <v>0.47054531880959655</v>
      </c>
      <c r="Q480" s="9">
        <f>YEAR(SalesDataTable[[#This Row],[Order Date]])</f>
        <v>2026</v>
      </c>
      <c r="R480" s="8" t="str">
        <f>"Q"&amp;ROUNDUP(MONTH(SalesDataTable[[#This Row],[Order Date]])/3,0)</f>
        <v>Q2</v>
      </c>
      <c r="S480" s="5">
        <f>MONTH(SalesDataTable[[#This Row],[Order Date]])</f>
        <v>4</v>
      </c>
      <c r="T480" s="8" t="str">
        <f>TEXT(SalesDataTable[[#This Row],[Order Date]],"mmm")</f>
        <v>Apr</v>
      </c>
    </row>
    <row r="481" spans="1:20" ht="15.75" x14ac:dyDescent="0.25">
      <c r="A481" s="2">
        <v>3958</v>
      </c>
      <c r="B481" s="3">
        <v>46113</v>
      </c>
      <c r="C481" s="4" t="s">
        <v>26</v>
      </c>
      <c r="D481" s="4" t="s">
        <v>27</v>
      </c>
      <c r="E481" s="4" t="s">
        <v>22</v>
      </c>
      <c r="F481" s="4" t="s">
        <v>23</v>
      </c>
      <c r="G481" s="4" t="s">
        <v>43</v>
      </c>
      <c r="H481" s="4" t="s">
        <v>71</v>
      </c>
      <c r="I481" s="5">
        <v>2</v>
      </c>
      <c r="J481" s="6">
        <v>125.35</v>
      </c>
      <c r="K481" s="7">
        <v>0.15</v>
      </c>
      <c r="L481" s="6">
        <v>60.73</v>
      </c>
      <c r="M481" s="6">
        <f t="shared" si="28"/>
        <v>213.095</v>
      </c>
      <c r="N481" s="6">
        <f t="shared" si="29"/>
        <v>121.46</v>
      </c>
      <c r="O481" s="6">
        <f t="shared" si="30"/>
        <v>91.635000000000005</v>
      </c>
      <c r="P481" s="8">
        <f t="shared" si="31"/>
        <v>0.43001947488209485</v>
      </c>
      <c r="Q481" s="9">
        <f>YEAR(SalesDataTable[[#This Row],[Order Date]])</f>
        <v>2026</v>
      </c>
      <c r="R481" s="8" t="str">
        <f>"Q"&amp;ROUNDUP(MONTH(SalesDataTable[[#This Row],[Order Date]])/3,0)</f>
        <v>Q2</v>
      </c>
      <c r="S481" s="5">
        <f>MONTH(SalesDataTable[[#This Row],[Order Date]])</f>
        <v>4</v>
      </c>
      <c r="T481" s="8" t="str">
        <f>TEXT(SalesDataTable[[#This Row],[Order Date]],"mmm")</f>
        <v>Apr</v>
      </c>
    </row>
    <row r="482" spans="1:20" ht="15.75" x14ac:dyDescent="0.25">
      <c r="A482" s="2">
        <v>4418</v>
      </c>
      <c r="B482" s="3">
        <v>46113</v>
      </c>
      <c r="C482" s="4" t="s">
        <v>26</v>
      </c>
      <c r="D482" s="4" t="s">
        <v>69</v>
      </c>
      <c r="E482" s="4" t="s">
        <v>48</v>
      </c>
      <c r="F482" s="4" t="s">
        <v>33</v>
      </c>
      <c r="G482" s="4" t="s">
        <v>54</v>
      </c>
      <c r="H482" s="4" t="s">
        <v>62</v>
      </c>
      <c r="I482" s="5">
        <v>3</v>
      </c>
      <c r="J482" s="6">
        <v>36.090000000000003</v>
      </c>
      <c r="K482" s="7">
        <v>0</v>
      </c>
      <c r="L482" s="6">
        <v>14.03</v>
      </c>
      <c r="M482" s="6">
        <f t="shared" si="28"/>
        <v>108.27000000000001</v>
      </c>
      <c r="N482" s="6">
        <f t="shared" si="29"/>
        <v>42.089999999999996</v>
      </c>
      <c r="O482" s="6">
        <f t="shared" si="30"/>
        <v>66.180000000000007</v>
      </c>
      <c r="P482" s="8">
        <f t="shared" si="31"/>
        <v>0.61124965364366857</v>
      </c>
      <c r="Q482" s="9">
        <f>YEAR(SalesDataTable[[#This Row],[Order Date]])</f>
        <v>2026</v>
      </c>
      <c r="R482" s="8" t="str">
        <f>"Q"&amp;ROUNDUP(MONTH(SalesDataTable[[#This Row],[Order Date]])/3,0)</f>
        <v>Q2</v>
      </c>
      <c r="S482" s="5">
        <f>MONTH(SalesDataTable[[#This Row],[Order Date]])</f>
        <v>4</v>
      </c>
      <c r="T482" s="8" t="str">
        <f>TEXT(SalesDataTable[[#This Row],[Order Date]],"mmm")</f>
        <v>Apr</v>
      </c>
    </row>
    <row r="483" spans="1:20" ht="15.75" x14ac:dyDescent="0.25">
      <c r="A483" s="2">
        <v>4693</v>
      </c>
      <c r="B483" s="3">
        <v>46113</v>
      </c>
      <c r="C483" s="4" t="s">
        <v>26</v>
      </c>
      <c r="D483" s="4" t="s">
        <v>63</v>
      </c>
      <c r="E483" s="4" t="s">
        <v>28</v>
      </c>
      <c r="F483" s="4" t="s">
        <v>36</v>
      </c>
      <c r="G483" s="4" t="s">
        <v>29</v>
      </c>
      <c r="H483" s="4" t="s">
        <v>30</v>
      </c>
      <c r="I483" s="5">
        <v>15</v>
      </c>
      <c r="J483" s="6">
        <v>94.33</v>
      </c>
      <c r="K483" s="7">
        <v>0.1</v>
      </c>
      <c r="L483" s="6">
        <v>44.38</v>
      </c>
      <c r="M483" s="6">
        <f t="shared" si="28"/>
        <v>1273.4550000000002</v>
      </c>
      <c r="N483" s="6">
        <f t="shared" si="29"/>
        <v>665.7</v>
      </c>
      <c r="O483" s="6">
        <f t="shared" si="30"/>
        <v>607.75500000000011</v>
      </c>
      <c r="P483" s="8">
        <f t="shared" si="31"/>
        <v>0.47724890161018652</v>
      </c>
      <c r="Q483" s="9">
        <f>YEAR(SalesDataTable[[#This Row],[Order Date]])</f>
        <v>2026</v>
      </c>
      <c r="R483" s="8" t="str">
        <f>"Q"&amp;ROUNDUP(MONTH(SalesDataTable[[#This Row],[Order Date]])/3,0)</f>
        <v>Q2</v>
      </c>
      <c r="S483" s="5">
        <f>MONTH(SalesDataTable[[#This Row],[Order Date]])</f>
        <v>4</v>
      </c>
      <c r="T483" s="8" t="str">
        <f>TEXT(SalesDataTable[[#This Row],[Order Date]],"mmm")</f>
        <v>Apr</v>
      </c>
    </row>
    <row r="484" spans="1:20" ht="15.75" x14ac:dyDescent="0.25">
      <c r="A484" s="2">
        <v>193</v>
      </c>
      <c r="B484" s="3">
        <v>46114</v>
      </c>
      <c r="C484" s="4" t="s">
        <v>40</v>
      </c>
      <c r="D484" s="4" t="s">
        <v>41</v>
      </c>
      <c r="E484" s="4" t="s">
        <v>39</v>
      </c>
      <c r="F484" s="4" t="s">
        <v>23</v>
      </c>
      <c r="G484" s="4" t="s">
        <v>34</v>
      </c>
      <c r="H484" s="4" t="s">
        <v>35</v>
      </c>
      <c r="I484" s="5">
        <v>1</v>
      </c>
      <c r="J484" s="6">
        <v>35.6</v>
      </c>
      <c r="K484" s="7">
        <v>0.1</v>
      </c>
      <c r="L484" s="6">
        <v>13.39</v>
      </c>
      <c r="M484" s="6">
        <f t="shared" si="28"/>
        <v>32.04</v>
      </c>
      <c r="N484" s="6">
        <f t="shared" si="29"/>
        <v>13.39</v>
      </c>
      <c r="O484" s="6">
        <f t="shared" si="30"/>
        <v>18.649999999999999</v>
      </c>
      <c r="P484" s="8">
        <f t="shared" si="31"/>
        <v>0.58208489388264661</v>
      </c>
      <c r="Q484" s="9">
        <f>YEAR(SalesDataTable[[#This Row],[Order Date]])</f>
        <v>2026</v>
      </c>
      <c r="R484" s="8" t="str">
        <f>"Q"&amp;ROUNDUP(MONTH(SalesDataTable[[#This Row],[Order Date]])/3,0)</f>
        <v>Q2</v>
      </c>
      <c r="S484" s="5">
        <f>MONTH(SalesDataTable[[#This Row],[Order Date]])</f>
        <v>4</v>
      </c>
      <c r="T484" s="8" t="str">
        <f>TEXT(SalesDataTable[[#This Row],[Order Date]],"mmm")</f>
        <v>Apr</v>
      </c>
    </row>
    <row r="485" spans="1:20" ht="15.75" x14ac:dyDescent="0.25">
      <c r="A485" s="2">
        <v>2246</v>
      </c>
      <c r="B485" s="3">
        <v>46114</v>
      </c>
      <c r="C485" s="4" t="s">
        <v>26</v>
      </c>
      <c r="D485" s="4" t="s">
        <v>63</v>
      </c>
      <c r="E485" s="4" t="s">
        <v>48</v>
      </c>
      <c r="F485" s="4" t="s">
        <v>23</v>
      </c>
      <c r="G485" s="4" t="s">
        <v>24</v>
      </c>
      <c r="H485" s="4" t="s">
        <v>42</v>
      </c>
      <c r="I485" s="5">
        <v>1</v>
      </c>
      <c r="J485" s="6">
        <v>50.17</v>
      </c>
      <c r="K485" s="7">
        <v>0</v>
      </c>
      <c r="L485" s="6">
        <v>21.95</v>
      </c>
      <c r="M485" s="6">
        <f t="shared" si="28"/>
        <v>50.17</v>
      </c>
      <c r="N485" s="6">
        <f t="shared" si="29"/>
        <v>21.95</v>
      </c>
      <c r="O485" s="6">
        <f t="shared" si="30"/>
        <v>28.220000000000002</v>
      </c>
      <c r="P485" s="8">
        <f t="shared" si="31"/>
        <v>0.56248754235598963</v>
      </c>
      <c r="Q485" s="9">
        <f>YEAR(SalesDataTable[[#This Row],[Order Date]])</f>
        <v>2026</v>
      </c>
      <c r="R485" s="8" t="str">
        <f>"Q"&amp;ROUNDUP(MONTH(SalesDataTable[[#This Row],[Order Date]])/3,0)</f>
        <v>Q2</v>
      </c>
      <c r="S485" s="5">
        <f>MONTH(SalesDataTable[[#This Row],[Order Date]])</f>
        <v>4</v>
      </c>
      <c r="T485" s="8" t="str">
        <f>TEXT(SalesDataTable[[#This Row],[Order Date]],"mmm")</f>
        <v>Apr</v>
      </c>
    </row>
    <row r="486" spans="1:20" ht="15.75" x14ac:dyDescent="0.25">
      <c r="A486" s="2">
        <v>2556</v>
      </c>
      <c r="B486" s="3">
        <v>46114</v>
      </c>
      <c r="C486" s="4" t="s">
        <v>40</v>
      </c>
      <c r="D486" s="4" t="s">
        <v>53</v>
      </c>
      <c r="E486" s="4" t="s">
        <v>22</v>
      </c>
      <c r="F486" s="4" t="s">
        <v>23</v>
      </c>
      <c r="G486" s="4" t="s">
        <v>29</v>
      </c>
      <c r="H486" s="4" t="s">
        <v>66</v>
      </c>
      <c r="I486" s="5">
        <v>2</v>
      </c>
      <c r="J486" s="6">
        <v>72.900000000000006</v>
      </c>
      <c r="K486" s="7">
        <v>0</v>
      </c>
      <c r="L486" s="6">
        <v>31.52</v>
      </c>
      <c r="M486" s="6">
        <f t="shared" si="28"/>
        <v>145.80000000000001</v>
      </c>
      <c r="N486" s="6">
        <f t="shared" si="29"/>
        <v>63.04</v>
      </c>
      <c r="O486" s="6">
        <f t="shared" si="30"/>
        <v>82.760000000000019</v>
      </c>
      <c r="P486" s="8">
        <f t="shared" si="31"/>
        <v>0.5676268861454048</v>
      </c>
      <c r="Q486" s="9">
        <f>YEAR(SalesDataTable[[#This Row],[Order Date]])</f>
        <v>2026</v>
      </c>
      <c r="R486" s="8" t="str">
        <f>"Q"&amp;ROUNDUP(MONTH(SalesDataTable[[#This Row],[Order Date]])/3,0)</f>
        <v>Q2</v>
      </c>
      <c r="S486" s="5">
        <f>MONTH(SalesDataTable[[#This Row],[Order Date]])</f>
        <v>4</v>
      </c>
      <c r="T486" s="8" t="str">
        <f>TEXT(SalesDataTable[[#This Row],[Order Date]],"mmm")</f>
        <v>Apr</v>
      </c>
    </row>
    <row r="487" spans="1:20" ht="15.75" x14ac:dyDescent="0.25">
      <c r="A487" s="2">
        <v>169</v>
      </c>
      <c r="B487" s="3">
        <v>46115</v>
      </c>
      <c r="C487" s="4" t="s">
        <v>31</v>
      </c>
      <c r="D487" s="4" t="s">
        <v>72</v>
      </c>
      <c r="E487" s="4" t="s">
        <v>22</v>
      </c>
      <c r="F487" s="4" t="s">
        <v>33</v>
      </c>
      <c r="G487" s="4" t="s">
        <v>29</v>
      </c>
      <c r="H487" s="4" t="s">
        <v>30</v>
      </c>
      <c r="I487" s="5">
        <v>2</v>
      </c>
      <c r="J487" s="6">
        <v>93.48</v>
      </c>
      <c r="K487" s="7">
        <v>0</v>
      </c>
      <c r="L487" s="6">
        <v>45.15</v>
      </c>
      <c r="M487" s="6">
        <f t="shared" si="28"/>
        <v>186.96</v>
      </c>
      <c r="N487" s="6">
        <f t="shared" si="29"/>
        <v>90.3</v>
      </c>
      <c r="O487" s="6">
        <f t="shared" si="30"/>
        <v>96.660000000000011</v>
      </c>
      <c r="P487" s="8">
        <f t="shared" si="31"/>
        <v>0.51700898587933253</v>
      </c>
      <c r="Q487" s="9">
        <f>YEAR(SalesDataTable[[#This Row],[Order Date]])</f>
        <v>2026</v>
      </c>
      <c r="R487" s="8" t="str">
        <f>"Q"&amp;ROUNDUP(MONTH(SalesDataTable[[#This Row],[Order Date]])/3,0)</f>
        <v>Q2</v>
      </c>
      <c r="S487" s="5">
        <f>MONTH(SalesDataTable[[#This Row],[Order Date]])</f>
        <v>4</v>
      </c>
      <c r="T487" s="8" t="str">
        <f>TEXT(SalesDataTable[[#This Row],[Order Date]],"mmm")</f>
        <v>Apr</v>
      </c>
    </row>
    <row r="488" spans="1:20" ht="15.75" x14ac:dyDescent="0.25">
      <c r="A488" s="2">
        <v>877</v>
      </c>
      <c r="B488" s="3">
        <v>46115</v>
      </c>
      <c r="C488" s="4" t="s">
        <v>26</v>
      </c>
      <c r="D488" s="4" t="s">
        <v>63</v>
      </c>
      <c r="E488" s="4" t="s">
        <v>22</v>
      </c>
      <c r="F488" s="4" t="s">
        <v>33</v>
      </c>
      <c r="G488" s="4" t="s">
        <v>43</v>
      </c>
      <c r="H488" s="4" t="s">
        <v>71</v>
      </c>
      <c r="I488" s="5">
        <v>1</v>
      </c>
      <c r="J488" s="6">
        <v>123.63</v>
      </c>
      <c r="K488" s="7">
        <v>0</v>
      </c>
      <c r="L488" s="6">
        <v>58.88</v>
      </c>
      <c r="M488" s="6">
        <f t="shared" si="28"/>
        <v>123.63</v>
      </c>
      <c r="N488" s="6">
        <f t="shared" si="29"/>
        <v>58.88</v>
      </c>
      <c r="O488" s="6">
        <f t="shared" si="30"/>
        <v>64.75</v>
      </c>
      <c r="P488" s="8">
        <f t="shared" si="31"/>
        <v>0.52374019250990866</v>
      </c>
      <c r="Q488" s="9">
        <f>YEAR(SalesDataTable[[#This Row],[Order Date]])</f>
        <v>2026</v>
      </c>
      <c r="R488" s="8" t="str">
        <f>"Q"&amp;ROUNDUP(MONTH(SalesDataTable[[#This Row],[Order Date]])/3,0)</f>
        <v>Q2</v>
      </c>
      <c r="S488" s="5">
        <f>MONTH(SalesDataTable[[#This Row],[Order Date]])</f>
        <v>4</v>
      </c>
      <c r="T488" s="8" t="str">
        <f>TEXT(SalesDataTable[[#This Row],[Order Date]],"mmm")</f>
        <v>Apr</v>
      </c>
    </row>
    <row r="489" spans="1:20" ht="15.75" x14ac:dyDescent="0.25">
      <c r="A489" s="2">
        <v>2023</v>
      </c>
      <c r="B489" s="3">
        <v>46115</v>
      </c>
      <c r="C489" s="4" t="s">
        <v>26</v>
      </c>
      <c r="D489" s="4" t="s">
        <v>63</v>
      </c>
      <c r="E489" s="4" t="s">
        <v>22</v>
      </c>
      <c r="F489" s="4" t="s">
        <v>33</v>
      </c>
      <c r="G489" s="4" t="s">
        <v>34</v>
      </c>
      <c r="H489" s="4" t="s">
        <v>68</v>
      </c>
      <c r="I489" s="5">
        <v>3</v>
      </c>
      <c r="J489" s="6">
        <v>168.37</v>
      </c>
      <c r="K489" s="7">
        <v>0</v>
      </c>
      <c r="L489" s="6">
        <v>87.15</v>
      </c>
      <c r="M489" s="6">
        <f t="shared" si="28"/>
        <v>505.11</v>
      </c>
      <c r="N489" s="6">
        <f t="shared" si="29"/>
        <v>261.45000000000005</v>
      </c>
      <c r="O489" s="6">
        <f t="shared" si="30"/>
        <v>243.65999999999997</v>
      </c>
      <c r="P489" s="8">
        <f t="shared" si="31"/>
        <v>0.4823899744610084</v>
      </c>
      <c r="Q489" s="9">
        <f>YEAR(SalesDataTable[[#This Row],[Order Date]])</f>
        <v>2026</v>
      </c>
      <c r="R489" s="8" t="str">
        <f>"Q"&amp;ROUNDUP(MONTH(SalesDataTable[[#This Row],[Order Date]])/3,0)</f>
        <v>Q2</v>
      </c>
      <c r="S489" s="5">
        <f>MONTH(SalesDataTable[[#This Row],[Order Date]])</f>
        <v>4</v>
      </c>
      <c r="T489" s="8" t="str">
        <f>TEXT(SalesDataTable[[#This Row],[Order Date]],"mmm")</f>
        <v>Apr</v>
      </c>
    </row>
    <row r="490" spans="1:20" ht="15.75" x14ac:dyDescent="0.25">
      <c r="A490" s="2">
        <v>2548</v>
      </c>
      <c r="B490" s="3">
        <v>46115</v>
      </c>
      <c r="C490" s="4" t="s">
        <v>20</v>
      </c>
      <c r="D490" s="4" t="s">
        <v>56</v>
      </c>
      <c r="E490" s="4" t="s">
        <v>48</v>
      </c>
      <c r="F490" s="4" t="s">
        <v>33</v>
      </c>
      <c r="G490" s="4" t="s">
        <v>24</v>
      </c>
      <c r="H490" s="4" t="s">
        <v>42</v>
      </c>
      <c r="I490" s="5">
        <v>4</v>
      </c>
      <c r="J490" s="6">
        <v>51.68</v>
      </c>
      <c r="K490" s="7">
        <v>0.05</v>
      </c>
      <c r="L490" s="6">
        <v>23.09</v>
      </c>
      <c r="M490" s="6">
        <f t="shared" si="28"/>
        <v>196.38399999999999</v>
      </c>
      <c r="N490" s="6">
        <f t="shared" si="29"/>
        <v>92.36</v>
      </c>
      <c r="O490" s="6">
        <f t="shared" si="30"/>
        <v>104.02399999999999</v>
      </c>
      <c r="P490" s="8">
        <f t="shared" si="31"/>
        <v>0.52969692031937421</v>
      </c>
      <c r="Q490" s="9">
        <f>YEAR(SalesDataTable[[#This Row],[Order Date]])</f>
        <v>2026</v>
      </c>
      <c r="R490" s="8" t="str">
        <f>"Q"&amp;ROUNDUP(MONTH(SalesDataTable[[#This Row],[Order Date]])/3,0)</f>
        <v>Q2</v>
      </c>
      <c r="S490" s="5">
        <f>MONTH(SalesDataTable[[#This Row],[Order Date]])</f>
        <v>4</v>
      </c>
      <c r="T490" s="8" t="str">
        <f>TEXT(SalesDataTable[[#This Row],[Order Date]],"mmm")</f>
        <v>Apr</v>
      </c>
    </row>
    <row r="491" spans="1:20" ht="15.75" x14ac:dyDescent="0.25">
      <c r="A491" s="2">
        <v>2602</v>
      </c>
      <c r="B491" s="3">
        <v>46115</v>
      </c>
      <c r="C491" s="4" t="s">
        <v>26</v>
      </c>
      <c r="D491" s="4" t="s">
        <v>63</v>
      </c>
      <c r="E491" s="4" t="s">
        <v>48</v>
      </c>
      <c r="F491" s="4" t="s">
        <v>33</v>
      </c>
      <c r="G491" s="4" t="s">
        <v>24</v>
      </c>
      <c r="H491" s="4" t="s">
        <v>46</v>
      </c>
      <c r="I491" s="5">
        <v>1</v>
      </c>
      <c r="J491" s="6">
        <v>40.159999999999997</v>
      </c>
      <c r="K491" s="7">
        <v>0</v>
      </c>
      <c r="L491" s="6">
        <v>16.77</v>
      </c>
      <c r="M491" s="6">
        <f t="shared" si="28"/>
        <v>40.159999999999997</v>
      </c>
      <c r="N491" s="6">
        <f t="shared" si="29"/>
        <v>16.77</v>
      </c>
      <c r="O491" s="6">
        <f t="shared" si="30"/>
        <v>23.389999999999997</v>
      </c>
      <c r="P491" s="8">
        <f t="shared" si="31"/>
        <v>0.58242031872509958</v>
      </c>
      <c r="Q491" s="9">
        <f>YEAR(SalesDataTable[[#This Row],[Order Date]])</f>
        <v>2026</v>
      </c>
      <c r="R491" s="8" t="str">
        <f>"Q"&amp;ROUNDUP(MONTH(SalesDataTable[[#This Row],[Order Date]])/3,0)</f>
        <v>Q2</v>
      </c>
      <c r="S491" s="5">
        <f>MONTH(SalesDataTable[[#This Row],[Order Date]])</f>
        <v>4</v>
      </c>
      <c r="T491" s="8" t="str">
        <f>TEXT(SalesDataTable[[#This Row],[Order Date]],"mmm")</f>
        <v>Apr</v>
      </c>
    </row>
    <row r="492" spans="1:20" ht="15.75" x14ac:dyDescent="0.25">
      <c r="A492" s="2">
        <v>3229</v>
      </c>
      <c r="B492" s="3">
        <v>46115</v>
      </c>
      <c r="C492" s="4" t="s">
        <v>40</v>
      </c>
      <c r="D492" s="4" t="s">
        <v>67</v>
      </c>
      <c r="E492" s="4" t="s">
        <v>39</v>
      </c>
      <c r="F492" s="4" t="s">
        <v>23</v>
      </c>
      <c r="G492" s="4" t="s">
        <v>34</v>
      </c>
      <c r="H492" s="4" t="s">
        <v>35</v>
      </c>
      <c r="I492" s="5">
        <v>3</v>
      </c>
      <c r="J492" s="6">
        <v>36.17</v>
      </c>
      <c r="K492" s="7">
        <v>0.1</v>
      </c>
      <c r="L492" s="6">
        <v>13.65</v>
      </c>
      <c r="M492" s="6">
        <f t="shared" si="28"/>
        <v>97.659000000000006</v>
      </c>
      <c r="N492" s="6">
        <f t="shared" si="29"/>
        <v>40.950000000000003</v>
      </c>
      <c r="O492" s="6">
        <f t="shared" si="30"/>
        <v>56.709000000000003</v>
      </c>
      <c r="P492" s="8">
        <f t="shared" si="31"/>
        <v>0.58068380794396834</v>
      </c>
      <c r="Q492" s="9">
        <f>YEAR(SalesDataTable[[#This Row],[Order Date]])</f>
        <v>2026</v>
      </c>
      <c r="R492" s="8" t="str">
        <f>"Q"&amp;ROUNDUP(MONTH(SalesDataTable[[#This Row],[Order Date]])/3,0)</f>
        <v>Q2</v>
      </c>
      <c r="S492" s="5">
        <f>MONTH(SalesDataTable[[#This Row],[Order Date]])</f>
        <v>4</v>
      </c>
      <c r="T492" s="8" t="str">
        <f>TEXT(SalesDataTable[[#This Row],[Order Date]],"mmm")</f>
        <v>Apr</v>
      </c>
    </row>
    <row r="493" spans="1:20" ht="15.75" x14ac:dyDescent="0.25">
      <c r="A493" s="2">
        <v>3261</v>
      </c>
      <c r="B493" s="3">
        <v>46115</v>
      </c>
      <c r="C493" s="4" t="s">
        <v>31</v>
      </c>
      <c r="D493" s="4" t="s">
        <v>59</v>
      </c>
      <c r="E493" s="4" t="s">
        <v>22</v>
      </c>
      <c r="F493" s="4" t="s">
        <v>33</v>
      </c>
      <c r="G493" s="4" t="s">
        <v>34</v>
      </c>
      <c r="H493" s="4" t="s">
        <v>64</v>
      </c>
      <c r="I493" s="5">
        <v>4</v>
      </c>
      <c r="J493" s="6">
        <v>130.55000000000001</v>
      </c>
      <c r="K493" s="7">
        <v>0</v>
      </c>
      <c r="L493" s="6">
        <v>67.66</v>
      </c>
      <c r="M493" s="6">
        <f t="shared" si="28"/>
        <v>522.20000000000005</v>
      </c>
      <c r="N493" s="6">
        <f t="shared" si="29"/>
        <v>270.64</v>
      </c>
      <c r="O493" s="6">
        <f t="shared" si="30"/>
        <v>251.56000000000006</v>
      </c>
      <c r="P493" s="8">
        <f t="shared" si="31"/>
        <v>0.48173113749521262</v>
      </c>
      <c r="Q493" s="9">
        <f>YEAR(SalesDataTable[[#This Row],[Order Date]])</f>
        <v>2026</v>
      </c>
      <c r="R493" s="8" t="str">
        <f>"Q"&amp;ROUNDUP(MONTH(SalesDataTable[[#This Row],[Order Date]])/3,0)</f>
        <v>Q2</v>
      </c>
      <c r="S493" s="5">
        <f>MONTH(SalesDataTable[[#This Row],[Order Date]])</f>
        <v>4</v>
      </c>
      <c r="T493" s="8" t="str">
        <f>TEXT(SalesDataTable[[#This Row],[Order Date]],"mmm")</f>
        <v>Apr</v>
      </c>
    </row>
    <row r="494" spans="1:20" ht="15.75" x14ac:dyDescent="0.25">
      <c r="A494" s="2">
        <v>3621</v>
      </c>
      <c r="B494" s="3">
        <v>46115</v>
      </c>
      <c r="C494" s="4" t="s">
        <v>40</v>
      </c>
      <c r="D494" s="4" t="s">
        <v>53</v>
      </c>
      <c r="E494" s="4" t="s">
        <v>22</v>
      </c>
      <c r="F494" s="4" t="s">
        <v>33</v>
      </c>
      <c r="G494" s="4" t="s">
        <v>24</v>
      </c>
      <c r="H494" s="4" t="s">
        <v>50</v>
      </c>
      <c r="I494" s="5">
        <v>2</v>
      </c>
      <c r="J494" s="6">
        <v>102.63</v>
      </c>
      <c r="K494" s="7">
        <v>0</v>
      </c>
      <c r="L494" s="6">
        <v>50.19</v>
      </c>
      <c r="M494" s="6">
        <f t="shared" si="28"/>
        <v>205.26</v>
      </c>
      <c r="N494" s="6">
        <f t="shared" si="29"/>
        <v>100.38</v>
      </c>
      <c r="O494" s="6">
        <f t="shared" si="30"/>
        <v>104.88</v>
      </c>
      <c r="P494" s="8">
        <f t="shared" si="31"/>
        <v>0.51096170710318622</v>
      </c>
      <c r="Q494" s="9">
        <f>YEAR(SalesDataTable[[#This Row],[Order Date]])</f>
        <v>2026</v>
      </c>
      <c r="R494" s="8" t="str">
        <f>"Q"&amp;ROUNDUP(MONTH(SalesDataTable[[#This Row],[Order Date]])/3,0)</f>
        <v>Q2</v>
      </c>
      <c r="S494" s="5">
        <f>MONTH(SalesDataTable[[#This Row],[Order Date]])</f>
        <v>4</v>
      </c>
      <c r="T494" s="8" t="str">
        <f>TEXT(SalesDataTable[[#This Row],[Order Date]],"mmm")</f>
        <v>Apr</v>
      </c>
    </row>
    <row r="495" spans="1:20" ht="15.75" x14ac:dyDescent="0.25">
      <c r="A495" s="2">
        <v>4681</v>
      </c>
      <c r="B495" s="3">
        <v>46115</v>
      </c>
      <c r="C495" s="4" t="s">
        <v>40</v>
      </c>
      <c r="D495" s="4" t="s">
        <v>67</v>
      </c>
      <c r="E495" s="4" t="s">
        <v>48</v>
      </c>
      <c r="F495" s="4" t="s">
        <v>23</v>
      </c>
      <c r="G495" s="4" t="s">
        <v>24</v>
      </c>
      <c r="H495" s="4" t="s">
        <v>25</v>
      </c>
      <c r="I495" s="5">
        <v>6</v>
      </c>
      <c r="J495" s="6">
        <v>81.239999999999995</v>
      </c>
      <c r="K495" s="7">
        <v>0</v>
      </c>
      <c r="L495" s="6">
        <v>43.28</v>
      </c>
      <c r="M495" s="6">
        <f t="shared" si="28"/>
        <v>487.43999999999994</v>
      </c>
      <c r="N495" s="6">
        <f t="shared" si="29"/>
        <v>259.68</v>
      </c>
      <c r="O495" s="6">
        <f t="shared" si="30"/>
        <v>227.75999999999993</v>
      </c>
      <c r="P495" s="8">
        <f t="shared" si="31"/>
        <v>0.46725750861644505</v>
      </c>
      <c r="Q495" s="9">
        <f>YEAR(SalesDataTable[[#This Row],[Order Date]])</f>
        <v>2026</v>
      </c>
      <c r="R495" s="8" t="str">
        <f>"Q"&amp;ROUNDUP(MONTH(SalesDataTable[[#This Row],[Order Date]])/3,0)</f>
        <v>Q2</v>
      </c>
      <c r="S495" s="5">
        <f>MONTH(SalesDataTable[[#This Row],[Order Date]])</f>
        <v>4</v>
      </c>
      <c r="T495" s="8" t="str">
        <f>TEXT(SalesDataTable[[#This Row],[Order Date]],"mmm")</f>
        <v>Apr</v>
      </c>
    </row>
    <row r="496" spans="1:20" ht="15.75" x14ac:dyDescent="0.25">
      <c r="A496" s="2">
        <v>4954</v>
      </c>
      <c r="B496" s="3">
        <v>46115</v>
      </c>
      <c r="C496" s="4" t="s">
        <v>40</v>
      </c>
      <c r="D496" s="4" t="s">
        <v>53</v>
      </c>
      <c r="E496" s="4" t="s">
        <v>22</v>
      </c>
      <c r="F496" s="4" t="s">
        <v>33</v>
      </c>
      <c r="G496" s="4" t="s">
        <v>29</v>
      </c>
      <c r="H496" s="4" t="s">
        <v>66</v>
      </c>
      <c r="I496" s="5">
        <v>3</v>
      </c>
      <c r="J496" s="6">
        <v>72.11</v>
      </c>
      <c r="K496" s="7">
        <v>0.05</v>
      </c>
      <c r="L496" s="6">
        <v>31.63</v>
      </c>
      <c r="M496" s="6">
        <f t="shared" si="28"/>
        <v>205.51349999999996</v>
      </c>
      <c r="N496" s="6">
        <f t="shared" si="29"/>
        <v>94.89</v>
      </c>
      <c r="O496" s="6">
        <f t="shared" si="30"/>
        <v>110.62349999999996</v>
      </c>
      <c r="P496" s="8">
        <f t="shared" si="31"/>
        <v>0.5382785072513484</v>
      </c>
      <c r="Q496" s="9">
        <f>YEAR(SalesDataTable[[#This Row],[Order Date]])</f>
        <v>2026</v>
      </c>
      <c r="R496" s="8" t="str">
        <f>"Q"&amp;ROUNDUP(MONTH(SalesDataTable[[#This Row],[Order Date]])/3,0)</f>
        <v>Q2</v>
      </c>
      <c r="S496" s="5">
        <f>MONTH(SalesDataTable[[#This Row],[Order Date]])</f>
        <v>4</v>
      </c>
      <c r="T496" s="8" t="str">
        <f>TEXT(SalesDataTable[[#This Row],[Order Date]],"mmm")</f>
        <v>Apr</v>
      </c>
    </row>
    <row r="497" spans="1:20" ht="15.75" x14ac:dyDescent="0.25">
      <c r="A497" s="2">
        <v>1153</v>
      </c>
      <c r="B497" s="3">
        <v>46116</v>
      </c>
      <c r="C497" s="4" t="s">
        <v>31</v>
      </c>
      <c r="D497" s="4" t="s">
        <v>72</v>
      </c>
      <c r="E497" s="4" t="s">
        <v>39</v>
      </c>
      <c r="F497" s="4" t="s">
        <v>33</v>
      </c>
      <c r="G497" s="4" t="s">
        <v>29</v>
      </c>
      <c r="H497" s="4" t="s">
        <v>30</v>
      </c>
      <c r="I497" s="5">
        <v>4</v>
      </c>
      <c r="J497" s="6">
        <v>90.15</v>
      </c>
      <c r="K497" s="7">
        <v>0</v>
      </c>
      <c r="L497" s="6">
        <v>44.9</v>
      </c>
      <c r="M497" s="6">
        <f t="shared" si="28"/>
        <v>360.6</v>
      </c>
      <c r="N497" s="6">
        <f t="shared" si="29"/>
        <v>179.6</v>
      </c>
      <c r="O497" s="6">
        <f t="shared" si="30"/>
        <v>181.00000000000003</v>
      </c>
      <c r="P497" s="8">
        <f t="shared" si="31"/>
        <v>0.50194120909595119</v>
      </c>
      <c r="Q497" s="9">
        <f>YEAR(SalesDataTable[[#This Row],[Order Date]])</f>
        <v>2026</v>
      </c>
      <c r="R497" s="8" t="str">
        <f>"Q"&amp;ROUNDUP(MONTH(SalesDataTable[[#This Row],[Order Date]])/3,0)</f>
        <v>Q2</v>
      </c>
      <c r="S497" s="5">
        <f>MONTH(SalesDataTable[[#This Row],[Order Date]])</f>
        <v>4</v>
      </c>
      <c r="T497" s="8" t="str">
        <f>TEXT(SalesDataTable[[#This Row],[Order Date]],"mmm")</f>
        <v>Apr</v>
      </c>
    </row>
    <row r="498" spans="1:20" ht="15.75" x14ac:dyDescent="0.25">
      <c r="A498" s="2">
        <v>1383</v>
      </c>
      <c r="B498" s="3">
        <v>46116</v>
      </c>
      <c r="C498" s="4" t="s">
        <v>40</v>
      </c>
      <c r="D498" s="4" t="s">
        <v>41</v>
      </c>
      <c r="E498" s="4" t="s">
        <v>39</v>
      </c>
      <c r="F498" s="4" t="s">
        <v>23</v>
      </c>
      <c r="G498" s="4" t="s">
        <v>24</v>
      </c>
      <c r="H498" s="4" t="s">
        <v>42</v>
      </c>
      <c r="I498" s="5">
        <v>1</v>
      </c>
      <c r="J498" s="6">
        <v>50.7</v>
      </c>
      <c r="K498" s="7">
        <v>0.05</v>
      </c>
      <c r="L498" s="6">
        <v>21.85</v>
      </c>
      <c r="M498" s="6">
        <f t="shared" si="28"/>
        <v>48.164999999999999</v>
      </c>
      <c r="N498" s="6">
        <f t="shared" si="29"/>
        <v>21.85</v>
      </c>
      <c r="O498" s="6">
        <f t="shared" si="30"/>
        <v>26.314999999999998</v>
      </c>
      <c r="P498" s="8">
        <f t="shared" si="31"/>
        <v>0.54635108481262329</v>
      </c>
      <c r="Q498" s="9">
        <f>YEAR(SalesDataTable[[#This Row],[Order Date]])</f>
        <v>2026</v>
      </c>
      <c r="R498" s="8" t="str">
        <f>"Q"&amp;ROUNDUP(MONTH(SalesDataTable[[#This Row],[Order Date]])/3,0)</f>
        <v>Q2</v>
      </c>
      <c r="S498" s="5">
        <f>MONTH(SalesDataTable[[#This Row],[Order Date]])</f>
        <v>4</v>
      </c>
      <c r="T498" s="8" t="str">
        <f>TEXT(SalesDataTable[[#This Row],[Order Date]],"mmm")</f>
        <v>Apr</v>
      </c>
    </row>
    <row r="499" spans="1:20" ht="15.75" x14ac:dyDescent="0.25">
      <c r="A499" s="2">
        <v>2583</v>
      </c>
      <c r="B499" s="3">
        <v>46116</v>
      </c>
      <c r="C499" s="4" t="s">
        <v>20</v>
      </c>
      <c r="D499" s="4" t="s">
        <v>21</v>
      </c>
      <c r="E499" s="4" t="s">
        <v>22</v>
      </c>
      <c r="F499" s="4" t="s">
        <v>23</v>
      </c>
      <c r="G499" s="4" t="s">
        <v>54</v>
      </c>
      <c r="H499" s="4" t="s">
        <v>55</v>
      </c>
      <c r="I499" s="5">
        <v>1</v>
      </c>
      <c r="J499" s="6">
        <v>41.13</v>
      </c>
      <c r="K499" s="7">
        <v>0</v>
      </c>
      <c r="L499" s="6">
        <v>15.04</v>
      </c>
      <c r="M499" s="6">
        <f t="shared" si="28"/>
        <v>41.13</v>
      </c>
      <c r="N499" s="6">
        <f t="shared" si="29"/>
        <v>15.04</v>
      </c>
      <c r="O499" s="6">
        <f t="shared" si="30"/>
        <v>26.090000000000003</v>
      </c>
      <c r="P499" s="8">
        <f t="shared" si="31"/>
        <v>0.63433017262338931</v>
      </c>
      <c r="Q499" s="9">
        <f>YEAR(SalesDataTable[[#This Row],[Order Date]])</f>
        <v>2026</v>
      </c>
      <c r="R499" s="8" t="str">
        <f>"Q"&amp;ROUNDUP(MONTH(SalesDataTable[[#This Row],[Order Date]])/3,0)</f>
        <v>Q2</v>
      </c>
      <c r="S499" s="5">
        <f>MONTH(SalesDataTable[[#This Row],[Order Date]])</f>
        <v>4</v>
      </c>
      <c r="T499" s="8" t="str">
        <f>TEXT(SalesDataTable[[#This Row],[Order Date]],"mmm")</f>
        <v>Apr</v>
      </c>
    </row>
    <row r="500" spans="1:20" ht="15.75" x14ac:dyDescent="0.25">
      <c r="A500" s="2">
        <v>4074</v>
      </c>
      <c r="B500" s="3">
        <v>46116</v>
      </c>
      <c r="C500" s="4" t="s">
        <v>26</v>
      </c>
      <c r="D500" s="4" t="s">
        <v>27</v>
      </c>
      <c r="E500" s="4" t="s">
        <v>39</v>
      </c>
      <c r="F500" s="4" t="s">
        <v>23</v>
      </c>
      <c r="G500" s="4" t="s">
        <v>43</v>
      </c>
      <c r="H500" s="4" t="s">
        <v>71</v>
      </c>
      <c r="I500" s="5">
        <v>1</v>
      </c>
      <c r="J500" s="6">
        <v>121.66</v>
      </c>
      <c r="K500" s="7">
        <v>0</v>
      </c>
      <c r="L500" s="6">
        <v>61.37</v>
      </c>
      <c r="M500" s="6">
        <f t="shared" si="28"/>
        <v>121.66</v>
      </c>
      <c r="N500" s="6">
        <f t="shared" si="29"/>
        <v>61.37</v>
      </c>
      <c r="O500" s="6">
        <f t="shared" si="30"/>
        <v>60.29</v>
      </c>
      <c r="P500" s="8">
        <f t="shared" si="31"/>
        <v>0.49556140062469178</v>
      </c>
      <c r="Q500" s="9">
        <f>YEAR(SalesDataTable[[#This Row],[Order Date]])</f>
        <v>2026</v>
      </c>
      <c r="R500" s="8" t="str">
        <f>"Q"&amp;ROUNDUP(MONTH(SalesDataTable[[#This Row],[Order Date]])/3,0)</f>
        <v>Q2</v>
      </c>
      <c r="S500" s="5">
        <f>MONTH(SalesDataTable[[#This Row],[Order Date]])</f>
        <v>4</v>
      </c>
      <c r="T500" s="8" t="str">
        <f>TEXT(SalesDataTable[[#This Row],[Order Date]],"mmm")</f>
        <v>Apr</v>
      </c>
    </row>
    <row r="501" spans="1:20" ht="15.75" x14ac:dyDescent="0.25">
      <c r="A501" s="2">
        <v>4301</v>
      </c>
      <c r="B501" s="3">
        <v>46116</v>
      </c>
      <c r="C501" s="4" t="s">
        <v>31</v>
      </c>
      <c r="D501" s="4" t="s">
        <v>72</v>
      </c>
      <c r="E501" s="4" t="s">
        <v>39</v>
      </c>
      <c r="F501" s="4" t="s">
        <v>33</v>
      </c>
      <c r="G501" s="4" t="s">
        <v>54</v>
      </c>
      <c r="H501" s="4" t="s">
        <v>58</v>
      </c>
      <c r="I501" s="5">
        <v>1</v>
      </c>
      <c r="J501" s="6">
        <v>122.77</v>
      </c>
      <c r="K501" s="7">
        <v>0.1</v>
      </c>
      <c r="L501" s="6">
        <v>70.59</v>
      </c>
      <c r="M501" s="6">
        <f t="shared" si="28"/>
        <v>110.49299999999999</v>
      </c>
      <c r="N501" s="6">
        <f t="shared" si="29"/>
        <v>70.59</v>
      </c>
      <c r="O501" s="6">
        <f t="shared" si="30"/>
        <v>39.902999999999992</v>
      </c>
      <c r="P501" s="8">
        <f t="shared" si="31"/>
        <v>0.36113599956558329</v>
      </c>
      <c r="Q501" s="9">
        <f>YEAR(SalesDataTable[[#This Row],[Order Date]])</f>
        <v>2026</v>
      </c>
      <c r="R501" s="8" t="str">
        <f>"Q"&amp;ROUNDUP(MONTH(SalesDataTable[[#This Row],[Order Date]])/3,0)</f>
        <v>Q2</v>
      </c>
      <c r="S501" s="5">
        <f>MONTH(SalesDataTable[[#This Row],[Order Date]])</f>
        <v>4</v>
      </c>
      <c r="T501" s="8" t="str">
        <f>TEXT(SalesDataTable[[#This Row],[Order Date]],"mmm")</f>
        <v>Apr</v>
      </c>
    </row>
    <row r="502" spans="1:20" ht="15.75" x14ac:dyDescent="0.25">
      <c r="A502" s="2">
        <v>4692</v>
      </c>
      <c r="B502" s="3">
        <v>46116</v>
      </c>
      <c r="C502" s="4" t="s">
        <v>40</v>
      </c>
      <c r="D502" s="4" t="s">
        <v>67</v>
      </c>
      <c r="E502" s="4" t="s">
        <v>22</v>
      </c>
      <c r="F502" s="4" t="s">
        <v>23</v>
      </c>
      <c r="G502" s="4" t="s">
        <v>24</v>
      </c>
      <c r="H502" s="4" t="s">
        <v>42</v>
      </c>
      <c r="I502" s="5">
        <v>1</v>
      </c>
      <c r="J502" s="6">
        <v>49.96</v>
      </c>
      <c r="K502" s="7">
        <v>0</v>
      </c>
      <c r="L502" s="6">
        <v>22.13</v>
      </c>
      <c r="M502" s="6">
        <f t="shared" si="28"/>
        <v>49.96</v>
      </c>
      <c r="N502" s="6">
        <f t="shared" si="29"/>
        <v>22.13</v>
      </c>
      <c r="O502" s="6">
        <f t="shared" si="30"/>
        <v>27.830000000000002</v>
      </c>
      <c r="P502" s="8">
        <f t="shared" si="31"/>
        <v>0.55704563650920735</v>
      </c>
      <c r="Q502" s="9">
        <f>YEAR(SalesDataTable[[#This Row],[Order Date]])</f>
        <v>2026</v>
      </c>
      <c r="R502" s="8" t="str">
        <f>"Q"&amp;ROUNDUP(MONTH(SalesDataTable[[#This Row],[Order Date]])/3,0)</f>
        <v>Q2</v>
      </c>
      <c r="S502" s="5">
        <f>MONTH(SalesDataTable[[#This Row],[Order Date]])</f>
        <v>4</v>
      </c>
      <c r="T502" s="8" t="str">
        <f>TEXT(SalesDataTable[[#This Row],[Order Date]],"mmm")</f>
        <v>Apr</v>
      </c>
    </row>
    <row r="503" spans="1:20" ht="15.75" x14ac:dyDescent="0.25">
      <c r="A503" s="2">
        <v>1951</v>
      </c>
      <c r="B503" s="3">
        <v>46117</v>
      </c>
      <c r="C503" s="4" t="s">
        <v>40</v>
      </c>
      <c r="D503" s="4" t="s">
        <v>53</v>
      </c>
      <c r="E503" s="4" t="s">
        <v>48</v>
      </c>
      <c r="F503" s="4" t="s">
        <v>23</v>
      </c>
      <c r="G503" s="4" t="s">
        <v>29</v>
      </c>
      <c r="H503" s="4" t="s">
        <v>57</v>
      </c>
      <c r="I503" s="5">
        <v>2</v>
      </c>
      <c r="J503" s="6">
        <v>155.13</v>
      </c>
      <c r="K503" s="7">
        <v>0.15</v>
      </c>
      <c r="L503" s="6">
        <v>80.959999999999994</v>
      </c>
      <c r="M503" s="6">
        <f t="shared" si="28"/>
        <v>263.721</v>
      </c>
      <c r="N503" s="6">
        <f t="shared" si="29"/>
        <v>161.91999999999999</v>
      </c>
      <c r="O503" s="6">
        <f t="shared" si="30"/>
        <v>101.80100000000002</v>
      </c>
      <c r="P503" s="8">
        <f t="shared" si="31"/>
        <v>0.38601779911345707</v>
      </c>
      <c r="Q503" s="9">
        <f>YEAR(SalesDataTable[[#This Row],[Order Date]])</f>
        <v>2026</v>
      </c>
      <c r="R503" s="8" t="str">
        <f>"Q"&amp;ROUNDUP(MONTH(SalesDataTable[[#This Row],[Order Date]])/3,0)</f>
        <v>Q2</v>
      </c>
      <c r="S503" s="5">
        <f>MONTH(SalesDataTable[[#This Row],[Order Date]])</f>
        <v>4</v>
      </c>
      <c r="T503" s="8" t="str">
        <f>TEXT(SalesDataTable[[#This Row],[Order Date]],"mmm")</f>
        <v>Apr</v>
      </c>
    </row>
    <row r="504" spans="1:20" ht="15.75" x14ac:dyDescent="0.25">
      <c r="A504" s="2">
        <v>2111</v>
      </c>
      <c r="B504" s="3">
        <v>46117</v>
      </c>
      <c r="C504" s="4" t="s">
        <v>40</v>
      </c>
      <c r="D504" s="4" t="s">
        <v>67</v>
      </c>
      <c r="E504" s="4" t="s">
        <v>22</v>
      </c>
      <c r="F504" s="4" t="s">
        <v>33</v>
      </c>
      <c r="G504" s="4" t="s">
        <v>29</v>
      </c>
      <c r="H504" s="4" t="s">
        <v>66</v>
      </c>
      <c r="I504" s="5">
        <v>3</v>
      </c>
      <c r="J504" s="6">
        <v>69.83</v>
      </c>
      <c r="K504" s="7">
        <v>0.05</v>
      </c>
      <c r="L504" s="6">
        <v>31.53</v>
      </c>
      <c r="M504" s="6">
        <f t="shared" si="28"/>
        <v>199.0155</v>
      </c>
      <c r="N504" s="6">
        <f t="shared" si="29"/>
        <v>94.59</v>
      </c>
      <c r="O504" s="6">
        <f t="shared" si="30"/>
        <v>104.4255</v>
      </c>
      <c r="P504" s="8">
        <f t="shared" si="31"/>
        <v>0.52471038687941396</v>
      </c>
      <c r="Q504" s="9">
        <f>YEAR(SalesDataTable[[#This Row],[Order Date]])</f>
        <v>2026</v>
      </c>
      <c r="R504" s="8" t="str">
        <f>"Q"&amp;ROUNDUP(MONTH(SalesDataTable[[#This Row],[Order Date]])/3,0)</f>
        <v>Q2</v>
      </c>
      <c r="S504" s="5">
        <f>MONTH(SalesDataTable[[#This Row],[Order Date]])</f>
        <v>4</v>
      </c>
      <c r="T504" s="8" t="str">
        <f>TEXT(SalesDataTable[[#This Row],[Order Date]],"mmm")</f>
        <v>Apr</v>
      </c>
    </row>
    <row r="505" spans="1:20" ht="15.75" x14ac:dyDescent="0.25">
      <c r="A505" s="2">
        <v>2933</v>
      </c>
      <c r="B505" s="3">
        <v>46117</v>
      </c>
      <c r="C505" s="4" t="s">
        <v>26</v>
      </c>
      <c r="D505" s="4" t="s">
        <v>47</v>
      </c>
      <c r="E505" s="4" t="s">
        <v>39</v>
      </c>
      <c r="F505" s="4" t="s">
        <v>23</v>
      </c>
      <c r="G505" s="4" t="s">
        <v>34</v>
      </c>
      <c r="H505" s="4" t="s">
        <v>35</v>
      </c>
      <c r="I505" s="5">
        <v>1</v>
      </c>
      <c r="J505" s="6">
        <v>35.4</v>
      </c>
      <c r="K505" s="7">
        <v>0</v>
      </c>
      <c r="L505" s="6">
        <v>13.37</v>
      </c>
      <c r="M505" s="6">
        <f t="shared" si="28"/>
        <v>35.4</v>
      </c>
      <c r="N505" s="6">
        <f t="shared" si="29"/>
        <v>13.37</v>
      </c>
      <c r="O505" s="6">
        <f t="shared" si="30"/>
        <v>22.03</v>
      </c>
      <c r="P505" s="8">
        <f t="shared" si="31"/>
        <v>0.62231638418079105</v>
      </c>
      <c r="Q505" s="9">
        <f>YEAR(SalesDataTable[[#This Row],[Order Date]])</f>
        <v>2026</v>
      </c>
      <c r="R505" s="8" t="str">
        <f>"Q"&amp;ROUNDUP(MONTH(SalesDataTable[[#This Row],[Order Date]])/3,0)</f>
        <v>Q2</v>
      </c>
      <c r="S505" s="5">
        <f>MONTH(SalesDataTable[[#This Row],[Order Date]])</f>
        <v>4</v>
      </c>
      <c r="T505" s="8" t="str">
        <f>TEXT(SalesDataTable[[#This Row],[Order Date]],"mmm")</f>
        <v>Apr</v>
      </c>
    </row>
    <row r="506" spans="1:20" ht="15.75" x14ac:dyDescent="0.25">
      <c r="A506" s="2">
        <v>3263</v>
      </c>
      <c r="B506" s="3">
        <v>46117</v>
      </c>
      <c r="C506" s="4" t="s">
        <v>40</v>
      </c>
      <c r="D506" s="4" t="s">
        <v>51</v>
      </c>
      <c r="E506" s="4" t="s">
        <v>22</v>
      </c>
      <c r="F506" s="4" t="s">
        <v>33</v>
      </c>
      <c r="G506" s="4" t="s">
        <v>54</v>
      </c>
      <c r="H506" s="4" t="s">
        <v>65</v>
      </c>
      <c r="I506" s="5">
        <v>1</v>
      </c>
      <c r="J506" s="6">
        <v>51.75</v>
      </c>
      <c r="K506" s="7">
        <v>0.1</v>
      </c>
      <c r="L506" s="6">
        <v>22.1</v>
      </c>
      <c r="M506" s="6">
        <f t="shared" si="28"/>
        <v>46.575000000000003</v>
      </c>
      <c r="N506" s="6">
        <f t="shared" si="29"/>
        <v>22.1</v>
      </c>
      <c r="O506" s="6">
        <f t="shared" si="30"/>
        <v>24.475000000000001</v>
      </c>
      <c r="P506" s="8">
        <f t="shared" si="31"/>
        <v>0.52549651100375738</v>
      </c>
      <c r="Q506" s="9">
        <f>YEAR(SalesDataTable[[#This Row],[Order Date]])</f>
        <v>2026</v>
      </c>
      <c r="R506" s="8" t="str">
        <f>"Q"&amp;ROUNDUP(MONTH(SalesDataTable[[#This Row],[Order Date]])/3,0)</f>
        <v>Q2</v>
      </c>
      <c r="S506" s="5">
        <f>MONTH(SalesDataTable[[#This Row],[Order Date]])</f>
        <v>4</v>
      </c>
      <c r="T506" s="8" t="str">
        <f>TEXT(SalesDataTable[[#This Row],[Order Date]],"mmm")</f>
        <v>Apr</v>
      </c>
    </row>
    <row r="507" spans="1:20" ht="15.75" x14ac:dyDescent="0.25">
      <c r="A507" s="2">
        <v>4764</v>
      </c>
      <c r="B507" s="3">
        <v>46117</v>
      </c>
      <c r="C507" s="4" t="s">
        <v>40</v>
      </c>
      <c r="D507" s="4" t="s">
        <v>67</v>
      </c>
      <c r="E507" s="4" t="s">
        <v>48</v>
      </c>
      <c r="F507" s="4" t="s">
        <v>33</v>
      </c>
      <c r="G507" s="4" t="s">
        <v>24</v>
      </c>
      <c r="H507" s="4" t="s">
        <v>46</v>
      </c>
      <c r="I507" s="5">
        <v>6</v>
      </c>
      <c r="J507" s="6">
        <v>39.6</v>
      </c>
      <c r="K507" s="7">
        <v>0.15</v>
      </c>
      <c r="L507" s="6">
        <v>17.010000000000002</v>
      </c>
      <c r="M507" s="6">
        <f t="shared" si="28"/>
        <v>201.96</v>
      </c>
      <c r="N507" s="6">
        <f t="shared" si="29"/>
        <v>102.06</v>
      </c>
      <c r="O507" s="6">
        <f t="shared" si="30"/>
        <v>99.9</v>
      </c>
      <c r="P507" s="8">
        <f t="shared" si="31"/>
        <v>0.49465240641711233</v>
      </c>
      <c r="Q507" s="9">
        <f>YEAR(SalesDataTable[[#This Row],[Order Date]])</f>
        <v>2026</v>
      </c>
      <c r="R507" s="8" t="str">
        <f>"Q"&amp;ROUNDUP(MONTH(SalesDataTable[[#This Row],[Order Date]])/3,0)</f>
        <v>Q2</v>
      </c>
      <c r="S507" s="5">
        <f>MONTH(SalesDataTable[[#This Row],[Order Date]])</f>
        <v>4</v>
      </c>
      <c r="T507" s="8" t="str">
        <f>TEXT(SalesDataTable[[#This Row],[Order Date]],"mmm")</f>
        <v>Apr</v>
      </c>
    </row>
    <row r="508" spans="1:20" ht="15.75" x14ac:dyDescent="0.25">
      <c r="A508" s="2">
        <v>28</v>
      </c>
      <c r="B508" s="3">
        <v>46118</v>
      </c>
      <c r="C508" s="4" t="s">
        <v>26</v>
      </c>
      <c r="D508" s="4" t="s">
        <v>47</v>
      </c>
      <c r="E508" s="4" t="s">
        <v>39</v>
      </c>
      <c r="F508" s="4" t="s">
        <v>33</v>
      </c>
      <c r="G508" s="4" t="s">
        <v>54</v>
      </c>
      <c r="H508" s="4" t="s">
        <v>58</v>
      </c>
      <c r="I508" s="5">
        <v>2</v>
      </c>
      <c r="J508" s="6">
        <v>125.94</v>
      </c>
      <c r="K508" s="7">
        <v>0.05</v>
      </c>
      <c r="L508" s="6">
        <v>70.94</v>
      </c>
      <c r="M508" s="6">
        <f t="shared" si="28"/>
        <v>239.28599999999997</v>
      </c>
      <c r="N508" s="6">
        <f t="shared" si="29"/>
        <v>141.88</v>
      </c>
      <c r="O508" s="6">
        <f t="shared" si="30"/>
        <v>97.405999999999977</v>
      </c>
      <c r="P508" s="8">
        <f t="shared" si="31"/>
        <v>0.40706936469329585</v>
      </c>
      <c r="Q508" s="9">
        <f>YEAR(SalesDataTable[[#This Row],[Order Date]])</f>
        <v>2026</v>
      </c>
      <c r="R508" s="8" t="str">
        <f>"Q"&amp;ROUNDUP(MONTH(SalesDataTable[[#This Row],[Order Date]])/3,0)</f>
        <v>Q2</v>
      </c>
      <c r="S508" s="5">
        <f>MONTH(SalesDataTable[[#This Row],[Order Date]])</f>
        <v>4</v>
      </c>
      <c r="T508" s="8" t="str">
        <f>TEXT(SalesDataTable[[#This Row],[Order Date]],"mmm")</f>
        <v>Apr</v>
      </c>
    </row>
    <row r="509" spans="1:20" ht="15.75" x14ac:dyDescent="0.25">
      <c r="A509" s="2">
        <v>581</v>
      </c>
      <c r="B509" s="3">
        <v>46118</v>
      </c>
      <c r="C509" s="4" t="s">
        <v>26</v>
      </c>
      <c r="D509" s="4" t="s">
        <v>27</v>
      </c>
      <c r="E509" s="4" t="s">
        <v>22</v>
      </c>
      <c r="F509" s="4" t="s">
        <v>23</v>
      </c>
      <c r="G509" s="4" t="s">
        <v>43</v>
      </c>
      <c r="H509" s="4" t="s">
        <v>71</v>
      </c>
      <c r="I509" s="5">
        <v>3</v>
      </c>
      <c r="J509" s="6">
        <v>124.67</v>
      </c>
      <c r="K509" s="7">
        <v>0</v>
      </c>
      <c r="L509" s="6">
        <v>61.46</v>
      </c>
      <c r="M509" s="6">
        <f t="shared" si="28"/>
        <v>374.01</v>
      </c>
      <c r="N509" s="6">
        <f t="shared" si="29"/>
        <v>184.38</v>
      </c>
      <c r="O509" s="6">
        <f t="shared" si="30"/>
        <v>189.63</v>
      </c>
      <c r="P509" s="8">
        <f t="shared" si="31"/>
        <v>0.50701852891633914</v>
      </c>
      <c r="Q509" s="9">
        <f>YEAR(SalesDataTable[[#This Row],[Order Date]])</f>
        <v>2026</v>
      </c>
      <c r="R509" s="8" t="str">
        <f>"Q"&amp;ROUNDUP(MONTH(SalesDataTable[[#This Row],[Order Date]])/3,0)</f>
        <v>Q2</v>
      </c>
      <c r="S509" s="5">
        <f>MONTH(SalesDataTable[[#This Row],[Order Date]])</f>
        <v>4</v>
      </c>
      <c r="T509" s="8" t="str">
        <f>TEXT(SalesDataTable[[#This Row],[Order Date]],"mmm")</f>
        <v>Apr</v>
      </c>
    </row>
    <row r="510" spans="1:20" ht="15.75" x14ac:dyDescent="0.25">
      <c r="A510" s="2">
        <v>643</v>
      </c>
      <c r="B510" s="3">
        <v>46118</v>
      </c>
      <c r="C510" s="4" t="s">
        <v>40</v>
      </c>
      <c r="D510" s="4" t="s">
        <v>53</v>
      </c>
      <c r="E510" s="4" t="s">
        <v>22</v>
      </c>
      <c r="F510" s="4" t="s">
        <v>23</v>
      </c>
      <c r="G510" s="4" t="s">
        <v>29</v>
      </c>
      <c r="H510" s="4" t="s">
        <v>66</v>
      </c>
      <c r="I510" s="5">
        <v>2</v>
      </c>
      <c r="J510" s="6">
        <v>72.260000000000005</v>
      </c>
      <c r="K510" s="7">
        <v>0</v>
      </c>
      <c r="L510" s="6">
        <v>33.21</v>
      </c>
      <c r="M510" s="6">
        <f t="shared" si="28"/>
        <v>144.52000000000001</v>
      </c>
      <c r="N510" s="6">
        <f t="shared" si="29"/>
        <v>66.42</v>
      </c>
      <c r="O510" s="6">
        <f t="shared" si="30"/>
        <v>78.100000000000009</v>
      </c>
      <c r="P510" s="8">
        <f t="shared" si="31"/>
        <v>0.54040963188486024</v>
      </c>
      <c r="Q510" s="9">
        <f>YEAR(SalesDataTable[[#This Row],[Order Date]])</f>
        <v>2026</v>
      </c>
      <c r="R510" s="8" t="str">
        <f>"Q"&amp;ROUNDUP(MONTH(SalesDataTable[[#This Row],[Order Date]])/3,0)</f>
        <v>Q2</v>
      </c>
      <c r="S510" s="5">
        <f>MONTH(SalesDataTable[[#This Row],[Order Date]])</f>
        <v>4</v>
      </c>
      <c r="T510" s="8" t="str">
        <f>TEXT(SalesDataTable[[#This Row],[Order Date]],"mmm")</f>
        <v>Apr</v>
      </c>
    </row>
    <row r="511" spans="1:20" ht="15.75" x14ac:dyDescent="0.25">
      <c r="A511" s="2">
        <v>1907</v>
      </c>
      <c r="B511" s="3">
        <v>46118</v>
      </c>
      <c r="C511" s="4" t="s">
        <v>26</v>
      </c>
      <c r="D511" s="4" t="s">
        <v>63</v>
      </c>
      <c r="E511" s="4" t="s">
        <v>28</v>
      </c>
      <c r="F511" s="4" t="s">
        <v>36</v>
      </c>
      <c r="G511" s="4" t="s">
        <v>24</v>
      </c>
      <c r="H511" s="4" t="s">
        <v>42</v>
      </c>
      <c r="I511" s="5">
        <v>10</v>
      </c>
      <c r="J511" s="6">
        <v>50.64</v>
      </c>
      <c r="K511" s="7">
        <v>0.2</v>
      </c>
      <c r="L511" s="6">
        <v>22.99</v>
      </c>
      <c r="M511" s="6">
        <f t="shared" si="28"/>
        <v>405.12</v>
      </c>
      <c r="N511" s="6">
        <f t="shared" si="29"/>
        <v>229.89999999999998</v>
      </c>
      <c r="O511" s="6">
        <f t="shared" si="30"/>
        <v>175.22000000000003</v>
      </c>
      <c r="P511" s="8">
        <f t="shared" si="31"/>
        <v>0.43251382306477099</v>
      </c>
      <c r="Q511" s="9">
        <f>YEAR(SalesDataTable[[#This Row],[Order Date]])</f>
        <v>2026</v>
      </c>
      <c r="R511" s="8" t="str">
        <f>"Q"&amp;ROUNDUP(MONTH(SalesDataTable[[#This Row],[Order Date]])/3,0)</f>
        <v>Q2</v>
      </c>
      <c r="S511" s="5">
        <f>MONTH(SalesDataTable[[#This Row],[Order Date]])</f>
        <v>4</v>
      </c>
      <c r="T511" s="8" t="str">
        <f>TEXT(SalesDataTable[[#This Row],[Order Date]],"mmm")</f>
        <v>Apr</v>
      </c>
    </row>
    <row r="512" spans="1:20" ht="15.75" x14ac:dyDescent="0.25">
      <c r="A512" s="2">
        <v>1950</v>
      </c>
      <c r="B512" s="3">
        <v>46118</v>
      </c>
      <c r="C512" s="4" t="s">
        <v>20</v>
      </c>
      <c r="D512" s="4" t="s">
        <v>56</v>
      </c>
      <c r="E512" s="4" t="s">
        <v>22</v>
      </c>
      <c r="F512" s="4" t="s">
        <v>33</v>
      </c>
      <c r="G512" s="4" t="s">
        <v>29</v>
      </c>
      <c r="H512" s="4" t="s">
        <v>66</v>
      </c>
      <c r="I512" s="5">
        <v>1</v>
      </c>
      <c r="J512" s="6">
        <v>73</v>
      </c>
      <c r="K512" s="7">
        <v>0</v>
      </c>
      <c r="L512" s="6">
        <v>32.4</v>
      </c>
      <c r="M512" s="6">
        <f t="shared" si="28"/>
        <v>73</v>
      </c>
      <c r="N512" s="6">
        <f t="shared" si="29"/>
        <v>32.4</v>
      </c>
      <c r="O512" s="6">
        <f t="shared" si="30"/>
        <v>40.6</v>
      </c>
      <c r="P512" s="8">
        <f t="shared" si="31"/>
        <v>0.55616438356164388</v>
      </c>
      <c r="Q512" s="9">
        <f>YEAR(SalesDataTable[[#This Row],[Order Date]])</f>
        <v>2026</v>
      </c>
      <c r="R512" s="8" t="str">
        <f>"Q"&amp;ROUNDUP(MONTH(SalesDataTable[[#This Row],[Order Date]])/3,0)</f>
        <v>Q2</v>
      </c>
      <c r="S512" s="5">
        <f>MONTH(SalesDataTable[[#This Row],[Order Date]])</f>
        <v>4</v>
      </c>
      <c r="T512" s="8" t="str">
        <f>TEXT(SalesDataTable[[#This Row],[Order Date]],"mmm")</f>
        <v>Apr</v>
      </c>
    </row>
    <row r="513" spans="1:20" ht="15.75" x14ac:dyDescent="0.25">
      <c r="A513" s="2">
        <v>2443</v>
      </c>
      <c r="B513" s="3">
        <v>46118</v>
      </c>
      <c r="C513" s="4" t="s">
        <v>20</v>
      </c>
      <c r="D513" s="4" t="s">
        <v>70</v>
      </c>
      <c r="E513" s="4" t="s">
        <v>22</v>
      </c>
      <c r="F513" s="4" t="s">
        <v>23</v>
      </c>
      <c r="G513" s="4" t="s">
        <v>34</v>
      </c>
      <c r="H513" s="4" t="s">
        <v>35</v>
      </c>
      <c r="I513" s="5">
        <v>1</v>
      </c>
      <c r="J513" s="6">
        <v>35.700000000000003</v>
      </c>
      <c r="K513" s="7">
        <v>0</v>
      </c>
      <c r="L513" s="6">
        <v>13.8</v>
      </c>
      <c r="M513" s="6">
        <f t="shared" si="28"/>
        <v>35.700000000000003</v>
      </c>
      <c r="N513" s="6">
        <f t="shared" si="29"/>
        <v>13.8</v>
      </c>
      <c r="O513" s="6">
        <f t="shared" si="30"/>
        <v>21.900000000000002</v>
      </c>
      <c r="P513" s="8">
        <f t="shared" si="31"/>
        <v>0.61344537815126055</v>
      </c>
      <c r="Q513" s="9">
        <f>YEAR(SalesDataTable[[#This Row],[Order Date]])</f>
        <v>2026</v>
      </c>
      <c r="R513" s="8" t="str">
        <f>"Q"&amp;ROUNDUP(MONTH(SalesDataTable[[#This Row],[Order Date]])/3,0)</f>
        <v>Q2</v>
      </c>
      <c r="S513" s="5">
        <f>MONTH(SalesDataTable[[#This Row],[Order Date]])</f>
        <v>4</v>
      </c>
      <c r="T513" s="8" t="str">
        <f>TEXT(SalesDataTable[[#This Row],[Order Date]],"mmm")</f>
        <v>Apr</v>
      </c>
    </row>
    <row r="514" spans="1:20" ht="15.75" x14ac:dyDescent="0.25">
      <c r="A514" s="2">
        <v>2480</v>
      </c>
      <c r="B514" s="3">
        <v>46118</v>
      </c>
      <c r="C514" s="4" t="s">
        <v>31</v>
      </c>
      <c r="D514" s="4" t="s">
        <v>72</v>
      </c>
      <c r="E514" s="4" t="s">
        <v>28</v>
      </c>
      <c r="F514" s="4" t="s">
        <v>33</v>
      </c>
      <c r="G514" s="4" t="s">
        <v>29</v>
      </c>
      <c r="H514" s="4" t="s">
        <v>57</v>
      </c>
      <c r="I514" s="5">
        <v>8</v>
      </c>
      <c r="J514" s="6">
        <v>152.41999999999999</v>
      </c>
      <c r="K514" s="7">
        <v>0.05</v>
      </c>
      <c r="L514" s="6">
        <v>80.11</v>
      </c>
      <c r="M514" s="6">
        <f t="shared" ref="M514:M577" si="32">I514*J514*(1-K514)</f>
        <v>1158.3919999999998</v>
      </c>
      <c r="N514" s="6">
        <f t="shared" ref="N514:N577" si="33">I514*L514</f>
        <v>640.88</v>
      </c>
      <c r="O514" s="6">
        <f t="shared" ref="O514:O577" si="34">M514-N514</f>
        <v>517.51199999999983</v>
      </c>
      <c r="P514" s="8">
        <f t="shared" ref="P514:P577" si="35">IFERROR(O514/M514,0)</f>
        <v>0.44675032286134564</v>
      </c>
      <c r="Q514" s="9">
        <f>YEAR(SalesDataTable[[#This Row],[Order Date]])</f>
        <v>2026</v>
      </c>
      <c r="R514" s="8" t="str">
        <f>"Q"&amp;ROUNDUP(MONTH(SalesDataTable[[#This Row],[Order Date]])/3,0)</f>
        <v>Q2</v>
      </c>
      <c r="S514" s="5">
        <f>MONTH(SalesDataTable[[#This Row],[Order Date]])</f>
        <v>4</v>
      </c>
      <c r="T514" s="8" t="str">
        <f>TEXT(SalesDataTable[[#This Row],[Order Date]],"mmm")</f>
        <v>Apr</v>
      </c>
    </row>
    <row r="515" spans="1:20" ht="15.75" x14ac:dyDescent="0.25">
      <c r="A515" s="2">
        <v>2515</v>
      </c>
      <c r="B515" s="3">
        <v>46118</v>
      </c>
      <c r="C515" s="4" t="s">
        <v>40</v>
      </c>
      <c r="D515" s="4" t="s">
        <v>53</v>
      </c>
      <c r="E515" s="4" t="s">
        <v>22</v>
      </c>
      <c r="F515" s="4" t="s">
        <v>23</v>
      </c>
      <c r="G515" s="4" t="s">
        <v>24</v>
      </c>
      <c r="H515" s="4" t="s">
        <v>25</v>
      </c>
      <c r="I515" s="5">
        <v>1</v>
      </c>
      <c r="J515" s="6">
        <v>81.78</v>
      </c>
      <c r="K515" s="7">
        <v>0</v>
      </c>
      <c r="L515" s="6">
        <v>42.82</v>
      </c>
      <c r="M515" s="6">
        <f t="shared" si="32"/>
        <v>81.78</v>
      </c>
      <c r="N515" s="6">
        <f t="shared" si="33"/>
        <v>42.82</v>
      </c>
      <c r="O515" s="6">
        <f t="shared" si="34"/>
        <v>38.96</v>
      </c>
      <c r="P515" s="8">
        <f t="shared" si="35"/>
        <v>0.47640009782342874</v>
      </c>
      <c r="Q515" s="9">
        <f>YEAR(SalesDataTable[[#This Row],[Order Date]])</f>
        <v>2026</v>
      </c>
      <c r="R515" s="8" t="str">
        <f>"Q"&amp;ROUNDUP(MONTH(SalesDataTable[[#This Row],[Order Date]])/3,0)</f>
        <v>Q2</v>
      </c>
      <c r="S515" s="5">
        <f>MONTH(SalesDataTable[[#This Row],[Order Date]])</f>
        <v>4</v>
      </c>
      <c r="T515" s="8" t="str">
        <f>TEXT(SalesDataTable[[#This Row],[Order Date]],"mmm")</f>
        <v>Apr</v>
      </c>
    </row>
    <row r="516" spans="1:20" ht="15.75" x14ac:dyDescent="0.25">
      <c r="A516" s="2">
        <v>2829</v>
      </c>
      <c r="B516" s="3">
        <v>46118</v>
      </c>
      <c r="C516" s="4" t="s">
        <v>26</v>
      </c>
      <c r="D516" s="4" t="s">
        <v>47</v>
      </c>
      <c r="E516" s="4" t="s">
        <v>22</v>
      </c>
      <c r="F516" s="4" t="s">
        <v>36</v>
      </c>
      <c r="G516" s="4" t="s">
        <v>24</v>
      </c>
      <c r="H516" s="4" t="s">
        <v>50</v>
      </c>
      <c r="I516" s="5">
        <v>6</v>
      </c>
      <c r="J516" s="6">
        <v>102.59</v>
      </c>
      <c r="K516" s="7">
        <v>0.1</v>
      </c>
      <c r="L516" s="6">
        <v>49.6</v>
      </c>
      <c r="M516" s="6">
        <f t="shared" si="32"/>
        <v>553.98599999999999</v>
      </c>
      <c r="N516" s="6">
        <f t="shared" si="33"/>
        <v>297.60000000000002</v>
      </c>
      <c r="O516" s="6">
        <f t="shared" si="34"/>
        <v>256.38599999999997</v>
      </c>
      <c r="P516" s="8">
        <f t="shared" si="35"/>
        <v>0.46280230908362302</v>
      </c>
      <c r="Q516" s="9">
        <f>YEAR(SalesDataTable[[#This Row],[Order Date]])</f>
        <v>2026</v>
      </c>
      <c r="R516" s="8" t="str">
        <f>"Q"&amp;ROUNDUP(MONTH(SalesDataTable[[#This Row],[Order Date]])/3,0)</f>
        <v>Q2</v>
      </c>
      <c r="S516" s="5">
        <f>MONTH(SalesDataTable[[#This Row],[Order Date]])</f>
        <v>4</v>
      </c>
      <c r="T516" s="8" t="str">
        <f>TEXT(SalesDataTable[[#This Row],[Order Date]],"mmm")</f>
        <v>Apr</v>
      </c>
    </row>
    <row r="517" spans="1:20" ht="15.75" x14ac:dyDescent="0.25">
      <c r="A517" s="2">
        <v>4086</v>
      </c>
      <c r="B517" s="3">
        <v>46118</v>
      </c>
      <c r="C517" s="4" t="s">
        <v>40</v>
      </c>
      <c r="D517" s="4" t="s">
        <v>53</v>
      </c>
      <c r="E517" s="4" t="s">
        <v>39</v>
      </c>
      <c r="F517" s="4" t="s">
        <v>23</v>
      </c>
      <c r="G517" s="4" t="s">
        <v>29</v>
      </c>
      <c r="H517" s="4" t="s">
        <v>57</v>
      </c>
      <c r="I517" s="5">
        <v>2</v>
      </c>
      <c r="J517" s="6">
        <v>152.44</v>
      </c>
      <c r="K517" s="7">
        <v>0.15</v>
      </c>
      <c r="L517" s="6">
        <v>76.680000000000007</v>
      </c>
      <c r="M517" s="6">
        <f t="shared" si="32"/>
        <v>259.14799999999997</v>
      </c>
      <c r="N517" s="6">
        <f t="shared" si="33"/>
        <v>153.36000000000001</v>
      </c>
      <c r="O517" s="6">
        <f t="shared" si="34"/>
        <v>105.78799999999995</v>
      </c>
      <c r="P517" s="8">
        <f t="shared" si="35"/>
        <v>0.4082146109559015</v>
      </c>
      <c r="Q517" s="9">
        <f>YEAR(SalesDataTable[[#This Row],[Order Date]])</f>
        <v>2026</v>
      </c>
      <c r="R517" s="8" t="str">
        <f>"Q"&amp;ROUNDUP(MONTH(SalesDataTable[[#This Row],[Order Date]])/3,0)</f>
        <v>Q2</v>
      </c>
      <c r="S517" s="5">
        <f>MONTH(SalesDataTable[[#This Row],[Order Date]])</f>
        <v>4</v>
      </c>
      <c r="T517" s="8" t="str">
        <f>TEXT(SalesDataTable[[#This Row],[Order Date]],"mmm")</f>
        <v>Apr</v>
      </c>
    </row>
    <row r="518" spans="1:20" ht="15.75" x14ac:dyDescent="0.25">
      <c r="A518" s="2">
        <v>4512</v>
      </c>
      <c r="B518" s="3">
        <v>46118</v>
      </c>
      <c r="C518" s="4" t="s">
        <v>26</v>
      </c>
      <c r="D518" s="4" t="s">
        <v>27</v>
      </c>
      <c r="E518" s="4" t="s">
        <v>22</v>
      </c>
      <c r="F518" s="4" t="s">
        <v>33</v>
      </c>
      <c r="G518" s="4" t="s">
        <v>34</v>
      </c>
      <c r="H518" s="4" t="s">
        <v>64</v>
      </c>
      <c r="I518" s="5">
        <v>6</v>
      </c>
      <c r="J518" s="6">
        <v>136.29</v>
      </c>
      <c r="K518" s="7">
        <v>0</v>
      </c>
      <c r="L518" s="6">
        <v>68.209999999999994</v>
      </c>
      <c r="M518" s="6">
        <f t="shared" si="32"/>
        <v>817.74</v>
      </c>
      <c r="N518" s="6">
        <f t="shared" si="33"/>
        <v>409.26</v>
      </c>
      <c r="O518" s="6">
        <f t="shared" si="34"/>
        <v>408.48</v>
      </c>
      <c r="P518" s="8">
        <f t="shared" si="35"/>
        <v>0.49952307579426225</v>
      </c>
      <c r="Q518" s="9">
        <f>YEAR(SalesDataTable[[#This Row],[Order Date]])</f>
        <v>2026</v>
      </c>
      <c r="R518" s="8" t="str">
        <f>"Q"&amp;ROUNDUP(MONTH(SalesDataTable[[#This Row],[Order Date]])/3,0)</f>
        <v>Q2</v>
      </c>
      <c r="S518" s="5">
        <f>MONTH(SalesDataTable[[#This Row],[Order Date]])</f>
        <v>4</v>
      </c>
      <c r="T518" s="8" t="str">
        <f>TEXT(SalesDataTable[[#This Row],[Order Date]],"mmm")</f>
        <v>Apr</v>
      </c>
    </row>
    <row r="519" spans="1:20" ht="15.75" x14ac:dyDescent="0.25">
      <c r="A519" s="2">
        <v>4837</v>
      </c>
      <c r="B519" s="3">
        <v>46118</v>
      </c>
      <c r="C519" s="4" t="s">
        <v>20</v>
      </c>
      <c r="D519" s="4" t="s">
        <v>56</v>
      </c>
      <c r="E519" s="4" t="s">
        <v>28</v>
      </c>
      <c r="F519" s="4" t="s">
        <v>36</v>
      </c>
      <c r="G519" s="4" t="s">
        <v>29</v>
      </c>
      <c r="H519" s="4" t="s">
        <v>57</v>
      </c>
      <c r="I519" s="5">
        <v>4</v>
      </c>
      <c r="J519" s="6">
        <v>157.51</v>
      </c>
      <c r="K519" s="7">
        <v>0.2</v>
      </c>
      <c r="L519" s="6">
        <v>79.209999999999994</v>
      </c>
      <c r="M519" s="6">
        <f t="shared" si="32"/>
        <v>504.03199999999998</v>
      </c>
      <c r="N519" s="6">
        <f t="shared" si="33"/>
        <v>316.83999999999997</v>
      </c>
      <c r="O519" s="6">
        <f t="shared" si="34"/>
        <v>187.19200000000001</v>
      </c>
      <c r="P519" s="8">
        <f t="shared" si="35"/>
        <v>0.37138911815122855</v>
      </c>
      <c r="Q519" s="9">
        <f>YEAR(SalesDataTable[[#This Row],[Order Date]])</f>
        <v>2026</v>
      </c>
      <c r="R519" s="8" t="str">
        <f>"Q"&amp;ROUNDUP(MONTH(SalesDataTable[[#This Row],[Order Date]])/3,0)</f>
        <v>Q2</v>
      </c>
      <c r="S519" s="5">
        <f>MONTH(SalesDataTable[[#This Row],[Order Date]])</f>
        <v>4</v>
      </c>
      <c r="T519" s="8" t="str">
        <f>TEXT(SalesDataTable[[#This Row],[Order Date]],"mmm")</f>
        <v>Apr</v>
      </c>
    </row>
    <row r="520" spans="1:20" ht="15.75" x14ac:dyDescent="0.25">
      <c r="A520" s="2">
        <v>1580</v>
      </c>
      <c r="B520" s="3">
        <v>46119</v>
      </c>
      <c r="C520" s="4" t="s">
        <v>31</v>
      </c>
      <c r="D520" s="4" t="s">
        <v>38</v>
      </c>
      <c r="E520" s="4" t="s">
        <v>22</v>
      </c>
      <c r="F520" s="4" t="s">
        <v>33</v>
      </c>
      <c r="G520" s="4" t="s">
        <v>43</v>
      </c>
      <c r="H520" s="4" t="s">
        <v>71</v>
      </c>
      <c r="I520" s="5">
        <v>2</v>
      </c>
      <c r="J520" s="6">
        <v>120.5</v>
      </c>
      <c r="K520" s="7">
        <v>0</v>
      </c>
      <c r="L520" s="6">
        <v>61.42</v>
      </c>
      <c r="M520" s="6">
        <f t="shared" si="32"/>
        <v>241</v>
      </c>
      <c r="N520" s="6">
        <f t="shared" si="33"/>
        <v>122.84</v>
      </c>
      <c r="O520" s="6">
        <f t="shared" si="34"/>
        <v>118.16</v>
      </c>
      <c r="P520" s="8">
        <f t="shared" si="35"/>
        <v>0.49029045643153524</v>
      </c>
      <c r="Q520" s="9">
        <f>YEAR(SalesDataTable[[#This Row],[Order Date]])</f>
        <v>2026</v>
      </c>
      <c r="R520" s="8" t="str">
        <f>"Q"&amp;ROUNDUP(MONTH(SalesDataTable[[#This Row],[Order Date]])/3,0)</f>
        <v>Q2</v>
      </c>
      <c r="S520" s="5">
        <f>MONTH(SalesDataTable[[#This Row],[Order Date]])</f>
        <v>4</v>
      </c>
      <c r="T520" s="8" t="str">
        <f>TEXT(SalesDataTable[[#This Row],[Order Date]],"mmm")</f>
        <v>Apr</v>
      </c>
    </row>
    <row r="521" spans="1:20" ht="15.75" x14ac:dyDescent="0.25">
      <c r="A521" s="2">
        <v>1962</v>
      </c>
      <c r="B521" s="3">
        <v>46119</v>
      </c>
      <c r="C521" s="4" t="s">
        <v>20</v>
      </c>
      <c r="D521" s="4" t="s">
        <v>21</v>
      </c>
      <c r="E521" s="4" t="s">
        <v>22</v>
      </c>
      <c r="F521" s="4" t="s">
        <v>23</v>
      </c>
      <c r="G521" s="4" t="s">
        <v>29</v>
      </c>
      <c r="H521" s="4" t="s">
        <v>57</v>
      </c>
      <c r="I521" s="5">
        <v>3</v>
      </c>
      <c r="J521" s="6">
        <v>152.62</v>
      </c>
      <c r="K521" s="7">
        <v>0.05</v>
      </c>
      <c r="L521" s="6">
        <v>77.75</v>
      </c>
      <c r="M521" s="6">
        <f t="shared" si="32"/>
        <v>434.96699999999998</v>
      </c>
      <c r="N521" s="6">
        <f t="shared" si="33"/>
        <v>233.25</v>
      </c>
      <c r="O521" s="6">
        <f t="shared" si="34"/>
        <v>201.71699999999998</v>
      </c>
      <c r="P521" s="8">
        <f t="shared" si="35"/>
        <v>0.46375242259757637</v>
      </c>
      <c r="Q521" s="9">
        <f>YEAR(SalesDataTable[[#This Row],[Order Date]])</f>
        <v>2026</v>
      </c>
      <c r="R521" s="8" t="str">
        <f>"Q"&amp;ROUNDUP(MONTH(SalesDataTable[[#This Row],[Order Date]])/3,0)</f>
        <v>Q2</v>
      </c>
      <c r="S521" s="5">
        <f>MONTH(SalesDataTable[[#This Row],[Order Date]])</f>
        <v>4</v>
      </c>
      <c r="T521" s="8" t="str">
        <f>TEXT(SalesDataTable[[#This Row],[Order Date]],"mmm")</f>
        <v>Apr</v>
      </c>
    </row>
    <row r="522" spans="1:20" ht="15.75" x14ac:dyDescent="0.25">
      <c r="A522" s="2">
        <v>2381</v>
      </c>
      <c r="B522" s="3">
        <v>46119</v>
      </c>
      <c r="C522" s="4" t="s">
        <v>26</v>
      </c>
      <c r="D522" s="4" t="s">
        <v>61</v>
      </c>
      <c r="E522" s="4" t="s">
        <v>22</v>
      </c>
      <c r="F522" s="4" t="s">
        <v>23</v>
      </c>
      <c r="G522" s="4" t="s">
        <v>34</v>
      </c>
      <c r="H522" s="4" t="s">
        <v>64</v>
      </c>
      <c r="I522" s="5">
        <v>2</v>
      </c>
      <c r="J522" s="6">
        <v>134.16</v>
      </c>
      <c r="K522" s="7">
        <v>0.05</v>
      </c>
      <c r="L522" s="6">
        <v>67.08</v>
      </c>
      <c r="M522" s="6">
        <f t="shared" si="32"/>
        <v>254.90399999999997</v>
      </c>
      <c r="N522" s="6">
        <f t="shared" si="33"/>
        <v>134.16</v>
      </c>
      <c r="O522" s="6">
        <f t="shared" si="34"/>
        <v>120.74399999999997</v>
      </c>
      <c r="P522" s="8">
        <f t="shared" si="35"/>
        <v>0.47368421052631576</v>
      </c>
      <c r="Q522" s="9">
        <f>YEAR(SalesDataTable[[#This Row],[Order Date]])</f>
        <v>2026</v>
      </c>
      <c r="R522" s="8" t="str">
        <f>"Q"&amp;ROUNDUP(MONTH(SalesDataTable[[#This Row],[Order Date]])/3,0)</f>
        <v>Q2</v>
      </c>
      <c r="S522" s="5">
        <f>MONTH(SalesDataTable[[#This Row],[Order Date]])</f>
        <v>4</v>
      </c>
      <c r="T522" s="8" t="str">
        <f>TEXT(SalesDataTable[[#This Row],[Order Date]],"mmm")</f>
        <v>Apr</v>
      </c>
    </row>
    <row r="523" spans="1:20" ht="15.75" x14ac:dyDescent="0.25">
      <c r="A523" s="2">
        <v>2655</v>
      </c>
      <c r="B523" s="3">
        <v>46119</v>
      </c>
      <c r="C523" s="4" t="s">
        <v>40</v>
      </c>
      <c r="D523" s="4" t="s">
        <v>67</v>
      </c>
      <c r="E523" s="4" t="s">
        <v>39</v>
      </c>
      <c r="F523" s="4" t="s">
        <v>36</v>
      </c>
      <c r="G523" s="4" t="s">
        <v>24</v>
      </c>
      <c r="H523" s="4" t="s">
        <v>50</v>
      </c>
      <c r="I523" s="5">
        <v>1</v>
      </c>
      <c r="J523" s="6">
        <v>101.13</v>
      </c>
      <c r="K523" s="7">
        <v>0</v>
      </c>
      <c r="L523" s="6">
        <v>50.8</v>
      </c>
      <c r="M523" s="6">
        <f t="shared" si="32"/>
        <v>101.13</v>
      </c>
      <c r="N523" s="6">
        <f t="shared" si="33"/>
        <v>50.8</v>
      </c>
      <c r="O523" s="6">
        <f t="shared" si="34"/>
        <v>50.33</v>
      </c>
      <c r="P523" s="8">
        <f t="shared" si="35"/>
        <v>0.49767625828141998</v>
      </c>
      <c r="Q523" s="9">
        <f>YEAR(SalesDataTable[[#This Row],[Order Date]])</f>
        <v>2026</v>
      </c>
      <c r="R523" s="8" t="str">
        <f>"Q"&amp;ROUNDUP(MONTH(SalesDataTable[[#This Row],[Order Date]])/3,0)</f>
        <v>Q2</v>
      </c>
      <c r="S523" s="5">
        <f>MONTH(SalesDataTable[[#This Row],[Order Date]])</f>
        <v>4</v>
      </c>
      <c r="T523" s="8" t="str">
        <f>TEXT(SalesDataTable[[#This Row],[Order Date]],"mmm")</f>
        <v>Apr</v>
      </c>
    </row>
    <row r="524" spans="1:20" ht="15.75" x14ac:dyDescent="0.25">
      <c r="A524" s="2">
        <v>2944</v>
      </c>
      <c r="B524" s="3">
        <v>46119</v>
      </c>
      <c r="C524" s="4" t="s">
        <v>26</v>
      </c>
      <c r="D524" s="4" t="s">
        <v>69</v>
      </c>
      <c r="E524" s="4" t="s">
        <v>39</v>
      </c>
      <c r="F524" s="4" t="s">
        <v>33</v>
      </c>
      <c r="G524" s="4" t="s">
        <v>54</v>
      </c>
      <c r="H524" s="4" t="s">
        <v>65</v>
      </c>
      <c r="I524" s="5">
        <v>1</v>
      </c>
      <c r="J524" s="6">
        <v>51.36</v>
      </c>
      <c r="K524" s="7">
        <v>0</v>
      </c>
      <c r="L524" s="6">
        <v>22.21</v>
      </c>
      <c r="M524" s="6">
        <f t="shared" si="32"/>
        <v>51.36</v>
      </c>
      <c r="N524" s="6">
        <f t="shared" si="33"/>
        <v>22.21</v>
      </c>
      <c r="O524" s="6">
        <f t="shared" si="34"/>
        <v>29.15</v>
      </c>
      <c r="P524" s="8">
        <f t="shared" si="35"/>
        <v>0.56756230529595009</v>
      </c>
      <c r="Q524" s="9">
        <f>YEAR(SalesDataTable[[#This Row],[Order Date]])</f>
        <v>2026</v>
      </c>
      <c r="R524" s="8" t="str">
        <f>"Q"&amp;ROUNDUP(MONTH(SalesDataTable[[#This Row],[Order Date]])/3,0)</f>
        <v>Q2</v>
      </c>
      <c r="S524" s="5">
        <f>MONTH(SalesDataTable[[#This Row],[Order Date]])</f>
        <v>4</v>
      </c>
      <c r="T524" s="8" t="str">
        <f>TEXT(SalesDataTable[[#This Row],[Order Date]],"mmm")</f>
        <v>Apr</v>
      </c>
    </row>
    <row r="525" spans="1:20" ht="15.75" x14ac:dyDescent="0.25">
      <c r="A525" s="2">
        <v>4756</v>
      </c>
      <c r="B525" s="3">
        <v>46119</v>
      </c>
      <c r="C525" s="4" t="s">
        <v>31</v>
      </c>
      <c r="D525" s="4" t="s">
        <v>72</v>
      </c>
      <c r="E525" s="4" t="s">
        <v>22</v>
      </c>
      <c r="F525" s="4" t="s">
        <v>36</v>
      </c>
      <c r="G525" s="4" t="s">
        <v>29</v>
      </c>
      <c r="H525" s="4" t="s">
        <v>57</v>
      </c>
      <c r="I525" s="5">
        <v>5</v>
      </c>
      <c r="J525" s="6">
        <v>151.88</v>
      </c>
      <c r="K525" s="7">
        <v>0</v>
      </c>
      <c r="L525" s="6">
        <v>80.56</v>
      </c>
      <c r="M525" s="6">
        <f t="shared" si="32"/>
        <v>759.4</v>
      </c>
      <c r="N525" s="6">
        <f t="shared" si="33"/>
        <v>402.8</v>
      </c>
      <c r="O525" s="6">
        <f t="shared" si="34"/>
        <v>356.59999999999997</v>
      </c>
      <c r="P525" s="8">
        <f t="shared" si="35"/>
        <v>0.46958124835396364</v>
      </c>
      <c r="Q525" s="9">
        <f>YEAR(SalesDataTable[[#This Row],[Order Date]])</f>
        <v>2026</v>
      </c>
      <c r="R525" s="8" t="str">
        <f>"Q"&amp;ROUNDUP(MONTH(SalesDataTable[[#This Row],[Order Date]])/3,0)</f>
        <v>Q2</v>
      </c>
      <c r="S525" s="5">
        <f>MONTH(SalesDataTable[[#This Row],[Order Date]])</f>
        <v>4</v>
      </c>
      <c r="T525" s="8" t="str">
        <f>TEXT(SalesDataTable[[#This Row],[Order Date]],"mmm")</f>
        <v>Apr</v>
      </c>
    </row>
    <row r="526" spans="1:20" ht="15.75" x14ac:dyDescent="0.25">
      <c r="A526" s="2">
        <v>52</v>
      </c>
      <c r="B526" s="3">
        <v>46120</v>
      </c>
      <c r="C526" s="4" t="s">
        <v>26</v>
      </c>
      <c r="D526" s="4" t="s">
        <v>63</v>
      </c>
      <c r="E526" s="4" t="s">
        <v>22</v>
      </c>
      <c r="F526" s="4" t="s">
        <v>33</v>
      </c>
      <c r="G526" s="4" t="s">
        <v>34</v>
      </c>
      <c r="H526" s="4" t="s">
        <v>64</v>
      </c>
      <c r="I526" s="5">
        <v>2</v>
      </c>
      <c r="J526" s="6">
        <v>133.59</v>
      </c>
      <c r="K526" s="7">
        <v>0</v>
      </c>
      <c r="L526" s="6">
        <v>66.83</v>
      </c>
      <c r="M526" s="6">
        <f t="shared" si="32"/>
        <v>267.18</v>
      </c>
      <c r="N526" s="6">
        <f t="shared" si="33"/>
        <v>133.66</v>
      </c>
      <c r="O526" s="6">
        <f t="shared" si="34"/>
        <v>133.52000000000001</v>
      </c>
      <c r="P526" s="8">
        <f t="shared" si="35"/>
        <v>0.49973800434164234</v>
      </c>
      <c r="Q526" s="9">
        <f>YEAR(SalesDataTable[[#This Row],[Order Date]])</f>
        <v>2026</v>
      </c>
      <c r="R526" s="8" t="str">
        <f>"Q"&amp;ROUNDUP(MONTH(SalesDataTable[[#This Row],[Order Date]])/3,0)</f>
        <v>Q2</v>
      </c>
      <c r="S526" s="5">
        <f>MONTH(SalesDataTable[[#This Row],[Order Date]])</f>
        <v>4</v>
      </c>
      <c r="T526" s="8" t="str">
        <f>TEXT(SalesDataTable[[#This Row],[Order Date]],"mmm")</f>
        <v>Apr</v>
      </c>
    </row>
    <row r="527" spans="1:20" ht="15.75" x14ac:dyDescent="0.25">
      <c r="A527" s="2">
        <v>556</v>
      </c>
      <c r="B527" s="3">
        <v>46120</v>
      </c>
      <c r="C527" s="4" t="s">
        <v>40</v>
      </c>
      <c r="D527" s="4" t="s">
        <v>53</v>
      </c>
      <c r="E527" s="4" t="s">
        <v>22</v>
      </c>
      <c r="F527" s="4" t="s">
        <v>33</v>
      </c>
      <c r="G527" s="4" t="s">
        <v>43</v>
      </c>
      <c r="H527" s="4" t="s">
        <v>71</v>
      </c>
      <c r="I527" s="5">
        <v>2</v>
      </c>
      <c r="J527" s="6">
        <v>124.39</v>
      </c>
      <c r="K527" s="7">
        <v>0</v>
      </c>
      <c r="L527" s="6">
        <v>61.27</v>
      </c>
      <c r="M527" s="6">
        <f t="shared" si="32"/>
        <v>248.78</v>
      </c>
      <c r="N527" s="6">
        <f t="shared" si="33"/>
        <v>122.54</v>
      </c>
      <c r="O527" s="6">
        <f t="shared" si="34"/>
        <v>126.24</v>
      </c>
      <c r="P527" s="8">
        <f t="shared" si="35"/>
        <v>0.50743628909076288</v>
      </c>
      <c r="Q527" s="9">
        <f>YEAR(SalesDataTable[[#This Row],[Order Date]])</f>
        <v>2026</v>
      </c>
      <c r="R527" s="8" t="str">
        <f>"Q"&amp;ROUNDUP(MONTH(SalesDataTable[[#This Row],[Order Date]])/3,0)</f>
        <v>Q2</v>
      </c>
      <c r="S527" s="5">
        <f>MONTH(SalesDataTable[[#This Row],[Order Date]])</f>
        <v>4</v>
      </c>
      <c r="T527" s="8" t="str">
        <f>TEXT(SalesDataTable[[#This Row],[Order Date]],"mmm")</f>
        <v>Apr</v>
      </c>
    </row>
    <row r="528" spans="1:20" ht="15.75" x14ac:dyDescent="0.25">
      <c r="A528" s="2">
        <v>1233</v>
      </c>
      <c r="B528" s="3">
        <v>46120</v>
      </c>
      <c r="C528" s="4" t="s">
        <v>20</v>
      </c>
      <c r="D528" s="4" t="s">
        <v>70</v>
      </c>
      <c r="E528" s="4" t="s">
        <v>22</v>
      </c>
      <c r="F528" s="4" t="s">
        <v>33</v>
      </c>
      <c r="G528" s="4" t="s">
        <v>24</v>
      </c>
      <c r="H528" s="4" t="s">
        <v>42</v>
      </c>
      <c r="I528" s="5">
        <v>5</v>
      </c>
      <c r="J528" s="6">
        <v>50.22</v>
      </c>
      <c r="K528" s="7">
        <v>0.1</v>
      </c>
      <c r="L528" s="6">
        <v>22.31</v>
      </c>
      <c r="M528" s="6">
        <f t="shared" si="32"/>
        <v>225.99</v>
      </c>
      <c r="N528" s="6">
        <f t="shared" si="33"/>
        <v>111.55</v>
      </c>
      <c r="O528" s="6">
        <f t="shared" si="34"/>
        <v>114.44000000000001</v>
      </c>
      <c r="P528" s="8">
        <f t="shared" si="35"/>
        <v>0.50639408823399268</v>
      </c>
      <c r="Q528" s="9">
        <f>YEAR(SalesDataTable[[#This Row],[Order Date]])</f>
        <v>2026</v>
      </c>
      <c r="R528" s="8" t="str">
        <f>"Q"&amp;ROUNDUP(MONTH(SalesDataTable[[#This Row],[Order Date]])/3,0)</f>
        <v>Q2</v>
      </c>
      <c r="S528" s="5">
        <f>MONTH(SalesDataTable[[#This Row],[Order Date]])</f>
        <v>4</v>
      </c>
      <c r="T528" s="8" t="str">
        <f>TEXT(SalesDataTable[[#This Row],[Order Date]],"mmm")</f>
        <v>Apr</v>
      </c>
    </row>
    <row r="529" spans="1:20" ht="15.75" x14ac:dyDescent="0.25">
      <c r="A529" s="2">
        <v>1492</v>
      </c>
      <c r="B529" s="3">
        <v>46120</v>
      </c>
      <c r="C529" s="4" t="s">
        <v>26</v>
      </c>
      <c r="D529" s="4" t="s">
        <v>69</v>
      </c>
      <c r="E529" s="4" t="s">
        <v>22</v>
      </c>
      <c r="F529" s="4" t="s">
        <v>23</v>
      </c>
      <c r="G529" s="4" t="s">
        <v>24</v>
      </c>
      <c r="H529" s="4" t="s">
        <v>46</v>
      </c>
      <c r="I529" s="5">
        <v>2</v>
      </c>
      <c r="J529" s="6">
        <v>41.08</v>
      </c>
      <c r="K529" s="7">
        <v>0</v>
      </c>
      <c r="L529" s="6">
        <v>16.79</v>
      </c>
      <c r="M529" s="6">
        <f t="shared" si="32"/>
        <v>82.16</v>
      </c>
      <c r="N529" s="6">
        <f t="shared" si="33"/>
        <v>33.58</v>
      </c>
      <c r="O529" s="6">
        <f t="shared" si="34"/>
        <v>48.58</v>
      </c>
      <c r="P529" s="8">
        <f t="shared" si="35"/>
        <v>0.59128529698149956</v>
      </c>
      <c r="Q529" s="9">
        <f>YEAR(SalesDataTable[[#This Row],[Order Date]])</f>
        <v>2026</v>
      </c>
      <c r="R529" s="8" t="str">
        <f>"Q"&amp;ROUNDUP(MONTH(SalesDataTable[[#This Row],[Order Date]])/3,0)</f>
        <v>Q2</v>
      </c>
      <c r="S529" s="5">
        <f>MONTH(SalesDataTable[[#This Row],[Order Date]])</f>
        <v>4</v>
      </c>
      <c r="T529" s="8" t="str">
        <f>TEXT(SalesDataTable[[#This Row],[Order Date]],"mmm")</f>
        <v>Apr</v>
      </c>
    </row>
    <row r="530" spans="1:20" ht="15.75" x14ac:dyDescent="0.25">
      <c r="A530" s="2">
        <v>1619</v>
      </c>
      <c r="B530" s="3">
        <v>46120</v>
      </c>
      <c r="C530" s="4" t="s">
        <v>40</v>
      </c>
      <c r="D530" s="4" t="s">
        <v>53</v>
      </c>
      <c r="E530" s="4" t="s">
        <v>39</v>
      </c>
      <c r="F530" s="4" t="s">
        <v>33</v>
      </c>
      <c r="G530" s="4" t="s">
        <v>34</v>
      </c>
      <c r="H530" s="4" t="s">
        <v>52</v>
      </c>
      <c r="I530" s="5">
        <v>5</v>
      </c>
      <c r="J530" s="6">
        <v>46.11</v>
      </c>
      <c r="K530" s="7">
        <v>0</v>
      </c>
      <c r="L530" s="6">
        <v>18.88</v>
      </c>
      <c r="M530" s="6">
        <f t="shared" si="32"/>
        <v>230.55</v>
      </c>
      <c r="N530" s="6">
        <f t="shared" si="33"/>
        <v>94.399999999999991</v>
      </c>
      <c r="O530" s="6">
        <f t="shared" si="34"/>
        <v>136.15000000000003</v>
      </c>
      <c r="P530" s="8">
        <f t="shared" si="35"/>
        <v>0.5905443504662764</v>
      </c>
      <c r="Q530" s="9">
        <f>YEAR(SalesDataTable[[#This Row],[Order Date]])</f>
        <v>2026</v>
      </c>
      <c r="R530" s="8" t="str">
        <f>"Q"&amp;ROUNDUP(MONTH(SalesDataTable[[#This Row],[Order Date]])/3,0)</f>
        <v>Q2</v>
      </c>
      <c r="S530" s="5">
        <f>MONTH(SalesDataTable[[#This Row],[Order Date]])</f>
        <v>4</v>
      </c>
      <c r="T530" s="8" t="str">
        <f>TEXT(SalesDataTable[[#This Row],[Order Date]],"mmm")</f>
        <v>Apr</v>
      </c>
    </row>
    <row r="531" spans="1:20" ht="15.75" x14ac:dyDescent="0.25">
      <c r="A531" s="2">
        <v>1631</v>
      </c>
      <c r="B531" s="3">
        <v>46120</v>
      </c>
      <c r="C531" s="4" t="s">
        <v>40</v>
      </c>
      <c r="D531" s="4" t="s">
        <v>53</v>
      </c>
      <c r="E531" s="4" t="s">
        <v>22</v>
      </c>
      <c r="F531" s="4" t="s">
        <v>23</v>
      </c>
      <c r="G531" s="4" t="s">
        <v>34</v>
      </c>
      <c r="H531" s="4" t="s">
        <v>52</v>
      </c>
      <c r="I531" s="5">
        <v>1</v>
      </c>
      <c r="J531" s="6">
        <v>45.54</v>
      </c>
      <c r="K531" s="7">
        <v>0</v>
      </c>
      <c r="L531" s="6">
        <v>18.36</v>
      </c>
      <c r="M531" s="6">
        <f t="shared" si="32"/>
        <v>45.54</v>
      </c>
      <c r="N531" s="6">
        <f t="shared" si="33"/>
        <v>18.36</v>
      </c>
      <c r="O531" s="6">
        <f t="shared" si="34"/>
        <v>27.18</v>
      </c>
      <c r="P531" s="8">
        <f t="shared" si="35"/>
        <v>0.59683794466403162</v>
      </c>
      <c r="Q531" s="9">
        <f>YEAR(SalesDataTable[[#This Row],[Order Date]])</f>
        <v>2026</v>
      </c>
      <c r="R531" s="8" t="str">
        <f>"Q"&amp;ROUNDUP(MONTH(SalesDataTable[[#This Row],[Order Date]])/3,0)</f>
        <v>Q2</v>
      </c>
      <c r="S531" s="5">
        <f>MONTH(SalesDataTable[[#This Row],[Order Date]])</f>
        <v>4</v>
      </c>
      <c r="T531" s="8" t="str">
        <f>TEXT(SalesDataTable[[#This Row],[Order Date]],"mmm")</f>
        <v>Apr</v>
      </c>
    </row>
    <row r="532" spans="1:20" ht="15.75" x14ac:dyDescent="0.25">
      <c r="A532" s="2">
        <v>1844</v>
      </c>
      <c r="B532" s="3">
        <v>46120</v>
      </c>
      <c r="C532" s="4" t="s">
        <v>26</v>
      </c>
      <c r="D532" s="4" t="s">
        <v>69</v>
      </c>
      <c r="E532" s="4" t="s">
        <v>39</v>
      </c>
      <c r="F532" s="4" t="s">
        <v>33</v>
      </c>
      <c r="G532" s="4" t="s">
        <v>54</v>
      </c>
      <c r="H532" s="4" t="s">
        <v>62</v>
      </c>
      <c r="I532" s="5">
        <v>2</v>
      </c>
      <c r="J532" s="6">
        <v>37.1</v>
      </c>
      <c r="K532" s="7">
        <v>0.1</v>
      </c>
      <c r="L532" s="6">
        <v>14.17</v>
      </c>
      <c r="M532" s="6">
        <f t="shared" si="32"/>
        <v>66.78</v>
      </c>
      <c r="N532" s="6">
        <f t="shared" si="33"/>
        <v>28.34</v>
      </c>
      <c r="O532" s="6">
        <f t="shared" si="34"/>
        <v>38.44</v>
      </c>
      <c r="P532" s="8">
        <f t="shared" si="35"/>
        <v>0.57562144354597178</v>
      </c>
      <c r="Q532" s="9">
        <f>YEAR(SalesDataTable[[#This Row],[Order Date]])</f>
        <v>2026</v>
      </c>
      <c r="R532" s="8" t="str">
        <f>"Q"&amp;ROUNDUP(MONTH(SalesDataTable[[#This Row],[Order Date]])/3,0)</f>
        <v>Q2</v>
      </c>
      <c r="S532" s="5">
        <f>MONTH(SalesDataTable[[#This Row],[Order Date]])</f>
        <v>4</v>
      </c>
      <c r="T532" s="8" t="str">
        <f>TEXT(SalesDataTable[[#This Row],[Order Date]],"mmm")</f>
        <v>Apr</v>
      </c>
    </row>
    <row r="533" spans="1:20" ht="15.75" x14ac:dyDescent="0.25">
      <c r="A533" s="2">
        <v>4246</v>
      </c>
      <c r="B533" s="3">
        <v>46120</v>
      </c>
      <c r="C533" s="4" t="s">
        <v>40</v>
      </c>
      <c r="D533" s="4" t="s">
        <v>53</v>
      </c>
      <c r="E533" s="4" t="s">
        <v>28</v>
      </c>
      <c r="F533" s="4" t="s">
        <v>36</v>
      </c>
      <c r="G533" s="4" t="s">
        <v>29</v>
      </c>
      <c r="H533" s="4" t="s">
        <v>57</v>
      </c>
      <c r="I533" s="5">
        <v>5</v>
      </c>
      <c r="J533" s="6">
        <v>156.57</v>
      </c>
      <c r="K533" s="7">
        <v>0.15</v>
      </c>
      <c r="L533" s="6">
        <v>80.849999999999994</v>
      </c>
      <c r="M533" s="6">
        <f t="shared" si="32"/>
        <v>665.4224999999999</v>
      </c>
      <c r="N533" s="6">
        <f t="shared" si="33"/>
        <v>404.25</v>
      </c>
      <c r="O533" s="6">
        <f t="shared" si="34"/>
        <v>261.1724999999999</v>
      </c>
      <c r="P533" s="8">
        <f t="shared" si="35"/>
        <v>0.39249123677062309</v>
      </c>
      <c r="Q533" s="9">
        <f>YEAR(SalesDataTable[[#This Row],[Order Date]])</f>
        <v>2026</v>
      </c>
      <c r="R533" s="8" t="str">
        <f>"Q"&amp;ROUNDUP(MONTH(SalesDataTable[[#This Row],[Order Date]])/3,0)</f>
        <v>Q2</v>
      </c>
      <c r="S533" s="5">
        <f>MONTH(SalesDataTable[[#This Row],[Order Date]])</f>
        <v>4</v>
      </c>
      <c r="T533" s="8" t="str">
        <f>TEXT(SalesDataTable[[#This Row],[Order Date]],"mmm")</f>
        <v>Apr</v>
      </c>
    </row>
    <row r="534" spans="1:20" ht="15.75" x14ac:dyDescent="0.25">
      <c r="A534" s="2">
        <v>5139</v>
      </c>
      <c r="B534" s="3">
        <v>46120</v>
      </c>
      <c r="C534" s="4" t="s">
        <v>20</v>
      </c>
      <c r="D534" s="4" t="s">
        <v>70</v>
      </c>
      <c r="E534" s="4" t="s">
        <v>22</v>
      </c>
      <c r="F534" s="4" t="s">
        <v>23</v>
      </c>
      <c r="G534" s="4" t="s">
        <v>54</v>
      </c>
      <c r="H534" s="4" t="s">
        <v>65</v>
      </c>
      <c r="I534" s="5">
        <v>2</v>
      </c>
      <c r="J534" s="6">
        <v>51.4</v>
      </c>
      <c r="K534" s="7">
        <v>0</v>
      </c>
      <c r="L534" s="6">
        <v>21.99</v>
      </c>
      <c r="M534" s="6">
        <f t="shared" si="32"/>
        <v>102.8</v>
      </c>
      <c r="N534" s="6">
        <f t="shared" si="33"/>
        <v>43.98</v>
      </c>
      <c r="O534" s="6">
        <f t="shared" si="34"/>
        <v>58.82</v>
      </c>
      <c r="P534" s="8">
        <f t="shared" si="35"/>
        <v>0.57217898832684821</v>
      </c>
      <c r="Q534" s="9">
        <f>YEAR(SalesDataTable[[#This Row],[Order Date]])</f>
        <v>2026</v>
      </c>
      <c r="R534" s="8" t="str">
        <f>"Q"&amp;ROUNDUP(MONTH(SalesDataTable[[#This Row],[Order Date]])/3,0)</f>
        <v>Q2</v>
      </c>
      <c r="S534" s="5">
        <f>MONTH(SalesDataTable[[#This Row],[Order Date]])</f>
        <v>4</v>
      </c>
      <c r="T534" s="8" t="str">
        <f>TEXT(SalesDataTable[[#This Row],[Order Date]],"mmm")</f>
        <v>Apr</v>
      </c>
    </row>
    <row r="535" spans="1:20" ht="15.75" x14ac:dyDescent="0.25">
      <c r="A535" s="2">
        <v>186</v>
      </c>
      <c r="B535" s="3">
        <v>46121</v>
      </c>
      <c r="C535" s="4" t="s">
        <v>20</v>
      </c>
      <c r="D535" s="4" t="s">
        <v>21</v>
      </c>
      <c r="E535" s="4" t="s">
        <v>22</v>
      </c>
      <c r="F535" s="4" t="s">
        <v>33</v>
      </c>
      <c r="G535" s="4" t="s">
        <v>34</v>
      </c>
      <c r="H535" s="4" t="s">
        <v>52</v>
      </c>
      <c r="I535" s="5">
        <v>2</v>
      </c>
      <c r="J535" s="6">
        <v>46.42</v>
      </c>
      <c r="K535" s="7">
        <v>0.1</v>
      </c>
      <c r="L535" s="6">
        <v>18.73</v>
      </c>
      <c r="M535" s="6">
        <f t="shared" si="32"/>
        <v>83.556000000000012</v>
      </c>
      <c r="N535" s="6">
        <f t="shared" si="33"/>
        <v>37.46</v>
      </c>
      <c r="O535" s="6">
        <f t="shared" si="34"/>
        <v>46.096000000000011</v>
      </c>
      <c r="P535" s="8">
        <f t="shared" si="35"/>
        <v>0.55167791660682663</v>
      </c>
      <c r="Q535" s="9">
        <f>YEAR(SalesDataTable[[#This Row],[Order Date]])</f>
        <v>2026</v>
      </c>
      <c r="R535" s="8" t="str">
        <f>"Q"&amp;ROUNDUP(MONTH(SalesDataTable[[#This Row],[Order Date]])/3,0)</f>
        <v>Q2</v>
      </c>
      <c r="S535" s="5">
        <f>MONTH(SalesDataTable[[#This Row],[Order Date]])</f>
        <v>4</v>
      </c>
      <c r="T535" s="8" t="str">
        <f>TEXT(SalesDataTable[[#This Row],[Order Date]],"mmm")</f>
        <v>Apr</v>
      </c>
    </row>
    <row r="536" spans="1:20" ht="15.75" x14ac:dyDescent="0.25">
      <c r="A536" s="2">
        <v>1742</v>
      </c>
      <c r="B536" s="3">
        <v>46121</v>
      </c>
      <c r="C536" s="4" t="s">
        <v>40</v>
      </c>
      <c r="D536" s="4" t="s">
        <v>41</v>
      </c>
      <c r="E536" s="4" t="s">
        <v>48</v>
      </c>
      <c r="F536" s="4" t="s">
        <v>23</v>
      </c>
      <c r="G536" s="4" t="s">
        <v>43</v>
      </c>
      <c r="H536" s="4" t="s">
        <v>71</v>
      </c>
      <c r="I536" s="5">
        <v>2</v>
      </c>
      <c r="J536" s="6">
        <v>120.75</v>
      </c>
      <c r="K536" s="7">
        <v>0.05</v>
      </c>
      <c r="L536" s="6">
        <v>60.31</v>
      </c>
      <c r="M536" s="6">
        <f t="shared" si="32"/>
        <v>229.42499999999998</v>
      </c>
      <c r="N536" s="6">
        <f t="shared" si="33"/>
        <v>120.62</v>
      </c>
      <c r="O536" s="6">
        <f t="shared" si="34"/>
        <v>108.80499999999998</v>
      </c>
      <c r="P536" s="8">
        <f t="shared" si="35"/>
        <v>0.47425084450256066</v>
      </c>
      <c r="Q536" s="9">
        <f>YEAR(SalesDataTable[[#This Row],[Order Date]])</f>
        <v>2026</v>
      </c>
      <c r="R536" s="8" t="str">
        <f>"Q"&amp;ROUNDUP(MONTH(SalesDataTable[[#This Row],[Order Date]])/3,0)</f>
        <v>Q2</v>
      </c>
      <c r="S536" s="5">
        <f>MONTH(SalesDataTable[[#This Row],[Order Date]])</f>
        <v>4</v>
      </c>
      <c r="T536" s="8" t="str">
        <f>TEXT(SalesDataTable[[#This Row],[Order Date]],"mmm")</f>
        <v>Apr</v>
      </c>
    </row>
    <row r="537" spans="1:20" ht="15.75" x14ac:dyDescent="0.25">
      <c r="A537" s="2">
        <v>3189</v>
      </c>
      <c r="B537" s="3">
        <v>46121</v>
      </c>
      <c r="C537" s="4" t="s">
        <v>26</v>
      </c>
      <c r="D537" s="4" t="s">
        <v>61</v>
      </c>
      <c r="E537" s="4" t="s">
        <v>28</v>
      </c>
      <c r="F537" s="4" t="s">
        <v>36</v>
      </c>
      <c r="G537" s="4" t="s">
        <v>29</v>
      </c>
      <c r="H537" s="4" t="s">
        <v>57</v>
      </c>
      <c r="I537" s="5">
        <v>6</v>
      </c>
      <c r="J537" s="6">
        <v>157.38999999999999</v>
      </c>
      <c r="K537" s="7">
        <v>0.05</v>
      </c>
      <c r="L537" s="6">
        <v>79.239999999999995</v>
      </c>
      <c r="M537" s="6">
        <f t="shared" si="32"/>
        <v>897.12299999999993</v>
      </c>
      <c r="N537" s="6">
        <f t="shared" si="33"/>
        <v>475.43999999999994</v>
      </c>
      <c r="O537" s="6">
        <f t="shared" si="34"/>
        <v>421.68299999999999</v>
      </c>
      <c r="P537" s="8">
        <f t="shared" si="35"/>
        <v>0.47003922539049831</v>
      </c>
      <c r="Q537" s="9">
        <f>YEAR(SalesDataTable[[#This Row],[Order Date]])</f>
        <v>2026</v>
      </c>
      <c r="R537" s="8" t="str">
        <f>"Q"&amp;ROUNDUP(MONTH(SalesDataTable[[#This Row],[Order Date]])/3,0)</f>
        <v>Q2</v>
      </c>
      <c r="S537" s="5">
        <f>MONTH(SalesDataTable[[#This Row],[Order Date]])</f>
        <v>4</v>
      </c>
      <c r="T537" s="8" t="str">
        <f>TEXT(SalesDataTable[[#This Row],[Order Date]],"mmm")</f>
        <v>Apr</v>
      </c>
    </row>
    <row r="538" spans="1:20" ht="15.75" x14ac:dyDescent="0.25">
      <c r="A538" s="2">
        <v>3747</v>
      </c>
      <c r="B538" s="3">
        <v>46121</v>
      </c>
      <c r="C538" s="4" t="s">
        <v>40</v>
      </c>
      <c r="D538" s="4" t="s">
        <v>51</v>
      </c>
      <c r="E538" s="4" t="s">
        <v>39</v>
      </c>
      <c r="F538" s="4" t="s">
        <v>23</v>
      </c>
      <c r="G538" s="4" t="s">
        <v>43</v>
      </c>
      <c r="H538" s="4" t="s">
        <v>71</v>
      </c>
      <c r="I538" s="5">
        <v>2</v>
      </c>
      <c r="J538" s="6">
        <v>122.36</v>
      </c>
      <c r="K538" s="7">
        <v>0.05</v>
      </c>
      <c r="L538" s="6">
        <v>59.06</v>
      </c>
      <c r="M538" s="6">
        <f t="shared" si="32"/>
        <v>232.48399999999998</v>
      </c>
      <c r="N538" s="6">
        <f t="shared" si="33"/>
        <v>118.12</v>
      </c>
      <c r="O538" s="6">
        <f t="shared" si="34"/>
        <v>114.36399999999998</v>
      </c>
      <c r="P538" s="8">
        <f t="shared" si="35"/>
        <v>0.49192202474148755</v>
      </c>
      <c r="Q538" s="9">
        <f>YEAR(SalesDataTable[[#This Row],[Order Date]])</f>
        <v>2026</v>
      </c>
      <c r="R538" s="8" t="str">
        <f>"Q"&amp;ROUNDUP(MONTH(SalesDataTable[[#This Row],[Order Date]])/3,0)</f>
        <v>Q2</v>
      </c>
      <c r="S538" s="5">
        <f>MONTH(SalesDataTable[[#This Row],[Order Date]])</f>
        <v>4</v>
      </c>
      <c r="T538" s="8" t="str">
        <f>TEXT(SalesDataTable[[#This Row],[Order Date]],"mmm")</f>
        <v>Apr</v>
      </c>
    </row>
    <row r="539" spans="1:20" ht="15.75" x14ac:dyDescent="0.25">
      <c r="A539" s="2">
        <v>3782</v>
      </c>
      <c r="B539" s="3">
        <v>46121</v>
      </c>
      <c r="C539" s="4" t="s">
        <v>20</v>
      </c>
      <c r="D539" s="4" t="s">
        <v>21</v>
      </c>
      <c r="E539" s="4" t="s">
        <v>39</v>
      </c>
      <c r="F539" s="4" t="s">
        <v>23</v>
      </c>
      <c r="G539" s="4" t="s">
        <v>54</v>
      </c>
      <c r="H539" s="4" t="s">
        <v>55</v>
      </c>
      <c r="I539" s="5">
        <v>2</v>
      </c>
      <c r="J539" s="6">
        <v>39.68</v>
      </c>
      <c r="K539" s="7">
        <v>0.05</v>
      </c>
      <c r="L539" s="6">
        <v>14.98</v>
      </c>
      <c r="M539" s="6">
        <f t="shared" si="32"/>
        <v>75.391999999999996</v>
      </c>
      <c r="N539" s="6">
        <f t="shared" si="33"/>
        <v>29.96</v>
      </c>
      <c r="O539" s="6">
        <f t="shared" si="34"/>
        <v>45.431999999999995</v>
      </c>
      <c r="P539" s="8">
        <f t="shared" si="35"/>
        <v>0.60261035653650252</v>
      </c>
      <c r="Q539" s="9">
        <f>YEAR(SalesDataTable[[#This Row],[Order Date]])</f>
        <v>2026</v>
      </c>
      <c r="R539" s="8" t="str">
        <f>"Q"&amp;ROUNDUP(MONTH(SalesDataTable[[#This Row],[Order Date]])/3,0)</f>
        <v>Q2</v>
      </c>
      <c r="S539" s="5">
        <f>MONTH(SalesDataTable[[#This Row],[Order Date]])</f>
        <v>4</v>
      </c>
      <c r="T539" s="8" t="str">
        <f>TEXT(SalesDataTable[[#This Row],[Order Date]],"mmm")</f>
        <v>Apr</v>
      </c>
    </row>
    <row r="540" spans="1:20" ht="15.75" x14ac:dyDescent="0.25">
      <c r="A540" s="2">
        <v>4344</v>
      </c>
      <c r="B540" s="3">
        <v>46121</v>
      </c>
      <c r="C540" s="4" t="s">
        <v>31</v>
      </c>
      <c r="D540" s="4" t="s">
        <v>45</v>
      </c>
      <c r="E540" s="4" t="s">
        <v>39</v>
      </c>
      <c r="F540" s="4" t="s">
        <v>36</v>
      </c>
      <c r="G540" s="4" t="s">
        <v>43</v>
      </c>
      <c r="H540" s="4" t="s">
        <v>71</v>
      </c>
      <c r="I540" s="5">
        <v>3</v>
      </c>
      <c r="J540" s="6">
        <v>121.56</v>
      </c>
      <c r="K540" s="7">
        <v>0.15</v>
      </c>
      <c r="L540" s="6">
        <v>61.31</v>
      </c>
      <c r="M540" s="6">
        <f t="shared" si="32"/>
        <v>309.97800000000001</v>
      </c>
      <c r="N540" s="6">
        <f t="shared" si="33"/>
        <v>183.93</v>
      </c>
      <c r="O540" s="6">
        <f t="shared" si="34"/>
        <v>126.048</v>
      </c>
      <c r="P540" s="8">
        <f t="shared" si="35"/>
        <v>0.40663530960261696</v>
      </c>
      <c r="Q540" s="9">
        <f>YEAR(SalesDataTable[[#This Row],[Order Date]])</f>
        <v>2026</v>
      </c>
      <c r="R540" s="8" t="str">
        <f>"Q"&amp;ROUNDUP(MONTH(SalesDataTable[[#This Row],[Order Date]])/3,0)</f>
        <v>Q2</v>
      </c>
      <c r="S540" s="5">
        <f>MONTH(SalesDataTable[[#This Row],[Order Date]])</f>
        <v>4</v>
      </c>
      <c r="T540" s="8" t="str">
        <f>TEXT(SalesDataTable[[#This Row],[Order Date]],"mmm")</f>
        <v>Apr</v>
      </c>
    </row>
    <row r="541" spans="1:20" ht="15.75" x14ac:dyDescent="0.25">
      <c r="A541" s="2">
        <v>4901</v>
      </c>
      <c r="B541" s="3">
        <v>46121</v>
      </c>
      <c r="C541" s="4" t="s">
        <v>20</v>
      </c>
      <c r="D541" s="4" t="s">
        <v>21</v>
      </c>
      <c r="E541" s="4" t="s">
        <v>48</v>
      </c>
      <c r="F541" s="4" t="s">
        <v>33</v>
      </c>
      <c r="G541" s="4" t="s">
        <v>24</v>
      </c>
      <c r="H541" s="4" t="s">
        <v>25</v>
      </c>
      <c r="I541" s="5">
        <v>1</v>
      </c>
      <c r="J541" s="6">
        <v>80.19</v>
      </c>
      <c r="K541" s="7">
        <v>0.1</v>
      </c>
      <c r="L541" s="6">
        <v>42.15</v>
      </c>
      <c r="M541" s="6">
        <f t="shared" si="32"/>
        <v>72.171000000000006</v>
      </c>
      <c r="N541" s="6">
        <f t="shared" si="33"/>
        <v>42.15</v>
      </c>
      <c r="O541" s="6">
        <f t="shared" si="34"/>
        <v>30.021000000000008</v>
      </c>
      <c r="P541" s="8">
        <f t="shared" si="35"/>
        <v>0.4159704036247247</v>
      </c>
      <c r="Q541" s="9">
        <f>YEAR(SalesDataTable[[#This Row],[Order Date]])</f>
        <v>2026</v>
      </c>
      <c r="R541" s="8" t="str">
        <f>"Q"&amp;ROUNDUP(MONTH(SalesDataTable[[#This Row],[Order Date]])/3,0)</f>
        <v>Q2</v>
      </c>
      <c r="S541" s="5">
        <f>MONTH(SalesDataTable[[#This Row],[Order Date]])</f>
        <v>4</v>
      </c>
      <c r="T541" s="8" t="str">
        <f>TEXT(SalesDataTable[[#This Row],[Order Date]],"mmm")</f>
        <v>Apr</v>
      </c>
    </row>
    <row r="542" spans="1:20" ht="15.75" x14ac:dyDescent="0.25">
      <c r="A542" s="2">
        <v>4969</v>
      </c>
      <c r="B542" s="3">
        <v>46121</v>
      </c>
      <c r="C542" s="4" t="s">
        <v>40</v>
      </c>
      <c r="D542" s="4" t="s">
        <v>51</v>
      </c>
      <c r="E542" s="4" t="s">
        <v>48</v>
      </c>
      <c r="F542" s="4" t="s">
        <v>36</v>
      </c>
      <c r="G542" s="4" t="s">
        <v>24</v>
      </c>
      <c r="H542" s="4" t="s">
        <v>25</v>
      </c>
      <c r="I542" s="5">
        <v>2</v>
      </c>
      <c r="J542" s="6">
        <v>81.14</v>
      </c>
      <c r="K542" s="7">
        <v>0</v>
      </c>
      <c r="L542" s="6">
        <v>43.43</v>
      </c>
      <c r="M542" s="6">
        <f t="shared" si="32"/>
        <v>162.28</v>
      </c>
      <c r="N542" s="6">
        <f t="shared" si="33"/>
        <v>86.86</v>
      </c>
      <c r="O542" s="6">
        <f t="shared" si="34"/>
        <v>75.42</v>
      </c>
      <c r="P542" s="8">
        <f t="shared" si="35"/>
        <v>0.46475228000985952</v>
      </c>
      <c r="Q542" s="9">
        <f>YEAR(SalesDataTable[[#This Row],[Order Date]])</f>
        <v>2026</v>
      </c>
      <c r="R542" s="8" t="str">
        <f>"Q"&amp;ROUNDUP(MONTH(SalesDataTable[[#This Row],[Order Date]])/3,0)</f>
        <v>Q2</v>
      </c>
      <c r="S542" s="5">
        <f>MONTH(SalesDataTable[[#This Row],[Order Date]])</f>
        <v>4</v>
      </c>
      <c r="T542" s="8" t="str">
        <f>TEXT(SalesDataTable[[#This Row],[Order Date]],"mmm")</f>
        <v>Apr</v>
      </c>
    </row>
    <row r="543" spans="1:20" ht="15.75" x14ac:dyDescent="0.25">
      <c r="A543" s="2">
        <v>673</v>
      </c>
      <c r="B543" s="3">
        <v>46122</v>
      </c>
      <c r="C543" s="4" t="s">
        <v>40</v>
      </c>
      <c r="D543" s="4" t="s">
        <v>53</v>
      </c>
      <c r="E543" s="4" t="s">
        <v>39</v>
      </c>
      <c r="F543" s="4" t="s">
        <v>33</v>
      </c>
      <c r="G543" s="4" t="s">
        <v>43</v>
      </c>
      <c r="H543" s="4" t="s">
        <v>49</v>
      </c>
      <c r="I543" s="5">
        <v>2</v>
      </c>
      <c r="J543" s="6">
        <v>191.11</v>
      </c>
      <c r="K543" s="7">
        <v>0</v>
      </c>
      <c r="L543" s="6">
        <v>103.58</v>
      </c>
      <c r="M543" s="6">
        <f t="shared" si="32"/>
        <v>382.22</v>
      </c>
      <c r="N543" s="6">
        <f t="shared" si="33"/>
        <v>207.16</v>
      </c>
      <c r="O543" s="6">
        <f t="shared" si="34"/>
        <v>175.06000000000003</v>
      </c>
      <c r="P543" s="8">
        <f t="shared" si="35"/>
        <v>0.45800847679346979</v>
      </c>
      <c r="Q543" s="9">
        <f>YEAR(SalesDataTable[[#This Row],[Order Date]])</f>
        <v>2026</v>
      </c>
      <c r="R543" s="8" t="str">
        <f>"Q"&amp;ROUNDUP(MONTH(SalesDataTable[[#This Row],[Order Date]])/3,0)</f>
        <v>Q2</v>
      </c>
      <c r="S543" s="5">
        <f>MONTH(SalesDataTable[[#This Row],[Order Date]])</f>
        <v>4</v>
      </c>
      <c r="T543" s="8" t="str">
        <f>TEXT(SalesDataTable[[#This Row],[Order Date]],"mmm")</f>
        <v>Apr</v>
      </c>
    </row>
    <row r="544" spans="1:20" ht="15.75" x14ac:dyDescent="0.25">
      <c r="A544" s="2">
        <v>888</v>
      </c>
      <c r="B544" s="3">
        <v>46122</v>
      </c>
      <c r="C544" s="4" t="s">
        <v>40</v>
      </c>
      <c r="D544" s="4" t="s">
        <v>51</v>
      </c>
      <c r="E544" s="4" t="s">
        <v>39</v>
      </c>
      <c r="F544" s="4" t="s">
        <v>33</v>
      </c>
      <c r="G544" s="4" t="s">
        <v>24</v>
      </c>
      <c r="H544" s="4" t="s">
        <v>46</v>
      </c>
      <c r="I544" s="5">
        <v>2</v>
      </c>
      <c r="J544" s="6">
        <v>40.58</v>
      </c>
      <c r="K544" s="7">
        <v>0.05</v>
      </c>
      <c r="L544" s="6">
        <v>17.149999999999999</v>
      </c>
      <c r="M544" s="6">
        <f t="shared" si="32"/>
        <v>77.10199999999999</v>
      </c>
      <c r="N544" s="6">
        <f t="shared" si="33"/>
        <v>34.299999999999997</v>
      </c>
      <c r="O544" s="6">
        <f t="shared" si="34"/>
        <v>42.801999999999992</v>
      </c>
      <c r="P544" s="8">
        <f t="shared" si="35"/>
        <v>0.55513475655625011</v>
      </c>
      <c r="Q544" s="9">
        <f>YEAR(SalesDataTable[[#This Row],[Order Date]])</f>
        <v>2026</v>
      </c>
      <c r="R544" s="8" t="str">
        <f>"Q"&amp;ROUNDUP(MONTH(SalesDataTable[[#This Row],[Order Date]])/3,0)</f>
        <v>Q2</v>
      </c>
      <c r="S544" s="5">
        <f>MONTH(SalesDataTable[[#This Row],[Order Date]])</f>
        <v>4</v>
      </c>
      <c r="T544" s="8" t="str">
        <f>TEXT(SalesDataTable[[#This Row],[Order Date]],"mmm")</f>
        <v>Apr</v>
      </c>
    </row>
    <row r="545" spans="1:20" ht="15.75" x14ac:dyDescent="0.25">
      <c r="A545" s="2">
        <v>1541</v>
      </c>
      <c r="B545" s="3">
        <v>46122</v>
      </c>
      <c r="C545" s="4" t="s">
        <v>20</v>
      </c>
      <c r="D545" s="4" t="s">
        <v>70</v>
      </c>
      <c r="E545" s="4" t="s">
        <v>48</v>
      </c>
      <c r="F545" s="4" t="s">
        <v>23</v>
      </c>
      <c r="G545" s="4" t="s">
        <v>43</v>
      </c>
      <c r="H545" s="4" t="s">
        <v>60</v>
      </c>
      <c r="I545" s="5">
        <v>1</v>
      </c>
      <c r="J545" s="6">
        <v>83.44</v>
      </c>
      <c r="K545" s="7">
        <v>0</v>
      </c>
      <c r="L545" s="6">
        <v>40.299999999999997</v>
      </c>
      <c r="M545" s="6">
        <f t="shared" si="32"/>
        <v>83.44</v>
      </c>
      <c r="N545" s="6">
        <f t="shared" si="33"/>
        <v>40.299999999999997</v>
      </c>
      <c r="O545" s="6">
        <f t="shared" si="34"/>
        <v>43.14</v>
      </c>
      <c r="P545" s="8">
        <f t="shared" si="35"/>
        <v>0.51701821668264625</v>
      </c>
      <c r="Q545" s="9">
        <f>YEAR(SalesDataTable[[#This Row],[Order Date]])</f>
        <v>2026</v>
      </c>
      <c r="R545" s="8" t="str">
        <f>"Q"&amp;ROUNDUP(MONTH(SalesDataTable[[#This Row],[Order Date]])/3,0)</f>
        <v>Q2</v>
      </c>
      <c r="S545" s="5">
        <f>MONTH(SalesDataTable[[#This Row],[Order Date]])</f>
        <v>4</v>
      </c>
      <c r="T545" s="8" t="str">
        <f>TEXT(SalesDataTable[[#This Row],[Order Date]],"mmm")</f>
        <v>Apr</v>
      </c>
    </row>
    <row r="546" spans="1:20" ht="15.75" x14ac:dyDescent="0.25">
      <c r="A546" s="2">
        <v>1881</v>
      </c>
      <c r="B546" s="3">
        <v>46122</v>
      </c>
      <c r="C546" s="4" t="s">
        <v>40</v>
      </c>
      <c r="D546" s="4" t="s">
        <v>51</v>
      </c>
      <c r="E546" s="4" t="s">
        <v>48</v>
      </c>
      <c r="F546" s="4" t="s">
        <v>33</v>
      </c>
      <c r="G546" s="4" t="s">
        <v>54</v>
      </c>
      <c r="H546" s="4" t="s">
        <v>65</v>
      </c>
      <c r="I546" s="5">
        <v>1</v>
      </c>
      <c r="J546" s="6">
        <v>49.61</v>
      </c>
      <c r="K546" s="7">
        <v>0</v>
      </c>
      <c r="L546" s="6">
        <v>21.92</v>
      </c>
      <c r="M546" s="6">
        <f t="shared" si="32"/>
        <v>49.61</v>
      </c>
      <c r="N546" s="6">
        <f t="shared" si="33"/>
        <v>21.92</v>
      </c>
      <c r="O546" s="6">
        <f t="shared" si="34"/>
        <v>27.689999999999998</v>
      </c>
      <c r="P546" s="8">
        <f t="shared" si="35"/>
        <v>0.55815359806490628</v>
      </c>
      <c r="Q546" s="9">
        <f>YEAR(SalesDataTable[[#This Row],[Order Date]])</f>
        <v>2026</v>
      </c>
      <c r="R546" s="8" t="str">
        <f>"Q"&amp;ROUNDUP(MONTH(SalesDataTable[[#This Row],[Order Date]])/3,0)</f>
        <v>Q2</v>
      </c>
      <c r="S546" s="5">
        <f>MONTH(SalesDataTable[[#This Row],[Order Date]])</f>
        <v>4</v>
      </c>
      <c r="T546" s="8" t="str">
        <f>TEXT(SalesDataTable[[#This Row],[Order Date]],"mmm")</f>
        <v>Apr</v>
      </c>
    </row>
    <row r="547" spans="1:20" ht="15.75" x14ac:dyDescent="0.25">
      <c r="A547" s="2">
        <v>2007</v>
      </c>
      <c r="B547" s="3">
        <v>46122</v>
      </c>
      <c r="C547" s="4" t="s">
        <v>40</v>
      </c>
      <c r="D547" s="4" t="s">
        <v>53</v>
      </c>
      <c r="E547" s="4" t="s">
        <v>22</v>
      </c>
      <c r="F547" s="4" t="s">
        <v>23</v>
      </c>
      <c r="G547" s="4" t="s">
        <v>54</v>
      </c>
      <c r="H547" s="4" t="s">
        <v>58</v>
      </c>
      <c r="I547" s="5">
        <v>2</v>
      </c>
      <c r="J547" s="6">
        <v>123.31</v>
      </c>
      <c r="K547" s="7">
        <v>0</v>
      </c>
      <c r="L547" s="6">
        <v>69.239999999999995</v>
      </c>
      <c r="M547" s="6">
        <f t="shared" si="32"/>
        <v>246.62</v>
      </c>
      <c r="N547" s="6">
        <f t="shared" si="33"/>
        <v>138.47999999999999</v>
      </c>
      <c r="O547" s="6">
        <f t="shared" si="34"/>
        <v>108.14000000000001</v>
      </c>
      <c r="P547" s="8">
        <f t="shared" si="35"/>
        <v>0.43848836266320662</v>
      </c>
      <c r="Q547" s="9">
        <f>YEAR(SalesDataTable[[#This Row],[Order Date]])</f>
        <v>2026</v>
      </c>
      <c r="R547" s="8" t="str">
        <f>"Q"&amp;ROUNDUP(MONTH(SalesDataTable[[#This Row],[Order Date]])/3,0)</f>
        <v>Q2</v>
      </c>
      <c r="S547" s="5">
        <f>MONTH(SalesDataTable[[#This Row],[Order Date]])</f>
        <v>4</v>
      </c>
      <c r="T547" s="8" t="str">
        <f>TEXT(SalesDataTable[[#This Row],[Order Date]],"mmm")</f>
        <v>Apr</v>
      </c>
    </row>
    <row r="548" spans="1:20" ht="15.75" x14ac:dyDescent="0.25">
      <c r="A548" s="2">
        <v>2312</v>
      </c>
      <c r="B548" s="3">
        <v>46122</v>
      </c>
      <c r="C548" s="4" t="s">
        <v>20</v>
      </c>
      <c r="D548" s="4" t="s">
        <v>70</v>
      </c>
      <c r="E548" s="4" t="s">
        <v>39</v>
      </c>
      <c r="F548" s="4" t="s">
        <v>33</v>
      </c>
      <c r="G548" s="4" t="s">
        <v>29</v>
      </c>
      <c r="H548" s="4" t="s">
        <v>30</v>
      </c>
      <c r="I548" s="5">
        <v>1</v>
      </c>
      <c r="J548" s="6">
        <v>93.35</v>
      </c>
      <c r="K548" s="7">
        <v>0.1</v>
      </c>
      <c r="L548" s="6">
        <v>45.54</v>
      </c>
      <c r="M548" s="6">
        <f t="shared" si="32"/>
        <v>84.015000000000001</v>
      </c>
      <c r="N548" s="6">
        <f t="shared" si="33"/>
        <v>45.54</v>
      </c>
      <c r="O548" s="6">
        <f t="shared" si="34"/>
        <v>38.475000000000001</v>
      </c>
      <c r="P548" s="8">
        <f t="shared" si="35"/>
        <v>0.45795393679700053</v>
      </c>
      <c r="Q548" s="9">
        <f>YEAR(SalesDataTable[[#This Row],[Order Date]])</f>
        <v>2026</v>
      </c>
      <c r="R548" s="8" t="str">
        <f>"Q"&amp;ROUNDUP(MONTH(SalesDataTable[[#This Row],[Order Date]])/3,0)</f>
        <v>Q2</v>
      </c>
      <c r="S548" s="5">
        <f>MONTH(SalesDataTable[[#This Row],[Order Date]])</f>
        <v>4</v>
      </c>
      <c r="T548" s="8" t="str">
        <f>TEXT(SalesDataTable[[#This Row],[Order Date]],"mmm")</f>
        <v>Apr</v>
      </c>
    </row>
    <row r="549" spans="1:20" ht="15.75" x14ac:dyDescent="0.25">
      <c r="A549" s="2">
        <v>4493</v>
      </c>
      <c r="B549" s="3">
        <v>46122</v>
      </c>
      <c r="C549" s="4" t="s">
        <v>20</v>
      </c>
      <c r="D549" s="4" t="s">
        <v>21</v>
      </c>
      <c r="E549" s="4" t="s">
        <v>28</v>
      </c>
      <c r="F549" s="4" t="s">
        <v>36</v>
      </c>
      <c r="G549" s="4" t="s">
        <v>29</v>
      </c>
      <c r="H549" s="4" t="s">
        <v>30</v>
      </c>
      <c r="I549" s="5">
        <v>5</v>
      </c>
      <c r="J549" s="6">
        <v>92.63</v>
      </c>
      <c r="K549" s="7">
        <v>0.15</v>
      </c>
      <c r="L549" s="6">
        <v>46.33</v>
      </c>
      <c r="M549" s="6">
        <f t="shared" si="32"/>
        <v>393.67749999999995</v>
      </c>
      <c r="N549" s="6">
        <f t="shared" si="33"/>
        <v>231.64999999999998</v>
      </c>
      <c r="O549" s="6">
        <f t="shared" si="34"/>
        <v>162.02749999999997</v>
      </c>
      <c r="P549" s="8">
        <f t="shared" si="35"/>
        <v>0.41157419461361139</v>
      </c>
      <c r="Q549" s="9">
        <f>YEAR(SalesDataTable[[#This Row],[Order Date]])</f>
        <v>2026</v>
      </c>
      <c r="R549" s="8" t="str">
        <f>"Q"&amp;ROUNDUP(MONTH(SalesDataTable[[#This Row],[Order Date]])/3,0)</f>
        <v>Q2</v>
      </c>
      <c r="S549" s="5">
        <f>MONTH(SalesDataTable[[#This Row],[Order Date]])</f>
        <v>4</v>
      </c>
      <c r="T549" s="8" t="str">
        <f>TEXT(SalesDataTable[[#This Row],[Order Date]],"mmm")</f>
        <v>Apr</v>
      </c>
    </row>
    <row r="550" spans="1:20" ht="15.75" x14ac:dyDescent="0.25">
      <c r="A550" s="2">
        <v>2072</v>
      </c>
      <c r="B550" s="3">
        <v>46123</v>
      </c>
      <c r="C550" s="4" t="s">
        <v>20</v>
      </c>
      <c r="D550" s="4" t="s">
        <v>56</v>
      </c>
      <c r="E550" s="4" t="s">
        <v>22</v>
      </c>
      <c r="F550" s="4" t="s">
        <v>33</v>
      </c>
      <c r="G550" s="4" t="s">
        <v>43</v>
      </c>
      <c r="H550" s="4" t="s">
        <v>71</v>
      </c>
      <c r="I550" s="5">
        <v>4</v>
      </c>
      <c r="J550" s="6">
        <v>124.87</v>
      </c>
      <c r="K550" s="7">
        <v>0.1</v>
      </c>
      <c r="L550" s="6">
        <v>62.03</v>
      </c>
      <c r="M550" s="6">
        <f t="shared" si="32"/>
        <v>449.53200000000004</v>
      </c>
      <c r="N550" s="6">
        <f t="shared" si="33"/>
        <v>248.12</v>
      </c>
      <c r="O550" s="6">
        <f t="shared" si="34"/>
        <v>201.41200000000003</v>
      </c>
      <c r="P550" s="8">
        <f t="shared" si="35"/>
        <v>0.44804819234225823</v>
      </c>
      <c r="Q550" s="9">
        <f>YEAR(SalesDataTable[[#This Row],[Order Date]])</f>
        <v>2026</v>
      </c>
      <c r="R550" s="8" t="str">
        <f>"Q"&amp;ROUNDUP(MONTH(SalesDataTable[[#This Row],[Order Date]])/3,0)</f>
        <v>Q2</v>
      </c>
      <c r="S550" s="5">
        <f>MONTH(SalesDataTable[[#This Row],[Order Date]])</f>
        <v>4</v>
      </c>
      <c r="T550" s="8" t="str">
        <f>TEXT(SalesDataTable[[#This Row],[Order Date]],"mmm")</f>
        <v>Apr</v>
      </c>
    </row>
    <row r="551" spans="1:20" ht="15.75" x14ac:dyDescent="0.25">
      <c r="A551" s="2">
        <v>2142</v>
      </c>
      <c r="B551" s="3">
        <v>46123</v>
      </c>
      <c r="C551" s="4" t="s">
        <v>40</v>
      </c>
      <c r="D551" s="4" t="s">
        <v>41</v>
      </c>
      <c r="E551" s="4" t="s">
        <v>48</v>
      </c>
      <c r="F551" s="4" t="s">
        <v>33</v>
      </c>
      <c r="G551" s="4" t="s">
        <v>43</v>
      </c>
      <c r="H551" s="4" t="s">
        <v>44</v>
      </c>
      <c r="I551" s="5">
        <v>1</v>
      </c>
      <c r="J551" s="6">
        <v>339.64</v>
      </c>
      <c r="K551" s="7">
        <v>0.1</v>
      </c>
      <c r="L551" s="6">
        <v>195.81</v>
      </c>
      <c r="M551" s="6">
        <f t="shared" si="32"/>
        <v>305.67599999999999</v>
      </c>
      <c r="N551" s="6">
        <f t="shared" si="33"/>
        <v>195.81</v>
      </c>
      <c r="O551" s="6">
        <f t="shared" si="34"/>
        <v>109.86599999999999</v>
      </c>
      <c r="P551" s="8">
        <f t="shared" si="35"/>
        <v>0.35941977780394924</v>
      </c>
      <c r="Q551" s="9">
        <f>YEAR(SalesDataTable[[#This Row],[Order Date]])</f>
        <v>2026</v>
      </c>
      <c r="R551" s="8" t="str">
        <f>"Q"&amp;ROUNDUP(MONTH(SalesDataTable[[#This Row],[Order Date]])/3,0)</f>
        <v>Q2</v>
      </c>
      <c r="S551" s="5">
        <f>MONTH(SalesDataTable[[#This Row],[Order Date]])</f>
        <v>4</v>
      </c>
      <c r="T551" s="8" t="str">
        <f>TEXT(SalesDataTable[[#This Row],[Order Date]],"mmm")</f>
        <v>Apr</v>
      </c>
    </row>
    <row r="552" spans="1:20" ht="15.75" x14ac:dyDescent="0.25">
      <c r="A552" s="2">
        <v>2911</v>
      </c>
      <c r="B552" s="3">
        <v>46123</v>
      </c>
      <c r="C552" s="4" t="s">
        <v>31</v>
      </c>
      <c r="D552" s="4" t="s">
        <v>32</v>
      </c>
      <c r="E552" s="4" t="s">
        <v>39</v>
      </c>
      <c r="F552" s="4" t="s">
        <v>33</v>
      </c>
      <c r="G552" s="4" t="s">
        <v>24</v>
      </c>
      <c r="H552" s="4" t="s">
        <v>42</v>
      </c>
      <c r="I552" s="5">
        <v>1</v>
      </c>
      <c r="J552" s="6">
        <v>50.86</v>
      </c>
      <c r="K552" s="7">
        <v>0.05</v>
      </c>
      <c r="L552" s="6">
        <v>22.1</v>
      </c>
      <c r="M552" s="6">
        <f t="shared" si="32"/>
        <v>48.317</v>
      </c>
      <c r="N552" s="6">
        <f t="shared" si="33"/>
        <v>22.1</v>
      </c>
      <c r="O552" s="6">
        <f t="shared" si="34"/>
        <v>26.216999999999999</v>
      </c>
      <c r="P552" s="8">
        <f t="shared" si="35"/>
        <v>0.54260405240391574</v>
      </c>
      <c r="Q552" s="9">
        <f>YEAR(SalesDataTable[[#This Row],[Order Date]])</f>
        <v>2026</v>
      </c>
      <c r="R552" s="8" t="str">
        <f>"Q"&amp;ROUNDUP(MONTH(SalesDataTable[[#This Row],[Order Date]])/3,0)</f>
        <v>Q2</v>
      </c>
      <c r="S552" s="5">
        <f>MONTH(SalesDataTable[[#This Row],[Order Date]])</f>
        <v>4</v>
      </c>
      <c r="T552" s="8" t="str">
        <f>TEXT(SalesDataTable[[#This Row],[Order Date]],"mmm")</f>
        <v>Apr</v>
      </c>
    </row>
    <row r="553" spans="1:20" ht="15.75" x14ac:dyDescent="0.25">
      <c r="A553" s="2">
        <v>4276</v>
      </c>
      <c r="B553" s="3">
        <v>46123</v>
      </c>
      <c r="C553" s="4" t="s">
        <v>40</v>
      </c>
      <c r="D553" s="4" t="s">
        <v>53</v>
      </c>
      <c r="E553" s="4" t="s">
        <v>22</v>
      </c>
      <c r="F553" s="4" t="s">
        <v>33</v>
      </c>
      <c r="G553" s="4" t="s">
        <v>34</v>
      </c>
      <c r="H553" s="4" t="s">
        <v>68</v>
      </c>
      <c r="I553" s="5">
        <v>2</v>
      </c>
      <c r="J553" s="6">
        <v>167.01</v>
      </c>
      <c r="K553" s="7">
        <v>0</v>
      </c>
      <c r="L553" s="6">
        <v>89.8</v>
      </c>
      <c r="M553" s="6">
        <f t="shared" si="32"/>
        <v>334.02</v>
      </c>
      <c r="N553" s="6">
        <f t="shared" si="33"/>
        <v>179.6</v>
      </c>
      <c r="O553" s="6">
        <f t="shared" si="34"/>
        <v>154.41999999999999</v>
      </c>
      <c r="P553" s="8">
        <f t="shared" si="35"/>
        <v>0.46230764624872761</v>
      </c>
      <c r="Q553" s="9">
        <f>YEAR(SalesDataTable[[#This Row],[Order Date]])</f>
        <v>2026</v>
      </c>
      <c r="R553" s="8" t="str">
        <f>"Q"&amp;ROUNDUP(MONTH(SalesDataTable[[#This Row],[Order Date]])/3,0)</f>
        <v>Q2</v>
      </c>
      <c r="S553" s="5">
        <f>MONTH(SalesDataTable[[#This Row],[Order Date]])</f>
        <v>4</v>
      </c>
      <c r="T553" s="8" t="str">
        <f>TEXT(SalesDataTable[[#This Row],[Order Date]],"mmm")</f>
        <v>Apr</v>
      </c>
    </row>
    <row r="554" spans="1:20" ht="15.75" x14ac:dyDescent="0.25">
      <c r="A554" s="2">
        <v>5077</v>
      </c>
      <c r="B554" s="3">
        <v>46123</v>
      </c>
      <c r="C554" s="4" t="s">
        <v>40</v>
      </c>
      <c r="D554" s="4" t="s">
        <v>53</v>
      </c>
      <c r="E554" s="4" t="s">
        <v>48</v>
      </c>
      <c r="F554" s="4" t="s">
        <v>23</v>
      </c>
      <c r="G554" s="4" t="s">
        <v>29</v>
      </c>
      <c r="H554" s="4" t="s">
        <v>30</v>
      </c>
      <c r="I554" s="5">
        <v>2</v>
      </c>
      <c r="J554" s="6">
        <v>92.63</v>
      </c>
      <c r="K554" s="7">
        <v>0.15</v>
      </c>
      <c r="L554" s="6">
        <v>44.96</v>
      </c>
      <c r="M554" s="6">
        <f t="shared" si="32"/>
        <v>157.47099999999998</v>
      </c>
      <c r="N554" s="6">
        <f t="shared" si="33"/>
        <v>89.92</v>
      </c>
      <c r="O554" s="6">
        <f t="shared" si="34"/>
        <v>67.550999999999974</v>
      </c>
      <c r="P554" s="8">
        <f t="shared" si="35"/>
        <v>0.42897422382533917</v>
      </c>
      <c r="Q554" s="9">
        <f>YEAR(SalesDataTable[[#This Row],[Order Date]])</f>
        <v>2026</v>
      </c>
      <c r="R554" s="8" t="str">
        <f>"Q"&amp;ROUNDUP(MONTH(SalesDataTable[[#This Row],[Order Date]])/3,0)</f>
        <v>Q2</v>
      </c>
      <c r="S554" s="5">
        <f>MONTH(SalesDataTable[[#This Row],[Order Date]])</f>
        <v>4</v>
      </c>
      <c r="T554" s="8" t="str">
        <f>TEXT(SalesDataTable[[#This Row],[Order Date]],"mmm")</f>
        <v>Apr</v>
      </c>
    </row>
    <row r="555" spans="1:20" ht="15.75" x14ac:dyDescent="0.25">
      <c r="A555" s="2">
        <v>1259</v>
      </c>
      <c r="B555" s="3">
        <v>46124</v>
      </c>
      <c r="C555" s="4" t="s">
        <v>26</v>
      </c>
      <c r="D555" s="4" t="s">
        <v>63</v>
      </c>
      <c r="E555" s="4" t="s">
        <v>48</v>
      </c>
      <c r="F555" s="4" t="s">
        <v>33</v>
      </c>
      <c r="G555" s="4" t="s">
        <v>29</v>
      </c>
      <c r="H555" s="4" t="s">
        <v>57</v>
      </c>
      <c r="I555" s="5">
        <v>2</v>
      </c>
      <c r="J555" s="6">
        <v>151.01</v>
      </c>
      <c r="K555" s="7">
        <v>0</v>
      </c>
      <c r="L555" s="6">
        <v>80.209999999999994</v>
      </c>
      <c r="M555" s="6">
        <f t="shared" si="32"/>
        <v>302.02</v>
      </c>
      <c r="N555" s="6">
        <f t="shared" si="33"/>
        <v>160.41999999999999</v>
      </c>
      <c r="O555" s="6">
        <f t="shared" si="34"/>
        <v>141.6</v>
      </c>
      <c r="P555" s="8">
        <f t="shared" si="35"/>
        <v>0.4688431229719886</v>
      </c>
      <c r="Q555" s="9">
        <f>YEAR(SalesDataTable[[#This Row],[Order Date]])</f>
        <v>2026</v>
      </c>
      <c r="R555" s="8" t="str">
        <f>"Q"&amp;ROUNDUP(MONTH(SalesDataTable[[#This Row],[Order Date]])/3,0)</f>
        <v>Q2</v>
      </c>
      <c r="S555" s="5">
        <f>MONTH(SalesDataTable[[#This Row],[Order Date]])</f>
        <v>4</v>
      </c>
      <c r="T555" s="8" t="str">
        <f>TEXT(SalesDataTable[[#This Row],[Order Date]],"mmm")</f>
        <v>Apr</v>
      </c>
    </row>
    <row r="556" spans="1:20" ht="15.75" x14ac:dyDescent="0.25">
      <c r="A556" s="2">
        <v>1720</v>
      </c>
      <c r="B556" s="3">
        <v>46124</v>
      </c>
      <c r="C556" s="4" t="s">
        <v>20</v>
      </c>
      <c r="D556" s="4" t="s">
        <v>70</v>
      </c>
      <c r="E556" s="4" t="s">
        <v>22</v>
      </c>
      <c r="F556" s="4" t="s">
        <v>33</v>
      </c>
      <c r="G556" s="4" t="s">
        <v>29</v>
      </c>
      <c r="H556" s="4" t="s">
        <v>30</v>
      </c>
      <c r="I556" s="5">
        <v>2</v>
      </c>
      <c r="J556" s="6">
        <v>92.07</v>
      </c>
      <c r="K556" s="7">
        <v>0</v>
      </c>
      <c r="L556" s="6">
        <v>44.1</v>
      </c>
      <c r="M556" s="6">
        <f t="shared" si="32"/>
        <v>184.14</v>
      </c>
      <c r="N556" s="6">
        <f t="shared" si="33"/>
        <v>88.2</v>
      </c>
      <c r="O556" s="6">
        <f t="shared" si="34"/>
        <v>95.939999999999984</v>
      </c>
      <c r="P556" s="8">
        <f t="shared" si="35"/>
        <v>0.52101661779081132</v>
      </c>
      <c r="Q556" s="9">
        <f>YEAR(SalesDataTable[[#This Row],[Order Date]])</f>
        <v>2026</v>
      </c>
      <c r="R556" s="8" t="str">
        <f>"Q"&amp;ROUNDUP(MONTH(SalesDataTable[[#This Row],[Order Date]])/3,0)</f>
        <v>Q2</v>
      </c>
      <c r="S556" s="5">
        <f>MONTH(SalesDataTable[[#This Row],[Order Date]])</f>
        <v>4</v>
      </c>
      <c r="T556" s="8" t="str">
        <f>TEXT(SalesDataTable[[#This Row],[Order Date]],"mmm")</f>
        <v>Apr</v>
      </c>
    </row>
    <row r="557" spans="1:20" ht="15.75" x14ac:dyDescent="0.25">
      <c r="A557" s="2">
        <v>1975</v>
      </c>
      <c r="B557" s="3">
        <v>46124</v>
      </c>
      <c r="C557" s="4" t="s">
        <v>20</v>
      </c>
      <c r="D557" s="4" t="s">
        <v>70</v>
      </c>
      <c r="E557" s="4" t="s">
        <v>22</v>
      </c>
      <c r="F557" s="4" t="s">
        <v>23</v>
      </c>
      <c r="G557" s="4" t="s">
        <v>54</v>
      </c>
      <c r="H557" s="4" t="s">
        <v>62</v>
      </c>
      <c r="I557" s="5">
        <v>1</v>
      </c>
      <c r="J557" s="6">
        <v>36.840000000000003</v>
      </c>
      <c r="K557" s="7">
        <v>0.1</v>
      </c>
      <c r="L557" s="6">
        <v>13.86</v>
      </c>
      <c r="M557" s="6">
        <f t="shared" si="32"/>
        <v>33.156000000000006</v>
      </c>
      <c r="N557" s="6">
        <f t="shared" si="33"/>
        <v>13.86</v>
      </c>
      <c r="O557" s="6">
        <f t="shared" si="34"/>
        <v>19.296000000000006</v>
      </c>
      <c r="P557" s="8">
        <f t="shared" si="35"/>
        <v>0.58197611292073836</v>
      </c>
      <c r="Q557" s="9">
        <f>YEAR(SalesDataTable[[#This Row],[Order Date]])</f>
        <v>2026</v>
      </c>
      <c r="R557" s="8" t="str">
        <f>"Q"&amp;ROUNDUP(MONTH(SalesDataTable[[#This Row],[Order Date]])/3,0)</f>
        <v>Q2</v>
      </c>
      <c r="S557" s="5">
        <f>MONTH(SalesDataTable[[#This Row],[Order Date]])</f>
        <v>4</v>
      </c>
      <c r="T557" s="8" t="str">
        <f>TEXT(SalesDataTable[[#This Row],[Order Date]],"mmm")</f>
        <v>Apr</v>
      </c>
    </row>
    <row r="558" spans="1:20" ht="15.75" x14ac:dyDescent="0.25">
      <c r="A558" s="2">
        <v>2848</v>
      </c>
      <c r="B558" s="3">
        <v>46124</v>
      </c>
      <c r="C558" s="4" t="s">
        <v>26</v>
      </c>
      <c r="D558" s="4" t="s">
        <v>47</v>
      </c>
      <c r="E558" s="4" t="s">
        <v>22</v>
      </c>
      <c r="F558" s="4" t="s">
        <v>33</v>
      </c>
      <c r="G558" s="4" t="s">
        <v>29</v>
      </c>
      <c r="H558" s="4" t="s">
        <v>66</v>
      </c>
      <c r="I558" s="5">
        <v>1</v>
      </c>
      <c r="J558" s="6">
        <v>71.64</v>
      </c>
      <c r="K558" s="7">
        <v>0.05</v>
      </c>
      <c r="L558" s="6">
        <v>32.729999999999997</v>
      </c>
      <c r="M558" s="6">
        <f t="shared" si="32"/>
        <v>68.057999999999993</v>
      </c>
      <c r="N558" s="6">
        <f t="shared" si="33"/>
        <v>32.729999999999997</v>
      </c>
      <c r="O558" s="6">
        <f t="shared" si="34"/>
        <v>35.327999999999996</v>
      </c>
      <c r="P558" s="8">
        <f t="shared" si="35"/>
        <v>0.51908666137706072</v>
      </c>
      <c r="Q558" s="9">
        <f>YEAR(SalesDataTable[[#This Row],[Order Date]])</f>
        <v>2026</v>
      </c>
      <c r="R558" s="8" t="str">
        <f>"Q"&amp;ROUNDUP(MONTH(SalesDataTable[[#This Row],[Order Date]])/3,0)</f>
        <v>Q2</v>
      </c>
      <c r="S558" s="5">
        <f>MONTH(SalesDataTable[[#This Row],[Order Date]])</f>
        <v>4</v>
      </c>
      <c r="T558" s="8" t="str">
        <f>TEXT(SalesDataTable[[#This Row],[Order Date]],"mmm")</f>
        <v>Apr</v>
      </c>
    </row>
    <row r="559" spans="1:20" ht="15.75" x14ac:dyDescent="0.25">
      <c r="A559" s="2">
        <v>2979</v>
      </c>
      <c r="B559" s="3">
        <v>46124</v>
      </c>
      <c r="C559" s="4" t="s">
        <v>26</v>
      </c>
      <c r="D559" s="4" t="s">
        <v>69</v>
      </c>
      <c r="E559" s="4" t="s">
        <v>22</v>
      </c>
      <c r="F559" s="4" t="s">
        <v>33</v>
      </c>
      <c r="G559" s="4" t="s">
        <v>54</v>
      </c>
      <c r="H559" s="4" t="s">
        <v>58</v>
      </c>
      <c r="I559" s="5">
        <v>1</v>
      </c>
      <c r="J559" s="6">
        <v>124.18</v>
      </c>
      <c r="K559" s="7">
        <v>0</v>
      </c>
      <c r="L559" s="6">
        <v>67.42</v>
      </c>
      <c r="M559" s="6">
        <f t="shared" si="32"/>
        <v>124.18</v>
      </c>
      <c r="N559" s="6">
        <f t="shared" si="33"/>
        <v>67.42</v>
      </c>
      <c r="O559" s="6">
        <f t="shared" si="34"/>
        <v>56.760000000000005</v>
      </c>
      <c r="P559" s="8">
        <f t="shared" si="35"/>
        <v>0.45707843453052022</v>
      </c>
      <c r="Q559" s="9">
        <f>YEAR(SalesDataTable[[#This Row],[Order Date]])</f>
        <v>2026</v>
      </c>
      <c r="R559" s="8" t="str">
        <f>"Q"&amp;ROUNDUP(MONTH(SalesDataTable[[#This Row],[Order Date]])/3,0)</f>
        <v>Q2</v>
      </c>
      <c r="S559" s="5">
        <f>MONTH(SalesDataTable[[#This Row],[Order Date]])</f>
        <v>4</v>
      </c>
      <c r="T559" s="8" t="str">
        <f>TEXT(SalesDataTable[[#This Row],[Order Date]],"mmm")</f>
        <v>Apr</v>
      </c>
    </row>
    <row r="560" spans="1:20" ht="15.75" x14ac:dyDescent="0.25">
      <c r="A560" s="2">
        <v>2996</v>
      </c>
      <c r="B560" s="3">
        <v>46124</v>
      </c>
      <c r="C560" s="4" t="s">
        <v>26</v>
      </c>
      <c r="D560" s="4" t="s">
        <v>63</v>
      </c>
      <c r="E560" s="4" t="s">
        <v>39</v>
      </c>
      <c r="F560" s="4" t="s">
        <v>33</v>
      </c>
      <c r="G560" s="4" t="s">
        <v>34</v>
      </c>
      <c r="H560" s="4" t="s">
        <v>64</v>
      </c>
      <c r="I560" s="5">
        <v>1</v>
      </c>
      <c r="J560" s="6">
        <v>134.94999999999999</v>
      </c>
      <c r="K560" s="7">
        <v>0</v>
      </c>
      <c r="L560" s="6">
        <v>67.849999999999994</v>
      </c>
      <c r="M560" s="6">
        <f t="shared" si="32"/>
        <v>134.94999999999999</v>
      </c>
      <c r="N560" s="6">
        <f t="shared" si="33"/>
        <v>67.849999999999994</v>
      </c>
      <c r="O560" s="6">
        <f t="shared" si="34"/>
        <v>67.099999999999994</v>
      </c>
      <c r="P560" s="8">
        <f t="shared" si="35"/>
        <v>0.49722119303445722</v>
      </c>
      <c r="Q560" s="9">
        <f>YEAR(SalesDataTable[[#This Row],[Order Date]])</f>
        <v>2026</v>
      </c>
      <c r="R560" s="8" t="str">
        <f>"Q"&amp;ROUNDUP(MONTH(SalesDataTable[[#This Row],[Order Date]])/3,0)</f>
        <v>Q2</v>
      </c>
      <c r="S560" s="5">
        <f>MONTH(SalesDataTable[[#This Row],[Order Date]])</f>
        <v>4</v>
      </c>
      <c r="T560" s="8" t="str">
        <f>TEXT(SalesDataTable[[#This Row],[Order Date]],"mmm")</f>
        <v>Apr</v>
      </c>
    </row>
    <row r="561" spans="1:20" ht="15.75" x14ac:dyDescent="0.25">
      <c r="A561" s="2">
        <v>749</v>
      </c>
      <c r="B561" s="3">
        <v>46125</v>
      </c>
      <c r="C561" s="4" t="s">
        <v>20</v>
      </c>
      <c r="D561" s="4" t="s">
        <v>70</v>
      </c>
      <c r="E561" s="4" t="s">
        <v>22</v>
      </c>
      <c r="F561" s="4" t="s">
        <v>33</v>
      </c>
      <c r="G561" s="4" t="s">
        <v>43</v>
      </c>
      <c r="H561" s="4" t="s">
        <v>71</v>
      </c>
      <c r="I561" s="5">
        <v>2</v>
      </c>
      <c r="J561" s="6">
        <v>124</v>
      </c>
      <c r="K561" s="7">
        <v>0</v>
      </c>
      <c r="L561" s="6">
        <v>60.14</v>
      </c>
      <c r="M561" s="6">
        <f t="shared" si="32"/>
        <v>248</v>
      </c>
      <c r="N561" s="6">
        <f t="shared" si="33"/>
        <v>120.28</v>
      </c>
      <c r="O561" s="6">
        <f t="shared" si="34"/>
        <v>127.72</v>
      </c>
      <c r="P561" s="8">
        <f t="shared" si="35"/>
        <v>0.51500000000000001</v>
      </c>
      <c r="Q561" s="9">
        <f>YEAR(SalesDataTable[[#This Row],[Order Date]])</f>
        <v>2026</v>
      </c>
      <c r="R561" s="8" t="str">
        <f>"Q"&amp;ROUNDUP(MONTH(SalesDataTable[[#This Row],[Order Date]])/3,0)</f>
        <v>Q2</v>
      </c>
      <c r="S561" s="5">
        <f>MONTH(SalesDataTable[[#This Row],[Order Date]])</f>
        <v>4</v>
      </c>
      <c r="T561" s="8" t="str">
        <f>TEXT(SalesDataTable[[#This Row],[Order Date]],"mmm")</f>
        <v>Apr</v>
      </c>
    </row>
    <row r="562" spans="1:20" ht="15.75" x14ac:dyDescent="0.25">
      <c r="A562" s="2">
        <v>1928</v>
      </c>
      <c r="B562" s="3">
        <v>46125</v>
      </c>
      <c r="C562" s="4" t="s">
        <v>40</v>
      </c>
      <c r="D562" s="4" t="s">
        <v>67</v>
      </c>
      <c r="E562" s="4" t="s">
        <v>48</v>
      </c>
      <c r="F562" s="4" t="s">
        <v>23</v>
      </c>
      <c r="G562" s="4" t="s">
        <v>54</v>
      </c>
      <c r="H562" s="4" t="s">
        <v>65</v>
      </c>
      <c r="I562" s="5">
        <v>2</v>
      </c>
      <c r="J562" s="6">
        <v>50.2</v>
      </c>
      <c r="K562" s="7">
        <v>0.1</v>
      </c>
      <c r="L562" s="6">
        <v>21.48</v>
      </c>
      <c r="M562" s="6">
        <f t="shared" si="32"/>
        <v>90.360000000000014</v>
      </c>
      <c r="N562" s="6">
        <f t="shared" si="33"/>
        <v>42.96</v>
      </c>
      <c r="O562" s="6">
        <f t="shared" si="34"/>
        <v>47.400000000000013</v>
      </c>
      <c r="P562" s="8">
        <f t="shared" si="35"/>
        <v>0.5245683930942896</v>
      </c>
      <c r="Q562" s="9">
        <f>YEAR(SalesDataTable[[#This Row],[Order Date]])</f>
        <v>2026</v>
      </c>
      <c r="R562" s="8" t="str">
        <f>"Q"&amp;ROUNDUP(MONTH(SalesDataTable[[#This Row],[Order Date]])/3,0)</f>
        <v>Q2</v>
      </c>
      <c r="S562" s="5">
        <f>MONTH(SalesDataTable[[#This Row],[Order Date]])</f>
        <v>4</v>
      </c>
      <c r="T562" s="8" t="str">
        <f>TEXT(SalesDataTable[[#This Row],[Order Date]],"mmm")</f>
        <v>Apr</v>
      </c>
    </row>
    <row r="563" spans="1:20" ht="15.75" x14ac:dyDescent="0.25">
      <c r="A563" s="2">
        <v>2486</v>
      </c>
      <c r="B563" s="3">
        <v>46125</v>
      </c>
      <c r="C563" s="4" t="s">
        <v>26</v>
      </c>
      <c r="D563" s="4" t="s">
        <v>61</v>
      </c>
      <c r="E563" s="4" t="s">
        <v>22</v>
      </c>
      <c r="F563" s="4" t="s">
        <v>36</v>
      </c>
      <c r="G563" s="4" t="s">
        <v>29</v>
      </c>
      <c r="H563" s="4" t="s">
        <v>30</v>
      </c>
      <c r="I563" s="5">
        <v>1</v>
      </c>
      <c r="J563" s="6">
        <v>93.65</v>
      </c>
      <c r="K563" s="7">
        <v>0</v>
      </c>
      <c r="L563" s="6">
        <v>44.15</v>
      </c>
      <c r="M563" s="6">
        <f t="shared" si="32"/>
        <v>93.65</v>
      </c>
      <c r="N563" s="6">
        <f t="shared" si="33"/>
        <v>44.15</v>
      </c>
      <c r="O563" s="6">
        <f t="shared" si="34"/>
        <v>49.500000000000007</v>
      </c>
      <c r="P563" s="8">
        <f t="shared" si="35"/>
        <v>0.5285638013881474</v>
      </c>
      <c r="Q563" s="9">
        <f>YEAR(SalesDataTable[[#This Row],[Order Date]])</f>
        <v>2026</v>
      </c>
      <c r="R563" s="8" t="str">
        <f>"Q"&amp;ROUNDUP(MONTH(SalesDataTable[[#This Row],[Order Date]])/3,0)</f>
        <v>Q2</v>
      </c>
      <c r="S563" s="5">
        <f>MONTH(SalesDataTable[[#This Row],[Order Date]])</f>
        <v>4</v>
      </c>
      <c r="T563" s="8" t="str">
        <f>TEXT(SalesDataTable[[#This Row],[Order Date]],"mmm")</f>
        <v>Apr</v>
      </c>
    </row>
    <row r="564" spans="1:20" ht="15.75" x14ac:dyDescent="0.25">
      <c r="A564" s="2">
        <v>2688</v>
      </c>
      <c r="B564" s="3">
        <v>46125</v>
      </c>
      <c r="C564" s="4" t="s">
        <v>31</v>
      </c>
      <c r="D564" s="4" t="s">
        <v>72</v>
      </c>
      <c r="E564" s="4" t="s">
        <v>48</v>
      </c>
      <c r="F564" s="4" t="s">
        <v>33</v>
      </c>
      <c r="G564" s="4" t="s">
        <v>34</v>
      </c>
      <c r="H564" s="4" t="s">
        <v>52</v>
      </c>
      <c r="I564" s="5">
        <v>5</v>
      </c>
      <c r="J564" s="6">
        <v>47.25</v>
      </c>
      <c r="K564" s="7">
        <v>0.1</v>
      </c>
      <c r="L564" s="6">
        <v>17.93</v>
      </c>
      <c r="M564" s="6">
        <f t="shared" si="32"/>
        <v>212.625</v>
      </c>
      <c r="N564" s="6">
        <f t="shared" si="33"/>
        <v>89.65</v>
      </c>
      <c r="O564" s="6">
        <f t="shared" si="34"/>
        <v>122.97499999999999</v>
      </c>
      <c r="P564" s="8">
        <f t="shared" si="35"/>
        <v>0.57836566725455607</v>
      </c>
      <c r="Q564" s="9">
        <f>YEAR(SalesDataTable[[#This Row],[Order Date]])</f>
        <v>2026</v>
      </c>
      <c r="R564" s="8" t="str">
        <f>"Q"&amp;ROUNDUP(MONTH(SalesDataTable[[#This Row],[Order Date]])/3,0)</f>
        <v>Q2</v>
      </c>
      <c r="S564" s="5">
        <f>MONTH(SalesDataTable[[#This Row],[Order Date]])</f>
        <v>4</v>
      </c>
      <c r="T564" s="8" t="str">
        <f>TEXT(SalesDataTable[[#This Row],[Order Date]],"mmm")</f>
        <v>Apr</v>
      </c>
    </row>
    <row r="565" spans="1:20" ht="15.75" x14ac:dyDescent="0.25">
      <c r="A565" s="2">
        <v>2712</v>
      </c>
      <c r="B565" s="3">
        <v>46125</v>
      </c>
      <c r="C565" s="4" t="s">
        <v>31</v>
      </c>
      <c r="D565" s="4" t="s">
        <v>45</v>
      </c>
      <c r="E565" s="4" t="s">
        <v>22</v>
      </c>
      <c r="F565" s="4" t="s">
        <v>23</v>
      </c>
      <c r="G565" s="4" t="s">
        <v>54</v>
      </c>
      <c r="H565" s="4" t="s">
        <v>62</v>
      </c>
      <c r="I565" s="5">
        <v>1</v>
      </c>
      <c r="J565" s="6">
        <v>35.69</v>
      </c>
      <c r="K565" s="7">
        <v>0.05</v>
      </c>
      <c r="L565" s="6">
        <v>13.53</v>
      </c>
      <c r="M565" s="6">
        <f t="shared" si="32"/>
        <v>33.905499999999996</v>
      </c>
      <c r="N565" s="6">
        <f t="shared" si="33"/>
        <v>13.53</v>
      </c>
      <c r="O565" s="6">
        <f t="shared" si="34"/>
        <v>20.375499999999995</v>
      </c>
      <c r="P565" s="8">
        <f t="shared" si="35"/>
        <v>0.60094969842650892</v>
      </c>
      <c r="Q565" s="9">
        <f>YEAR(SalesDataTable[[#This Row],[Order Date]])</f>
        <v>2026</v>
      </c>
      <c r="R565" s="8" t="str">
        <f>"Q"&amp;ROUNDUP(MONTH(SalesDataTable[[#This Row],[Order Date]])/3,0)</f>
        <v>Q2</v>
      </c>
      <c r="S565" s="5">
        <f>MONTH(SalesDataTable[[#This Row],[Order Date]])</f>
        <v>4</v>
      </c>
      <c r="T565" s="8" t="str">
        <f>TEXT(SalesDataTable[[#This Row],[Order Date]],"mmm")</f>
        <v>Apr</v>
      </c>
    </row>
    <row r="566" spans="1:20" ht="15.75" x14ac:dyDescent="0.25">
      <c r="A566" s="2">
        <v>3853</v>
      </c>
      <c r="B566" s="3">
        <v>46125</v>
      </c>
      <c r="C566" s="4" t="s">
        <v>40</v>
      </c>
      <c r="D566" s="4" t="s">
        <v>67</v>
      </c>
      <c r="E566" s="4" t="s">
        <v>22</v>
      </c>
      <c r="F566" s="4" t="s">
        <v>23</v>
      </c>
      <c r="G566" s="4" t="s">
        <v>34</v>
      </c>
      <c r="H566" s="4" t="s">
        <v>64</v>
      </c>
      <c r="I566" s="5">
        <v>3</v>
      </c>
      <c r="J566" s="6">
        <v>136.12</v>
      </c>
      <c r="K566" s="7">
        <v>0</v>
      </c>
      <c r="L566" s="6">
        <v>66.58</v>
      </c>
      <c r="M566" s="6">
        <f t="shared" si="32"/>
        <v>408.36</v>
      </c>
      <c r="N566" s="6">
        <f t="shared" si="33"/>
        <v>199.74</v>
      </c>
      <c r="O566" s="6">
        <f t="shared" si="34"/>
        <v>208.62</v>
      </c>
      <c r="P566" s="8">
        <f t="shared" si="35"/>
        <v>0.51087275933000298</v>
      </c>
      <c r="Q566" s="9">
        <f>YEAR(SalesDataTable[[#This Row],[Order Date]])</f>
        <v>2026</v>
      </c>
      <c r="R566" s="8" t="str">
        <f>"Q"&amp;ROUNDUP(MONTH(SalesDataTable[[#This Row],[Order Date]])/3,0)</f>
        <v>Q2</v>
      </c>
      <c r="S566" s="5">
        <f>MONTH(SalesDataTable[[#This Row],[Order Date]])</f>
        <v>4</v>
      </c>
      <c r="T566" s="8" t="str">
        <f>TEXT(SalesDataTable[[#This Row],[Order Date]],"mmm")</f>
        <v>Apr</v>
      </c>
    </row>
    <row r="567" spans="1:20" ht="15.75" x14ac:dyDescent="0.25">
      <c r="A567" s="2">
        <v>4043</v>
      </c>
      <c r="B567" s="3">
        <v>46125</v>
      </c>
      <c r="C567" s="4" t="s">
        <v>40</v>
      </c>
      <c r="D567" s="4" t="s">
        <v>51</v>
      </c>
      <c r="E567" s="4" t="s">
        <v>48</v>
      </c>
      <c r="F567" s="4" t="s">
        <v>33</v>
      </c>
      <c r="G567" s="4" t="s">
        <v>29</v>
      </c>
      <c r="H567" s="4" t="s">
        <v>57</v>
      </c>
      <c r="I567" s="5">
        <v>1</v>
      </c>
      <c r="J567" s="6">
        <v>155.88999999999999</v>
      </c>
      <c r="K567" s="7">
        <v>0</v>
      </c>
      <c r="L567" s="6">
        <v>77.260000000000005</v>
      </c>
      <c r="M567" s="6">
        <f t="shared" si="32"/>
        <v>155.88999999999999</v>
      </c>
      <c r="N567" s="6">
        <f t="shared" si="33"/>
        <v>77.260000000000005</v>
      </c>
      <c r="O567" s="6">
        <f t="shared" si="34"/>
        <v>78.629999999999981</v>
      </c>
      <c r="P567" s="8">
        <f t="shared" si="35"/>
        <v>0.50439412406183837</v>
      </c>
      <c r="Q567" s="9">
        <f>YEAR(SalesDataTable[[#This Row],[Order Date]])</f>
        <v>2026</v>
      </c>
      <c r="R567" s="8" t="str">
        <f>"Q"&amp;ROUNDUP(MONTH(SalesDataTable[[#This Row],[Order Date]])/3,0)</f>
        <v>Q2</v>
      </c>
      <c r="S567" s="5">
        <f>MONTH(SalesDataTable[[#This Row],[Order Date]])</f>
        <v>4</v>
      </c>
      <c r="T567" s="8" t="str">
        <f>TEXT(SalesDataTable[[#This Row],[Order Date]],"mmm")</f>
        <v>Apr</v>
      </c>
    </row>
    <row r="568" spans="1:20" ht="15.75" x14ac:dyDescent="0.25">
      <c r="A568" s="2">
        <v>290</v>
      </c>
      <c r="B568" s="3">
        <v>46126</v>
      </c>
      <c r="C568" s="4" t="s">
        <v>20</v>
      </c>
      <c r="D568" s="4" t="s">
        <v>70</v>
      </c>
      <c r="E568" s="4" t="s">
        <v>22</v>
      </c>
      <c r="F568" s="4" t="s">
        <v>36</v>
      </c>
      <c r="G568" s="4" t="s">
        <v>34</v>
      </c>
      <c r="H568" s="4" t="s">
        <v>64</v>
      </c>
      <c r="I568" s="5">
        <v>1</v>
      </c>
      <c r="J568" s="6">
        <v>130.81</v>
      </c>
      <c r="K568" s="7">
        <v>0</v>
      </c>
      <c r="L568" s="6">
        <v>67.86</v>
      </c>
      <c r="M568" s="6">
        <f t="shared" si="32"/>
        <v>130.81</v>
      </c>
      <c r="N568" s="6">
        <f t="shared" si="33"/>
        <v>67.86</v>
      </c>
      <c r="O568" s="6">
        <f t="shared" si="34"/>
        <v>62.95</v>
      </c>
      <c r="P568" s="8">
        <f t="shared" si="35"/>
        <v>0.48123232168794439</v>
      </c>
      <c r="Q568" s="9">
        <f>YEAR(SalesDataTable[[#This Row],[Order Date]])</f>
        <v>2026</v>
      </c>
      <c r="R568" s="8" t="str">
        <f>"Q"&amp;ROUNDUP(MONTH(SalesDataTable[[#This Row],[Order Date]])/3,0)</f>
        <v>Q2</v>
      </c>
      <c r="S568" s="5">
        <f>MONTH(SalesDataTable[[#This Row],[Order Date]])</f>
        <v>4</v>
      </c>
      <c r="T568" s="8" t="str">
        <f>TEXT(SalesDataTable[[#This Row],[Order Date]],"mmm")</f>
        <v>Apr</v>
      </c>
    </row>
    <row r="569" spans="1:20" ht="15.75" x14ac:dyDescent="0.25">
      <c r="A569" s="2">
        <v>2953</v>
      </c>
      <c r="B569" s="3">
        <v>46126</v>
      </c>
      <c r="C569" s="4" t="s">
        <v>20</v>
      </c>
      <c r="D569" s="4" t="s">
        <v>21</v>
      </c>
      <c r="E569" s="4" t="s">
        <v>22</v>
      </c>
      <c r="F569" s="4" t="s">
        <v>23</v>
      </c>
      <c r="G569" s="4" t="s">
        <v>34</v>
      </c>
      <c r="H569" s="4" t="s">
        <v>52</v>
      </c>
      <c r="I569" s="5">
        <v>2</v>
      </c>
      <c r="J569" s="6">
        <v>47.56</v>
      </c>
      <c r="K569" s="7">
        <v>0.05</v>
      </c>
      <c r="L569" s="6">
        <v>18.649999999999999</v>
      </c>
      <c r="M569" s="6">
        <f t="shared" si="32"/>
        <v>90.364000000000004</v>
      </c>
      <c r="N569" s="6">
        <f t="shared" si="33"/>
        <v>37.299999999999997</v>
      </c>
      <c r="O569" s="6">
        <f t="shared" si="34"/>
        <v>53.064000000000007</v>
      </c>
      <c r="P569" s="8">
        <f t="shared" si="35"/>
        <v>0.58722500110663545</v>
      </c>
      <c r="Q569" s="9">
        <f>YEAR(SalesDataTable[[#This Row],[Order Date]])</f>
        <v>2026</v>
      </c>
      <c r="R569" s="8" t="str">
        <f>"Q"&amp;ROUNDUP(MONTH(SalesDataTable[[#This Row],[Order Date]])/3,0)</f>
        <v>Q2</v>
      </c>
      <c r="S569" s="5">
        <f>MONTH(SalesDataTable[[#This Row],[Order Date]])</f>
        <v>4</v>
      </c>
      <c r="T569" s="8" t="str">
        <f>TEXT(SalesDataTable[[#This Row],[Order Date]],"mmm")</f>
        <v>Apr</v>
      </c>
    </row>
    <row r="570" spans="1:20" ht="15.75" x14ac:dyDescent="0.25">
      <c r="A570" s="2">
        <v>3179</v>
      </c>
      <c r="B570" s="3">
        <v>46126</v>
      </c>
      <c r="C570" s="4" t="s">
        <v>26</v>
      </c>
      <c r="D570" s="4" t="s">
        <v>69</v>
      </c>
      <c r="E570" s="4" t="s">
        <v>22</v>
      </c>
      <c r="F570" s="4" t="s">
        <v>33</v>
      </c>
      <c r="G570" s="4" t="s">
        <v>29</v>
      </c>
      <c r="H570" s="4" t="s">
        <v>37</v>
      </c>
      <c r="I570" s="5">
        <v>2</v>
      </c>
      <c r="J570" s="6">
        <v>140.65</v>
      </c>
      <c r="K570" s="7">
        <v>0.05</v>
      </c>
      <c r="L570" s="6">
        <v>78.900000000000006</v>
      </c>
      <c r="M570" s="6">
        <f t="shared" si="32"/>
        <v>267.23500000000001</v>
      </c>
      <c r="N570" s="6">
        <f t="shared" si="33"/>
        <v>157.80000000000001</v>
      </c>
      <c r="O570" s="6">
        <f t="shared" si="34"/>
        <v>109.435</v>
      </c>
      <c r="P570" s="8">
        <f t="shared" si="35"/>
        <v>0.40950848504125581</v>
      </c>
      <c r="Q570" s="9">
        <f>YEAR(SalesDataTable[[#This Row],[Order Date]])</f>
        <v>2026</v>
      </c>
      <c r="R570" s="8" t="str">
        <f>"Q"&amp;ROUNDUP(MONTH(SalesDataTable[[#This Row],[Order Date]])/3,0)</f>
        <v>Q2</v>
      </c>
      <c r="S570" s="5">
        <f>MONTH(SalesDataTable[[#This Row],[Order Date]])</f>
        <v>4</v>
      </c>
      <c r="T570" s="8" t="str">
        <f>TEXT(SalesDataTable[[#This Row],[Order Date]],"mmm")</f>
        <v>Apr</v>
      </c>
    </row>
    <row r="571" spans="1:20" ht="15.75" x14ac:dyDescent="0.25">
      <c r="A571" s="2">
        <v>3301</v>
      </c>
      <c r="B571" s="3">
        <v>46126</v>
      </c>
      <c r="C571" s="4" t="s">
        <v>40</v>
      </c>
      <c r="D571" s="4" t="s">
        <v>41</v>
      </c>
      <c r="E571" s="4" t="s">
        <v>39</v>
      </c>
      <c r="F571" s="4" t="s">
        <v>33</v>
      </c>
      <c r="G571" s="4" t="s">
        <v>24</v>
      </c>
      <c r="H571" s="4" t="s">
        <v>25</v>
      </c>
      <c r="I571" s="5">
        <v>1</v>
      </c>
      <c r="J571" s="6">
        <v>82.75</v>
      </c>
      <c r="K571" s="7">
        <v>0</v>
      </c>
      <c r="L571" s="6">
        <v>43.18</v>
      </c>
      <c r="M571" s="6">
        <f t="shared" si="32"/>
        <v>82.75</v>
      </c>
      <c r="N571" s="6">
        <f t="shared" si="33"/>
        <v>43.18</v>
      </c>
      <c r="O571" s="6">
        <f t="shared" si="34"/>
        <v>39.57</v>
      </c>
      <c r="P571" s="8">
        <f t="shared" si="35"/>
        <v>0.47818731117824775</v>
      </c>
      <c r="Q571" s="9">
        <f>YEAR(SalesDataTable[[#This Row],[Order Date]])</f>
        <v>2026</v>
      </c>
      <c r="R571" s="8" t="str">
        <f>"Q"&amp;ROUNDUP(MONTH(SalesDataTable[[#This Row],[Order Date]])/3,0)</f>
        <v>Q2</v>
      </c>
      <c r="S571" s="5">
        <f>MONTH(SalesDataTable[[#This Row],[Order Date]])</f>
        <v>4</v>
      </c>
      <c r="T571" s="8" t="str">
        <f>TEXT(SalesDataTable[[#This Row],[Order Date]],"mmm")</f>
        <v>Apr</v>
      </c>
    </row>
    <row r="572" spans="1:20" ht="15.75" x14ac:dyDescent="0.25">
      <c r="A572" s="2">
        <v>3349</v>
      </c>
      <c r="B572" s="3">
        <v>46126</v>
      </c>
      <c r="C572" s="4" t="s">
        <v>40</v>
      </c>
      <c r="D572" s="4" t="s">
        <v>53</v>
      </c>
      <c r="E572" s="4" t="s">
        <v>22</v>
      </c>
      <c r="F572" s="4" t="s">
        <v>23</v>
      </c>
      <c r="G572" s="4" t="s">
        <v>54</v>
      </c>
      <c r="H572" s="4" t="s">
        <v>55</v>
      </c>
      <c r="I572" s="5">
        <v>2</v>
      </c>
      <c r="J572" s="6">
        <v>40.909999999999997</v>
      </c>
      <c r="K572" s="7">
        <v>0.1</v>
      </c>
      <c r="L572" s="6">
        <v>14.95</v>
      </c>
      <c r="M572" s="6">
        <f t="shared" si="32"/>
        <v>73.637999999999991</v>
      </c>
      <c r="N572" s="6">
        <f t="shared" si="33"/>
        <v>29.9</v>
      </c>
      <c r="O572" s="6">
        <f t="shared" si="34"/>
        <v>43.737999999999992</v>
      </c>
      <c r="P572" s="8">
        <f t="shared" si="35"/>
        <v>0.59395964040305271</v>
      </c>
      <c r="Q572" s="9">
        <f>YEAR(SalesDataTable[[#This Row],[Order Date]])</f>
        <v>2026</v>
      </c>
      <c r="R572" s="8" t="str">
        <f>"Q"&amp;ROUNDUP(MONTH(SalesDataTable[[#This Row],[Order Date]])/3,0)</f>
        <v>Q2</v>
      </c>
      <c r="S572" s="5">
        <f>MONTH(SalesDataTable[[#This Row],[Order Date]])</f>
        <v>4</v>
      </c>
      <c r="T572" s="8" t="str">
        <f>TEXT(SalesDataTable[[#This Row],[Order Date]],"mmm")</f>
        <v>Apr</v>
      </c>
    </row>
    <row r="573" spans="1:20" ht="15.75" x14ac:dyDescent="0.25">
      <c r="A573" s="2">
        <v>4874</v>
      </c>
      <c r="B573" s="3">
        <v>46126</v>
      </c>
      <c r="C573" s="4" t="s">
        <v>20</v>
      </c>
      <c r="D573" s="4" t="s">
        <v>21</v>
      </c>
      <c r="E573" s="4" t="s">
        <v>39</v>
      </c>
      <c r="F573" s="4" t="s">
        <v>23</v>
      </c>
      <c r="G573" s="4" t="s">
        <v>34</v>
      </c>
      <c r="H573" s="4" t="s">
        <v>52</v>
      </c>
      <c r="I573" s="5">
        <v>1</v>
      </c>
      <c r="J573" s="6">
        <v>46.62</v>
      </c>
      <c r="K573" s="7">
        <v>0</v>
      </c>
      <c r="L573" s="6">
        <v>18.86</v>
      </c>
      <c r="M573" s="6">
        <f t="shared" si="32"/>
        <v>46.62</v>
      </c>
      <c r="N573" s="6">
        <f t="shared" si="33"/>
        <v>18.86</v>
      </c>
      <c r="O573" s="6">
        <f t="shared" si="34"/>
        <v>27.759999999999998</v>
      </c>
      <c r="P573" s="8">
        <f t="shared" si="35"/>
        <v>0.59545259545259543</v>
      </c>
      <c r="Q573" s="9">
        <f>YEAR(SalesDataTable[[#This Row],[Order Date]])</f>
        <v>2026</v>
      </c>
      <c r="R573" s="8" t="str">
        <f>"Q"&amp;ROUNDUP(MONTH(SalesDataTable[[#This Row],[Order Date]])/3,0)</f>
        <v>Q2</v>
      </c>
      <c r="S573" s="5">
        <f>MONTH(SalesDataTable[[#This Row],[Order Date]])</f>
        <v>4</v>
      </c>
      <c r="T573" s="8" t="str">
        <f>TEXT(SalesDataTable[[#This Row],[Order Date]],"mmm")</f>
        <v>Apr</v>
      </c>
    </row>
    <row r="574" spans="1:20" ht="15.75" x14ac:dyDescent="0.25">
      <c r="A574" s="2">
        <v>1045</v>
      </c>
      <c r="B574" s="3">
        <v>46127</v>
      </c>
      <c r="C574" s="4" t="s">
        <v>20</v>
      </c>
      <c r="D574" s="4" t="s">
        <v>70</v>
      </c>
      <c r="E574" s="4" t="s">
        <v>22</v>
      </c>
      <c r="F574" s="4" t="s">
        <v>23</v>
      </c>
      <c r="G574" s="4" t="s">
        <v>43</v>
      </c>
      <c r="H574" s="4" t="s">
        <v>49</v>
      </c>
      <c r="I574" s="5">
        <v>2</v>
      </c>
      <c r="J574" s="6">
        <v>196.57</v>
      </c>
      <c r="K574" s="7">
        <v>0.05</v>
      </c>
      <c r="L574" s="6">
        <v>106.2</v>
      </c>
      <c r="M574" s="6">
        <f t="shared" si="32"/>
        <v>373.48299999999995</v>
      </c>
      <c r="N574" s="6">
        <f t="shared" si="33"/>
        <v>212.4</v>
      </c>
      <c r="O574" s="6">
        <f t="shared" si="34"/>
        <v>161.08299999999994</v>
      </c>
      <c r="P574" s="8">
        <f t="shared" si="35"/>
        <v>0.43129941657317727</v>
      </c>
      <c r="Q574" s="9">
        <f>YEAR(SalesDataTable[[#This Row],[Order Date]])</f>
        <v>2026</v>
      </c>
      <c r="R574" s="8" t="str">
        <f>"Q"&amp;ROUNDUP(MONTH(SalesDataTable[[#This Row],[Order Date]])/3,0)</f>
        <v>Q2</v>
      </c>
      <c r="S574" s="5">
        <f>MONTH(SalesDataTable[[#This Row],[Order Date]])</f>
        <v>4</v>
      </c>
      <c r="T574" s="8" t="str">
        <f>TEXT(SalesDataTable[[#This Row],[Order Date]],"mmm")</f>
        <v>Apr</v>
      </c>
    </row>
    <row r="575" spans="1:20" ht="15.75" x14ac:dyDescent="0.25">
      <c r="A575" s="2">
        <v>1703</v>
      </c>
      <c r="B575" s="3">
        <v>46127</v>
      </c>
      <c r="C575" s="4" t="s">
        <v>26</v>
      </c>
      <c r="D575" s="4" t="s">
        <v>27</v>
      </c>
      <c r="E575" s="4" t="s">
        <v>22</v>
      </c>
      <c r="F575" s="4" t="s">
        <v>23</v>
      </c>
      <c r="G575" s="4" t="s">
        <v>29</v>
      </c>
      <c r="H575" s="4" t="s">
        <v>30</v>
      </c>
      <c r="I575" s="5">
        <v>1</v>
      </c>
      <c r="J575" s="6">
        <v>90.52</v>
      </c>
      <c r="K575" s="7">
        <v>0</v>
      </c>
      <c r="L575" s="6">
        <v>46.5</v>
      </c>
      <c r="M575" s="6">
        <f t="shared" si="32"/>
        <v>90.52</v>
      </c>
      <c r="N575" s="6">
        <f t="shared" si="33"/>
        <v>46.5</v>
      </c>
      <c r="O575" s="6">
        <f t="shared" si="34"/>
        <v>44.019999999999996</v>
      </c>
      <c r="P575" s="8">
        <f t="shared" si="35"/>
        <v>0.4863013698630137</v>
      </c>
      <c r="Q575" s="9">
        <f>YEAR(SalesDataTable[[#This Row],[Order Date]])</f>
        <v>2026</v>
      </c>
      <c r="R575" s="8" t="str">
        <f>"Q"&amp;ROUNDUP(MONTH(SalesDataTable[[#This Row],[Order Date]])/3,0)</f>
        <v>Q2</v>
      </c>
      <c r="S575" s="5">
        <f>MONTH(SalesDataTable[[#This Row],[Order Date]])</f>
        <v>4</v>
      </c>
      <c r="T575" s="8" t="str">
        <f>TEXT(SalesDataTable[[#This Row],[Order Date]],"mmm")</f>
        <v>Apr</v>
      </c>
    </row>
    <row r="576" spans="1:20" ht="15.75" x14ac:dyDescent="0.25">
      <c r="A576" s="2">
        <v>2107</v>
      </c>
      <c r="B576" s="3">
        <v>46127</v>
      </c>
      <c r="C576" s="4" t="s">
        <v>20</v>
      </c>
      <c r="D576" s="4" t="s">
        <v>70</v>
      </c>
      <c r="E576" s="4" t="s">
        <v>22</v>
      </c>
      <c r="F576" s="4" t="s">
        <v>23</v>
      </c>
      <c r="G576" s="4" t="s">
        <v>34</v>
      </c>
      <c r="H576" s="4" t="s">
        <v>68</v>
      </c>
      <c r="I576" s="5">
        <v>5</v>
      </c>
      <c r="J576" s="6">
        <v>165.35</v>
      </c>
      <c r="K576" s="7">
        <v>0.05</v>
      </c>
      <c r="L576" s="6">
        <v>89.38</v>
      </c>
      <c r="M576" s="6">
        <f t="shared" si="32"/>
        <v>785.41249999999991</v>
      </c>
      <c r="N576" s="6">
        <f t="shared" si="33"/>
        <v>446.9</v>
      </c>
      <c r="O576" s="6">
        <f t="shared" si="34"/>
        <v>338.51249999999993</v>
      </c>
      <c r="P576" s="8">
        <f t="shared" si="35"/>
        <v>0.43099963395031271</v>
      </c>
      <c r="Q576" s="9">
        <f>YEAR(SalesDataTable[[#This Row],[Order Date]])</f>
        <v>2026</v>
      </c>
      <c r="R576" s="8" t="str">
        <f>"Q"&amp;ROUNDUP(MONTH(SalesDataTable[[#This Row],[Order Date]])/3,0)</f>
        <v>Q2</v>
      </c>
      <c r="S576" s="5">
        <f>MONTH(SalesDataTable[[#This Row],[Order Date]])</f>
        <v>4</v>
      </c>
      <c r="T576" s="8" t="str">
        <f>TEXT(SalesDataTable[[#This Row],[Order Date]],"mmm")</f>
        <v>Apr</v>
      </c>
    </row>
    <row r="577" spans="1:20" ht="15.75" x14ac:dyDescent="0.25">
      <c r="A577" s="2">
        <v>2265</v>
      </c>
      <c r="B577" s="3">
        <v>46127</v>
      </c>
      <c r="C577" s="4" t="s">
        <v>26</v>
      </c>
      <c r="D577" s="4" t="s">
        <v>61</v>
      </c>
      <c r="E577" s="4" t="s">
        <v>39</v>
      </c>
      <c r="F577" s="4" t="s">
        <v>23</v>
      </c>
      <c r="G577" s="4" t="s">
        <v>34</v>
      </c>
      <c r="H577" s="4" t="s">
        <v>35</v>
      </c>
      <c r="I577" s="5">
        <v>2</v>
      </c>
      <c r="J577" s="6">
        <v>36.35</v>
      </c>
      <c r="K577" s="7">
        <v>0</v>
      </c>
      <c r="L577" s="6">
        <v>13.55</v>
      </c>
      <c r="M577" s="6">
        <f t="shared" si="32"/>
        <v>72.7</v>
      </c>
      <c r="N577" s="6">
        <f t="shared" si="33"/>
        <v>27.1</v>
      </c>
      <c r="O577" s="6">
        <f t="shared" si="34"/>
        <v>45.6</v>
      </c>
      <c r="P577" s="8">
        <f t="shared" si="35"/>
        <v>0.6272352132049519</v>
      </c>
      <c r="Q577" s="9">
        <f>YEAR(SalesDataTable[[#This Row],[Order Date]])</f>
        <v>2026</v>
      </c>
      <c r="R577" s="8" t="str">
        <f>"Q"&amp;ROUNDUP(MONTH(SalesDataTable[[#This Row],[Order Date]])/3,0)</f>
        <v>Q2</v>
      </c>
      <c r="S577" s="5">
        <f>MONTH(SalesDataTable[[#This Row],[Order Date]])</f>
        <v>4</v>
      </c>
      <c r="T577" s="8" t="str">
        <f>TEXT(SalesDataTable[[#This Row],[Order Date]],"mmm")</f>
        <v>Apr</v>
      </c>
    </row>
    <row r="578" spans="1:20" ht="15.75" x14ac:dyDescent="0.25">
      <c r="A578" s="2">
        <v>2839</v>
      </c>
      <c r="B578" s="3">
        <v>46127</v>
      </c>
      <c r="C578" s="4" t="s">
        <v>26</v>
      </c>
      <c r="D578" s="4" t="s">
        <v>69</v>
      </c>
      <c r="E578" s="4" t="s">
        <v>39</v>
      </c>
      <c r="F578" s="4" t="s">
        <v>33</v>
      </c>
      <c r="G578" s="4" t="s">
        <v>34</v>
      </c>
      <c r="H578" s="4" t="s">
        <v>52</v>
      </c>
      <c r="I578" s="5">
        <v>1</v>
      </c>
      <c r="J578" s="6">
        <v>47</v>
      </c>
      <c r="K578" s="7">
        <v>0</v>
      </c>
      <c r="L578" s="6">
        <v>18.64</v>
      </c>
      <c r="M578" s="6">
        <f t="shared" ref="M578:M641" si="36">I578*J578*(1-K578)</f>
        <v>47</v>
      </c>
      <c r="N578" s="6">
        <f t="shared" ref="N578:N641" si="37">I578*L578</f>
        <v>18.64</v>
      </c>
      <c r="O578" s="6">
        <f t="shared" ref="O578:O641" si="38">M578-N578</f>
        <v>28.36</v>
      </c>
      <c r="P578" s="8">
        <f t="shared" ref="P578:P641" si="39">IFERROR(O578/M578,0)</f>
        <v>0.60340425531914887</v>
      </c>
      <c r="Q578" s="9">
        <f>YEAR(SalesDataTable[[#This Row],[Order Date]])</f>
        <v>2026</v>
      </c>
      <c r="R578" s="8" t="str">
        <f>"Q"&amp;ROUNDUP(MONTH(SalesDataTable[[#This Row],[Order Date]])/3,0)</f>
        <v>Q2</v>
      </c>
      <c r="S578" s="5">
        <f>MONTH(SalesDataTable[[#This Row],[Order Date]])</f>
        <v>4</v>
      </c>
      <c r="T578" s="8" t="str">
        <f>TEXT(SalesDataTable[[#This Row],[Order Date]],"mmm")</f>
        <v>Apr</v>
      </c>
    </row>
    <row r="579" spans="1:20" ht="15.75" x14ac:dyDescent="0.25">
      <c r="A579" s="2">
        <v>4742</v>
      </c>
      <c r="B579" s="3">
        <v>46127</v>
      </c>
      <c r="C579" s="4" t="s">
        <v>40</v>
      </c>
      <c r="D579" s="4" t="s">
        <v>67</v>
      </c>
      <c r="E579" s="4" t="s">
        <v>48</v>
      </c>
      <c r="F579" s="4" t="s">
        <v>23</v>
      </c>
      <c r="G579" s="4" t="s">
        <v>34</v>
      </c>
      <c r="H579" s="4" t="s">
        <v>52</v>
      </c>
      <c r="I579" s="5">
        <v>1</v>
      </c>
      <c r="J579" s="6">
        <v>46.86</v>
      </c>
      <c r="K579" s="7">
        <v>0</v>
      </c>
      <c r="L579" s="6">
        <v>18.190000000000001</v>
      </c>
      <c r="M579" s="6">
        <f t="shared" si="36"/>
        <v>46.86</v>
      </c>
      <c r="N579" s="6">
        <f t="shared" si="37"/>
        <v>18.190000000000001</v>
      </c>
      <c r="O579" s="6">
        <f t="shared" si="38"/>
        <v>28.669999999999998</v>
      </c>
      <c r="P579" s="8">
        <f t="shared" si="39"/>
        <v>0.61182244985061884</v>
      </c>
      <c r="Q579" s="9">
        <f>YEAR(SalesDataTable[[#This Row],[Order Date]])</f>
        <v>2026</v>
      </c>
      <c r="R579" s="8" t="str">
        <f>"Q"&amp;ROUNDUP(MONTH(SalesDataTable[[#This Row],[Order Date]])/3,0)</f>
        <v>Q2</v>
      </c>
      <c r="S579" s="5">
        <f>MONTH(SalesDataTable[[#This Row],[Order Date]])</f>
        <v>4</v>
      </c>
      <c r="T579" s="8" t="str">
        <f>TEXT(SalesDataTable[[#This Row],[Order Date]],"mmm")</f>
        <v>Apr</v>
      </c>
    </row>
    <row r="580" spans="1:20" ht="15.75" x14ac:dyDescent="0.25">
      <c r="A580" s="2">
        <v>4899</v>
      </c>
      <c r="B580" s="3">
        <v>46127</v>
      </c>
      <c r="C580" s="4" t="s">
        <v>20</v>
      </c>
      <c r="D580" s="4" t="s">
        <v>56</v>
      </c>
      <c r="E580" s="4" t="s">
        <v>22</v>
      </c>
      <c r="F580" s="4" t="s">
        <v>33</v>
      </c>
      <c r="G580" s="4" t="s">
        <v>43</v>
      </c>
      <c r="H580" s="4" t="s">
        <v>60</v>
      </c>
      <c r="I580" s="5">
        <v>2</v>
      </c>
      <c r="J580" s="6">
        <v>82.13</v>
      </c>
      <c r="K580" s="7">
        <v>0.05</v>
      </c>
      <c r="L580" s="6">
        <v>39.909999999999997</v>
      </c>
      <c r="M580" s="6">
        <f t="shared" si="36"/>
        <v>156.047</v>
      </c>
      <c r="N580" s="6">
        <f t="shared" si="37"/>
        <v>79.819999999999993</v>
      </c>
      <c r="O580" s="6">
        <f t="shared" si="38"/>
        <v>76.227000000000004</v>
      </c>
      <c r="P580" s="8">
        <f t="shared" si="39"/>
        <v>0.48848744288579726</v>
      </c>
      <c r="Q580" s="9">
        <f>YEAR(SalesDataTable[[#This Row],[Order Date]])</f>
        <v>2026</v>
      </c>
      <c r="R580" s="8" t="str">
        <f>"Q"&amp;ROUNDUP(MONTH(SalesDataTable[[#This Row],[Order Date]])/3,0)</f>
        <v>Q2</v>
      </c>
      <c r="S580" s="5">
        <f>MONTH(SalesDataTable[[#This Row],[Order Date]])</f>
        <v>4</v>
      </c>
      <c r="T580" s="8" t="str">
        <f>TEXT(SalesDataTable[[#This Row],[Order Date]],"mmm")</f>
        <v>Apr</v>
      </c>
    </row>
    <row r="581" spans="1:20" ht="15.75" x14ac:dyDescent="0.25">
      <c r="A581" s="2">
        <v>5042</v>
      </c>
      <c r="B581" s="3">
        <v>46127</v>
      </c>
      <c r="C581" s="4" t="s">
        <v>26</v>
      </c>
      <c r="D581" s="4" t="s">
        <v>47</v>
      </c>
      <c r="E581" s="4" t="s">
        <v>39</v>
      </c>
      <c r="F581" s="4" t="s">
        <v>36</v>
      </c>
      <c r="G581" s="4" t="s">
        <v>34</v>
      </c>
      <c r="H581" s="4" t="s">
        <v>68</v>
      </c>
      <c r="I581" s="5">
        <v>1</v>
      </c>
      <c r="J581" s="6">
        <v>163.16</v>
      </c>
      <c r="K581" s="7">
        <v>0</v>
      </c>
      <c r="L581" s="6">
        <v>88.78</v>
      </c>
      <c r="M581" s="6">
        <f t="shared" si="36"/>
        <v>163.16</v>
      </c>
      <c r="N581" s="6">
        <f t="shared" si="37"/>
        <v>88.78</v>
      </c>
      <c r="O581" s="6">
        <f t="shared" si="38"/>
        <v>74.38</v>
      </c>
      <c r="P581" s="8">
        <f t="shared" si="39"/>
        <v>0.45587153714145623</v>
      </c>
      <c r="Q581" s="9">
        <f>YEAR(SalesDataTable[[#This Row],[Order Date]])</f>
        <v>2026</v>
      </c>
      <c r="R581" s="8" t="str">
        <f>"Q"&amp;ROUNDUP(MONTH(SalesDataTable[[#This Row],[Order Date]])/3,0)</f>
        <v>Q2</v>
      </c>
      <c r="S581" s="5">
        <f>MONTH(SalesDataTable[[#This Row],[Order Date]])</f>
        <v>4</v>
      </c>
      <c r="T581" s="8" t="str">
        <f>TEXT(SalesDataTable[[#This Row],[Order Date]],"mmm")</f>
        <v>Apr</v>
      </c>
    </row>
    <row r="582" spans="1:20" ht="15.75" x14ac:dyDescent="0.25">
      <c r="A582" s="2">
        <v>2248</v>
      </c>
      <c r="B582" s="3">
        <v>46128</v>
      </c>
      <c r="C582" s="4" t="s">
        <v>20</v>
      </c>
      <c r="D582" s="4" t="s">
        <v>70</v>
      </c>
      <c r="E582" s="4" t="s">
        <v>39</v>
      </c>
      <c r="F582" s="4" t="s">
        <v>33</v>
      </c>
      <c r="G582" s="4" t="s">
        <v>34</v>
      </c>
      <c r="H582" s="4" t="s">
        <v>35</v>
      </c>
      <c r="I582" s="5">
        <v>2</v>
      </c>
      <c r="J582" s="6">
        <v>36.68</v>
      </c>
      <c r="K582" s="7">
        <v>0.1</v>
      </c>
      <c r="L582" s="6">
        <v>13.92</v>
      </c>
      <c r="M582" s="6">
        <f t="shared" si="36"/>
        <v>66.024000000000001</v>
      </c>
      <c r="N582" s="6">
        <f t="shared" si="37"/>
        <v>27.84</v>
      </c>
      <c r="O582" s="6">
        <f t="shared" si="38"/>
        <v>38.183999999999997</v>
      </c>
      <c r="P582" s="8">
        <f t="shared" si="39"/>
        <v>0.57833515085423481</v>
      </c>
      <c r="Q582" s="9">
        <f>YEAR(SalesDataTable[[#This Row],[Order Date]])</f>
        <v>2026</v>
      </c>
      <c r="R582" s="8" t="str">
        <f>"Q"&amp;ROUNDUP(MONTH(SalesDataTable[[#This Row],[Order Date]])/3,0)</f>
        <v>Q2</v>
      </c>
      <c r="S582" s="5">
        <f>MONTH(SalesDataTable[[#This Row],[Order Date]])</f>
        <v>4</v>
      </c>
      <c r="T582" s="8" t="str">
        <f>TEXT(SalesDataTable[[#This Row],[Order Date]],"mmm")</f>
        <v>Apr</v>
      </c>
    </row>
    <row r="583" spans="1:20" ht="15.75" x14ac:dyDescent="0.25">
      <c r="A583" s="2">
        <v>2427</v>
      </c>
      <c r="B583" s="3">
        <v>46128</v>
      </c>
      <c r="C583" s="4" t="s">
        <v>40</v>
      </c>
      <c r="D583" s="4" t="s">
        <v>67</v>
      </c>
      <c r="E583" s="4" t="s">
        <v>22</v>
      </c>
      <c r="F583" s="4" t="s">
        <v>33</v>
      </c>
      <c r="G583" s="4" t="s">
        <v>34</v>
      </c>
      <c r="H583" s="4" t="s">
        <v>52</v>
      </c>
      <c r="I583" s="5">
        <v>1</v>
      </c>
      <c r="J583" s="6">
        <v>45.82</v>
      </c>
      <c r="K583" s="7">
        <v>0.1</v>
      </c>
      <c r="L583" s="6">
        <v>18.48</v>
      </c>
      <c r="M583" s="6">
        <f t="shared" si="36"/>
        <v>41.238</v>
      </c>
      <c r="N583" s="6">
        <f t="shared" si="37"/>
        <v>18.48</v>
      </c>
      <c r="O583" s="6">
        <f t="shared" si="38"/>
        <v>22.757999999999999</v>
      </c>
      <c r="P583" s="8">
        <f t="shared" si="39"/>
        <v>0.55186963480285167</v>
      </c>
      <c r="Q583" s="9">
        <f>YEAR(SalesDataTable[[#This Row],[Order Date]])</f>
        <v>2026</v>
      </c>
      <c r="R583" s="8" t="str">
        <f>"Q"&amp;ROUNDUP(MONTH(SalesDataTable[[#This Row],[Order Date]])/3,0)</f>
        <v>Q2</v>
      </c>
      <c r="S583" s="5">
        <f>MONTH(SalesDataTable[[#This Row],[Order Date]])</f>
        <v>4</v>
      </c>
      <c r="T583" s="8" t="str">
        <f>TEXT(SalesDataTable[[#This Row],[Order Date]],"mmm")</f>
        <v>Apr</v>
      </c>
    </row>
    <row r="584" spans="1:20" ht="15.75" x14ac:dyDescent="0.25">
      <c r="A584" s="2">
        <v>2445</v>
      </c>
      <c r="B584" s="3">
        <v>46128</v>
      </c>
      <c r="C584" s="4" t="s">
        <v>20</v>
      </c>
      <c r="D584" s="4" t="s">
        <v>70</v>
      </c>
      <c r="E584" s="4" t="s">
        <v>22</v>
      </c>
      <c r="F584" s="4" t="s">
        <v>23</v>
      </c>
      <c r="G584" s="4" t="s">
        <v>29</v>
      </c>
      <c r="H584" s="4" t="s">
        <v>66</v>
      </c>
      <c r="I584" s="5">
        <v>1</v>
      </c>
      <c r="J584" s="6">
        <v>70.95</v>
      </c>
      <c r="K584" s="7">
        <v>0</v>
      </c>
      <c r="L584" s="6">
        <v>31.43</v>
      </c>
      <c r="M584" s="6">
        <f t="shared" si="36"/>
        <v>70.95</v>
      </c>
      <c r="N584" s="6">
        <f t="shared" si="37"/>
        <v>31.43</v>
      </c>
      <c r="O584" s="6">
        <f t="shared" si="38"/>
        <v>39.520000000000003</v>
      </c>
      <c r="P584" s="8">
        <f t="shared" si="39"/>
        <v>0.55701198026779419</v>
      </c>
      <c r="Q584" s="9">
        <f>YEAR(SalesDataTable[[#This Row],[Order Date]])</f>
        <v>2026</v>
      </c>
      <c r="R584" s="8" t="str">
        <f>"Q"&amp;ROUNDUP(MONTH(SalesDataTable[[#This Row],[Order Date]])/3,0)</f>
        <v>Q2</v>
      </c>
      <c r="S584" s="5">
        <f>MONTH(SalesDataTable[[#This Row],[Order Date]])</f>
        <v>4</v>
      </c>
      <c r="T584" s="8" t="str">
        <f>TEXT(SalesDataTable[[#This Row],[Order Date]],"mmm")</f>
        <v>Apr</v>
      </c>
    </row>
    <row r="585" spans="1:20" ht="15.75" x14ac:dyDescent="0.25">
      <c r="A585" s="2">
        <v>3311</v>
      </c>
      <c r="B585" s="3">
        <v>46128</v>
      </c>
      <c r="C585" s="4" t="s">
        <v>26</v>
      </c>
      <c r="D585" s="4" t="s">
        <v>61</v>
      </c>
      <c r="E585" s="4" t="s">
        <v>22</v>
      </c>
      <c r="F585" s="4" t="s">
        <v>33</v>
      </c>
      <c r="G585" s="4" t="s">
        <v>34</v>
      </c>
      <c r="H585" s="4" t="s">
        <v>52</v>
      </c>
      <c r="I585" s="5">
        <v>1</v>
      </c>
      <c r="J585" s="6">
        <v>46.68</v>
      </c>
      <c r="K585" s="7">
        <v>0.05</v>
      </c>
      <c r="L585" s="6">
        <v>18.350000000000001</v>
      </c>
      <c r="M585" s="6">
        <f t="shared" si="36"/>
        <v>44.345999999999997</v>
      </c>
      <c r="N585" s="6">
        <f t="shared" si="37"/>
        <v>18.350000000000001</v>
      </c>
      <c r="O585" s="6">
        <f t="shared" si="38"/>
        <v>25.995999999999995</v>
      </c>
      <c r="P585" s="8">
        <f t="shared" si="39"/>
        <v>0.58620845172056102</v>
      </c>
      <c r="Q585" s="9">
        <f>YEAR(SalesDataTable[[#This Row],[Order Date]])</f>
        <v>2026</v>
      </c>
      <c r="R585" s="8" t="str">
        <f>"Q"&amp;ROUNDUP(MONTH(SalesDataTable[[#This Row],[Order Date]])/3,0)</f>
        <v>Q2</v>
      </c>
      <c r="S585" s="5">
        <f>MONTH(SalesDataTable[[#This Row],[Order Date]])</f>
        <v>4</v>
      </c>
      <c r="T585" s="8" t="str">
        <f>TEXT(SalesDataTable[[#This Row],[Order Date]],"mmm")</f>
        <v>Apr</v>
      </c>
    </row>
    <row r="586" spans="1:20" ht="15.75" x14ac:dyDescent="0.25">
      <c r="A586" s="2">
        <v>3320</v>
      </c>
      <c r="B586" s="3">
        <v>46128</v>
      </c>
      <c r="C586" s="4" t="s">
        <v>31</v>
      </c>
      <c r="D586" s="4" t="s">
        <v>72</v>
      </c>
      <c r="E586" s="4" t="s">
        <v>22</v>
      </c>
      <c r="F586" s="4" t="s">
        <v>36</v>
      </c>
      <c r="G586" s="4" t="s">
        <v>34</v>
      </c>
      <c r="H586" s="4" t="s">
        <v>68</v>
      </c>
      <c r="I586" s="5">
        <v>5</v>
      </c>
      <c r="J586" s="6">
        <v>164.31</v>
      </c>
      <c r="K586" s="7">
        <v>0.05</v>
      </c>
      <c r="L586" s="6">
        <v>85.41</v>
      </c>
      <c r="M586" s="6">
        <f t="shared" si="36"/>
        <v>780.47249999999997</v>
      </c>
      <c r="N586" s="6">
        <f t="shared" si="37"/>
        <v>427.04999999999995</v>
      </c>
      <c r="O586" s="6">
        <f t="shared" si="38"/>
        <v>353.42250000000001</v>
      </c>
      <c r="P586" s="8">
        <f t="shared" si="39"/>
        <v>0.45283145786686912</v>
      </c>
      <c r="Q586" s="9">
        <f>YEAR(SalesDataTable[[#This Row],[Order Date]])</f>
        <v>2026</v>
      </c>
      <c r="R586" s="8" t="str">
        <f>"Q"&amp;ROUNDUP(MONTH(SalesDataTable[[#This Row],[Order Date]])/3,0)</f>
        <v>Q2</v>
      </c>
      <c r="S586" s="5">
        <f>MONTH(SalesDataTable[[#This Row],[Order Date]])</f>
        <v>4</v>
      </c>
      <c r="T586" s="8" t="str">
        <f>TEXT(SalesDataTable[[#This Row],[Order Date]],"mmm")</f>
        <v>Apr</v>
      </c>
    </row>
    <row r="587" spans="1:20" ht="15.75" x14ac:dyDescent="0.25">
      <c r="A587" s="2">
        <v>3321</v>
      </c>
      <c r="B587" s="3">
        <v>46128</v>
      </c>
      <c r="C587" s="4" t="s">
        <v>26</v>
      </c>
      <c r="D587" s="4" t="s">
        <v>47</v>
      </c>
      <c r="E587" s="4" t="s">
        <v>22</v>
      </c>
      <c r="F587" s="4" t="s">
        <v>36</v>
      </c>
      <c r="G587" s="4" t="s">
        <v>34</v>
      </c>
      <c r="H587" s="4" t="s">
        <v>35</v>
      </c>
      <c r="I587" s="5">
        <v>3</v>
      </c>
      <c r="J587" s="6">
        <v>35.57</v>
      </c>
      <c r="K587" s="7">
        <v>0</v>
      </c>
      <c r="L587" s="6">
        <v>13.67</v>
      </c>
      <c r="M587" s="6">
        <f t="shared" si="36"/>
        <v>106.71000000000001</v>
      </c>
      <c r="N587" s="6">
        <f t="shared" si="37"/>
        <v>41.01</v>
      </c>
      <c r="O587" s="6">
        <f t="shared" si="38"/>
        <v>65.700000000000017</v>
      </c>
      <c r="P587" s="8">
        <f t="shared" si="39"/>
        <v>0.61568737700309262</v>
      </c>
      <c r="Q587" s="9">
        <f>YEAR(SalesDataTable[[#This Row],[Order Date]])</f>
        <v>2026</v>
      </c>
      <c r="R587" s="8" t="str">
        <f>"Q"&amp;ROUNDUP(MONTH(SalesDataTable[[#This Row],[Order Date]])/3,0)</f>
        <v>Q2</v>
      </c>
      <c r="S587" s="5">
        <f>MONTH(SalesDataTable[[#This Row],[Order Date]])</f>
        <v>4</v>
      </c>
      <c r="T587" s="8" t="str">
        <f>TEXT(SalesDataTable[[#This Row],[Order Date]],"mmm")</f>
        <v>Apr</v>
      </c>
    </row>
    <row r="588" spans="1:20" ht="15.75" x14ac:dyDescent="0.25">
      <c r="A588" s="2">
        <v>5181</v>
      </c>
      <c r="B588" s="3">
        <v>46128</v>
      </c>
      <c r="C588" s="4" t="s">
        <v>20</v>
      </c>
      <c r="D588" s="4" t="s">
        <v>21</v>
      </c>
      <c r="E588" s="4" t="s">
        <v>48</v>
      </c>
      <c r="F588" s="4" t="s">
        <v>33</v>
      </c>
      <c r="G588" s="4" t="s">
        <v>34</v>
      </c>
      <c r="H588" s="4" t="s">
        <v>52</v>
      </c>
      <c r="I588" s="5">
        <v>2</v>
      </c>
      <c r="J588" s="6">
        <v>45.51</v>
      </c>
      <c r="K588" s="7">
        <v>0.1</v>
      </c>
      <c r="L588" s="6">
        <v>18.809999999999999</v>
      </c>
      <c r="M588" s="6">
        <f t="shared" si="36"/>
        <v>81.917999999999992</v>
      </c>
      <c r="N588" s="6">
        <f t="shared" si="37"/>
        <v>37.619999999999997</v>
      </c>
      <c r="O588" s="6">
        <f t="shared" si="38"/>
        <v>44.297999999999995</v>
      </c>
      <c r="P588" s="8">
        <f t="shared" si="39"/>
        <v>0.54076027246758951</v>
      </c>
      <c r="Q588" s="9">
        <f>YEAR(SalesDataTable[[#This Row],[Order Date]])</f>
        <v>2026</v>
      </c>
      <c r="R588" s="8" t="str">
        <f>"Q"&amp;ROUNDUP(MONTH(SalesDataTable[[#This Row],[Order Date]])/3,0)</f>
        <v>Q2</v>
      </c>
      <c r="S588" s="5">
        <f>MONTH(SalesDataTable[[#This Row],[Order Date]])</f>
        <v>4</v>
      </c>
      <c r="T588" s="8" t="str">
        <f>TEXT(SalesDataTable[[#This Row],[Order Date]],"mmm")</f>
        <v>Apr</v>
      </c>
    </row>
    <row r="589" spans="1:20" ht="15.75" x14ac:dyDescent="0.25">
      <c r="A589" s="2">
        <v>5187</v>
      </c>
      <c r="B589" s="3">
        <v>46128</v>
      </c>
      <c r="C589" s="4" t="s">
        <v>40</v>
      </c>
      <c r="D589" s="4" t="s">
        <v>53</v>
      </c>
      <c r="E589" s="4" t="s">
        <v>22</v>
      </c>
      <c r="F589" s="4" t="s">
        <v>23</v>
      </c>
      <c r="G589" s="4" t="s">
        <v>43</v>
      </c>
      <c r="H589" s="4" t="s">
        <v>49</v>
      </c>
      <c r="I589" s="5">
        <v>2</v>
      </c>
      <c r="J589" s="6">
        <v>198.32</v>
      </c>
      <c r="K589" s="7">
        <v>0</v>
      </c>
      <c r="L589" s="6">
        <v>106.8</v>
      </c>
      <c r="M589" s="6">
        <f t="shared" si="36"/>
        <v>396.64</v>
      </c>
      <c r="N589" s="6">
        <f t="shared" si="37"/>
        <v>213.6</v>
      </c>
      <c r="O589" s="6">
        <f t="shared" si="38"/>
        <v>183.04</v>
      </c>
      <c r="P589" s="8">
        <f t="shared" si="39"/>
        <v>0.46147640177490923</v>
      </c>
      <c r="Q589" s="9">
        <f>YEAR(SalesDataTable[[#This Row],[Order Date]])</f>
        <v>2026</v>
      </c>
      <c r="R589" s="8" t="str">
        <f>"Q"&amp;ROUNDUP(MONTH(SalesDataTable[[#This Row],[Order Date]])/3,0)</f>
        <v>Q2</v>
      </c>
      <c r="S589" s="5">
        <f>MONTH(SalesDataTable[[#This Row],[Order Date]])</f>
        <v>4</v>
      </c>
      <c r="T589" s="8" t="str">
        <f>TEXT(SalesDataTable[[#This Row],[Order Date]],"mmm")</f>
        <v>Apr</v>
      </c>
    </row>
    <row r="590" spans="1:20" ht="15.75" x14ac:dyDescent="0.25">
      <c r="A590" s="2">
        <v>605</v>
      </c>
      <c r="B590" s="3">
        <v>46129</v>
      </c>
      <c r="C590" s="4" t="s">
        <v>40</v>
      </c>
      <c r="D590" s="4" t="s">
        <v>53</v>
      </c>
      <c r="E590" s="4" t="s">
        <v>48</v>
      </c>
      <c r="F590" s="4" t="s">
        <v>36</v>
      </c>
      <c r="G590" s="4" t="s">
        <v>34</v>
      </c>
      <c r="H590" s="4" t="s">
        <v>64</v>
      </c>
      <c r="I590" s="5">
        <v>2</v>
      </c>
      <c r="J590" s="6">
        <v>130.94</v>
      </c>
      <c r="K590" s="7">
        <v>0</v>
      </c>
      <c r="L590" s="6">
        <v>67.459999999999994</v>
      </c>
      <c r="M590" s="6">
        <f t="shared" si="36"/>
        <v>261.88</v>
      </c>
      <c r="N590" s="6">
        <f t="shared" si="37"/>
        <v>134.91999999999999</v>
      </c>
      <c r="O590" s="6">
        <f t="shared" si="38"/>
        <v>126.96000000000001</v>
      </c>
      <c r="P590" s="8">
        <f t="shared" si="39"/>
        <v>0.48480219948067821</v>
      </c>
      <c r="Q590" s="9">
        <f>YEAR(SalesDataTable[[#This Row],[Order Date]])</f>
        <v>2026</v>
      </c>
      <c r="R590" s="8" t="str">
        <f>"Q"&amp;ROUNDUP(MONTH(SalesDataTable[[#This Row],[Order Date]])/3,0)</f>
        <v>Q2</v>
      </c>
      <c r="S590" s="5">
        <f>MONTH(SalesDataTable[[#This Row],[Order Date]])</f>
        <v>4</v>
      </c>
      <c r="T590" s="8" t="str">
        <f>TEXT(SalesDataTable[[#This Row],[Order Date]],"mmm")</f>
        <v>Apr</v>
      </c>
    </row>
    <row r="591" spans="1:20" ht="15.75" x14ac:dyDescent="0.25">
      <c r="A591" s="2">
        <v>3244</v>
      </c>
      <c r="B591" s="3">
        <v>46129</v>
      </c>
      <c r="C591" s="4" t="s">
        <v>26</v>
      </c>
      <c r="D591" s="4" t="s">
        <v>61</v>
      </c>
      <c r="E591" s="4" t="s">
        <v>48</v>
      </c>
      <c r="F591" s="4" t="s">
        <v>23</v>
      </c>
      <c r="G591" s="4" t="s">
        <v>34</v>
      </c>
      <c r="H591" s="4" t="s">
        <v>64</v>
      </c>
      <c r="I591" s="5">
        <v>1</v>
      </c>
      <c r="J591" s="6">
        <v>131.62</v>
      </c>
      <c r="K591" s="7">
        <v>0</v>
      </c>
      <c r="L591" s="6">
        <v>66.95</v>
      </c>
      <c r="M591" s="6">
        <f t="shared" si="36"/>
        <v>131.62</v>
      </c>
      <c r="N591" s="6">
        <f t="shared" si="37"/>
        <v>66.95</v>
      </c>
      <c r="O591" s="6">
        <f t="shared" si="38"/>
        <v>64.67</v>
      </c>
      <c r="P591" s="8">
        <f t="shared" si="39"/>
        <v>0.49133870232487464</v>
      </c>
      <c r="Q591" s="9">
        <f>YEAR(SalesDataTable[[#This Row],[Order Date]])</f>
        <v>2026</v>
      </c>
      <c r="R591" s="8" t="str">
        <f>"Q"&amp;ROUNDUP(MONTH(SalesDataTable[[#This Row],[Order Date]])/3,0)</f>
        <v>Q2</v>
      </c>
      <c r="S591" s="5">
        <f>MONTH(SalesDataTable[[#This Row],[Order Date]])</f>
        <v>4</v>
      </c>
      <c r="T591" s="8" t="str">
        <f>TEXT(SalesDataTable[[#This Row],[Order Date]],"mmm")</f>
        <v>Apr</v>
      </c>
    </row>
    <row r="592" spans="1:20" ht="15.75" x14ac:dyDescent="0.25">
      <c r="A592" s="2">
        <v>4047</v>
      </c>
      <c r="B592" s="3">
        <v>46129</v>
      </c>
      <c r="C592" s="4" t="s">
        <v>20</v>
      </c>
      <c r="D592" s="4" t="s">
        <v>21</v>
      </c>
      <c r="E592" s="4" t="s">
        <v>28</v>
      </c>
      <c r="F592" s="4" t="s">
        <v>36</v>
      </c>
      <c r="G592" s="4" t="s">
        <v>34</v>
      </c>
      <c r="H592" s="4" t="s">
        <v>68</v>
      </c>
      <c r="I592" s="5">
        <v>8</v>
      </c>
      <c r="J592" s="6">
        <v>168.34</v>
      </c>
      <c r="K592" s="7">
        <v>0.15</v>
      </c>
      <c r="L592" s="6">
        <v>88.7</v>
      </c>
      <c r="M592" s="6">
        <f t="shared" si="36"/>
        <v>1144.712</v>
      </c>
      <c r="N592" s="6">
        <f t="shared" si="37"/>
        <v>709.6</v>
      </c>
      <c r="O592" s="6">
        <f t="shared" si="38"/>
        <v>435.11199999999997</v>
      </c>
      <c r="P592" s="8">
        <f t="shared" si="39"/>
        <v>0.38010608781946897</v>
      </c>
      <c r="Q592" s="9">
        <f>YEAR(SalesDataTable[[#This Row],[Order Date]])</f>
        <v>2026</v>
      </c>
      <c r="R592" s="8" t="str">
        <f>"Q"&amp;ROUNDUP(MONTH(SalesDataTable[[#This Row],[Order Date]])/3,0)</f>
        <v>Q2</v>
      </c>
      <c r="S592" s="5">
        <f>MONTH(SalesDataTable[[#This Row],[Order Date]])</f>
        <v>4</v>
      </c>
      <c r="T592" s="8" t="str">
        <f>TEXT(SalesDataTable[[#This Row],[Order Date]],"mmm")</f>
        <v>Apr</v>
      </c>
    </row>
    <row r="593" spans="1:20" ht="15.75" x14ac:dyDescent="0.25">
      <c r="A593" s="2">
        <v>4101</v>
      </c>
      <c r="B593" s="3">
        <v>46129</v>
      </c>
      <c r="C593" s="4" t="s">
        <v>26</v>
      </c>
      <c r="D593" s="4" t="s">
        <v>47</v>
      </c>
      <c r="E593" s="4" t="s">
        <v>22</v>
      </c>
      <c r="F593" s="4" t="s">
        <v>23</v>
      </c>
      <c r="G593" s="4" t="s">
        <v>43</v>
      </c>
      <c r="H593" s="4" t="s">
        <v>60</v>
      </c>
      <c r="I593" s="5">
        <v>1</v>
      </c>
      <c r="J593" s="6">
        <v>81.040000000000006</v>
      </c>
      <c r="K593" s="7">
        <v>0</v>
      </c>
      <c r="L593" s="6">
        <v>39.97</v>
      </c>
      <c r="M593" s="6">
        <f t="shared" si="36"/>
        <v>81.040000000000006</v>
      </c>
      <c r="N593" s="6">
        <f t="shared" si="37"/>
        <v>39.97</v>
      </c>
      <c r="O593" s="6">
        <f t="shared" si="38"/>
        <v>41.070000000000007</v>
      </c>
      <c r="P593" s="8">
        <f t="shared" si="39"/>
        <v>0.50678677196446209</v>
      </c>
      <c r="Q593" s="9">
        <f>YEAR(SalesDataTable[[#This Row],[Order Date]])</f>
        <v>2026</v>
      </c>
      <c r="R593" s="8" t="str">
        <f>"Q"&amp;ROUNDUP(MONTH(SalesDataTable[[#This Row],[Order Date]])/3,0)</f>
        <v>Q2</v>
      </c>
      <c r="S593" s="5">
        <f>MONTH(SalesDataTable[[#This Row],[Order Date]])</f>
        <v>4</v>
      </c>
      <c r="T593" s="8" t="str">
        <f>TEXT(SalesDataTable[[#This Row],[Order Date]],"mmm")</f>
        <v>Apr</v>
      </c>
    </row>
    <row r="594" spans="1:20" ht="15.75" x14ac:dyDescent="0.25">
      <c r="A594" s="2">
        <v>4537</v>
      </c>
      <c r="B594" s="3">
        <v>46129</v>
      </c>
      <c r="C594" s="4" t="s">
        <v>40</v>
      </c>
      <c r="D594" s="4" t="s">
        <v>53</v>
      </c>
      <c r="E594" s="4" t="s">
        <v>22</v>
      </c>
      <c r="F594" s="4" t="s">
        <v>36</v>
      </c>
      <c r="G594" s="4" t="s">
        <v>43</v>
      </c>
      <c r="H594" s="4" t="s">
        <v>60</v>
      </c>
      <c r="I594" s="5">
        <v>3</v>
      </c>
      <c r="J594" s="6">
        <v>81.53</v>
      </c>
      <c r="K594" s="7">
        <v>0.05</v>
      </c>
      <c r="L594" s="6">
        <v>38.630000000000003</v>
      </c>
      <c r="M594" s="6">
        <f t="shared" si="36"/>
        <v>232.3605</v>
      </c>
      <c r="N594" s="6">
        <f t="shared" si="37"/>
        <v>115.89000000000001</v>
      </c>
      <c r="O594" s="6">
        <f t="shared" si="38"/>
        <v>116.47049999999999</v>
      </c>
      <c r="P594" s="8">
        <f t="shared" si="39"/>
        <v>0.50124913657872139</v>
      </c>
      <c r="Q594" s="9">
        <f>YEAR(SalesDataTable[[#This Row],[Order Date]])</f>
        <v>2026</v>
      </c>
      <c r="R594" s="8" t="str">
        <f>"Q"&amp;ROUNDUP(MONTH(SalesDataTable[[#This Row],[Order Date]])/3,0)</f>
        <v>Q2</v>
      </c>
      <c r="S594" s="5">
        <f>MONTH(SalesDataTable[[#This Row],[Order Date]])</f>
        <v>4</v>
      </c>
      <c r="T594" s="8" t="str">
        <f>TEXT(SalesDataTable[[#This Row],[Order Date]],"mmm")</f>
        <v>Apr</v>
      </c>
    </row>
    <row r="595" spans="1:20" ht="15.75" x14ac:dyDescent="0.25">
      <c r="A595" s="2">
        <v>754</v>
      </c>
      <c r="B595" s="3">
        <v>46130</v>
      </c>
      <c r="C595" s="4" t="s">
        <v>31</v>
      </c>
      <c r="D595" s="4" t="s">
        <v>59</v>
      </c>
      <c r="E595" s="4" t="s">
        <v>48</v>
      </c>
      <c r="F595" s="4" t="s">
        <v>23</v>
      </c>
      <c r="G595" s="4" t="s">
        <v>24</v>
      </c>
      <c r="H595" s="4" t="s">
        <v>50</v>
      </c>
      <c r="I595" s="5">
        <v>3</v>
      </c>
      <c r="J595" s="6">
        <v>104.8</v>
      </c>
      <c r="K595" s="7">
        <v>0.1</v>
      </c>
      <c r="L595" s="6">
        <v>50.59</v>
      </c>
      <c r="M595" s="6">
        <f t="shared" si="36"/>
        <v>282.95999999999998</v>
      </c>
      <c r="N595" s="6">
        <f t="shared" si="37"/>
        <v>151.77000000000001</v>
      </c>
      <c r="O595" s="6">
        <f t="shared" si="38"/>
        <v>131.18999999999997</v>
      </c>
      <c r="P595" s="8">
        <f t="shared" si="39"/>
        <v>0.46363443596268017</v>
      </c>
      <c r="Q595" s="9">
        <f>YEAR(SalesDataTable[[#This Row],[Order Date]])</f>
        <v>2026</v>
      </c>
      <c r="R595" s="8" t="str">
        <f>"Q"&amp;ROUNDUP(MONTH(SalesDataTable[[#This Row],[Order Date]])/3,0)</f>
        <v>Q2</v>
      </c>
      <c r="S595" s="5">
        <f>MONTH(SalesDataTable[[#This Row],[Order Date]])</f>
        <v>4</v>
      </c>
      <c r="T595" s="8" t="str">
        <f>TEXT(SalesDataTable[[#This Row],[Order Date]],"mmm")</f>
        <v>Apr</v>
      </c>
    </row>
    <row r="596" spans="1:20" ht="15.75" x14ac:dyDescent="0.25">
      <c r="A596" s="2">
        <v>1340</v>
      </c>
      <c r="B596" s="3">
        <v>46130</v>
      </c>
      <c r="C596" s="4" t="s">
        <v>40</v>
      </c>
      <c r="D596" s="4" t="s">
        <v>53</v>
      </c>
      <c r="E596" s="4" t="s">
        <v>22</v>
      </c>
      <c r="F596" s="4" t="s">
        <v>33</v>
      </c>
      <c r="G596" s="4" t="s">
        <v>54</v>
      </c>
      <c r="H596" s="4" t="s">
        <v>65</v>
      </c>
      <c r="I596" s="5">
        <v>2</v>
      </c>
      <c r="J596" s="6">
        <v>51.24</v>
      </c>
      <c r="K596" s="7">
        <v>0</v>
      </c>
      <c r="L596" s="6">
        <v>22.52</v>
      </c>
      <c r="M596" s="6">
        <f t="shared" si="36"/>
        <v>102.48</v>
      </c>
      <c r="N596" s="6">
        <f t="shared" si="37"/>
        <v>45.04</v>
      </c>
      <c r="O596" s="6">
        <f t="shared" si="38"/>
        <v>57.440000000000005</v>
      </c>
      <c r="P596" s="8">
        <f t="shared" si="39"/>
        <v>0.56049960967993762</v>
      </c>
      <c r="Q596" s="9">
        <f>YEAR(SalesDataTable[[#This Row],[Order Date]])</f>
        <v>2026</v>
      </c>
      <c r="R596" s="8" t="str">
        <f>"Q"&amp;ROUNDUP(MONTH(SalesDataTable[[#This Row],[Order Date]])/3,0)</f>
        <v>Q2</v>
      </c>
      <c r="S596" s="5">
        <f>MONTH(SalesDataTable[[#This Row],[Order Date]])</f>
        <v>4</v>
      </c>
      <c r="T596" s="8" t="str">
        <f>TEXT(SalesDataTable[[#This Row],[Order Date]],"mmm")</f>
        <v>Apr</v>
      </c>
    </row>
    <row r="597" spans="1:20" ht="15.75" x14ac:dyDescent="0.25">
      <c r="A597" s="2">
        <v>1444</v>
      </c>
      <c r="B597" s="3">
        <v>46130</v>
      </c>
      <c r="C597" s="4" t="s">
        <v>31</v>
      </c>
      <c r="D597" s="4" t="s">
        <v>59</v>
      </c>
      <c r="E597" s="4" t="s">
        <v>39</v>
      </c>
      <c r="F597" s="4" t="s">
        <v>23</v>
      </c>
      <c r="G597" s="4" t="s">
        <v>43</v>
      </c>
      <c r="H597" s="4" t="s">
        <v>71</v>
      </c>
      <c r="I597" s="5">
        <v>1</v>
      </c>
      <c r="J597" s="6">
        <v>120.52</v>
      </c>
      <c r="K597" s="7">
        <v>0.1</v>
      </c>
      <c r="L597" s="6">
        <v>59.01</v>
      </c>
      <c r="M597" s="6">
        <f t="shared" si="36"/>
        <v>108.468</v>
      </c>
      <c r="N597" s="6">
        <f t="shared" si="37"/>
        <v>59.01</v>
      </c>
      <c r="O597" s="6">
        <f t="shared" si="38"/>
        <v>49.458000000000006</v>
      </c>
      <c r="P597" s="8">
        <f t="shared" si="39"/>
        <v>0.45596858059519862</v>
      </c>
      <c r="Q597" s="9">
        <f>YEAR(SalesDataTable[[#This Row],[Order Date]])</f>
        <v>2026</v>
      </c>
      <c r="R597" s="8" t="str">
        <f>"Q"&amp;ROUNDUP(MONTH(SalesDataTable[[#This Row],[Order Date]])/3,0)</f>
        <v>Q2</v>
      </c>
      <c r="S597" s="5">
        <f>MONTH(SalesDataTable[[#This Row],[Order Date]])</f>
        <v>4</v>
      </c>
      <c r="T597" s="8" t="str">
        <f>TEXT(SalesDataTable[[#This Row],[Order Date]],"mmm")</f>
        <v>Apr</v>
      </c>
    </row>
    <row r="598" spans="1:20" ht="15.75" x14ac:dyDescent="0.25">
      <c r="A598" s="2">
        <v>2390</v>
      </c>
      <c r="B598" s="3">
        <v>46130</v>
      </c>
      <c r="C598" s="4" t="s">
        <v>40</v>
      </c>
      <c r="D598" s="4" t="s">
        <v>53</v>
      </c>
      <c r="E598" s="4" t="s">
        <v>39</v>
      </c>
      <c r="F598" s="4" t="s">
        <v>23</v>
      </c>
      <c r="G598" s="4" t="s">
        <v>43</v>
      </c>
      <c r="H598" s="4" t="s">
        <v>60</v>
      </c>
      <c r="I598" s="5">
        <v>1</v>
      </c>
      <c r="J598" s="6">
        <v>80.98</v>
      </c>
      <c r="K598" s="7">
        <v>0</v>
      </c>
      <c r="L598" s="6">
        <v>40.19</v>
      </c>
      <c r="M598" s="6">
        <f t="shared" si="36"/>
        <v>80.98</v>
      </c>
      <c r="N598" s="6">
        <f t="shared" si="37"/>
        <v>40.19</v>
      </c>
      <c r="O598" s="6">
        <f t="shared" si="38"/>
        <v>40.790000000000006</v>
      </c>
      <c r="P598" s="8">
        <f t="shared" si="39"/>
        <v>0.50370461842430236</v>
      </c>
      <c r="Q598" s="9">
        <f>YEAR(SalesDataTable[[#This Row],[Order Date]])</f>
        <v>2026</v>
      </c>
      <c r="R598" s="8" t="str">
        <f>"Q"&amp;ROUNDUP(MONTH(SalesDataTable[[#This Row],[Order Date]])/3,0)</f>
        <v>Q2</v>
      </c>
      <c r="S598" s="5">
        <f>MONTH(SalesDataTable[[#This Row],[Order Date]])</f>
        <v>4</v>
      </c>
      <c r="T598" s="8" t="str">
        <f>TEXT(SalesDataTable[[#This Row],[Order Date]],"mmm")</f>
        <v>Apr</v>
      </c>
    </row>
    <row r="599" spans="1:20" ht="15.75" x14ac:dyDescent="0.25">
      <c r="A599" s="2">
        <v>3076</v>
      </c>
      <c r="B599" s="3">
        <v>46130</v>
      </c>
      <c r="C599" s="4" t="s">
        <v>31</v>
      </c>
      <c r="D599" s="4" t="s">
        <v>32</v>
      </c>
      <c r="E599" s="4" t="s">
        <v>22</v>
      </c>
      <c r="F599" s="4" t="s">
        <v>36</v>
      </c>
      <c r="G599" s="4" t="s">
        <v>43</v>
      </c>
      <c r="H599" s="4" t="s">
        <v>60</v>
      </c>
      <c r="I599" s="5">
        <v>2</v>
      </c>
      <c r="J599" s="6">
        <v>82.58</v>
      </c>
      <c r="K599" s="7">
        <v>0.1</v>
      </c>
      <c r="L599" s="6">
        <v>39.93</v>
      </c>
      <c r="M599" s="6">
        <f t="shared" si="36"/>
        <v>148.64400000000001</v>
      </c>
      <c r="N599" s="6">
        <f t="shared" si="37"/>
        <v>79.86</v>
      </c>
      <c r="O599" s="6">
        <f t="shared" si="38"/>
        <v>68.784000000000006</v>
      </c>
      <c r="P599" s="8">
        <f t="shared" si="39"/>
        <v>0.46274319851457174</v>
      </c>
      <c r="Q599" s="9">
        <f>YEAR(SalesDataTable[[#This Row],[Order Date]])</f>
        <v>2026</v>
      </c>
      <c r="R599" s="8" t="str">
        <f>"Q"&amp;ROUNDUP(MONTH(SalesDataTable[[#This Row],[Order Date]])/3,0)</f>
        <v>Q2</v>
      </c>
      <c r="S599" s="5">
        <f>MONTH(SalesDataTable[[#This Row],[Order Date]])</f>
        <v>4</v>
      </c>
      <c r="T599" s="8" t="str">
        <f>TEXT(SalesDataTable[[#This Row],[Order Date]],"mmm")</f>
        <v>Apr</v>
      </c>
    </row>
    <row r="600" spans="1:20" ht="15.75" x14ac:dyDescent="0.25">
      <c r="A600" s="2">
        <v>3157</v>
      </c>
      <c r="B600" s="3">
        <v>46130</v>
      </c>
      <c r="C600" s="4" t="s">
        <v>40</v>
      </c>
      <c r="D600" s="4" t="s">
        <v>53</v>
      </c>
      <c r="E600" s="4" t="s">
        <v>22</v>
      </c>
      <c r="F600" s="4" t="s">
        <v>33</v>
      </c>
      <c r="G600" s="4" t="s">
        <v>43</v>
      </c>
      <c r="H600" s="4" t="s">
        <v>49</v>
      </c>
      <c r="I600" s="5">
        <v>2</v>
      </c>
      <c r="J600" s="6">
        <v>200.36</v>
      </c>
      <c r="K600" s="7">
        <v>0</v>
      </c>
      <c r="L600" s="6">
        <v>105.12</v>
      </c>
      <c r="M600" s="6">
        <f t="shared" si="36"/>
        <v>400.72</v>
      </c>
      <c r="N600" s="6">
        <f t="shared" si="37"/>
        <v>210.24</v>
      </c>
      <c r="O600" s="6">
        <f t="shared" si="38"/>
        <v>190.48000000000002</v>
      </c>
      <c r="P600" s="8">
        <f t="shared" si="39"/>
        <v>0.47534438011579161</v>
      </c>
      <c r="Q600" s="9">
        <f>YEAR(SalesDataTable[[#This Row],[Order Date]])</f>
        <v>2026</v>
      </c>
      <c r="R600" s="8" t="str">
        <f>"Q"&amp;ROUNDUP(MONTH(SalesDataTable[[#This Row],[Order Date]])/3,0)</f>
        <v>Q2</v>
      </c>
      <c r="S600" s="5">
        <f>MONTH(SalesDataTable[[#This Row],[Order Date]])</f>
        <v>4</v>
      </c>
      <c r="T600" s="8" t="str">
        <f>TEXT(SalesDataTable[[#This Row],[Order Date]],"mmm")</f>
        <v>Apr</v>
      </c>
    </row>
    <row r="601" spans="1:20" ht="15.75" x14ac:dyDescent="0.25">
      <c r="A601" s="2">
        <v>4516</v>
      </c>
      <c r="B601" s="3">
        <v>46130</v>
      </c>
      <c r="C601" s="4" t="s">
        <v>31</v>
      </c>
      <c r="D601" s="4" t="s">
        <v>45</v>
      </c>
      <c r="E601" s="4" t="s">
        <v>22</v>
      </c>
      <c r="F601" s="4" t="s">
        <v>23</v>
      </c>
      <c r="G601" s="4" t="s">
        <v>43</v>
      </c>
      <c r="H601" s="4" t="s">
        <v>49</v>
      </c>
      <c r="I601" s="5">
        <v>1</v>
      </c>
      <c r="J601" s="6">
        <v>196.24</v>
      </c>
      <c r="K601" s="7">
        <v>0</v>
      </c>
      <c r="L601" s="6">
        <v>106.34</v>
      </c>
      <c r="M601" s="6">
        <f t="shared" si="36"/>
        <v>196.24</v>
      </c>
      <c r="N601" s="6">
        <f t="shared" si="37"/>
        <v>106.34</v>
      </c>
      <c r="O601" s="6">
        <f t="shared" si="38"/>
        <v>89.9</v>
      </c>
      <c r="P601" s="8">
        <f t="shared" si="39"/>
        <v>0.45811251528740321</v>
      </c>
      <c r="Q601" s="9">
        <f>YEAR(SalesDataTable[[#This Row],[Order Date]])</f>
        <v>2026</v>
      </c>
      <c r="R601" s="8" t="str">
        <f>"Q"&amp;ROUNDUP(MONTH(SalesDataTable[[#This Row],[Order Date]])/3,0)</f>
        <v>Q2</v>
      </c>
      <c r="S601" s="5">
        <f>MONTH(SalesDataTable[[#This Row],[Order Date]])</f>
        <v>4</v>
      </c>
      <c r="T601" s="8" t="str">
        <f>TEXT(SalesDataTable[[#This Row],[Order Date]],"mmm")</f>
        <v>Apr</v>
      </c>
    </row>
    <row r="602" spans="1:20" ht="15.75" x14ac:dyDescent="0.25">
      <c r="A602" s="2">
        <v>5119</v>
      </c>
      <c r="B602" s="3">
        <v>46130</v>
      </c>
      <c r="C602" s="4" t="s">
        <v>20</v>
      </c>
      <c r="D602" s="4" t="s">
        <v>70</v>
      </c>
      <c r="E602" s="4" t="s">
        <v>22</v>
      </c>
      <c r="F602" s="4" t="s">
        <v>36</v>
      </c>
      <c r="G602" s="4" t="s">
        <v>29</v>
      </c>
      <c r="H602" s="4" t="s">
        <v>30</v>
      </c>
      <c r="I602" s="5">
        <v>1</v>
      </c>
      <c r="J602" s="6">
        <v>93.32</v>
      </c>
      <c r="K602" s="7">
        <v>0</v>
      </c>
      <c r="L602" s="6">
        <v>44.82</v>
      </c>
      <c r="M602" s="6">
        <f t="shared" si="36"/>
        <v>93.32</v>
      </c>
      <c r="N602" s="6">
        <f t="shared" si="37"/>
        <v>44.82</v>
      </c>
      <c r="O602" s="6">
        <f t="shared" si="38"/>
        <v>48.499999999999993</v>
      </c>
      <c r="P602" s="8">
        <f t="shared" si="39"/>
        <v>0.51971710244320612</v>
      </c>
      <c r="Q602" s="9">
        <f>YEAR(SalesDataTable[[#This Row],[Order Date]])</f>
        <v>2026</v>
      </c>
      <c r="R602" s="8" t="str">
        <f>"Q"&amp;ROUNDUP(MONTH(SalesDataTable[[#This Row],[Order Date]])/3,0)</f>
        <v>Q2</v>
      </c>
      <c r="S602" s="5">
        <f>MONTH(SalesDataTable[[#This Row],[Order Date]])</f>
        <v>4</v>
      </c>
      <c r="T602" s="8" t="str">
        <f>TEXT(SalesDataTable[[#This Row],[Order Date]],"mmm")</f>
        <v>Apr</v>
      </c>
    </row>
    <row r="603" spans="1:20" ht="15.75" x14ac:dyDescent="0.25">
      <c r="A603" s="2">
        <v>125</v>
      </c>
      <c r="B603" s="3">
        <v>46131</v>
      </c>
      <c r="C603" s="4" t="s">
        <v>40</v>
      </c>
      <c r="D603" s="4" t="s">
        <v>51</v>
      </c>
      <c r="E603" s="4" t="s">
        <v>22</v>
      </c>
      <c r="F603" s="4" t="s">
        <v>23</v>
      </c>
      <c r="G603" s="4" t="s">
        <v>24</v>
      </c>
      <c r="H603" s="4" t="s">
        <v>50</v>
      </c>
      <c r="I603" s="5">
        <v>2</v>
      </c>
      <c r="J603" s="6">
        <v>101.61</v>
      </c>
      <c r="K603" s="7">
        <v>0</v>
      </c>
      <c r="L603" s="6">
        <v>49.9</v>
      </c>
      <c r="M603" s="6">
        <f t="shared" si="36"/>
        <v>203.22</v>
      </c>
      <c r="N603" s="6">
        <f t="shared" si="37"/>
        <v>99.8</v>
      </c>
      <c r="O603" s="6">
        <f t="shared" si="38"/>
        <v>103.42</v>
      </c>
      <c r="P603" s="8">
        <f t="shared" si="39"/>
        <v>0.50890660368074014</v>
      </c>
      <c r="Q603" s="9">
        <f>YEAR(SalesDataTable[[#This Row],[Order Date]])</f>
        <v>2026</v>
      </c>
      <c r="R603" s="8" t="str">
        <f>"Q"&amp;ROUNDUP(MONTH(SalesDataTable[[#This Row],[Order Date]])/3,0)</f>
        <v>Q2</v>
      </c>
      <c r="S603" s="5">
        <f>MONTH(SalesDataTable[[#This Row],[Order Date]])</f>
        <v>4</v>
      </c>
      <c r="T603" s="8" t="str">
        <f>TEXT(SalesDataTable[[#This Row],[Order Date]],"mmm")</f>
        <v>Apr</v>
      </c>
    </row>
    <row r="604" spans="1:20" ht="15.75" x14ac:dyDescent="0.25">
      <c r="A604" s="2">
        <v>728</v>
      </c>
      <c r="B604" s="3">
        <v>46131</v>
      </c>
      <c r="C604" s="4" t="s">
        <v>26</v>
      </c>
      <c r="D604" s="4" t="s">
        <v>69</v>
      </c>
      <c r="E604" s="4" t="s">
        <v>22</v>
      </c>
      <c r="F604" s="4" t="s">
        <v>23</v>
      </c>
      <c r="G604" s="4" t="s">
        <v>24</v>
      </c>
      <c r="H604" s="4" t="s">
        <v>50</v>
      </c>
      <c r="I604" s="5">
        <v>1</v>
      </c>
      <c r="J604" s="6">
        <v>104.91</v>
      </c>
      <c r="K604" s="7">
        <v>0</v>
      </c>
      <c r="L604" s="6">
        <v>51.68</v>
      </c>
      <c r="M604" s="6">
        <f t="shared" si="36"/>
        <v>104.91</v>
      </c>
      <c r="N604" s="6">
        <f t="shared" si="37"/>
        <v>51.68</v>
      </c>
      <c r="O604" s="6">
        <f t="shared" si="38"/>
        <v>53.23</v>
      </c>
      <c r="P604" s="8">
        <f t="shared" si="39"/>
        <v>0.50738728433895719</v>
      </c>
      <c r="Q604" s="9">
        <f>YEAR(SalesDataTable[[#This Row],[Order Date]])</f>
        <v>2026</v>
      </c>
      <c r="R604" s="8" t="str">
        <f>"Q"&amp;ROUNDUP(MONTH(SalesDataTable[[#This Row],[Order Date]])/3,0)</f>
        <v>Q2</v>
      </c>
      <c r="S604" s="5">
        <f>MONTH(SalesDataTable[[#This Row],[Order Date]])</f>
        <v>4</v>
      </c>
      <c r="T604" s="8" t="str">
        <f>TEXT(SalesDataTable[[#This Row],[Order Date]],"mmm")</f>
        <v>Apr</v>
      </c>
    </row>
    <row r="605" spans="1:20" ht="15.75" x14ac:dyDescent="0.25">
      <c r="A605" s="2">
        <v>1271</v>
      </c>
      <c r="B605" s="3">
        <v>46131</v>
      </c>
      <c r="C605" s="4" t="s">
        <v>31</v>
      </c>
      <c r="D605" s="4" t="s">
        <v>32</v>
      </c>
      <c r="E605" s="4" t="s">
        <v>28</v>
      </c>
      <c r="F605" s="4" t="s">
        <v>36</v>
      </c>
      <c r="G605" s="4" t="s">
        <v>54</v>
      </c>
      <c r="H605" s="4" t="s">
        <v>55</v>
      </c>
      <c r="I605" s="5">
        <v>8</v>
      </c>
      <c r="J605" s="6">
        <v>39.99</v>
      </c>
      <c r="K605" s="7">
        <v>0.15</v>
      </c>
      <c r="L605" s="6">
        <v>14.92</v>
      </c>
      <c r="M605" s="6">
        <f t="shared" si="36"/>
        <v>271.93200000000002</v>
      </c>
      <c r="N605" s="6">
        <f t="shared" si="37"/>
        <v>119.36</v>
      </c>
      <c r="O605" s="6">
        <f t="shared" si="38"/>
        <v>152.572</v>
      </c>
      <c r="P605" s="8">
        <f t="shared" si="39"/>
        <v>0.56106673727255341</v>
      </c>
      <c r="Q605" s="9">
        <f>YEAR(SalesDataTable[[#This Row],[Order Date]])</f>
        <v>2026</v>
      </c>
      <c r="R605" s="8" t="str">
        <f>"Q"&amp;ROUNDUP(MONTH(SalesDataTable[[#This Row],[Order Date]])/3,0)</f>
        <v>Q2</v>
      </c>
      <c r="S605" s="5">
        <f>MONTH(SalesDataTable[[#This Row],[Order Date]])</f>
        <v>4</v>
      </c>
      <c r="T605" s="8" t="str">
        <f>TEXT(SalesDataTable[[#This Row],[Order Date]],"mmm")</f>
        <v>Apr</v>
      </c>
    </row>
    <row r="606" spans="1:20" ht="15.75" x14ac:dyDescent="0.25">
      <c r="A606" s="2">
        <v>1284</v>
      </c>
      <c r="B606" s="3">
        <v>46131</v>
      </c>
      <c r="C606" s="4" t="s">
        <v>26</v>
      </c>
      <c r="D606" s="4" t="s">
        <v>63</v>
      </c>
      <c r="E606" s="4" t="s">
        <v>39</v>
      </c>
      <c r="F606" s="4" t="s">
        <v>33</v>
      </c>
      <c r="G606" s="4" t="s">
        <v>34</v>
      </c>
      <c r="H606" s="4" t="s">
        <v>64</v>
      </c>
      <c r="I606" s="5">
        <v>1</v>
      </c>
      <c r="J606" s="6">
        <v>136.01</v>
      </c>
      <c r="K606" s="7">
        <v>0</v>
      </c>
      <c r="L606" s="6">
        <v>66.59</v>
      </c>
      <c r="M606" s="6">
        <f t="shared" si="36"/>
        <v>136.01</v>
      </c>
      <c r="N606" s="6">
        <f t="shared" si="37"/>
        <v>66.59</v>
      </c>
      <c r="O606" s="6">
        <f t="shared" si="38"/>
        <v>69.419999999999987</v>
      </c>
      <c r="P606" s="8">
        <f t="shared" si="39"/>
        <v>0.51040364679067707</v>
      </c>
      <c r="Q606" s="9">
        <f>YEAR(SalesDataTable[[#This Row],[Order Date]])</f>
        <v>2026</v>
      </c>
      <c r="R606" s="8" t="str">
        <f>"Q"&amp;ROUNDUP(MONTH(SalesDataTable[[#This Row],[Order Date]])/3,0)</f>
        <v>Q2</v>
      </c>
      <c r="S606" s="5">
        <f>MONTH(SalesDataTable[[#This Row],[Order Date]])</f>
        <v>4</v>
      </c>
      <c r="T606" s="8" t="str">
        <f>TEXT(SalesDataTable[[#This Row],[Order Date]],"mmm")</f>
        <v>Apr</v>
      </c>
    </row>
    <row r="607" spans="1:20" ht="15.75" x14ac:dyDescent="0.25">
      <c r="A607" s="2">
        <v>1657</v>
      </c>
      <c r="B607" s="3">
        <v>46131</v>
      </c>
      <c r="C607" s="4" t="s">
        <v>20</v>
      </c>
      <c r="D607" s="4" t="s">
        <v>21</v>
      </c>
      <c r="E607" s="4" t="s">
        <v>28</v>
      </c>
      <c r="F607" s="4" t="s">
        <v>36</v>
      </c>
      <c r="G607" s="4" t="s">
        <v>43</v>
      </c>
      <c r="H607" s="4" t="s">
        <v>71</v>
      </c>
      <c r="I607" s="5">
        <v>15</v>
      </c>
      <c r="J607" s="6">
        <v>122.1</v>
      </c>
      <c r="K607" s="7">
        <v>0.15</v>
      </c>
      <c r="L607" s="6">
        <v>62.33</v>
      </c>
      <c r="M607" s="6">
        <f t="shared" si="36"/>
        <v>1556.7749999999999</v>
      </c>
      <c r="N607" s="6">
        <f t="shared" si="37"/>
        <v>934.94999999999993</v>
      </c>
      <c r="O607" s="6">
        <f t="shared" si="38"/>
        <v>621.82499999999993</v>
      </c>
      <c r="P607" s="8">
        <f t="shared" si="39"/>
        <v>0.39943151707857588</v>
      </c>
      <c r="Q607" s="9">
        <f>YEAR(SalesDataTable[[#This Row],[Order Date]])</f>
        <v>2026</v>
      </c>
      <c r="R607" s="8" t="str">
        <f>"Q"&amp;ROUNDUP(MONTH(SalesDataTable[[#This Row],[Order Date]])/3,0)</f>
        <v>Q2</v>
      </c>
      <c r="S607" s="5">
        <f>MONTH(SalesDataTable[[#This Row],[Order Date]])</f>
        <v>4</v>
      </c>
      <c r="T607" s="8" t="str">
        <f>TEXT(SalesDataTable[[#This Row],[Order Date]],"mmm")</f>
        <v>Apr</v>
      </c>
    </row>
    <row r="608" spans="1:20" ht="15.75" x14ac:dyDescent="0.25">
      <c r="A608" s="2">
        <v>2240</v>
      </c>
      <c r="B608" s="3">
        <v>46131</v>
      </c>
      <c r="C608" s="4" t="s">
        <v>20</v>
      </c>
      <c r="D608" s="4" t="s">
        <v>70</v>
      </c>
      <c r="E608" s="4" t="s">
        <v>48</v>
      </c>
      <c r="F608" s="4" t="s">
        <v>23</v>
      </c>
      <c r="G608" s="4" t="s">
        <v>43</v>
      </c>
      <c r="H608" s="4" t="s">
        <v>44</v>
      </c>
      <c r="I608" s="5">
        <v>4</v>
      </c>
      <c r="J608" s="6">
        <v>341.75</v>
      </c>
      <c r="K608" s="7">
        <v>0.1</v>
      </c>
      <c r="L608" s="6">
        <v>191.91</v>
      </c>
      <c r="M608" s="6">
        <f t="shared" si="36"/>
        <v>1230.3</v>
      </c>
      <c r="N608" s="6">
        <f t="shared" si="37"/>
        <v>767.64</v>
      </c>
      <c r="O608" s="6">
        <f t="shared" si="38"/>
        <v>462.65999999999997</v>
      </c>
      <c r="P608" s="8">
        <f t="shared" si="39"/>
        <v>0.37605462082418922</v>
      </c>
      <c r="Q608" s="9">
        <f>YEAR(SalesDataTable[[#This Row],[Order Date]])</f>
        <v>2026</v>
      </c>
      <c r="R608" s="8" t="str">
        <f>"Q"&amp;ROUNDUP(MONTH(SalesDataTable[[#This Row],[Order Date]])/3,0)</f>
        <v>Q2</v>
      </c>
      <c r="S608" s="5">
        <f>MONTH(SalesDataTable[[#This Row],[Order Date]])</f>
        <v>4</v>
      </c>
      <c r="T608" s="8" t="str">
        <f>TEXT(SalesDataTable[[#This Row],[Order Date]],"mmm")</f>
        <v>Apr</v>
      </c>
    </row>
    <row r="609" spans="1:20" ht="15.75" x14ac:dyDescent="0.25">
      <c r="A609" s="2">
        <v>3050</v>
      </c>
      <c r="B609" s="3">
        <v>46131</v>
      </c>
      <c r="C609" s="4" t="s">
        <v>40</v>
      </c>
      <c r="D609" s="4" t="s">
        <v>67</v>
      </c>
      <c r="E609" s="4" t="s">
        <v>39</v>
      </c>
      <c r="F609" s="4" t="s">
        <v>23</v>
      </c>
      <c r="G609" s="4" t="s">
        <v>29</v>
      </c>
      <c r="H609" s="4" t="s">
        <v>57</v>
      </c>
      <c r="I609" s="5">
        <v>3</v>
      </c>
      <c r="J609" s="6">
        <v>156.16</v>
      </c>
      <c r="K609" s="7">
        <v>0.05</v>
      </c>
      <c r="L609" s="6">
        <v>77.81</v>
      </c>
      <c r="M609" s="6">
        <f t="shared" si="36"/>
        <v>445.05599999999998</v>
      </c>
      <c r="N609" s="6">
        <f t="shared" si="37"/>
        <v>233.43</v>
      </c>
      <c r="O609" s="6">
        <f t="shared" si="38"/>
        <v>211.62599999999998</v>
      </c>
      <c r="P609" s="8">
        <f t="shared" si="39"/>
        <v>0.47550420621225192</v>
      </c>
      <c r="Q609" s="9">
        <f>YEAR(SalesDataTable[[#This Row],[Order Date]])</f>
        <v>2026</v>
      </c>
      <c r="R609" s="8" t="str">
        <f>"Q"&amp;ROUNDUP(MONTH(SalesDataTable[[#This Row],[Order Date]])/3,0)</f>
        <v>Q2</v>
      </c>
      <c r="S609" s="5">
        <f>MONTH(SalesDataTable[[#This Row],[Order Date]])</f>
        <v>4</v>
      </c>
      <c r="T609" s="8" t="str">
        <f>TEXT(SalesDataTable[[#This Row],[Order Date]],"mmm")</f>
        <v>Apr</v>
      </c>
    </row>
    <row r="610" spans="1:20" ht="15.75" x14ac:dyDescent="0.25">
      <c r="A610" s="2">
        <v>3213</v>
      </c>
      <c r="B610" s="3">
        <v>46131</v>
      </c>
      <c r="C610" s="4" t="s">
        <v>20</v>
      </c>
      <c r="D610" s="4" t="s">
        <v>70</v>
      </c>
      <c r="E610" s="4" t="s">
        <v>22</v>
      </c>
      <c r="F610" s="4" t="s">
        <v>23</v>
      </c>
      <c r="G610" s="4" t="s">
        <v>34</v>
      </c>
      <c r="H610" s="4" t="s">
        <v>64</v>
      </c>
      <c r="I610" s="5">
        <v>2</v>
      </c>
      <c r="J610" s="6">
        <v>132.53</v>
      </c>
      <c r="K610" s="7">
        <v>0.05</v>
      </c>
      <c r="L610" s="6">
        <v>66.39</v>
      </c>
      <c r="M610" s="6">
        <f t="shared" si="36"/>
        <v>251.80699999999999</v>
      </c>
      <c r="N610" s="6">
        <f t="shared" si="37"/>
        <v>132.78</v>
      </c>
      <c r="O610" s="6">
        <f t="shared" si="38"/>
        <v>119.02699999999999</v>
      </c>
      <c r="P610" s="8">
        <f t="shared" si="39"/>
        <v>0.47269138665724142</v>
      </c>
      <c r="Q610" s="9">
        <f>YEAR(SalesDataTable[[#This Row],[Order Date]])</f>
        <v>2026</v>
      </c>
      <c r="R610" s="8" t="str">
        <f>"Q"&amp;ROUNDUP(MONTH(SalesDataTable[[#This Row],[Order Date]])/3,0)</f>
        <v>Q2</v>
      </c>
      <c r="S610" s="5">
        <f>MONTH(SalesDataTable[[#This Row],[Order Date]])</f>
        <v>4</v>
      </c>
      <c r="T610" s="8" t="str">
        <f>TEXT(SalesDataTable[[#This Row],[Order Date]],"mmm")</f>
        <v>Apr</v>
      </c>
    </row>
    <row r="611" spans="1:20" ht="15.75" x14ac:dyDescent="0.25">
      <c r="A611" s="2">
        <v>3367</v>
      </c>
      <c r="B611" s="3">
        <v>46131</v>
      </c>
      <c r="C611" s="4" t="s">
        <v>31</v>
      </c>
      <c r="D611" s="4" t="s">
        <v>38</v>
      </c>
      <c r="E611" s="4" t="s">
        <v>22</v>
      </c>
      <c r="F611" s="4" t="s">
        <v>23</v>
      </c>
      <c r="G611" s="4" t="s">
        <v>34</v>
      </c>
      <c r="H611" s="4" t="s">
        <v>52</v>
      </c>
      <c r="I611" s="5">
        <v>3</v>
      </c>
      <c r="J611" s="6">
        <v>45.79</v>
      </c>
      <c r="K611" s="7">
        <v>0</v>
      </c>
      <c r="L611" s="6">
        <v>17.98</v>
      </c>
      <c r="M611" s="6">
        <f t="shared" si="36"/>
        <v>137.37</v>
      </c>
      <c r="N611" s="6">
        <f t="shared" si="37"/>
        <v>53.94</v>
      </c>
      <c r="O611" s="6">
        <f t="shared" si="38"/>
        <v>83.43</v>
      </c>
      <c r="P611" s="8">
        <f t="shared" si="39"/>
        <v>0.60733784669141733</v>
      </c>
      <c r="Q611" s="9">
        <f>YEAR(SalesDataTable[[#This Row],[Order Date]])</f>
        <v>2026</v>
      </c>
      <c r="R611" s="8" t="str">
        <f>"Q"&amp;ROUNDUP(MONTH(SalesDataTable[[#This Row],[Order Date]])/3,0)</f>
        <v>Q2</v>
      </c>
      <c r="S611" s="5">
        <f>MONTH(SalesDataTable[[#This Row],[Order Date]])</f>
        <v>4</v>
      </c>
      <c r="T611" s="8" t="str">
        <f>TEXT(SalesDataTable[[#This Row],[Order Date]],"mmm")</f>
        <v>Apr</v>
      </c>
    </row>
    <row r="612" spans="1:20" ht="15.75" x14ac:dyDescent="0.25">
      <c r="A612" s="2">
        <v>3885</v>
      </c>
      <c r="B612" s="3">
        <v>46131</v>
      </c>
      <c r="C612" s="4" t="s">
        <v>20</v>
      </c>
      <c r="D612" s="4" t="s">
        <v>70</v>
      </c>
      <c r="E612" s="4" t="s">
        <v>22</v>
      </c>
      <c r="F612" s="4" t="s">
        <v>33</v>
      </c>
      <c r="G612" s="4" t="s">
        <v>34</v>
      </c>
      <c r="H612" s="4" t="s">
        <v>64</v>
      </c>
      <c r="I612" s="5">
        <v>2</v>
      </c>
      <c r="J612" s="6">
        <v>133.97</v>
      </c>
      <c r="K612" s="7">
        <v>0.15</v>
      </c>
      <c r="L612" s="6">
        <v>67.36</v>
      </c>
      <c r="M612" s="6">
        <f t="shared" si="36"/>
        <v>227.749</v>
      </c>
      <c r="N612" s="6">
        <f t="shared" si="37"/>
        <v>134.72</v>
      </c>
      <c r="O612" s="6">
        <f t="shared" si="38"/>
        <v>93.028999999999996</v>
      </c>
      <c r="P612" s="8">
        <f t="shared" si="39"/>
        <v>0.40847160690057915</v>
      </c>
      <c r="Q612" s="9">
        <f>YEAR(SalesDataTable[[#This Row],[Order Date]])</f>
        <v>2026</v>
      </c>
      <c r="R612" s="8" t="str">
        <f>"Q"&amp;ROUNDUP(MONTH(SalesDataTable[[#This Row],[Order Date]])/3,0)</f>
        <v>Q2</v>
      </c>
      <c r="S612" s="5">
        <f>MONTH(SalesDataTable[[#This Row],[Order Date]])</f>
        <v>4</v>
      </c>
      <c r="T612" s="8" t="str">
        <f>TEXT(SalesDataTable[[#This Row],[Order Date]],"mmm")</f>
        <v>Apr</v>
      </c>
    </row>
    <row r="613" spans="1:20" ht="15.75" x14ac:dyDescent="0.25">
      <c r="A613" s="2">
        <v>4372</v>
      </c>
      <c r="B613" s="3">
        <v>46131</v>
      </c>
      <c r="C613" s="4" t="s">
        <v>20</v>
      </c>
      <c r="D613" s="4" t="s">
        <v>70</v>
      </c>
      <c r="E613" s="4" t="s">
        <v>22</v>
      </c>
      <c r="F613" s="4" t="s">
        <v>33</v>
      </c>
      <c r="G613" s="4" t="s">
        <v>54</v>
      </c>
      <c r="H613" s="4" t="s">
        <v>62</v>
      </c>
      <c r="I613" s="5">
        <v>1</v>
      </c>
      <c r="J613" s="6">
        <v>37.11</v>
      </c>
      <c r="K613" s="7">
        <v>0.1</v>
      </c>
      <c r="L613" s="6">
        <v>14.27</v>
      </c>
      <c r="M613" s="6">
        <f t="shared" si="36"/>
        <v>33.399000000000001</v>
      </c>
      <c r="N613" s="6">
        <f t="shared" si="37"/>
        <v>14.27</v>
      </c>
      <c r="O613" s="6">
        <f t="shared" si="38"/>
        <v>19.129000000000001</v>
      </c>
      <c r="P613" s="8">
        <f t="shared" si="39"/>
        <v>0.5727416988532591</v>
      </c>
      <c r="Q613" s="9">
        <f>YEAR(SalesDataTable[[#This Row],[Order Date]])</f>
        <v>2026</v>
      </c>
      <c r="R613" s="8" t="str">
        <f>"Q"&amp;ROUNDUP(MONTH(SalesDataTable[[#This Row],[Order Date]])/3,0)</f>
        <v>Q2</v>
      </c>
      <c r="S613" s="5">
        <f>MONTH(SalesDataTable[[#This Row],[Order Date]])</f>
        <v>4</v>
      </c>
      <c r="T613" s="8" t="str">
        <f>TEXT(SalesDataTable[[#This Row],[Order Date]],"mmm")</f>
        <v>Apr</v>
      </c>
    </row>
    <row r="614" spans="1:20" ht="15.75" x14ac:dyDescent="0.25">
      <c r="A614" s="2">
        <v>4417</v>
      </c>
      <c r="B614" s="3">
        <v>46131</v>
      </c>
      <c r="C614" s="4" t="s">
        <v>40</v>
      </c>
      <c r="D614" s="4" t="s">
        <v>53</v>
      </c>
      <c r="E614" s="4" t="s">
        <v>39</v>
      </c>
      <c r="F614" s="4" t="s">
        <v>33</v>
      </c>
      <c r="G614" s="4" t="s">
        <v>43</v>
      </c>
      <c r="H614" s="4" t="s">
        <v>44</v>
      </c>
      <c r="I614" s="5">
        <v>3</v>
      </c>
      <c r="J614" s="6">
        <v>334.01</v>
      </c>
      <c r="K614" s="7">
        <v>0.15</v>
      </c>
      <c r="L614" s="6">
        <v>192.17</v>
      </c>
      <c r="M614" s="6">
        <f t="shared" si="36"/>
        <v>851.72550000000001</v>
      </c>
      <c r="N614" s="6">
        <f t="shared" si="37"/>
        <v>576.51</v>
      </c>
      <c r="O614" s="6">
        <f t="shared" si="38"/>
        <v>275.21550000000002</v>
      </c>
      <c r="P614" s="8">
        <f t="shared" si="39"/>
        <v>0.32312699337990941</v>
      </c>
      <c r="Q614" s="9">
        <f>YEAR(SalesDataTable[[#This Row],[Order Date]])</f>
        <v>2026</v>
      </c>
      <c r="R614" s="8" t="str">
        <f>"Q"&amp;ROUNDUP(MONTH(SalesDataTable[[#This Row],[Order Date]])/3,0)</f>
        <v>Q2</v>
      </c>
      <c r="S614" s="5">
        <f>MONTH(SalesDataTable[[#This Row],[Order Date]])</f>
        <v>4</v>
      </c>
      <c r="T614" s="8" t="str">
        <f>TEXT(SalesDataTable[[#This Row],[Order Date]],"mmm")</f>
        <v>Apr</v>
      </c>
    </row>
    <row r="615" spans="1:20" ht="15.75" x14ac:dyDescent="0.25">
      <c r="A615" s="2">
        <v>1147</v>
      </c>
      <c r="B615" s="3">
        <v>46132</v>
      </c>
      <c r="C615" s="4" t="s">
        <v>40</v>
      </c>
      <c r="D615" s="4" t="s">
        <v>51</v>
      </c>
      <c r="E615" s="4" t="s">
        <v>22</v>
      </c>
      <c r="F615" s="4" t="s">
        <v>33</v>
      </c>
      <c r="G615" s="4" t="s">
        <v>34</v>
      </c>
      <c r="H615" s="4" t="s">
        <v>64</v>
      </c>
      <c r="I615" s="5">
        <v>1</v>
      </c>
      <c r="J615" s="6">
        <v>131.46</v>
      </c>
      <c r="K615" s="7">
        <v>0</v>
      </c>
      <c r="L615" s="6">
        <v>67.77</v>
      </c>
      <c r="M615" s="6">
        <f t="shared" si="36"/>
        <v>131.46</v>
      </c>
      <c r="N615" s="6">
        <f t="shared" si="37"/>
        <v>67.77</v>
      </c>
      <c r="O615" s="6">
        <f t="shared" si="38"/>
        <v>63.690000000000012</v>
      </c>
      <c r="P615" s="8">
        <f t="shared" si="39"/>
        <v>0.48448197170241902</v>
      </c>
      <c r="Q615" s="9">
        <f>YEAR(SalesDataTable[[#This Row],[Order Date]])</f>
        <v>2026</v>
      </c>
      <c r="R615" s="8" t="str">
        <f>"Q"&amp;ROUNDUP(MONTH(SalesDataTable[[#This Row],[Order Date]])/3,0)</f>
        <v>Q2</v>
      </c>
      <c r="S615" s="5">
        <f>MONTH(SalesDataTable[[#This Row],[Order Date]])</f>
        <v>4</v>
      </c>
      <c r="T615" s="8" t="str">
        <f>TEXT(SalesDataTable[[#This Row],[Order Date]],"mmm")</f>
        <v>Apr</v>
      </c>
    </row>
    <row r="616" spans="1:20" ht="15.75" x14ac:dyDescent="0.25">
      <c r="A616" s="2">
        <v>1514</v>
      </c>
      <c r="B616" s="3">
        <v>46132</v>
      </c>
      <c r="C616" s="4" t="s">
        <v>31</v>
      </c>
      <c r="D616" s="4" t="s">
        <v>38</v>
      </c>
      <c r="E616" s="4" t="s">
        <v>39</v>
      </c>
      <c r="F616" s="4" t="s">
        <v>23</v>
      </c>
      <c r="G616" s="4" t="s">
        <v>29</v>
      </c>
      <c r="H616" s="4" t="s">
        <v>66</v>
      </c>
      <c r="I616" s="5">
        <v>3</v>
      </c>
      <c r="J616" s="6">
        <v>72.48</v>
      </c>
      <c r="K616" s="7">
        <v>0</v>
      </c>
      <c r="L616" s="6">
        <v>32.36</v>
      </c>
      <c r="M616" s="6">
        <f t="shared" si="36"/>
        <v>217.44</v>
      </c>
      <c r="N616" s="6">
        <f t="shared" si="37"/>
        <v>97.08</v>
      </c>
      <c r="O616" s="6">
        <f t="shared" si="38"/>
        <v>120.36</v>
      </c>
      <c r="P616" s="8">
        <f t="shared" si="39"/>
        <v>0.55353200883002207</v>
      </c>
      <c r="Q616" s="9">
        <f>YEAR(SalesDataTable[[#This Row],[Order Date]])</f>
        <v>2026</v>
      </c>
      <c r="R616" s="8" t="str">
        <f>"Q"&amp;ROUNDUP(MONTH(SalesDataTable[[#This Row],[Order Date]])/3,0)</f>
        <v>Q2</v>
      </c>
      <c r="S616" s="5">
        <f>MONTH(SalesDataTable[[#This Row],[Order Date]])</f>
        <v>4</v>
      </c>
      <c r="T616" s="8" t="str">
        <f>TEXT(SalesDataTable[[#This Row],[Order Date]],"mmm")</f>
        <v>Apr</v>
      </c>
    </row>
    <row r="617" spans="1:20" ht="15.75" x14ac:dyDescent="0.25">
      <c r="A617" s="2">
        <v>1538</v>
      </c>
      <c r="B617" s="3">
        <v>46132</v>
      </c>
      <c r="C617" s="4" t="s">
        <v>31</v>
      </c>
      <c r="D617" s="4" t="s">
        <v>32</v>
      </c>
      <c r="E617" s="4" t="s">
        <v>48</v>
      </c>
      <c r="F617" s="4" t="s">
        <v>33</v>
      </c>
      <c r="G617" s="4" t="s">
        <v>24</v>
      </c>
      <c r="H617" s="4" t="s">
        <v>25</v>
      </c>
      <c r="I617" s="5">
        <v>1</v>
      </c>
      <c r="J617" s="6">
        <v>81.98</v>
      </c>
      <c r="K617" s="7">
        <v>0</v>
      </c>
      <c r="L617" s="6">
        <v>43.15</v>
      </c>
      <c r="M617" s="6">
        <f t="shared" si="36"/>
        <v>81.98</v>
      </c>
      <c r="N617" s="6">
        <f t="shared" si="37"/>
        <v>43.15</v>
      </c>
      <c r="O617" s="6">
        <f t="shared" si="38"/>
        <v>38.830000000000005</v>
      </c>
      <c r="P617" s="8">
        <f t="shared" si="39"/>
        <v>0.47365211027079779</v>
      </c>
      <c r="Q617" s="9">
        <f>YEAR(SalesDataTable[[#This Row],[Order Date]])</f>
        <v>2026</v>
      </c>
      <c r="R617" s="8" t="str">
        <f>"Q"&amp;ROUNDUP(MONTH(SalesDataTable[[#This Row],[Order Date]])/3,0)</f>
        <v>Q2</v>
      </c>
      <c r="S617" s="5">
        <f>MONTH(SalesDataTable[[#This Row],[Order Date]])</f>
        <v>4</v>
      </c>
      <c r="T617" s="8" t="str">
        <f>TEXT(SalesDataTable[[#This Row],[Order Date]],"mmm")</f>
        <v>Apr</v>
      </c>
    </row>
    <row r="618" spans="1:20" ht="15.75" x14ac:dyDescent="0.25">
      <c r="A618" s="2">
        <v>1679</v>
      </c>
      <c r="B618" s="3">
        <v>46132</v>
      </c>
      <c r="C618" s="4" t="s">
        <v>40</v>
      </c>
      <c r="D618" s="4" t="s">
        <v>67</v>
      </c>
      <c r="E618" s="4" t="s">
        <v>48</v>
      </c>
      <c r="F618" s="4" t="s">
        <v>23</v>
      </c>
      <c r="G618" s="4" t="s">
        <v>34</v>
      </c>
      <c r="H618" s="4" t="s">
        <v>52</v>
      </c>
      <c r="I618" s="5">
        <v>1</v>
      </c>
      <c r="J618" s="6">
        <v>46.71</v>
      </c>
      <c r="K618" s="7">
        <v>0</v>
      </c>
      <c r="L618" s="6">
        <v>18.18</v>
      </c>
      <c r="M618" s="6">
        <f t="shared" si="36"/>
        <v>46.71</v>
      </c>
      <c r="N618" s="6">
        <f t="shared" si="37"/>
        <v>18.18</v>
      </c>
      <c r="O618" s="6">
        <f t="shared" si="38"/>
        <v>28.53</v>
      </c>
      <c r="P618" s="8">
        <f t="shared" si="39"/>
        <v>0.61078998073217727</v>
      </c>
      <c r="Q618" s="9">
        <f>YEAR(SalesDataTable[[#This Row],[Order Date]])</f>
        <v>2026</v>
      </c>
      <c r="R618" s="8" t="str">
        <f>"Q"&amp;ROUNDUP(MONTH(SalesDataTable[[#This Row],[Order Date]])/3,0)</f>
        <v>Q2</v>
      </c>
      <c r="S618" s="5">
        <f>MONTH(SalesDataTable[[#This Row],[Order Date]])</f>
        <v>4</v>
      </c>
      <c r="T618" s="8" t="str">
        <f>TEXT(SalesDataTable[[#This Row],[Order Date]],"mmm")</f>
        <v>Apr</v>
      </c>
    </row>
    <row r="619" spans="1:20" ht="15.75" x14ac:dyDescent="0.25">
      <c r="A619" s="2">
        <v>1708</v>
      </c>
      <c r="B619" s="3">
        <v>46132</v>
      </c>
      <c r="C619" s="4" t="s">
        <v>31</v>
      </c>
      <c r="D619" s="4" t="s">
        <v>45</v>
      </c>
      <c r="E619" s="4" t="s">
        <v>48</v>
      </c>
      <c r="F619" s="4" t="s">
        <v>33</v>
      </c>
      <c r="G619" s="4" t="s">
        <v>54</v>
      </c>
      <c r="H619" s="4" t="s">
        <v>55</v>
      </c>
      <c r="I619" s="5">
        <v>1</v>
      </c>
      <c r="J619" s="6">
        <v>41.01</v>
      </c>
      <c r="K619" s="7">
        <v>0</v>
      </c>
      <c r="L619" s="6">
        <v>14.5</v>
      </c>
      <c r="M619" s="6">
        <f t="shared" si="36"/>
        <v>41.01</v>
      </c>
      <c r="N619" s="6">
        <f t="shared" si="37"/>
        <v>14.5</v>
      </c>
      <c r="O619" s="6">
        <f t="shared" si="38"/>
        <v>26.509999999999998</v>
      </c>
      <c r="P619" s="8">
        <f t="shared" si="39"/>
        <v>0.64642770056083876</v>
      </c>
      <c r="Q619" s="9">
        <f>YEAR(SalesDataTable[[#This Row],[Order Date]])</f>
        <v>2026</v>
      </c>
      <c r="R619" s="8" t="str">
        <f>"Q"&amp;ROUNDUP(MONTH(SalesDataTable[[#This Row],[Order Date]])/3,0)</f>
        <v>Q2</v>
      </c>
      <c r="S619" s="5">
        <f>MONTH(SalesDataTable[[#This Row],[Order Date]])</f>
        <v>4</v>
      </c>
      <c r="T619" s="8" t="str">
        <f>TEXT(SalesDataTable[[#This Row],[Order Date]],"mmm")</f>
        <v>Apr</v>
      </c>
    </row>
    <row r="620" spans="1:20" ht="15.75" x14ac:dyDescent="0.25">
      <c r="A620" s="2">
        <v>2686</v>
      </c>
      <c r="B620" s="3">
        <v>46132</v>
      </c>
      <c r="C620" s="4" t="s">
        <v>26</v>
      </c>
      <c r="D620" s="4" t="s">
        <v>63</v>
      </c>
      <c r="E620" s="4" t="s">
        <v>22</v>
      </c>
      <c r="F620" s="4" t="s">
        <v>23</v>
      </c>
      <c r="G620" s="4" t="s">
        <v>29</v>
      </c>
      <c r="H620" s="4" t="s">
        <v>66</v>
      </c>
      <c r="I620" s="5">
        <v>1</v>
      </c>
      <c r="J620" s="6">
        <v>70.45</v>
      </c>
      <c r="K620" s="7">
        <v>0.05</v>
      </c>
      <c r="L620" s="6">
        <v>31.98</v>
      </c>
      <c r="M620" s="6">
        <f t="shared" si="36"/>
        <v>66.927499999999995</v>
      </c>
      <c r="N620" s="6">
        <f t="shared" si="37"/>
        <v>31.98</v>
      </c>
      <c r="O620" s="6">
        <f t="shared" si="38"/>
        <v>34.947499999999991</v>
      </c>
      <c r="P620" s="8">
        <f t="shared" si="39"/>
        <v>0.52216951178514059</v>
      </c>
      <c r="Q620" s="9">
        <f>YEAR(SalesDataTable[[#This Row],[Order Date]])</f>
        <v>2026</v>
      </c>
      <c r="R620" s="8" t="str">
        <f>"Q"&amp;ROUNDUP(MONTH(SalesDataTable[[#This Row],[Order Date]])/3,0)</f>
        <v>Q2</v>
      </c>
      <c r="S620" s="5">
        <f>MONTH(SalesDataTable[[#This Row],[Order Date]])</f>
        <v>4</v>
      </c>
      <c r="T620" s="8" t="str">
        <f>TEXT(SalesDataTable[[#This Row],[Order Date]],"mmm")</f>
        <v>Apr</v>
      </c>
    </row>
    <row r="621" spans="1:20" ht="15.75" x14ac:dyDescent="0.25">
      <c r="A621" s="2">
        <v>3307</v>
      </c>
      <c r="B621" s="3">
        <v>46132</v>
      </c>
      <c r="C621" s="4" t="s">
        <v>40</v>
      </c>
      <c r="D621" s="4" t="s">
        <v>67</v>
      </c>
      <c r="E621" s="4" t="s">
        <v>39</v>
      </c>
      <c r="F621" s="4" t="s">
        <v>36</v>
      </c>
      <c r="G621" s="4" t="s">
        <v>24</v>
      </c>
      <c r="H621" s="4" t="s">
        <v>42</v>
      </c>
      <c r="I621" s="5">
        <v>2</v>
      </c>
      <c r="J621" s="6">
        <v>51.39</v>
      </c>
      <c r="K621" s="7">
        <v>0.05</v>
      </c>
      <c r="L621" s="6">
        <v>22.28</v>
      </c>
      <c r="M621" s="6">
        <f t="shared" si="36"/>
        <v>97.640999999999991</v>
      </c>
      <c r="N621" s="6">
        <f t="shared" si="37"/>
        <v>44.56</v>
      </c>
      <c r="O621" s="6">
        <f t="shared" si="38"/>
        <v>53.080999999999989</v>
      </c>
      <c r="P621" s="8">
        <f t="shared" si="39"/>
        <v>0.54363433393758764</v>
      </c>
      <c r="Q621" s="9">
        <f>YEAR(SalesDataTable[[#This Row],[Order Date]])</f>
        <v>2026</v>
      </c>
      <c r="R621" s="8" t="str">
        <f>"Q"&amp;ROUNDUP(MONTH(SalesDataTable[[#This Row],[Order Date]])/3,0)</f>
        <v>Q2</v>
      </c>
      <c r="S621" s="5">
        <f>MONTH(SalesDataTable[[#This Row],[Order Date]])</f>
        <v>4</v>
      </c>
      <c r="T621" s="8" t="str">
        <f>TEXT(SalesDataTable[[#This Row],[Order Date]],"mmm")</f>
        <v>Apr</v>
      </c>
    </row>
    <row r="622" spans="1:20" ht="15.75" x14ac:dyDescent="0.25">
      <c r="A622" s="2">
        <v>3772</v>
      </c>
      <c r="B622" s="3">
        <v>46132</v>
      </c>
      <c r="C622" s="4" t="s">
        <v>20</v>
      </c>
      <c r="D622" s="4" t="s">
        <v>70</v>
      </c>
      <c r="E622" s="4" t="s">
        <v>39</v>
      </c>
      <c r="F622" s="4" t="s">
        <v>23</v>
      </c>
      <c r="G622" s="4" t="s">
        <v>43</v>
      </c>
      <c r="H622" s="4" t="s">
        <v>71</v>
      </c>
      <c r="I622" s="5">
        <v>2</v>
      </c>
      <c r="J622" s="6">
        <v>122.03</v>
      </c>
      <c r="K622" s="7">
        <v>0</v>
      </c>
      <c r="L622" s="6">
        <v>59.43</v>
      </c>
      <c r="M622" s="6">
        <f t="shared" si="36"/>
        <v>244.06</v>
      </c>
      <c r="N622" s="6">
        <f t="shared" si="37"/>
        <v>118.86</v>
      </c>
      <c r="O622" s="6">
        <f t="shared" si="38"/>
        <v>125.2</v>
      </c>
      <c r="P622" s="8">
        <f t="shared" si="39"/>
        <v>0.51298860935835455</v>
      </c>
      <c r="Q622" s="9">
        <f>YEAR(SalesDataTable[[#This Row],[Order Date]])</f>
        <v>2026</v>
      </c>
      <c r="R622" s="8" t="str">
        <f>"Q"&amp;ROUNDUP(MONTH(SalesDataTable[[#This Row],[Order Date]])/3,0)</f>
        <v>Q2</v>
      </c>
      <c r="S622" s="5">
        <f>MONTH(SalesDataTable[[#This Row],[Order Date]])</f>
        <v>4</v>
      </c>
      <c r="T622" s="8" t="str">
        <f>TEXT(SalesDataTable[[#This Row],[Order Date]],"mmm")</f>
        <v>Apr</v>
      </c>
    </row>
    <row r="623" spans="1:20" ht="15.75" x14ac:dyDescent="0.25">
      <c r="A623" s="2">
        <v>3877</v>
      </c>
      <c r="B623" s="3">
        <v>46132</v>
      </c>
      <c r="C623" s="4" t="s">
        <v>40</v>
      </c>
      <c r="D623" s="4" t="s">
        <v>41</v>
      </c>
      <c r="E623" s="4" t="s">
        <v>22</v>
      </c>
      <c r="F623" s="4" t="s">
        <v>33</v>
      </c>
      <c r="G623" s="4" t="s">
        <v>34</v>
      </c>
      <c r="H623" s="4" t="s">
        <v>64</v>
      </c>
      <c r="I623" s="5">
        <v>3</v>
      </c>
      <c r="J623" s="6">
        <v>132.07</v>
      </c>
      <c r="K623" s="7">
        <v>0.05</v>
      </c>
      <c r="L623" s="6">
        <v>66.41</v>
      </c>
      <c r="M623" s="6">
        <f t="shared" si="36"/>
        <v>376.39949999999999</v>
      </c>
      <c r="N623" s="6">
        <f t="shared" si="37"/>
        <v>199.23</v>
      </c>
      <c r="O623" s="6">
        <f t="shared" si="38"/>
        <v>177.1695</v>
      </c>
      <c r="P623" s="8">
        <f t="shared" si="39"/>
        <v>0.47069536489819991</v>
      </c>
      <c r="Q623" s="9">
        <f>YEAR(SalesDataTable[[#This Row],[Order Date]])</f>
        <v>2026</v>
      </c>
      <c r="R623" s="8" t="str">
        <f>"Q"&amp;ROUNDUP(MONTH(SalesDataTable[[#This Row],[Order Date]])/3,0)</f>
        <v>Q2</v>
      </c>
      <c r="S623" s="5">
        <f>MONTH(SalesDataTable[[#This Row],[Order Date]])</f>
        <v>4</v>
      </c>
      <c r="T623" s="8" t="str">
        <f>TEXT(SalesDataTable[[#This Row],[Order Date]],"mmm")</f>
        <v>Apr</v>
      </c>
    </row>
    <row r="624" spans="1:20" ht="15.75" x14ac:dyDescent="0.25">
      <c r="A624" s="2">
        <v>4117</v>
      </c>
      <c r="B624" s="3">
        <v>46132</v>
      </c>
      <c r="C624" s="4" t="s">
        <v>40</v>
      </c>
      <c r="D624" s="4" t="s">
        <v>51</v>
      </c>
      <c r="E624" s="4" t="s">
        <v>48</v>
      </c>
      <c r="F624" s="4" t="s">
        <v>23</v>
      </c>
      <c r="G624" s="4" t="s">
        <v>24</v>
      </c>
      <c r="H624" s="4" t="s">
        <v>46</v>
      </c>
      <c r="I624" s="5">
        <v>1</v>
      </c>
      <c r="J624" s="6">
        <v>41.04</v>
      </c>
      <c r="K624" s="7">
        <v>0.1</v>
      </c>
      <c r="L624" s="6">
        <v>17.02</v>
      </c>
      <c r="M624" s="6">
        <f t="shared" si="36"/>
        <v>36.936</v>
      </c>
      <c r="N624" s="6">
        <f t="shared" si="37"/>
        <v>17.02</v>
      </c>
      <c r="O624" s="6">
        <f t="shared" si="38"/>
        <v>19.916</v>
      </c>
      <c r="P624" s="8">
        <f t="shared" si="39"/>
        <v>0.53920294563569415</v>
      </c>
      <c r="Q624" s="9">
        <f>YEAR(SalesDataTable[[#This Row],[Order Date]])</f>
        <v>2026</v>
      </c>
      <c r="R624" s="8" t="str">
        <f>"Q"&amp;ROUNDUP(MONTH(SalesDataTable[[#This Row],[Order Date]])/3,0)</f>
        <v>Q2</v>
      </c>
      <c r="S624" s="5">
        <f>MONTH(SalesDataTable[[#This Row],[Order Date]])</f>
        <v>4</v>
      </c>
      <c r="T624" s="8" t="str">
        <f>TEXT(SalesDataTable[[#This Row],[Order Date]],"mmm")</f>
        <v>Apr</v>
      </c>
    </row>
    <row r="625" spans="1:20" ht="15.75" x14ac:dyDescent="0.25">
      <c r="A625" s="2">
        <v>4562</v>
      </c>
      <c r="B625" s="3">
        <v>46132</v>
      </c>
      <c r="C625" s="4" t="s">
        <v>26</v>
      </c>
      <c r="D625" s="4" t="s">
        <v>27</v>
      </c>
      <c r="E625" s="4" t="s">
        <v>39</v>
      </c>
      <c r="F625" s="4" t="s">
        <v>33</v>
      </c>
      <c r="G625" s="4" t="s">
        <v>54</v>
      </c>
      <c r="H625" s="4" t="s">
        <v>55</v>
      </c>
      <c r="I625" s="5">
        <v>2</v>
      </c>
      <c r="J625" s="6">
        <v>40.56</v>
      </c>
      <c r="K625" s="7">
        <v>0</v>
      </c>
      <c r="L625" s="6">
        <v>15.09</v>
      </c>
      <c r="M625" s="6">
        <f t="shared" si="36"/>
        <v>81.12</v>
      </c>
      <c r="N625" s="6">
        <f t="shared" si="37"/>
        <v>30.18</v>
      </c>
      <c r="O625" s="6">
        <f t="shared" si="38"/>
        <v>50.940000000000005</v>
      </c>
      <c r="P625" s="8">
        <f t="shared" si="39"/>
        <v>0.62795857988165682</v>
      </c>
      <c r="Q625" s="9">
        <f>YEAR(SalesDataTable[[#This Row],[Order Date]])</f>
        <v>2026</v>
      </c>
      <c r="R625" s="8" t="str">
        <f>"Q"&amp;ROUNDUP(MONTH(SalesDataTable[[#This Row],[Order Date]])/3,0)</f>
        <v>Q2</v>
      </c>
      <c r="S625" s="5">
        <f>MONTH(SalesDataTable[[#This Row],[Order Date]])</f>
        <v>4</v>
      </c>
      <c r="T625" s="8" t="str">
        <f>TEXT(SalesDataTable[[#This Row],[Order Date]],"mmm")</f>
        <v>Apr</v>
      </c>
    </row>
    <row r="626" spans="1:20" ht="15.75" x14ac:dyDescent="0.25">
      <c r="A626" s="2">
        <v>4683</v>
      </c>
      <c r="B626" s="3">
        <v>46132</v>
      </c>
      <c r="C626" s="4" t="s">
        <v>31</v>
      </c>
      <c r="D626" s="4" t="s">
        <v>72</v>
      </c>
      <c r="E626" s="4" t="s">
        <v>22</v>
      </c>
      <c r="F626" s="4" t="s">
        <v>36</v>
      </c>
      <c r="G626" s="4" t="s">
        <v>54</v>
      </c>
      <c r="H626" s="4" t="s">
        <v>65</v>
      </c>
      <c r="I626" s="5">
        <v>3</v>
      </c>
      <c r="J626" s="6">
        <v>51.36</v>
      </c>
      <c r="K626" s="7">
        <v>0</v>
      </c>
      <c r="L626" s="6">
        <v>22.05</v>
      </c>
      <c r="M626" s="6">
        <f t="shared" si="36"/>
        <v>154.07999999999998</v>
      </c>
      <c r="N626" s="6">
        <f t="shared" si="37"/>
        <v>66.150000000000006</v>
      </c>
      <c r="O626" s="6">
        <f t="shared" si="38"/>
        <v>87.929999999999978</v>
      </c>
      <c r="P626" s="8">
        <f t="shared" si="39"/>
        <v>0.57067757009345788</v>
      </c>
      <c r="Q626" s="9">
        <f>YEAR(SalesDataTable[[#This Row],[Order Date]])</f>
        <v>2026</v>
      </c>
      <c r="R626" s="8" t="str">
        <f>"Q"&amp;ROUNDUP(MONTH(SalesDataTable[[#This Row],[Order Date]])/3,0)</f>
        <v>Q2</v>
      </c>
      <c r="S626" s="5">
        <f>MONTH(SalesDataTable[[#This Row],[Order Date]])</f>
        <v>4</v>
      </c>
      <c r="T626" s="8" t="str">
        <f>TEXT(SalesDataTable[[#This Row],[Order Date]],"mmm")</f>
        <v>Apr</v>
      </c>
    </row>
    <row r="627" spans="1:20" ht="15.75" x14ac:dyDescent="0.25">
      <c r="A627" s="2">
        <v>308</v>
      </c>
      <c r="B627" s="3">
        <v>46133</v>
      </c>
      <c r="C627" s="4" t="s">
        <v>40</v>
      </c>
      <c r="D627" s="4" t="s">
        <v>51</v>
      </c>
      <c r="E627" s="4" t="s">
        <v>22</v>
      </c>
      <c r="F627" s="4" t="s">
        <v>23</v>
      </c>
      <c r="G627" s="4" t="s">
        <v>29</v>
      </c>
      <c r="H627" s="4" t="s">
        <v>30</v>
      </c>
      <c r="I627" s="5">
        <v>6</v>
      </c>
      <c r="J627" s="6">
        <v>93.58</v>
      </c>
      <c r="K627" s="7">
        <v>0</v>
      </c>
      <c r="L627" s="6">
        <v>46.68</v>
      </c>
      <c r="M627" s="6">
        <f t="shared" si="36"/>
        <v>561.48</v>
      </c>
      <c r="N627" s="6">
        <f t="shared" si="37"/>
        <v>280.08</v>
      </c>
      <c r="O627" s="6">
        <f t="shared" si="38"/>
        <v>281.40000000000003</v>
      </c>
      <c r="P627" s="8">
        <f t="shared" si="39"/>
        <v>0.5011754648429152</v>
      </c>
      <c r="Q627" s="9">
        <f>YEAR(SalesDataTable[[#This Row],[Order Date]])</f>
        <v>2026</v>
      </c>
      <c r="R627" s="8" t="str">
        <f>"Q"&amp;ROUNDUP(MONTH(SalesDataTable[[#This Row],[Order Date]])/3,0)</f>
        <v>Q2</v>
      </c>
      <c r="S627" s="5">
        <f>MONTH(SalesDataTable[[#This Row],[Order Date]])</f>
        <v>4</v>
      </c>
      <c r="T627" s="8" t="str">
        <f>TEXT(SalesDataTable[[#This Row],[Order Date]],"mmm")</f>
        <v>Apr</v>
      </c>
    </row>
    <row r="628" spans="1:20" ht="15.75" x14ac:dyDescent="0.25">
      <c r="A628" s="2">
        <v>773</v>
      </c>
      <c r="B628" s="3">
        <v>46133</v>
      </c>
      <c r="C628" s="4" t="s">
        <v>40</v>
      </c>
      <c r="D628" s="4" t="s">
        <v>51</v>
      </c>
      <c r="E628" s="4" t="s">
        <v>22</v>
      </c>
      <c r="F628" s="4" t="s">
        <v>36</v>
      </c>
      <c r="G628" s="4" t="s">
        <v>24</v>
      </c>
      <c r="H628" s="4" t="s">
        <v>25</v>
      </c>
      <c r="I628" s="5">
        <v>5</v>
      </c>
      <c r="J628" s="6">
        <v>80.16</v>
      </c>
      <c r="K628" s="7">
        <v>0.1</v>
      </c>
      <c r="L628" s="6">
        <v>42.5</v>
      </c>
      <c r="M628" s="6">
        <f t="shared" si="36"/>
        <v>360.71999999999997</v>
      </c>
      <c r="N628" s="6">
        <f t="shared" si="37"/>
        <v>212.5</v>
      </c>
      <c r="O628" s="6">
        <f t="shared" si="38"/>
        <v>148.21999999999997</v>
      </c>
      <c r="P628" s="8">
        <f t="shared" si="39"/>
        <v>0.41090042137946325</v>
      </c>
      <c r="Q628" s="9">
        <f>YEAR(SalesDataTable[[#This Row],[Order Date]])</f>
        <v>2026</v>
      </c>
      <c r="R628" s="8" t="str">
        <f>"Q"&amp;ROUNDUP(MONTH(SalesDataTable[[#This Row],[Order Date]])/3,0)</f>
        <v>Q2</v>
      </c>
      <c r="S628" s="5">
        <f>MONTH(SalesDataTable[[#This Row],[Order Date]])</f>
        <v>4</v>
      </c>
      <c r="T628" s="8" t="str">
        <f>TEXT(SalesDataTable[[#This Row],[Order Date]],"mmm")</f>
        <v>Apr</v>
      </c>
    </row>
    <row r="629" spans="1:20" ht="15.75" x14ac:dyDescent="0.25">
      <c r="A629" s="2">
        <v>1303</v>
      </c>
      <c r="B629" s="3">
        <v>46133</v>
      </c>
      <c r="C629" s="4" t="s">
        <v>26</v>
      </c>
      <c r="D629" s="4" t="s">
        <v>63</v>
      </c>
      <c r="E629" s="4" t="s">
        <v>22</v>
      </c>
      <c r="F629" s="4" t="s">
        <v>33</v>
      </c>
      <c r="G629" s="4" t="s">
        <v>29</v>
      </c>
      <c r="H629" s="4" t="s">
        <v>37</v>
      </c>
      <c r="I629" s="5">
        <v>1</v>
      </c>
      <c r="J629" s="6">
        <v>142.22999999999999</v>
      </c>
      <c r="K629" s="7">
        <v>0.05</v>
      </c>
      <c r="L629" s="6">
        <v>77.66</v>
      </c>
      <c r="M629" s="6">
        <f t="shared" si="36"/>
        <v>135.11849999999998</v>
      </c>
      <c r="N629" s="6">
        <f t="shared" si="37"/>
        <v>77.66</v>
      </c>
      <c r="O629" s="6">
        <f t="shared" si="38"/>
        <v>57.458499999999987</v>
      </c>
      <c r="P629" s="8">
        <f t="shared" si="39"/>
        <v>0.42524524768999061</v>
      </c>
      <c r="Q629" s="9">
        <f>YEAR(SalesDataTable[[#This Row],[Order Date]])</f>
        <v>2026</v>
      </c>
      <c r="R629" s="8" t="str">
        <f>"Q"&amp;ROUNDUP(MONTH(SalesDataTable[[#This Row],[Order Date]])/3,0)</f>
        <v>Q2</v>
      </c>
      <c r="S629" s="5">
        <f>MONTH(SalesDataTable[[#This Row],[Order Date]])</f>
        <v>4</v>
      </c>
      <c r="T629" s="8" t="str">
        <f>TEXT(SalesDataTable[[#This Row],[Order Date]],"mmm")</f>
        <v>Apr</v>
      </c>
    </row>
    <row r="630" spans="1:20" ht="15.75" x14ac:dyDescent="0.25">
      <c r="A630" s="2">
        <v>1348</v>
      </c>
      <c r="B630" s="3">
        <v>46133</v>
      </c>
      <c r="C630" s="4" t="s">
        <v>26</v>
      </c>
      <c r="D630" s="4" t="s">
        <v>69</v>
      </c>
      <c r="E630" s="4" t="s">
        <v>22</v>
      </c>
      <c r="F630" s="4" t="s">
        <v>23</v>
      </c>
      <c r="G630" s="4" t="s">
        <v>29</v>
      </c>
      <c r="H630" s="4" t="s">
        <v>66</v>
      </c>
      <c r="I630" s="5">
        <v>2</v>
      </c>
      <c r="J630" s="6">
        <v>71.77</v>
      </c>
      <c r="K630" s="7">
        <v>0</v>
      </c>
      <c r="L630" s="6">
        <v>32.450000000000003</v>
      </c>
      <c r="M630" s="6">
        <f t="shared" si="36"/>
        <v>143.54</v>
      </c>
      <c r="N630" s="6">
        <f t="shared" si="37"/>
        <v>64.900000000000006</v>
      </c>
      <c r="O630" s="6">
        <f t="shared" si="38"/>
        <v>78.639999999999986</v>
      </c>
      <c r="P630" s="8">
        <f t="shared" si="39"/>
        <v>0.54786122335237553</v>
      </c>
      <c r="Q630" s="9">
        <f>YEAR(SalesDataTable[[#This Row],[Order Date]])</f>
        <v>2026</v>
      </c>
      <c r="R630" s="8" t="str">
        <f>"Q"&amp;ROUNDUP(MONTH(SalesDataTable[[#This Row],[Order Date]])/3,0)</f>
        <v>Q2</v>
      </c>
      <c r="S630" s="5">
        <f>MONTH(SalesDataTable[[#This Row],[Order Date]])</f>
        <v>4</v>
      </c>
      <c r="T630" s="8" t="str">
        <f>TEXT(SalesDataTable[[#This Row],[Order Date]],"mmm")</f>
        <v>Apr</v>
      </c>
    </row>
    <row r="631" spans="1:20" ht="15.75" x14ac:dyDescent="0.25">
      <c r="A631" s="2">
        <v>1496</v>
      </c>
      <c r="B631" s="3">
        <v>46133</v>
      </c>
      <c r="C631" s="4" t="s">
        <v>20</v>
      </c>
      <c r="D631" s="4" t="s">
        <v>21</v>
      </c>
      <c r="E631" s="4" t="s">
        <v>48</v>
      </c>
      <c r="F631" s="4" t="s">
        <v>23</v>
      </c>
      <c r="G631" s="4" t="s">
        <v>29</v>
      </c>
      <c r="H631" s="4" t="s">
        <v>66</v>
      </c>
      <c r="I631" s="5">
        <v>1</v>
      </c>
      <c r="J631" s="6">
        <v>71.23</v>
      </c>
      <c r="K631" s="7">
        <v>0.05</v>
      </c>
      <c r="L631" s="6">
        <v>33.28</v>
      </c>
      <c r="M631" s="6">
        <f t="shared" si="36"/>
        <v>67.668499999999995</v>
      </c>
      <c r="N631" s="6">
        <f t="shared" si="37"/>
        <v>33.28</v>
      </c>
      <c r="O631" s="6">
        <f t="shared" si="38"/>
        <v>34.388499999999993</v>
      </c>
      <c r="P631" s="8">
        <f t="shared" si="39"/>
        <v>0.50819066478494423</v>
      </c>
      <c r="Q631" s="9">
        <f>YEAR(SalesDataTable[[#This Row],[Order Date]])</f>
        <v>2026</v>
      </c>
      <c r="R631" s="8" t="str">
        <f>"Q"&amp;ROUNDUP(MONTH(SalesDataTable[[#This Row],[Order Date]])/3,0)</f>
        <v>Q2</v>
      </c>
      <c r="S631" s="5">
        <f>MONTH(SalesDataTable[[#This Row],[Order Date]])</f>
        <v>4</v>
      </c>
      <c r="T631" s="8" t="str">
        <f>TEXT(SalesDataTable[[#This Row],[Order Date]],"mmm")</f>
        <v>Apr</v>
      </c>
    </row>
    <row r="632" spans="1:20" ht="15.75" x14ac:dyDescent="0.25">
      <c r="A632" s="2">
        <v>1695</v>
      </c>
      <c r="B632" s="3">
        <v>46133</v>
      </c>
      <c r="C632" s="4" t="s">
        <v>20</v>
      </c>
      <c r="D632" s="4" t="s">
        <v>21</v>
      </c>
      <c r="E632" s="4" t="s">
        <v>39</v>
      </c>
      <c r="F632" s="4" t="s">
        <v>23</v>
      </c>
      <c r="G632" s="4" t="s">
        <v>29</v>
      </c>
      <c r="H632" s="4" t="s">
        <v>66</v>
      </c>
      <c r="I632" s="5">
        <v>1</v>
      </c>
      <c r="J632" s="6">
        <v>71.239999999999995</v>
      </c>
      <c r="K632" s="7">
        <v>0.1</v>
      </c>
      <c r="L632" s="6">
        <v>33.07</v>
      </c>
      <c r="M632" s="6">
        <f t="shared" si="36"/>
        <v>64.116</v>
      </c>
      <c r="N632" s="6">
        <f t="shared" si="37"/>
        <v>33.07</v>
      </c>
      <c r="O632" s="6">
        <f t="shared" si="38"/>
        <v>31.045999999999999</v>
      </c>
      <c r="P632" s="8">
        <f t="shared" si="39"/>
        <v>0.48421610830369954</v>
      </c>
      <c r="Q632" s="9">
        <f>YEAR(SalesDataTable[[#This Row],[Order Date]])</f>
        <v>2026</v>
      </c>
      <c r="R632" s="8" t="str">
        <f>"Q"&amp;ROUNDUP(MONTH(SalesDataTable[[#This Row],[Order Date]])/3,0)</f>
        <v>Q2</v>
      </c>
      <c r="S632" s="5">
        <f>MONTH(SalesDataTable[[#This Row],[Order Date]])</f>
        <v>4</v>
      </c>
      <c r="T632" s="8" t="str">
        <f>TEXT(SalesDataTable[[#This Row],[Order Date]],"mmm")</f>
        <v>Apr</v>
      </c>
    </row>
    <row r="633" spans="1:20" ht="15.75" x14ac:dyDescent="0.25">
      <c r="A633" s="2">
        <v>2812</v>
      </c>
      <c r="B633" s="3">
        <v>46133</v>
      </c>
      <c r="C633" s="4" t="s">
        <v>26</v>
      </c>
      <c r="D633" s="4" t="s">
        <v>47</v>
      </c>
      <c r="E633" s="4" t="s">
        <v>22</v>
      </c>
      <c r="F633" s="4" t="s">
        <v>33</v>
      </c>
      <c r="G633" s="4" t="s">
        <v>24</v>
      </c>
      <c r="H633" s="4" t="s">
        <v>42</v>
      </c>
      <c r="I633" s="5">
        <v>1</v>
      </c>
      <c r="J633" s="6">
        <v>51.39</v>
      </c>
      <c r="K633" s="7">
        <v>0</v>
      </c>
      <c r="L633" s="6">
        <v>22.08</v>
      </c>
      <c r="M633" s="6">
        <f t="shared" si="36"/>
        <v>51.39</v>
      </c>
      <c r="N633" s="6">
        <f t="shared" si="37"/>
        <v>22.08</v>
      </c>
      <c r="O633" s="6">
        <f t="shared" si="38"/>
        <v>29.310000000000002</v>
      </c>
      <c r="P633" s="8">
        <f t="shared" si="39"/>
        <v>0.57034442498540572</v>
      </c>
      <c r="Q633" s="9">
        <f>YEAR(SalesDataTable[[#This Row],[Order Date]])</f>
        <v>2026</v>
      </c>
      <c r="R633" s="8" t="str">
        <f>"Q"&amp;ROUNDUP(MONTH(SalesDataTable[[#This Row],[Order Date]])/3,0)</f>
        <v>Q2</v>
      </c>
      <c r="S633" s="5">
        <f>MONTH(SalesDataTable[[#This Row],[Order Date]])</f>
        <v>4</v>
      </c>
      <c r="T633" s="8" t="str">
        <f>TEXT(SalesDataTable[[#This Row],[Order Date]],"mmm")</f>
        <v>Apr</v>
      </c>
    </row>
    <row r="634" spans="1:20" ht="15.75" x14ac:dyDescent="0.25">
      <c r="A634" s="2">
        <v>3017</v>
      </c>
      <c r="B634" s="3">
        <v>46133</v>
      </c>
      <c r="C634" s="4" t="s">
        <v>26</v>
      </c>
      <c r="D634" s="4" t="s">
        <v>63</v>
      </c>
      <c r="E634" s="4" t="s">
        <v>22</v>
      </c>
      <c r="F634" s="4" t="s">
        <v>23</v>
      </c>
      <c r="G634" s="4" t="s">
        <v>24</v>
      </c>
      <c r="H634" s="4" t="s">
        <v>50</v>
      </c>
      <c r="I634" s="5">
        <v>1</v>
      </c>
      <c r="J634" s="6">
        <v>102.64</v>
      </c>
      <c r="K634" s="7">
        <v>0</v>
      </c>
      <c r="L634" s="6">
        <v>51.86</v>
      </c>
      <c r="M634" s="6">
        <f t="shared" si="36"/>
        <v>102.64</v>
      </c>
      <c r="N634" s="6">
        <f t="shared" si="37"/>
        <v>51.86</v>
      </c>
      <c r="O634" s="6">
        <f t="shared" si="38"/>
        <v>50.78</v>
      </c>
      <c r="P634" s="8">
        <f t="shared" si="39"/>
        <v>0.49473889321901793</v>
      </c>
      <c r="Q634" s="9">
        <f>YEAR(SalesDataTable[[#This Row],[Order Date]])</f>
        <v>2026</v>
      </c>
      <c r="R634" s="8" t="str">
        <f>"Q"&amp;ROUNDUP(MONTH(SalesDataTable[[#This Row],[Order Date]])/3,0)</f>
        <v>Q2</v>
      </c>
      <c r="S634" s="5">
        <f>MONTH(SalesDataTable[[#This Row],[Order Date]])</f>
        <v>4</v>
      </c>
      <c r="T634" s="8" t="str">
        <f>TEXT(SalesDataTable[[#This Row],[Order Date]],"mmm")</f>
        <v>Apr</v>
      </c>
    </row>
    <row r="635" spans="1:20" ht="15.75" x14ac:dyDescent="0.25">
      <c r="A635" s="2">
        <v>3719</v>
      </c>
      <c r="B635" s="3">
        <v>46133</v>
      </c>
      <c r="C635" s="4" t="s">
        <v>31</v>
      </c>
      <c r="D635" s="4" t="s">
        <v>32</v>
      </c>
      <c r="E635" s="4" t="s">
        <v>22</v>
      </c>
      <c r="F635" s="4" t="s">
        <v>33</v>
      </c>
      <c r="G635" s="4" t="s">
        <v>54</v>
      </c>
      <c r="H635" s="4" t="s">
        <v>62</v>
      </c>
      <c r="I635" s="5">
        <v>2</v>
      </c>
      <c r="J635" s="6">
        <v>35.56</v>
      </c>
      <c r="K635" s="7">
        <v>0.1</v>
      </c>
      <c r="L635" s="6">
        <v>13.85</v>
      </c>
      <c r="M635" s="6">
        <f t="shared" si="36"/>
        <v>64.00800000000001</v>
      </c>
      <c r="N635" s="6">
        <f t="shared" si="37"/>
        <v>27.7</v>
      </c>
      <c r="O635" s="6">
        <f t="shared" si="38"/>
        <v>36.308000000000007</v>
      </c>
      <c r="P635" s="8">
        <f t="shared" si="39"/>
        <v>0.56724159480064995</v>
      </c>
      <c r="Q635" s="9">
        <f>YEAR(SalesDataTable[[#This Row],[Order Date]])</f>
        <v>2026</v>
      </c>
      <c r="R635" s="8" t="str">
        <f>"Q"&amp;ROUNDUP(MONTH(SalesDataTable[[#This Row],[Order Date]])/3,0)</f>
        <v>Q2</v>
      </c>
      <c r="S635" s="5">
        <f>MONTH(SalesDataTable[[#This Row],[Order Date]])</f>
        <v>4</v>
      </c>
      <c r="T635" s="8" t="str">
        <f>TEXT(SalesDataTable[[#This Row],[Order Date]],"mmm")</f>
        <v>Apr</v>
      </c>
    </row>
    <row r="636" spans="1:20" ht="15.75" x14ac:dyDescent="0.25">
      <c r="A636" s="2">
        <v>3920</v>
      </c>
      <c r="B636" s="3">
        <v>46133</v>
      </c>
      <c r="C636" s="4" t="s">
        <v>26</v>
      </c>
      <c r="D636" s="4" t="s">
        <v>61</v>
      </c>
      <c r="E636" s="4" t="s">
        <v>22</v>
      </c>
      <c r="F636" s="4" t="s">
        <v>23</v>
      </c>
      <c r="G636" s="4" t="s">
        <v>24</v>
      </c>
      <c r="H636" s="4" t="s">
        <v>50</v>
      </c>
      <c r="I636" s="5">
        <v>2</v>
      </c>
      <c r="J636" s="6">
        <v>100.39</v>
      </c>
      <c r="K636" s="7">
        <v>0</v>
      </c>
      <c r="L636" s="6">
        <v>49.05</v>
      </c>
      <c r="M636" s="6">
        <f t="shared" si="36"/>
        <v>200.78</v>
      </c>
      <c r="N636" s="6">
        <f t="shared" si="37"/>
        <v>98.1</v>
      </c>
      <c r="O636" s="6">
        <f t="shared" si="38"/>
        <v>102.68</v>
      </c>
      <c r="P636" s="8">
        <f t="shared" si="39"/>
        <v>0.51140551847793603</v>
      </c>
      <c r="Q636" s="9">
        <f>YEAR(SalesDataTable[[#This Row],[Order Date]])</f>
        <v>2026</v>
      </c>
      <c r="R636" s="8" t="str">
        <f>"Q"&amp;ROUNDUP(MONTH(SalesDataTable[[#This Row],[Order Date]])/3,0)</f>
        <v>Q2</v>
      </c>
      <c r="S636" s="5">
        <f>MONTH(SalesDataTable[[#This Row],[Order Date]])</f>
        <v>4</v>
      </c>
      <c r="T636" s="8" t="str">
        <f>TEXT(SalesDataTable[[#This Row],[Order Date]],"mmm")</f>
        <v>Apr</v>
      </c>
    </row>
    <row r="637" spans="1:20" ht="15.75" x14ac:dyDescent="0.25">
      <c r="A637" s="2">
        <v>4654</v>
      </c>
      <c r="B637" s="3">
        <v>46133</v>
      </c>
      <c r="C637" s="4" t="s">
        <v>20</v>
      </c>
      <c r="D637" s="4" t="s">
        <v>70</v>
      </c>
      <c r="E637" s="4" t="s">
        <v>39</v>
      </c>
      <c r="F637" s="4" t="s">
        <v>23</v>
      </c>
      <c r="G637" s="4" t="s">
        <v>43</v>
      </c>
      <c r="H637" s="4" t="s">
        <v>49</v>
      </c>
      <c r="I637" s="5">
        <v>2</v>
      </c>
      <c r="J637" s="6">
        <v>191.51</v>
      </c>
      <c r="K637" s="7">
        <v>0.1</v>
      </c>
      <c r="L637" s="6">
        <v>101.25</v>
      </c>
      <c r="M637" s="6">
        <f t="shared" si="36"/>
        <v>344.71800000000002</v>
      </c>
      <c r="N637" s="6">
        <f t="shared" si="37"/>
        <v>202.5</v>
      </c>
      <c r="O637" s="6">
        <f t="shared" si="38"/>
        <v>142.21800000000002</v>
      </c>
      <c r="P637" s="8">
        <f t="shared" si="39"/>
        <v>0.41256331262075091</v>
      </c>
      <c r="Q637" s="9">
        <f>YEAR(SalesDataTable[[#This Row],[Order Date]])</f>
        <v>2026</v>
      </c>
      <c r="R637" s="8" t="str">
        <f>"Q"&amp;ROUNDUP(MONTH(SalesDataTable[[#This Row],[Order Date]])/3,0)</f>
        <v>Q2</v>
      </c>
      <c r="S637" s="5">
        <f>MONTH(SalesDataTable[[#This Row],[Order Date]])</f>
        <v>4</v>
      </c>
      <c r="T637" s="8" t="str">
        <f>TEXT(SalesDataTable[[#This Row],[Order Date]],"mmm")</f>
        <v>Apr</v>
      </c>
    </row>
    <row r="638" spans="1:20" ht="15.75" x14ac:dyDescent="0.25">
      <c r="A638" s="2">
        <v>4920</v>
      </c>
      <c r="B638" s="3">
        <v>46133</v>
      </c>
      <c r="C638" s="4" t="s">
        <v>26</v>
      </c>
      <c r="D638" s="4" t="s">
        <v>63</v>
      </c>
      <c r="E638" s="4" t="s">
        <v>39</v>
      </c>
      <c r="F638" s="4" t="s">
        <v>33</v>
      </c>
      <c r="G638" s="4" t="s">
        <v>29</v>
      </c>
      <c r="H638" s="4" t="s">
        <v>37</v>
      </c>
      <c r="I638" s="5">
        <v>2</v>
      </c>
      <c r="J638" s="6">
        <v>147.30000000000001</v>
      </c>
      <c r="K638" s="7">
        <v>0</v>
      </c>
      <c r="L638" s="6">
        <v>81.2</v>
      </c>
      <c r="M638" s="6">
        <f t="shared" si="36"/>
        <v>294.60000000000002</v>
      </c>
      <c r="N638" s="6">
        <f t="shared" si="37"/>
        <v>162.4</v>
      </c>
      <c r="O638" s="6">
        <f t="shared" si="38"/>
        <v>132.20000000000002</v>
      </c>
      <c r="P638" s="8">
        <f t="shared" si="39"/>
        <v>0.44874405974202308</v>
      </c>
      <c r="Q638" s="9">
        <f>YEAR(SalesDataTable[[#This Row],[Order Date]])</f>
        <v>2026</v>
      </c>
      <c r="R638" s="8" t="str">
        <f>"Q"&amp;ROUNDUP(MONTH(SalesDataTable[[#This Row],[Order Date]])/3,0)</f>
        <v>Q2</v>
      </c>
      <c r="S638" s="5">
        <f>MONTH(SalesDataTable[[#This Row],[Order Date]])</f>
        <v>4</v>
      </c>
      <c r="T638" s="8" t="str">
        <f>TEXT(SalesDataTable[[#This Row],[Order Date]],"mmm")</f>
        <v>Apr</v>
      </c>
    </row>
    <row r="639" spans="1:20" ht="15.75" x14ac:dyDescent="0.25">
      <c r="A639" s="2">
        <v>5191</v>
      </c>
      <c r="B639" s="3">
        <v>46133</v>
      </c>
      <c r="C639" s="4" t="s">
        <v>26</v>
      </c>
      <c r="D639" s="4" t="s">
        <v>61</v>
      </c>
      <c r="E639" s="4" t="s">
        <v>39</v>
      </c>
      <c r="F639" s="4" t="s">
        <v>23</v>
      </c>
      <c r="G639" s="4" t="s">
        <v>24</v>
      </c>
      <c r="H639" s="4" t="s">
        <v>25</v>
      </c>
      <c r="I639" s="5">
        <v>1</v>
      </c>
      <c r="J639" s="6">
        <v>79.92</v>
      </c>
      <c r="K639" s="7">
        <v>0.1</v>
      </c>
      <c r="L639" s="6">
        <v>43.13</v>
      </c>
      <c r="M639" s="6">
        <f t="shared" si="36"/>
        <v>71.927999999999997</v>
      </c>
      <c r="N639" s="6">
        <f t="shared" si="37"/>
        <v>43.13</v>
      </c>
      <c r="O639" s="6">
        <f t="shared" si="38"/>
        <v>28.797999999999995</v>
      </c>
      <c r="P639" s="8">
        <f t="shared" si="39"/>
        <v>0.40037259481703918</v>
      </c>
      <c r="Q639" s="9">
        <f>YEAR(SalesDataTable[[#This Row],[Order Date]])</f>
        <v>2026</v>
      </c>
      <c r="R639" s="8" t="str">
        <f>"Q"&amp;ROUNDUP(MONTH(SalesDataTable[[#This Row],[Order Date]])/3,0)</f>
        <v>Q2</v>
      </c>
      <c r="S639" s="5">
        <f>MONTH(SalesDataTable[[#This Row],[Order Date]])</f>
        <v>4</v>
      </c>
      <c r="T639" s="8" t="str">
        <f>TEXT(SalesDataTable[[#This Row],[Order Date]],"mmm")</f>
        <v>Apr</v>
      </c>
    </row>
    <row r="640" spans="1:20" ht="15.75" x14ac:dyDescent="0.25">
      <c r="A640" s="2">
        <v>413</v>
      </c>
      <c r="B640" s="3">
        <v>46134</v>
      </c>
      <c r="C640" s="4" t="s">
        <v>26</v>
      </c>
      <c r="D640" s="4" t="s">
        <v>27</v>
      </c>
      <c r="E640" s="4" t="s">
        <v>22</v>
      </c>
      <c r="F640" s="4" t="s">
        <v>23</v>
      </c>
      <c r="G640" s="4" t="s">
        <v>43</v>
      </c>
      <c r="H640" s="4" t="s">
        <v>44</v>
      </c>
      <c r="I640" s="5">
        <v>2</v>
      </c>
      <c r="J640" s="6">
        <v>344.29</v>
      </c>
      <c r="K640" s="7">
        <v>0.1</v>
      </c>
      <c r="L640" s="6">
        <v>192.66</v>
      </c>
      <c r="M640" s="6">
        <f t="shared" si="36"/>
        <v>619.72200000000009</v>
      </c>
      <c r="N640" s="6">
        <f t="shared" si="37"/>
        <v>385.32</v>
      </c>
      <c r="O640" s="6">
        <f t="shared" si="38"/>
        <v>234.4020000000001</v>
      </c>
      <c r="P640" s="8">
        <f t="shared" si="39"/>
        <v>0.37823733867766524</v>
      </c>
      <c r="Q640" s="9">
        <f>YEAR(SalesDataTable[[#This Row],[Order Date]])</f>
        <v>2026</v>
      </c>
      <c r="R640" s="8" t="str">
        <f>"Q"&amp;ROUNDUP(MONTH(SalesDataTable[[#This Row],[Order Date]])/3,0)</f>
        <v>Q2</v>
      </c>
      <c r="S640" s="5">
        <f>MONTH(SalesDataTable[[#This Row],[Order Date]])</f>
        <v>4</v>
      </c>
      <c r="T640" s="8" t="str">
        <f>TEXT(SalesDataTable[[#This Row],[Order Date]],"mmm")</f>
        <v>Apr</v>
      </c>
    </row>
    <row r="641" spans="1:20" ht="15.75" x14ac:dyDescent="0.25">
      <c r="A641" s="2">
        <v>1658</v>
      </c>
      <c r="B641" s="3">
        <v>46134</v>
      </c>
      <c r="C641" s="4" t="s">
        <v>31</v>
      </c>
      <c r="D641" s="4" t="s">
        <v>45</v>
      </c>
      <c r="E641" s="4" t="s">
        <v>22</v>
      </c>
      <c r="F641" s="4" t="s">
        <v>23</v>
      </c>
      <c r="G641" s="4" t="s">
        <v>29</v>
      </c>
      <c r="H641" s="4" t="s">
        <v>57</v>
      </c>
      <c r="I641" s="5">
        <v>1</v>
      </c>
      <c r="J641" s="6">
        <v>151.15</v>
      </c>
      <c r="K641" s="7">
        <v>0</v>
      </c>
      <c r="L641" s="6">
        <v>77.680000000000007</v>
      </c>
      <c r="M641" s="6">
        <f t="shared" si="36"/>
        <v>151.15</v>
      </c>
      <c r="N641" s="6">
        <f t="shared" si="37"/>
        <v>77.680000000000007</v>
      </c>
      <c r="O641" s="6">
        <f t="shared" si="38"/>
        <v>73.47</v>
      </c>
      <c r="P641" s="8">
        <f t="shared" si="39"/>
        <v>0.48607343698312933</v>
      </c>
      <c r="Q641" s="9">
        <f>YEAR(SalesDataTable[[#This Row],[Order Date]])</f>
        <v>2026</v>
      </c>
      <c r="R641" s="8" t="str">
        <f>"Q"&amp;ROUNDUP(MONTH(SalesDataTable[[#This Row],[Order Date]])/3,0)</f>
        <v>Q2</v>
      </c>
      <c r="S641" s="5">
        <f>MONTH(SalesDataTable[[#This Row],[Order Date]])</f>
        <v>4</v>
      </c>
      <c r="T641" s="8" t="str">
        <f>TEXT(SalesDataTable[[#This Row],[Order Date]],"mmm")</f>
        <v>Apr</v>
      </c>
    </row>
    <row r="642" spans="1:20" ht="15.75" x14ac:dyDescent="0.25">
      <c r="A642" s="2">
        <v>2024</v>
      </c>
      <c r="B642" s="3">
        <v>46134</v>
      </c>
      <c r="C642" s="4" t="s">
        <v>26</v>
      </c>
      <c r="D642" s="4" t="s">
        <v>47</v>
      </c>
      <c r="E642" s="4" t="s">
        <v>39</v>
      </c>
      <c r="F642" s="4" t="s">
        <v>33</v>
      </c>
      <c r="G642" s="4" t="s">
        <v>43</v>
      </c>
      <c r="H642" s="4" t="s">
        <v>60</v>
      </c>
      <c r="I642" s="5">
        <v>1</v>
      </c>
      <c r="J642" s="6">
        <v>81.73</v>
      </c>
      <c r="K642" s="7">
        <v>0.05</v>
      </c>
      <c r="L642" s="6">
        <v>39.979999999999997</v>
      </c>
      <c r="M642" s="6">
        <f t="shared" ref="M642:M705" si="40">I642*J642*(1-K642)</f>
        <v>77.643500000000003</v>
      </c>
      <c r="N642" s="6">
        <f t="shared" ref="N642:N705" si="41">I642*L642</f>
        <v>39.979999999999997</v>
      </c>
      <c r="O642" s="6">
        <f t="shared" ref="O642:O705" si="42">M642-N642</f>
        <v>37.663500000000006</v>
      </c>
      <c r="P642" s="8">
        <f t="shared" ref="P642:P705" si="43">IFERROR(O642/M642,0)</f>
        <v>0.48508246021882068</v>
      </c>
      <c r="Q642" s="9">
        <f>YEAR(SalesDataTable[[#This Row],[Order Date]])</f>
        <v>2026</v>
      </c>
      <c r="R642" s="8" t="str">
        <f>"Q"&amp;ROUNDUP(MONTH(SalesDataTable[[#This Row],[Order Date]])/3,0)</f>
        <v>Q2</v>
      </c>
      <c r="S642" s="5">
        <f>MONTH(SalesDataTable[[#This Row],[Order Date]])</f>
        <v>4</v>
      </c>
      <c r="T642" s="8" t="str">
        <f>TEXT(SalesDataTable[[#This Row],[Order Date]],"mmm")</f>
        <v>Apr</v>
      </c>
    </row>
    <row r="643" spans="1:20" ht="15.75" x14ac:dyDescent="0.25">
      <c r="A643" s="2">
        <v>3980</v>
      </c>
      <c r="B643" s="3">
        <v>46134</v>
      </c>
      <c r="C643" s="4" t="s">
        <v>40</v>
      </c>
      <c r="D643" s="4" t="s">
        <v>41</v>
      </c>
      <c r="E643" s="4" t="s">
        <v>39</v>
      </c>
      <c r="F643" s="4" t="s">
        <v>33</v>
      </c>
      <c r="G643" s="4" t="s">
        <v>29</v>
      </c>
      <c r="H643" s="4" t="s">
        <v>37</v>
      </c>
      <c r="I643" s="5">
        <v>1</v>
      </c>
      <c r="J643" s="6">
        <v>142.53</v>
      </c>
      <c r="K643" s="7">
        <v>0.05</v>
      </c>
      <c r="L643" s="6">
        <v>77.77</v>
      </c>
      <c r="M643" s="6">
        <f t="shared" si="40"/>
        <v>135.40350000000001</v>
      </c>
      <c r="N643" s="6">
        <f t="shared" si="41"/>
        <v>77.77</v>
      </c>
      <c r="O643" s="6">
        <f t="shared" si="42"/>
        <v>57.633500000000012</v>
      </c>
      <c r="P643" s="8">
        <f t="shared" si="43"/>
        <v>0.4256426163282338</v>
      </c>
      <c r="Q643" s="9">
        <f>YEAR(SalesDataTable[[#This Row],[Order Date]])</f>
        <v>2026</v>
      </c>
      <c r="R643" s="8" t="str">
        <f>"Q"&amp;ROUNDUP(MONTH(SalesDataTable[[#This Row],[Order Date]])/3,0)</f>
        <v>Q2</v>
      </c>
      <c r="S643" s="5">
        <f>MONTH(SalesDataTable[[#This Row],[Order Date]])</f>
        <v>4</v>
      </c>
      <c r="T643" s="8" t="str">
        <f>TEXT(SalesDataTable[[#This Row],[Order Date]],"mmm")</f>
        <v>Apr</v>
      </c>
    </row>
    <row r="644" spans="1:20" ht="15.75" x14ac:dyDescent="0.25">
      <c r="A644" s="2">
        <v>4239</v>
      </c>
      <c r="B644" s="3">
        <v>46134</v>
      </c>
      <c r="C644" s="4" t="s">
        <v>26</v>
      </c>
      <c r="D644" s="4" t="s">
        <v>27</v>
      </c>
      <c r="E644" s="4" t="s">
        <v>22</v>
      </c>
      <c r="F644" s="4" t="s">
        <v>33</v>
      </c>
      <c r="G644" s="4" t="s">
        <v>43</v>
      </c>
      <c r="H644" s="4" t="s">
        <v>60</v>
      </c>
      <c r="I644" s="5">
        <v>2</v>
      </c>
      <c r="J644" s="6">
        <v>83.24</v>
      </c>
      <c r="K644" s="7">
        <v>0</v>
      </c>
      <c r="L644" s="6">
        <v>40.03</v>
      </c>
      <c r="M644" s="6">
        <f t="shared" si="40"/>
        <v>166.48</v>
      </c>
      <c r="N644" s="6">
        <f t="shared" si="41"/>
        <v>80.06</v>
      </c>
      <c r="O644" s="6">
        <f t="shared" si="42"/>
        <v>86.419999999999987</v>
      </c>
      <c r="P644" s="8">
        <f t="shared" si="43"/>
        <v>0.51910139356078799</v>
      </c>
      <c r="Q644" s="9">
        <f>YEAR(SalesDataTable[[#This Row],[Order Date]])</f>
        <v>2026</v>
      </c>
      <c r="R644" s="8" t="str">
        <f>"Q"&amp;ROUNDUP(MONTH(SalesDataTable[[#This Row],[Order Date]])/3,0)</f>
        <v>Q2</v>
      </c>
      <c r="S644" s="5">
        <f>MONTH(SalesDataTable[[#This Row],[Order Date]])</f>
        <v>4</v>
      </c>
      <c r="T644" s="8" t="str">
        <f>TEXT(SalesDataTable[[#This Row],[Order Date]],"mmm")</f>
        <v>Apr</v>
      </c>
    </row>
    <row r="645" spans="1:20" ht="15.75" x14ac:dyDescent="0.25">
      <c r="A645" s="2">
        <v>4761</v>
      </c>
      <c r="B645" s="3">
        <v>46134</v>
      </c>
      <c r="C645" s="4" t="s">
        <v>20</v>
      </c>
      <c r="D645" s="4" t="s">
        <v>21</v>
      </c>
      <c r="E645" s="4" t="s">
        <v>48</v>
      </c>
      <c r="F645" s="4" t="s">
        <v>33</v>
      </c>
      <c r="G645" s="4" t="s">
        <v>29</v>
      </c>
      <c r="H645" s="4" t="s">
        <v>37</v>
      </c>
      <c r="I645" s="5">
        <v>1</v>
      </c>
      <c r="J645" s="6">
        <v>141.99</v>
      </c>
      <c r="K645" s="7">
        <v>0.05</v>
      </c>
      <c r="L645" s="6">
        <v>79.7</v>
      </c>
      <c r="M645" s="6">
        <f t="shared" si="40"/>
        <v>134.8905</v>
      </c>
      <c r="N645" s="6">
        <f t="shared" si="41"/>
        <v>79.7</v>
      </c>
      <c r="O645" s="6">
        <f t="shared" si="42"/>
        <v>55.1905</v>
      </c>
      <c r="P645" s="8">
        <f t="shared" si="43"/>
        <v>0.40915038494186023</v>
      </c>
      <c r="Q645" s="9">
        <f>YEAR(SalesDataTable[[#This Row],[Order Date]])</f>
        <v>2026</v>
      </c>
      <c r="R645" s="8" t="str">
        <f>"Q"&amp;ROUNDUP(MONTH(SalesDataTable[[#This Row],[Order Date]])/3,0)</f>
        <v>Q2</v>
      </c>
      <c r="S645" s="5">
        <f>MONTH(SalesDataTable[[#This Row],[Order Date]])</f>
        <v>4</v>
      </c>
      <c r="T645" s="8" t="str">
        <f>TEXT(SalesDataTable[[#This Row],[Order Date]],"mmm")</f>
        <v>Apr</v>
      </c>
    </row>
    <row r="646" spans="1:20" ht="15.75" x14ac:dyDescent="0.25">
      <c r="A646" s="2">
        <v>5160</v>
      </c>
      <c r="B646" s="3">
        <v>46134</v>
      </c>
      <c r="C646" s="4" t="s">
        <v>26</v>
      </c>
      <c r="D646" s="4" t="s">
        <v>63</v>
      </c>
      <c r="E646" s="4" t="s">
        <v>22</v>
      </c>
      <c r="F646" s="4" t="s">
        <v>33</v>
      </c>
      <c r="G646" s="4" t="s">
        <v>54</v>
      </c>
      <c r="H646" s="4" t="s">
        <v>62</v>
      </c>
      <c r="I646" s="5">
        <v>2</v>
      </c>
      <c r="J646" s="6">
        <v>35.94</v>
      </c>
      <c r="K646" s="7">
        <v>0.05</v>
      </c>
      <c r="L646" s="6">
        <v>14.17</v>
      </c>
      <c r="M646" s="6">
        <f t="shared" si="40"/>
        <v>68.285999999999987</v>
      </c>
      <c r="N646" s="6">
        <f t="shared" si="41"/>
        <v>28.34</v>
      </c>
      <c r="O646" s="6">
        <f t="shared" si="42"/>
        <v>39.945999999999984</v>
      </c>
      <c r="P646" s="8">
        <f t="shared" si="43"/>
        <v>0.5849808159798493</v>
      </c>
      <c r="Q646" s="9">
        <f>YEAR(SalesDataTable[[#This Row],[Order Date]])</f>
        <v>2026</v>
      </c>
      <c r="R646" s="8" t="str">
        <f>"Q"&amp;ROUNDUP(MONTH(SalesDataTable[[#This Row],[Order Date]])/3,0)</f>
        <v>Q2</v>
      </c>
      <c r="S646" s="5">
        <f>MONTH(SalesDataTable[[#This Row],[Order Date]])</f>
        <v>4</v>
      </c>
      <c r="T646" s="8" t="str">
        <f>TEXT(SalesDataTable[[#This Row],[Order Date]],"mmm")</f>
        <v>Apr</v>
      </c>
    </row>
    <row r="647" spans="1:20" ht="15.75" x14ac:dyDescent="0.25">
      <c r="A647" s="2">
        <v>2224</v>
      </c>
      <c r="B647" s="3">
        <v>46135</v>
      </c>
      <c r="C647" s="4" t="s">
        <v>26</v>
      </c>
      <c r="D647" s="4" t="s">
        <v>27</v>
      </c>
      <c r="E647" s="4" t="s">
        <v>22</v>
      </c>
      <c r="F647" s="4" t="s">
        <v>33</v>
      </c>
      <c r="G647" s="4" t="s">
        <v>54</v>
      </c>
      <c r="H647" s="4" t="s">
        <v>65</v>
      </c>
      <c r="I647" s="5">
        <v>3</v>
      </c>
      <c r="J647" s="6">
        <v>49.55</v>
      </c>
      <c r="K647" s="7">
        <v>0</v>
      </c>
      <c r="L647" s="6">
        <v>22.55</v>
      </c>
      <c r="M647" s="6">
        <f t="shared" si="40"/>
        <v>148.64999999999998</v>
      </c>
      <c r="N647" s="6">
        <f t="shared" si="41"/>
        <v>67.650000000000006</v>
      </c>
      <c r="O647" s="6">
        <f t="shared" si="42"/>
        <v>80.999999999999972</v>
      </c>
      <c r="P647" s="8">
        <f t="shared" si="43"/>
        <v>0.54490413723511588</v>
      </c>
      <c r="Q647" s="9">
        <f>YEAR(SalesDataTable[[#This Row],[Order Date]])</f>
        <v>2026</v>
      </c>
      <c r="R647" s="8" t="str">
        <f>"Q"&amp;ROUNDUP(MONTH(SalesDataTable[[#This Row],[Order Date]])/3,0)</f>
        <v>Q2</v>
      </c>
      <c r="S647" s="5">
        <f>MONTH(SalesDataTable[[#This Row],[Order Date]])</f>
        <v>4</v>
      </c>
      <c r="T647" s="8" t="str">
        <f>TEXT(SalesDataTable[[#This Row],[Order Date]],"mmm")</f>
        <v>Apr</v>
      </c>
    </row>
    <row r="648" spans="1:20" ht="15.75" x14ac:dyDescent="0.25">
      <c r="A648" s="2">
        <v>2832</v>
      </c>
      <c r="B648" s="3">
        <v>46135</v>
      </c>
      <c r="C648" s="4" t="s">
        <v>40</v>
      </c>
      <c r="D648" s="4" t="s">
        <v>53</v>
      </c>
      <c r="E648" s="4" t="s">
        <v>48</v>
      </c>
      <c r="F648" s="4" t="s">
        <v>23</v>
      </c>
      <c r="G648" s="4" t="s">
        <v>54</v>
      </c>
      <c r="H648" s="4" t="s">
        <v>55</v>
      </c>
      <c r="I648" s="5">
        <v>1</v>
      </c>
      <c r="J648" s="6">
        <v>39.89</v>
      </c>
      <c r="K648" s="7">
        <v>0.05</v>
      </c>
      <c r="L648" s="6">
        <v>15.06</v>
      </c>
      <c r="M648" s="6">
        <f t="shared" si="40"/>
        <v>37.895499999999998</v>
      </c>
      <c r="N648" s="6">
        <f t="shared" si="41"/>
        <v>15.06</v>
      </c>
      <c r="O648" s="6">
        <f t="shared" si="42"/>
        <v>22.835499999999996</v>
      </c>
      <c r="P648" s="8">
        <f t="shared" si="43"/>
        <v>0.60259133670224685</v>
      </c>
      <c r="Q648" s="9">
        <f>YEAR(SalesDataTable[[#This Row],[Order Date]])</f>
        <v>2026</v>
      </c>
      <c r="R648" s="8" t="str">
        <f>"Q"&amp;ROUNDUP(MONTH(SalesDataTable[[#This Row],[Order Date]])/3,0)</f>
        <v>Q2</v>
      </c>
      <c r="S648" s="5">
        <f>MONTH(SalesDataTable[[#This Row],[Order Date]])</f>
        <v>4</v>
      </c>
      <c r="T648" s="8" t="str">
        <f>TEXT(SalesDataTable[[#This Row],[Order Date]],"mmm")</f>
        <v>Apr</v>
      </c>
    </row>
    <row r="649" spans="1:20" ht="15.75" x14ac:dyDescent="0.25">
      <c r="A649" s="2">
        <v>3000</v>
      </c>
      <c r="B649" s="3">
        <v>46135</v>
      </c>
      <c r="C649" s="4" t="s">
        <v>40</v>
      </c>
      <c r="D649" s="4" t="s">
        <v>51</v>
      </c>
      <c r="E649" s="4" t="s">
        <v>48</v>
      </c>
      <c r="F649" s="4" t="s">
        <v>33</v>
      </c>
      <c r="G649" s="4" t="s">
        <v>54</v>
      </c>
      <c r="H649" s="4" t="s">
        <v>55</v>
      </c>
      <c r="I649" s="5">
        <v>1</v>
      </c>
      <c r="J649" s="6">
        <v>40.630000000000003</v>
      </c>
      <c r="K649" s="7">
        <v>0.1</v>
      </c>
      <c r="L649" s="6">
        <v>14.67</v>
      </c>
      <c r="M649" s="6">
        <f t="shared" si="40"/>
        <v>36.567</v>
      </c>
      <c r="N649" s="6">
        <f t="shared" si="41"/>
        <v>14.67</v>
      </c>
      <c r="O649" s="6">
        <f t="shared" si="42"/>
        <v>21.896999999999998</v>
      </c>
      <c r="P649" s="8">
        <f t="shared" si="43"/>
        <v>0.59881860694068423</v>
      </c>
      <c r="Q649" s="9">
        <f>YEAR(SalesDataTable[[#This Row],[Order Date]])</f>
        <v>2026</v>
      </c>
      <c r="R649" s="8" t="str">
        <f>"Q"&amp;ROUNDUP(MONTH(SalesDataTable[[#This Row],[Order Date]])/3,0)</f>
        <v>Q2</v>
      </c>
      <c r="S649" s="5">
        <f>MONTH(SalesDataTable[[#This Row],[Order Date]])</f>
        <v>4</v>
      </c>
      <c r="T649" s="8" t="str">
        <f>TEXT(SalesDataTable[[#This Row],[Order Date]],"mmm")</f>
        <v>Apr</v>
      </c>
    </row>
    <row r="650" spans="1:20" ht="15.75" x14ac:dyDescent="0.25">
      <c r="A650" s="2">
        <v>3206</v>
      </c>
      <c r="B650" s="3">
        <v>46135</v>
      </c>
      <c r="C650" s="4" t="s">
        <v>40</v>
      </c>
      <c r="D650" s="4" t="s">
        <v>53</v>
      </c>
      <c r="E650" s="4" t="s">
        <v>48</v>
      </c>
      <c r="F650" s="4" t="s">
        <v>23</v>
      </c>
      <c r="G650" s="4" t="s">
        <v>24</v>
      </c>
      <c r="H650" s="4" t="s">
        <v>46</v>
      </c>
      <c r="I650" s="5">
        <v>4</v>
      </c>
      <c r="J650" s="6">
        <v>39.78</v>
      </c>
      <c r="K650" s="7">
        <v>0.05</v>
      </c>
      <c r="L650" s="6">
        <v>16.7</v>
      </c>
      <c r="M650" s="6">
        <f t="shared" si="40"/>
        <v>151.16399999999999</v>
      </c>
      <c r="N650" s="6">
        <f t="shared" si="41"/>
        <v>66.8</v>
      </c>
      <c r="O650" s="6">
        <f t="shared" si="42"/>
        <v>84.36399999999999</v>
      </c>
      <c r="P650" s="8">
        <f t="shared" si="43"/>
        <v>0.55809584292556425</v>
      </c>
      <c r="Q650" s="9">
        <f>YEAR(SalesDataTable[[#This Row],[Order Date]])</f>
        <v>2026</v>
      </c>
      <c r="R650" s="8" t="str">
        <f>"Q"&amp;ROUNDUP(MONTH(SalesDataTable[[#This Row],[Order Date]])/3,0)</f>
        <v>Q2</v>
      </c>
      <c r="S650" s="5">
        <f>MONTH(SalesDataTable[[#This Row],[Order Date]])</f>
        <v>4</v>
      </c>
      <c r="T650" s="8" t="str">
        <f>TEXT(SalesDataTable[[#This Row],[Order Date]],"mmm")</f>
        <v>Apr</v>
      </c>
    </row>
    <row r="651" spans="1:20" ht="15.75" x14ac:dyDescent="0.25">
      <c r="A651" s="2">
        <v>3777</v>
      </c>
      <c r="B651" s="3">
        <v>46135</v>
      </c>
      <c r="C651" s="4" t="s">
        <v>40</v>
      </c>
      <c r="D651" s="4" t="s">
        <v>41</v>
      </c>
      <c r="E651" s="4" t="s">
        <v>48</v>
      </c>
      <c r="F651" s="4" t="s">
        <v>36</v>
      </c>
      <c r="G651" s="4" t="s">
        <v>29</v>
      </c>
      <c r="H651" s="4" t="s">
        <v>30</v>
      </c>
      <c r="I651" s="5">
        <v>1</v>
      </c>
      <c r="J651" s="6">
        <v>92.74</v>
      </c>
      <c r="K651" s="7">
        <v>0</v>
      </c>
      <c r="L651" s="6">
        <v>46.1</v>
      </c>
      <c r="M651" s="6">
        <f t="shared" si="40"/>
        <v>92.74</v>
      </c>
      <c r="N651" s="6">
        <f t="shared" si="41"/>
        <v>46.1</v>
      </c>
      <c r="O651" s="6">
        <f t="shared" si="42"/>
        <v>46.639999999999993</v>
      </c>
      <c r="P651" s="8">
        <f t="shared" si="43"/>
        <v>0.50291136510675005</v>
      </c>
      <c r="Q651" s="9">
        <f>YEAR(SalesDataTable[[#This Row],[Order Date]])</f>
        <v>2026</v>
      </c>
      <c r="R651" s="8" t="str">
        <f>"Q"&amp;ROUNDUP(MONTH(SalesDataTable[[#This Row],[Order Date]])/3,0)</f>
        <v>Q2</v>
      </c>
      <c r="S651" s="5">
        <f>MONTH(SalesDataTable[[#This Row],[Order Date]])</f>
        <v>4</v>
      </c>
      <c r="T651" s="8" t="str">
        <f>TEXT(SalesDataTable[[#This Row],[Order Date]],"mmm")</f>
        <v>Apr</v>
      </c>
    </row>
    <row r="652" spans="1:20" ht="15.75" x14ac:dyDescent="0.25">
      <c r="A652" s="2">
        <v>4980</v>
      </c>
      <c r="B652" s="3">
        <v>46135</v>
      </c>
      <c r="C652" s="4" t="s">
        <v>26</v>
      </c>
      <c r="D652" s="4" t="s">
        <v>47</v>
      </c>
      <c r="E652" s="4" t="s">
        <v>39</v>
      </c>
      <c r="F652" s="4" t="s">
        <v>23</v>
      </c>
      <c r="G652" s="4" t="s">
        <v>43</v>
      </c>
      <c r="H652" s="4" t="s">
        <v>71</v>
      </c>
      <c r="I652" s="5">
        <v>2</v>
      </c>
      <c r="J652" s="6">
        <v>120.49</v>
      </c>
      <c r="K652" s="7">
        <v>0.1</v>
      </c>
      <c r="L652" s="6">
        <v>62.23</v>
      </c>
      <c r="M652" s="6">
        <f t="shared" si="40"/>
        <v>216.88200000000001</v>
      </c>
      <c r="N652" s="6">
        <f t="shared" si="41"/>
        <v>124.46</v>
      </c>
      <c r="O652" s="6">
        <f t="shared" si="42"/>
        <v>92.422000000000011</v>
      </c>
      <c r="P652" s="8">
        <f t="shared" si="43"/>
        <v>0.42613955976060719</v>
      </c>
      <c r="Q652" s="9">
        <f>YEAR(SalesDataTable[[#This Row],[Order Date]])</f>
        <v>2026</v>
      </c>
      <c r="R652" s="8" t="str">
        <f>"Q"&amp;ROUNDUP(MONTH(SalesDataTable[[#This Row],[Order Date]])/3,0)</f>
        <v>Q2</v>
      </c>
      <c r="S652" s="5">
        <f>MONTH(SalesDataTable[[#This Row],[Order Date]])</f>
        <v>4</v>
      </c>
      <c r="T652" s="8" t="str">
        <f>TEXT(SalesDataTable[[#This Row],[Order Date]],"mmm")</f>
        <v>Apr</v>
      </c>
    </row>
    <row r="653" spans="1:20" ht="15.75" x14ac:dyDescent="0.25">
      <c r="A653" s="2">
        <v>1102</v>
      </c>
      <c r="B653" s="3">
        <v>46136</v>
      </c>
      <c r="C653" s="4" t="s">
        <v>26</v>
      </c>
      <c r="D653" s="4" t="s">
        <v>47</v>
      </c>
      <c r="E653" s="4" t="s">
        <v>22</v>
      </c>
      <c r="F653" s="4" t="s">
        <v>36</v>
      </c>
      <c r="G653" s="4" t="s">
        <v>29</v>
      </c>
      <c r="H653" s="4" t="s">
        <v>66</v>
      </c>
      <c r="I653" s="5">
        <v>2</v>
      </c>
      <c r="J653" s="6">
        <v>70.53</v>
      </c>
      <c r="K653" s="7">
        <v>0</v>
      </c>
      <c r="L653" s="6">
        <v>32.229999999999997</v>
      </c>
      <c r="M653" s="6">
        <f t="shared" si="40"/>
        <v>141.06</v>
      </c>
      <c r="N653" s="6">
        <f t="shared" si="41"/>
        <v>64.459999999999994</v>
      </c>
      <c r="O653" s="6">
        <f t="shared" si="42"/>
        <v>76.600000000000009</v>
      </c>
      <c r="P653" s="8">
        <f t="shared" si="43"/>
        <v>0.54303133418403526</v>
      </c>
      <c r="Q653" s="9">
        <f>YEAR(SalesDataTable[[#This Row],[Order Date]])</f>
        <v>2026</v>
      </c>
      <c r="R653" s="8" t="str">
        <f>"Q"&amp;ROUNDUP(MONTH(SalesDataTable[[#This Row],[Order Date]])/3,0)</f>
        <v>Q2</v>
      </c>
      <c r="S653" s="5">
        <f>MONTH(SalesDataTable[[#This Row],[Order Date]])</f>
        <v>4</v>
      </c>
      <c r="T653" s="8" t="str">
        <f>TEXT(SalesDataTable[[#This Row],[Order Date]],"mmm")</f>
        <v>Apr</v>
      </c>
    </row>
    <row r="654" spans="1:20" ht="15.75" x14ac:dyDescent="0.25">
      <c r="A654" s="2">
        <v>1333</v>
      </c>
      <c r="B654" s="3">
        <v>46136</v>
      </c>
      <c r="C654" s="4" t="s">
        <v>26</v>
      </c>
      <c r="D654" s="4" t="s">
        <v>69</v>
      </c>
      <c r="E654" s="4" t="s">
        <v>22</v>
      </c>
      <c r="F654" s="4" t="s">
        <v>33</v>
      </c>
      <c r="G654" s="4" t="s">
        <v>29</v>
      </c>
      <c r="H654" s="4" t="s">
        <v>30</v>
      </c>
      <c r="I654" s="5">
        <v>1</v>
      </c>
      <c r="J654" s="6">
        <v>90.87</v>
      </c>
      <c r="K654" s="7">
        <v>0.1</v>
      </c>
      <c r="L654" s="6">
        <v>44.4</v>
      </c>
      <c r="M654" s="6">
        <f t="shared" si="40"/>
        <v>81.783000000000001</v>
      </c>
      <c r="N654" s="6">
        <f t="shared" si="41"/>
        <v>44.4</v>
      </c>
      <c r="O654" s="6">
        <f t="shared" si="42"/>
        <v>37.383000000000003</v>
      </c>
      <c r="P654" s="8">
        <f t="shared" si="43"/>
        <v>0.45709988628443565</v>
      </c>
      <c r="Q654" s="9">
        <f>YEAR(SalesDataTable[[#This Row],[Order Date]])</f>
        <v>2026</v>
      </c>
      <c r="R654" s="8" t="str">
        <f>"Q"&amp;ROUNDUP(MONTH(SalesDataTable[[#This Row],[Order Date]])/3,0)</f>
        <v>Q2</v>
      </c>
      <c r="S654" s="5">
        <f>MONTH(SalesDataTable[[#This Row],[Order Date]])</f>
        <v>4</v>
      </c>
      <c r="T654" s="8" t="str">
        <f>TEXT(SalesDataTable[[#This Row],[Order Date]],"mmm")</f>
        <v>Apr</v>
      </c>
    </row>
    <row r="655" spans="1:20" ht="15.75" x14ac:dyDescent="0.25">
      <c r="A655" s="2">
        <v>1369</v>
      </c>
      <c r="B655" s="3">
        <v>46136</v>
      </c>
      <c r="C655" s="4" t="s">
        <v>26</v>
      </c>
      <c r="D655" s="4" t="s">
        <v>69</v>
      </c>
      <c r="E655" s="4" t="s">
        <v>28</v>
      </c>
      <c r="F655" s="4" t="s">
        <v>23</v>
      </c>
      <c r="G655" s="4" t="s">
        <v>54</v>
      </c>
      <c r="H655" s="4" t="s">
        <v>58</v>
      </c>
      <c r="I655" s="5">
        <v>3</v>
      </c>
      <c r="J655" s="6">
        <v>124.31</v>
      </c>
      <c r="K655" s="7">
        <v>0.2</v>
      </c>
      <c r="L655" s="6">
        <v>67.97</v>
      </c>
      <c r="M655" s="6">
        <f t="shared" si="40"/>
        <v>298.34399999999999</v>
      </c>
      <c r="N655" s="6">
        <f t="shared" si="41"/>
        <v>203.91</v>
      </c>
      <c r="O655" s="6">
        <f t="shared" si="42"/>
        <v>94.433999999999997</v>
      </c>
      <c r="P655" s="8">
        <f t="shared" si="43"/>
        <v>0.31652723031131846</v>
      </c>
      <c r="Q655" s="9">
        <f>YEAR(SalesDataTable[[#This Row],[Order Date]])</f>
        <v>2026</v>
      </c>
      <c r="R655" s="8" t="str">
        <f>"Q"&amp;ROUNDUP(MONTH(SalesDataTable[[#This Row],[Order Date]])/3,0)</f>
        <v>Q2</v>
      </c>
      <c r="S655" s="5">
        <f>MONTH(SalesDataTable[[#This Row],[Order Date]])</f>
        <v>4</v>
      </c>
      <c r="T655" s="8" t="str">
        <f>TEXT(SalesDataTable[[#This Row],[Order Date]],"mmm")</f>
        <v>Apr</v>
      </c>
    </row>
    <row r="656" spans="1:20" ht="15.75" x14ac:dyDescent="0.25">
      <c r="A656" s="2">
        <v>1712</v>
      </c>
      <c r="B656" s="3">
        <v>46136</v>
      </c>
      <c r="C656" s="4" t="s">
        <v>26</v>
      </c>
      <c r="D656" s="4" t="s">
        <v>27</v>
      </c>
      <c r="E656" s="4" t="s">
        <v>28</v>
      </c>
      <c r="F656" s="4" t="s">
        <v>23</v>
      </c>
      <c r="G656" s="4" t="s">
        <v>24</v>
      </c>
      <c r="H656" s="4" t="s">
        <v>46</v>
      </c>
      <c r="I656" s="5">
        <v>15</v>
      </c>
      <c r="J656" s="6">
        <v>41.21</v>
      </c>
      <c r="K656" s="7">
        <v>0.15</v>
      </c>
      <c r="L656" s="6">
        <v>16.760000000000002</v>
      </c>
      <c r="M656" s="6">
        <f t="shared" si="40"/>
        <v>525.42750000000001</v>
      </c>
      <c r="N656" s="6">
        <f t="shared" si="41"/>
        <v>251.40000000000003</v>
      </c>
      <c r="O656" s="6">
        <f t="shared" si="42"/>
        <v>274.02749999999997</v>
      </c>
      <c r="P656" s="8">
        <f t="shared" si="43"/>
        <v>0.52153246642020068</v>
      </c>
      <c r="Q656" s="9">
        <f>YEAR(SalesDataTable[[#This Row],[Order Date]])</f>
        <v>2026</v>
      </c>
      <c r="R656" s="8" t="str">
        <f>"Q"&amp;ROUNDUP(MONTH(SalesDataTable[[#This Row],[Order Date]])/3,0)</f>
        <v>Q2</v>
      </c>
      <c r="S656" s="5">
        <f>MONTH(SalesDataTable[[#This Row],[Order Date]])</f>
        <v>4</v>
      </c>
      <c r="T656" s="8" t="str">
        <f>TEXT(SalesDataTable[[#This Row],[Order Date]],"mmm")</f>
        <v>Apr</v>
      </c>
    </row>
    <row r="657" spans="1:20" ht="15.75" x14ac:dyDescent="0.25">
      <c r="A657" s="2">
        <v>2229</v>
      </c>
      <c r="B657" s="3">
        <v>46136</v>
      </c>
      <c r="C657" s="4" t="s">
        <v>20</v>
      </c>
      <c r="D657" s="4" t="s">
        <v>21</v>
      </c>
      <c r="E657" s="4" t="s">
        <v>22</v>
      </c>
      <c r="F657" s="4" t="s">
        <v>33</v>
      </c>
      <c r="G657" s="4" t="s">
        <v>29</v>
      </c>
      <c r="H657" s="4" t="s">
        <v>37</v>
      </c>
      <c r="I657" s="5">
        <v>2</v>
      </c>
      <c r="J657" s="6">
        <v>145.75</v>
      </c>
      <c r="K657" s="7">
        <v>0.1</v>
      </c>
      <c r="L657" s="6">
        <v>78.900000000000006</v>
      </c>
      <c r="M657" s="6">
        <f t="shared" si="40"/>
        <v>262.35000000000002</v>
      </c>
      <c r="N657" s="6">
        <f t="shared" si="41"/>
        <v>157.80000000000001</v>
      </c>
      <c r="O657" s="6">
        <f t="shared" si="42"/>
        <v>104.55000000000001</v>
      </c>
      <c r="P657" s="8">
        <f t="shared" si="43"/>
        <v>0.39851343624928531</v>
      </c>
      <c r="Q657" s="9">
        <f>YEAR(SalesDataTable[[#This Row],[Order Date]])</f>
        <v>2026</v>
      </c>
      <c r="R657" s="8" t="str">
        <f>"Q"&amp;ROUNDUP(MONTH(SalesDataTable[[#This Row],[Order Date]])/3,0)</f>
        <v>Q2</v>
      </c>
      <c r="S657" s="5">
        <f>MONTH(SalesDataTable[[#This Row],[Order Date]])</f>
        <v>4</v>
      </c>
      <c r="T657" s="8" t="str">
        <f>TEXT(SalesDataTable[[#This Row],[Order Date]],"mmm")</f>
        <v>Apr</v>
      </c>
    </row>
    <row r="658" spans="1:20" ht="15.75" x14ac:dyDescent="0.25">
      <c r="A658" s="2">
        <v>3458</v>
      </c>
      <c r="B658" s="3">
        <v>46136</v>
      </c>
      <c r="C658" s="4" t="s">
        <v>31</v>
      </c>
      <c r="D658" s="4" t="s">
        <v>38</v>
      </c>
      <c r="E658" s="4" t="s">
        <v>22</v>
      </c>
      <c r="F658" s="4" t="s">
        <v>33</v>
      </c>
      <c r="G658" s="4" t="s">
        <v>34</v>
      </c>
      <c r="H658" s="4" t="s">
        <v>64</v>
      </c>
      <c r="I658" s="5">
        <v>1</v>
      </c>
      <c r="J658" s="6">
        <v>134.86000000000001</v>
      </c>
      <c r="K658" s="7">
        <v>0</v>
      </c>
      <c r="L658" s="6">
        <v>66.040000000000006</v>
      </c>
      <c r="M658" s="6">
        <f t="shared" si="40"/>
        <v>134.86000000000001</v>
      </c>
      <c r="N658" s="6">
        <f t="shared" si="41"/>
        <v>66.040000000000006</v>
      </c>
      <c r="O658" s="6">
        <f t="shared" si="42"/>
        <v>68.820000000000007</v>
      </c>
      <c r="P658" s="8">
        <f t="shared" si="43"/>
        <v>0.51030698502150373</v>
      </c>
      <c r="Q658" s="9">
        <f>YEAR(SalesDataTable[[#This Row],[Order Date]])</f>
        <v>2026</v>
      </c>
      <c r="R658" s="8" t="str">
        <f>"Q"&amp;ROUNDUP(MONTH(SalesDataTable[[#This Row],[Order Date]])/3,0)</f>
        <v>Q2</v>
      </c>
      <c r="S658" s="5">
        <f>MONTH(SalesDataTable[[#This Row],[Order Date]])</f>
        <v>4</v>
      </c>
      <c r="T658" s="8" t="str">
        <f>TEXT(SalesDataTable[[#This Row],[Order Date]],"mmm")</f>
        <v>Apr</v>
      </c>
    </row>
    <row r="659" spans="1:20" ht="15.75" x14ac:dyDescent="0.25">
      <c r="A659" s="2">
        <v>4637</v>
      </c>
      <c r="B659" s="3">
        <v>46136</v>
      </c>
      <c r="C659" s="4" t="s">
        <v>40</v>
      </c>
      <c r="D659" s="4" t="s">
        <v>67</v>
      </c>
      <c r="E659" s="4" t="s">
        <v>39</v>
      </c>
      <c r="F659" s="4" t="s">
        <v>33</v>
      </c>
      <c r="G659" s="4" t="s">
        <v>34</v>
      </c>
      <c r="H659" s="4" t="s">
        <v>64</v>
      </c>
      <c r="I659" s="5">
        <v>1</v>
      </c>
      <c r="J659" s="6">
        <v>136.07</v>
      </c>
      <c r="K659" s="7">
        <v>0</v>
      </c>
      <c r="L659" s="6">
        <v>65.17</v>
      </c>
      <c r="M659" s="6">
        <f t="shared" si="40"/>
        <v>136.07</v>
      </c>
      <c r="N659" s="6">
        <f t="shared" si="41"/>
        <v>65.17</v>
      </c>
      <c r="O659" s="6">
        <f t="shared" si="42"/>
        <v>70.899999999999991</v>
      </c>
      <c r="P659" s="8">
        <f t="shared" si="43"/>
        <v>0.52105533916366575</v>
      </c>
      <c r="Q659" s="9">
        <f>YEAR(SalesDataTable[[#This Row],[Order Date]])</f>
        <v>2026</v>
      </c>
      <c r="R659" s="8" t="str">
        <f>"Q"&amp;ROUNDUP(MONTH(SalesDataTable[[#This Row],[Order Date]])/3,0)</f>
        <v>Q2</v>
      </c>
      <c r="S659" s="5">
        <f>MONTH(SalesDataTable[[#This Row],[Order Date]])</f>
        <v>4</v>
      </c>
      <c r="T659" s="8" t="str">
        <f>TEXT(SalesDataTable[[#This Row],[Order Date]],"mmm")</f>
        <v>Apr</v>
      </c>
    </row>
    <row r="660" spans="1:20" ht="15.75" x14ac:dyDescent="0.25">
      <c r="A660" s="2">
        <v>4726</v>
      </c>
      <c r="B660" s="3">
        <v>46136</v>
      </c>
      <c r="C660" s="4" t="s">
        <v>20</v>
      </c>
      <c r="D660" s="4" t="s">
        <v>70</v>
      </c>
      <c r="E660" s="4" t="s">
        <v>39</v>
      </c>
      <c r="F660" s="4" t="s">
        <v>36</v>
      </c>
      <c r="G660" s="4" t="s">
        <v>34</v>
      </c>
      <c r="H660" s="4" t="s">
        <v>52</v>
      </c>
      <c r="I660" s="5">
        <v>1</v>
      </c>
      <c r="J660" s="6">
        <v>47.25</v>
      </c>
      <c r="K660" s="7">
        <v>0.1</v>
      </c>
      <c r="L660" s="6">
        <v>18.25</v>
      </c>
      <c r="M660" s="6">
        <f t="shared" si="40"/>
        <v>42.524999999999999</v>
      </c>
      <c r="N660" s="6">
        <f t="shared" si="41"/>
        <v>18.25</v>
      </c>
      <c r="O660" s="6">
        <f t="shared" si="42"/>
        <v>24.274999999999999</v>
      </c>
      <c r="P660" s="8">
        <f t="shared" si="43"/>
        <v>0.57084068195179305</v>
      </c>
      <c r="Q660" s="9">
        <f>YEAR(SalesDataTable[[#This Row],[Order Date]])</f>
        <v>2026</v>
      </c>
      <c r="R660" s="8" t="str">
        <f>"Q"&amp;ROUNDUP(MONTH(SalesDataTable[[#This Row],[Order Date]])/3,0)</f>
        <v>Q2</v>
      </c>
      <c r="S660" s="5">
        <f>MONTH(SalesDataTable[[#This Row],[Order Date]])</f>
        <v>4</v>
      </c>
      <c r="T660" s="8" t="str">
        <f>TEXT(SalesDataTable[[#This Row],[Order Date]],"mmm")</f>
        <v>Apr</v>
      </c>
    </row>
    <row r="661" spans="1:20" ht="15.75" x14ac:dyDescent="0.25">
      <c r="A661" s="2">
        <v>4838</v>
      </c>
      <c r="B661" s="3">
        <v>46136</v>
      </c>
      <c r="C661" s="4" t="s">
        <v>20</v>
      </c>
      <c r="D661" s="4" t="s">
        <v>21</v>
      </c>
      <c r="E661" s="4" t="s">
        <v>22</v>
      </c>
      <c r="F661" s="4" t="s">
        <v>36</v>
      </c>
      <c r="G661" s="4" t="s">
        <v>24</v>
      </c>
      <c r="H661" s="4" t="s">
        <v>46</v>
      </c>
      <c r="I661" s="5">
        <v>2</v>
      </c>
      <c r="J661" s="6">
        <v>41.32</v>
      </c>
      <c r="K661" s="7">
        <v>0.1</v>
      </c>
      <c r="L661" s="6">
        <v>16.66</v>
      </c>
      <c r="M661" s="6">
        <f t="shared" si="40"/>
        <v>74.376000000000005</v>
      </c>
      <c r="N661" s="6">
        <f t="shared" si="41"/>
        <v>33.32</v>
      </c>
      <c r="O661" s="6">
        <f t="shared" si="42"/>
        <v>41.056000000000004</v>
      </c>
      <c r="P661" s="8">
        <f t="shared" si="43"/>
        <v>0.5520060234484242</v>
      </c>
      <c r="Q661" s="9">
        <f>YEAR(SalesDataTable[[#This Row],[Order Date]])</f>
        <v>2026</v>
      </c>
      <c r="R661" s="8" t="str">
        <f>"Q"&amp;ROUNDUP(MONTH(SalesDataTable[[#This Row],[Order Date]])/3,0)</f>
        <v>Q2</v>
      </c>
      <c r="S661" s="5">
        <f>MONTH(SalesDataTable[[#This Row],[Order Date]])</f>
        <v>4</v>
      </c>
      <c r="T661" s="8" t="str">
        <f>TEXT(SalesDataTable[[#This Row],[Order Date]],"mmm")</f>
        <v>Apr</v>
      </c>
    </row>
    <row r="662" spans="1:20" ht="15.75" x14ac:dyDescent="0.25">
      <c r="A662" s="2">
        <v>5075</v>
      </c>
      <c r="B662" s="3">
        <v>46136</v>
      </c>
      <c r="C662" s="4" t="s">
        <v>20</v>
      </c>
      <c r="D662" s="4" t="s">
        <v>70</v>
      </c>
      <c r="E662" s="4" t="s">
        <v>48</v>
      </c>
      <c r="F662" s="4" t="s">
        <v>33</v>
      </c>
      <c r="G662" s="4" t="s">
        <v>24</v>
      </c>
      <c r="H662" s="4" t="s">
        <v>25</v>
      </c>
      <c r="I662" s="5">
        <v>2</v>
      </c>
      <c r="J662" s="6">
        <v>81.75</v>
      </c>
      <c r="K662" s="7">
        <v>0</v>
      </c>
      <c r="L662" s="6">
        <v>41.92</v>
      </c>
      <c r="M662" s="6">
        <f t="shared" si="40"/>
        <v>163.5</v>
      </c>
      <c r="N662" s="6">
        <f t="shared" si="41"/>
        <v>83.84</v>
      </c>
      <c r="O662" s="6">
        <f t="shared" si="42"/>
        <v>79.66</v>
      </c>
      <c r="P662" s="8">
        <f t="shared" si="43"/>
        <v>0.48721712538226297</v>
      </c>
      <c r="Q662" s="9">
        <f>YEAR(SalesDataTable[[#This Row],[Order Date]])</f>
        <v>2026</v>
      </c>
      <c r="R662" s="8" t="str">
        <f>"Q"&amp;ROUNDUP(MONTH(SalesDataTable[[#This Row],[Order Date]])/3,0)</f>
        <v>Q2</v>
      </c>
      <c r="S662" s="5">
        <f>MONTH(SalesDataTable[[#This Row],[Order Date]])</f>
        <v>4</v>
      </c>
      <c r="T662" s="8" t="str">
        <f>TEXT(SalesDataTable[[#This Row],[Order Date]],"mmm")</f>
        <v>Apr</v>
      </c>
    </row>
    <row r="663" spans="1:20" ht="15.75" x14ac:dyDescent="0.25">
      <c r="A663" s="2">
        <v>149</v>
      </c>
      <c r="B663" s="3">
        <v>46137</v>
      </c>
      <c r="C663" s="4" t="s">
        <v>26</v>
      </c>
      <c r="D663" s="4" t="s">
        <v>63</v>
      </c>
      <c r="E663" s="4" t="s">
        <v>22</v>
      </c>
      <c r="F663" s="4" t="s">
        <v>23</v>
      </c>
      <c r="G663" s="4" t="s">
        <v>34</v>
      </c>
      <c r="H663" s="4" t="s">
        <v>35</v>
      </c>
      <c r="I663" s="5">
        <v>1</v>
      </c>
      <c r="J663" s="6">
        <v>36.020000000000003</v>
      </c>
      <c r="K663" s="7">
        <v>0.05</v>
      </c>
      <c r="L663" s="6">
        <v>13.72</v>
      </c>
      <c r="M663" s="6">
        <f t="shared" si="40"/>
        <v>34.219000000000001</v>
      </c>
      <c r="N663" s="6">
        <f t="shared" si="41"/>
        <v>13.72</v>
      </c>
      <c r="O663" s="6">
        <f t="shared" si="42"/>
        <v>20.499000000000002</v>
      </c>
      <c r="P663" s="8">
        <f t="shared" si="43"/>
        <v>0.59905315760250155</v>
      </c>
      <c r="Q663" s="9">
        <f>YEAR(SalesDataTable[[#This Row],[Order Date]])</f>
        <v>2026</v>
      </c>
      <c r="R663" s="8" t="str">
        <f>"Q"&amp;ROUNDUP(MONTH(SalesDataTable[[#This Row],[Order Date]])/3,0)</f>
        <v>Q2</v>
      </c>
      <c r="S663" s="5">
        <f>MONTH(SalesDataTable[[#This Row],[Order Date]])</f>
        <v>4</v>
      </c>
      <c r="T663" s="8" t="str">
        <f>TEXT(SalesDataTable[[#This Row],[Order Date]],"mmm")</f>
        <v>Apr</v>
      </c>
    </row>
    <row r="664" spans="1:20" ht="15.75" x14ac:dyDescent="0.25">
      <c r="A664" s="2">
        <v>449</v>
      </c>
      <c r="B664" s="3">
        <v>46137</v>
      </c>
      <c r="C664" s="4" t="s">
        <v>31</v>
      </c>
      <c r="D664" s="4" t="s">
        <v>45</v>
      </c>
      <c r="E664" s="4" t="s">
        <v>22</v>
      </c>
      <c r="F664" s="4" t="s">
        <v>36</v>
      </c>
      <c r="G664" s="4" t="s">
        <v>34</v>
      </c>
      <c r="H664" s="4" t="s">
        <v>35</v>
      </c>
      <c r="I664" s="5">
        <v>1</v>
      </c>
      <c r="J664" s="6">
        <v>36.68</v>
      </c>
      <c r="K664" s="7">
        <v>0</v>
      </c>
      <c r="L664" s="6">
        <v>13.27</v>
      </c>
      <c r="M664" s="6">
        <f t="shared" si="40"/>
        <v>36.68</v>
      </c>
      <c r="N664" s="6">
        <f t="shared" si="41"/>
        <v>13.27</v>
      </c>
      <c r="O664" s="6">
        <f t="shared" si="42"/>
        <v>23.41</v>
      </c>
      <c r="P664" s="8">
        <f t="shared" si="43"/>
        <v>0.63822246455834242</v>
      </c>
      <c r="Q664" s="9">
        <f>YEAR(SalesDataTable[[#This Row],[Order Date]])</f>
        <v>2026</v>
      </c>
      <c r="R664" s="8" t="str">
        <f>"Q"&amp;ROUNDUP(MONTH(SalesDataTable[[#This Row],[Order Date]])/3,0)</f>
        <v>Q2</v>
      </c>
      <c r="S664" s="5">
        <f>MONTH(SalesDataTable[[#This Row],[Order Date]])</f>
        <v>4</v>
      </c>
      <c r="T664" s="8" t="str">
        <f>TEXT(SalesDataTable[[#This Row],[Order Date]],"mmm")</f>
        <v>Apr</v>
      </c>
    </row>
    <row r="665" spans="1:20" ht="15.75" x14ac:dyDescent="0.25">
      <c r="A665" s="2">
        <v>1422</v>
      </c>
      <c r="B665" s="3">
        <v>46137</v>
      </c>
      <c r="C665" s="4" t="s">
        <v>40</v>
      </c>
      <c r="D665" s="4" t="s">
        <v>53</v>
      </c>
      <c r="E665" s="4" t="s">
        <v>28</v>
      </c>
      <c r="F665" s="4" t="s">
        <v>36</v>
      </c>
      <c r="G665" s="4" t="s">
        <v>43</v>
      </c>
      <c r="H665" s="4" t="s">
        <v>44</v>
      </c>
      <c r="I665" s="5">
        <v>6</v>
      </c>
      <c r="J665" s="6">
        <v>348.16</v>
      </c>
      <c r="K665" s="7">
        <v>0.1</v>
      </c>
      <c r="L665" s="6">
        <v>198.24</v>
      </c>
      <c r="M665" s="6">
        <f t="shared" si="40"/>
        <v>1880.0640000000001</v>
      </c>
      <c r="N665" s="6">
        <f t="shared" si="41"/>
        <v>1189.44</v>
      </c>
      <c r="O665" s="6">
        <f t="shared" si="42"/>
        <v>690.62400000000002</v>
      </c>
      <c r="P665" s="8">
        <f t="shared" si="43"/>
        <v>0.36734068627450978</v>
      </c>
      <c r="Q665" s="9">
        <f>YEAR(SalesDataTable[[#This Row],[Order Date]])</f>
        <v>2026</v>
      </c>
      <c r="R665" s="8" t="str">
        <f>"Q"&amp;ROUNDUP(MONTH(SalesDataTable[[#This Row],[Order Date]])/3,0)</f>
        <v>Q2</v>
      </c>
      <c r="S665" s="5">
        <f>MONTH(SalesDataTable[[#This Row],[Order Date]])</f>
        <v>4</v>
      </c>
      <c r="T665" s="8" t="str">
        <f>TEXT(SalesDataTable[[#This Row],[Order Date]],"mmm")</f>
        <v>Apr</v>
      </c>
    </row>
    <row r="666" spans="1:20" ht="15.75" x14ac:dyDescent="0.25">
      <c r="A666" s="2">
        <v>3248</v>
      </c>
      <c r="B666" s="3">
        <v>46137</v>
      </c>
      <c r="C666" s="4" t="s">
        <v>31</v>
      </c>
      <c r="D666" s="4" t="s">
        <v>72</v>
      </c>
      <c r="E666" s="4" t="s">
        <v>22</v>
      </c>
      <c r="F666" s="4" t="s">
        <v>23</v>
      </c>
      <c r="G666" s="4" t="s">
        <v>24</v>
      </c>
      <c r="H666" s="4" t="s">
        <v>46</v>
      </c>
      <c r="I666" s="5">
        <v>2</v>
      </c>
      <c r="J666" s="6">
        <v>39.799999999999997</v>
      </c>
      <c r="K666" s="7">
        <v>0.05</v>
      </c>
      <c r="L666" s="6">
        <v>16.23</v>
      </c>
      <c r="M666" s="6">
        <f t="shared" si="40"/>
        <v>75.61999999999999</v>
      </c>
      <c r="N666" s="6">
        <f t="shared" si="41"/>
        <v>32.46</v>
      </c>
      <c r="O666" s="6">
        <f t="shared" si="42"/>
        <v>43.159999999999989</v>
      </c>
      <c r="P666" s="8">
        <f t="shared" si="43"/>
        <v>0.57074847923829664</v>
      </c>
      <c r="Q666" s="9">
        <f>YEAR(SalesDataTable[[#This Row],[Order Date]])</f>
        <v>2026</v>
      </c>
      <c r="R666" s="8" t="str">
        <f>"Q"&amp;ROUNDUP(MONTH(SalesDataTable[[#This Row],[Order Date]])/3,0)</f>
        <v>Q2</v>
      </c>
      <c r="S666" s="5">
        <f>MONTH(SalesDataTable[[#This Row],[Order Date]])</f>
        <v>4</v>
      </c>
      <c r="T666" s="8" t="str">
        <f>TEXT(SalesDataTable[[#This Row],[Order Date]],"mmm")</f>
        <v>Apr</v>
      </c>
    </row>
    <row r="667" spans="1:20" ht="15.75" x14ac:dyDescent="0.25">
      <c r="A667" s="2">
        <v>3445</v>
      </c>
      <c r="B667" s="3">
        <v>46137</v>
      </c>
      <c r="C667" s="4" t="s">
        <v>20</v>
      </c>
      <c r="D667" s="4" t="s">
        <v>70</v>
      </c>
      <c r="E667" s="4" t="s">
        <v>22</v>
      </c>
      <c r="F667" s="4" t="s">
        <v>23</v>
      </c>
      <c r="G667" s="4" t="s">
        <v>24</v>
      </c>
      <c r="H667" s="4" t="s">
        <v>46</v>
      </c>
      <c r="I667" s="5">
        <v>5</v>
      </c>
      <c r="J667" s="6">
        <v>39.369999999999997</v>
      </c>
      <c r="K667" s="7">
        <v>0.05</v>
      </c>
      <c r="L667" s="6">
        <v>16.760000000000002</v>
      </c>
      <c r="M667" s="6">
        <f t="shared" si="40"/>
        <v>187.00749999999999</v>
      </c>
      <c r="N667" s="6">
        <f t="shared" si="41"/>
        <v>83.800000000000011</v>
      </c>
      <c r="O667" s="6">
        <f t="shared" si="42"/>
        <v>103.20749999999998</v>
      </c>
      <c r="P667" s="8">
        <f t="shared" si="43"/>
        <v>0.55188963009504954</v>
      </c>
      <c r="Q667" s="9">
        <f>YEAR(SalesDataTable[[#This Row],[Order Date]])</f>
        <v>2026</v>
      </c>
      <c r="R667" s="8" t="str">
        <f>"Q"&amp;ROUNDUP(MONTH(SalesDataTable[[#This Row],[Order Date]])/3,0)</f>
        <v>Q2</v>
      </c>
      <c r="S667" s="5">
        <f>MONTH(SalesDataTable[[#This Row],[Order Date]])</f>
        <v>4</v>
      </c>
      <c r="T667" s="8" t="str">
        <f>TEXT(SalesDataTable[[#This Row],[Order Date]],"mmm")</f>
        <v>Apr</v>
      </c>
    </row>
    <row r="668" spans="1:20" ht="15.75" x14ac:dyDescent="0.25">
      <c r="A668" s="2">
        <v>3930</v>
      </c>
      <c r="B668" s="3">
        <v>46137</v>
      </c>
      <c r="C668" s="4" t="s">
        <v>26</v>
      </c>
      <c r="D668" s="4" t="s">
        <v>63</v>
      </c>
      <c r="E668" s="4" t="s">
        <v>48</v>
      </c>
      <c r="F668" s="4" t="s">
        <v>23</v>
      </c>
      <c r="G668" s="4" t="s">
        <v>54</v>
      </c>
      <c r="H668" s="4" t="s">
        <v>55</v>
      </c>
      <c r="I668" s="5">
        <v>2</v>
      </c>
      <c r="J668" s="6">
        <v>40.85</v>
      </c>
      <c r="K668" s="7">
        <v>0</v>
      </c>
      <c r="L668" s="6">
        <v>14.99</v>
      </c>
      <c r="M668" s="6">
        <f t="shared" si="40"/>
        <v>81.7</v>
      </c>
      <c r="N668" s="6">
        <f t="shared" si="41"/>
        <v>29.98</v>
      </c>
      <c r="O668" s="6">
        <f t="shared" si="42"/>
        <v>51.72</v>
      </c>
      <c r="P668" s="8">
        <f t="shared" si="43"/>
        <v>0.633047735618115</v>
      </c>
      <c r="Q668" s="9">
        <f>YEAR(SalesDataTable[[#This Row],[Order Date]])</f>
        <v>2026</v>
      </c>
      <c r="R668" s="8" t="str">
        <f>"Q"&amp;ROUNDUP(MONTH(SalesDataTable[[#This Row],[Order Date]])/3,0)</f>
        <v>Q2</v>
      </c>
      <c r="S668" s="5">
        <f>MONTH(SalesDataTable[[#This Row],[Order Date]])</f>
        <v>4</v>
      </c>
      <c r="T668" s="8" t="str">
        <f>TEXT(SalesDataTable[[#This Row],[Order Date]],"mmm")</f>
        <v>Apr</v>
      </c>
    </row>
    <row r="669" spans="1:20" ht="15.75" x14ac:dyDescent="0.25">
      <c r="A669" s="2">
        <v>3969</v>
      </c>
      <c r="B669" s="3">
        <v>46137</v>
      </c>
      <c r="C669" s="4" t="s">
        <v>40</v>
      </c>
      <c r="D669" s="4" t="s">
        <v>53</v>
      </c>
      <c r="E669" s="4" t="s">
        <v>48</v>
      </c>
      <c r="F669" s="4" t="s">
        <v>23</v>
      </c>
      <c r="G669" s="4" t="s">
        <v>29</v>
      </c>
      <c r="H669" s="4" t="s">
        <v>30</v>
      </c>
      <c r="I669" s="5">
        <v>1</v>
      </c>
      <c r="J669" s="6">
        <v>92.91</v>
      </c>
      <c r="K669" s="7">
        <v>0.05</v>
      </c>
      <c r="L669" s="6">
        <v>46</v>
      </c>
      <c r="M669" s="6">
        <f t="shared" si="40"/>
        <v>88.264499999999998</v>
      </c>
      <c r="N669" s="6">
        <f t="shared" si="41"/>
        <v>46</v>
      </c>
      <c r="O669" s="6">
        <f t="shared" si="42"/>
        <v>42.264499999999998</v>
      </c>
      <c r="P669" s="8">
        <f t="shared" si="43"/>
        <v>0.4788391709010984</v>
      </c>
      <c r="Q669" s="9">
        <f>YEAR(SalesDataTable[[#This Row],[Order Date]])</f>
        <v>2026</v>
      </c>
      <c r="R669" s="8" t="str">
        <f>"Q"&amp;ROUNDUP(MONTH(SalesDataTable[[#This Row],[Order Date]])/3,0)</f>
        <v>Q2</v>
      </c>
      <c r="S669" s="5">
        <f>MONTH(SalesDataTable[[#This Row],[Order Date]])</f>
        <v>4</v>
      </c>
      <c r="T669" s="8" t="str">
        <f>TEXT(SalesDataTable[[#This Row],[Order Date]],"mmm")</f>
        <v>Apr</v>
      </c>
    </row>
    <row r="670" spans="1:20" ht="15.75" x14ac:dyDescent="0.25">
      <c r="A670" s="2">
        <v>4190</v>
      </c>
      <c r="B670" s="3">
        <v>46137</v>
      </c>
      <c r="C670" s="4" t="s">
        <v>40</v>
      </c>
      <c r="D670" s="4" t="s">
        <v>67</v>
      </c>
      <c r="E670" s="4" t="s">
        <v>22</v>
      </c>
      <c r="F670" s="4" t="s">
        <v>33</v>
      </c>
      <c r="G670" s="4" t="s">
        <v>29</v>
      </c>
      <c r="H670" s="4" t="s">
        <v>57</v>
      </c>
      <c r="I670" s="5">
        <v>1</v>
      </c>
      <c r="J670" s="6">
        <v>152.01</v>
      </c>
      <c r="K670" s="7">
        <v>0</v>
      </c>
      <c r="L670" s="6">
        <v>80.33</v>
      </c>
      <c r="M670" s="6">
        <f t="shared" si="40"/>
        <v>152.01</v>
      </c>
      <c r="N670" s="6">
        <f t="shared" si="41"/>
        <v>80.33</v>
      </c>
      <c r="O670" s="6">
        <f t="shared" si="42"/>
        <v>71.679999999999993</v>
      </c>
      <c r="P670" s="8">
        <f t="shared" si="43"/>
        <v>0.47154792447865268</v>
      </c>
      <c r="Q670" s="9">
        <f>YEAR(SalesDataTable[[#This Row],[Order Date]])</f>
        <v>2026</v>
      </c>
      <c r="R670" s="8" t="str">
        <f>"Q"&amp;ROUNDUP(MONTH(SalesDataTable[[#This Row],[Order Date]])/3,0)</f>
        <v>Q2</v>
      </c>
      <c r="S670" s="5">
        <f>MONTH(SalesDataTable[[#This Row],[Order Date]])</f>
        <v>4</v>
      </c>
      <c r="T670" s="8" t="str">
        <f>TEXT(SalesDataTable[[#This Row],[Order Date]],"mmm")</f>
        <v>Apr</v>
      </c>
    </row>
    <row r="671" spans="1:20" ht="15.75" x14ac:dyDescent="0.25">
      <c r="A671" s="2">
        <v>4442</v>
      </c>
      <c r="B671" s="3">
        <v>46137</v>
      </c>
      <c r="C671" s="4" t="s">
        <v>26</v>
      </c>
      <c r="D671" s="4" t="s">
        <v>47</v>
      </c>
      <c r="E671" s="4" t="s">
        <v>48</v>
      </c>
      <c r="F671" s="4" t="s">
        <v>33</v>
      </c>
      <c r="G671" s="4" t="s">
        <v>34</v>
      </c>
      <c r="H671" s="4" t="s">
        <v>35</v>
      </c>
      <c r="I671" s="5">
        <v>1</v>
      </c>
      <c r="J671" s="6">
        <v>36.65</v>
      </c>
      <c r="K671" s="7">
        <v>0</v>
      </c>
      <c r="L671" s="6">
        <v>13.28</v>
      </c>
      <c r="M671" s="6">
        <f t="shared" si="40"/>
        <v>36.65</v>
      </c>
      <c r="N671" s="6">
        <f t="shared" si="41"/>
        <v>13.28</v>
      </c>
      <c r="O671" s="6">
        <f t="shared" si="42"/>
        <v>23.369999999999997</v>
      </c>
      <c r="P671" s="8">
        <f t="shared" si="43"/>
        <v>0.63765347885402446</v>
      </c>
      <c r="Q671" s="9">
        <f>YEAR(SalesDataTable[[#This Row],[Order Date]])</f>
        <v>2026</v>
      </c>
      <c r="R671" s="8" t="str">
        <f>"Q"&amp;ROUNDUP(MONTH(SalesDataTable[[#This Row],[Order Date]])/3,0)</f>
        <v>Q2</v>
      </c>
      <c r="S671" s="5">
        <f>MONTH(SalesDataTable[[#This Row],[Order Date]])</f>
        <v>4</v>
      </c>
      <c r="T671" s="8" t="str">
        <f>TEXT(SalesDataTable[[#This Row],[Order Date]],"mmm")</f>
        <v>Apr</v>
      </c>
    </row>
    <row r="672" spans="1:20" ht="15.75" x14ac:dyDescent="0.25">
      <c r="A672" s="2">
        <v>228</v>
      </c>
      <c r="B672" s="3">
        <v>46138</v>
      </c>
      <c r="C672" s="4" t="s">
        <v>40</v>
      </c>
      <c r="D672" s="4" t="s">
        <v>53</v>
      </c>
      <c r="E672" s="4" t="s">
        <v>22</v>
      </c>
      <c r="F672" s="4" t="s">
        <v>23</v>
      </c>
      <c r="G672" s="4" t="s">
        <v>43</v>
      </c>
      <c r="H672" s="4" t="s">
        <v>60</v>
      </c>
      <c r="I672" s="5">
        <v>5</v>
      </c>
      <c r="J672" s="6">
        <v>80.819999999999993</v>
      </c>
      <c r="K672" s="7">
        <v>0</v>
      </c>
      <c r="L672" s="6">
        <v>40.47</v>
      </c>
      <c r="M672" s="6">
        <f t="shared" si="40"/>
        <v>404.09999999999997</v>
      </c>
      <c r="N672" s="6">
        <f t="shared" si="41"/>
        <v>202.35</v>
      </c>
      <c r="O672" s="6">
        <f t="shared" si="42"/>
        <v>201.74999999999997</v>
      </c>
      <c r="P672" s="8">
        <f t="shared" si="43"/>
        <v>0.49925760950259834</v>
      </c>
      <c r="Q672" s="9">
        <f>YEAR(SalesDataTable[[#This Row],[Order Date]])</f>
        <v>2026</v>
      </c>
      <c r="R672" s="8" t="str">
        <f>"Q"&amp;ROUNDUP(MONTH(SalesDataTable[[#This Row],[Order Date]])/3,0)</f>
        <v>Q2</v>
      </c>
      <c r="S672" s="5">
        <f>MONTH(SalesDataTable[[#This Row],[Order Date]])</f>
        <v>4</v>
      </c>
      <c r="T672" s="8" t="str">
        <f>TEXT(SalesDataTable[[#This Row],[Order Date]],"mmm")</f>
        <v>Apr</v>
      </c>
    </row>
    <row r="673" spans="1:20" ht="15.75" x14ac:dyDescent="0.25">
      <c r="A673" s="2">
        <v>2101</v>
      </c>
      <c r="B673" s="3">
        <v>46138</v>
      </c>
      <c r="C673" s="4" t="s">
        <v>40</v>
      </c>
      <c r="D673" s="4" t="s">
        <v>41</v>
      </c>
      <c r="E673" s="4" t="s">
        <v>22</v>
      </c>
      <c r="F673" s="4" t="s">
        <v>33</v>
      </c>
      <c r="G673" s="4" t="s">
        <v>29</v>
      </c>
      <c r="H673" s="4" t="s">
        <v>37</v>
      </c>
      <c r="I673" s="5">
        <v>4</v>
      </c>
      <c r="J673" s="6">
        <v>144.69999999999999</v>
      </c>
      <c r="K673" s="7">
        <v>0</v>
      </c>
      <c r="L673" s="6">
        <v>79.41</v>
      </c>
      <c r="M673" s="6">
        <f t="shared" si="40"/>
        <v>578.79999999999995</v>
      </c>
      <c r="N673" s="6">
        <f t="shared" si="41"/>
        <v>317.64</v>
      </c>
      <c r="O673" s="6">
        <f t="shared" si="42"/>
        <v>261.15999999999997</v>
      </c>
      <c r="P673" s="8">
        <f t="shared" si="43"/>
        <v>0.45120939875604699</v>
      </c>
      <c r="Q673" s="9">
        <f>YEAR(SalesDataTable[[#This Row],[Order Date]])</f>
        <v>2026</v>
      </c>
      <c r="R673" s="8" t="str">
        <f>"Q"&amp;ROUNDUP(MONTH(SalesDataTable[[#This Row],[Order Date]])/3,0)</f>
        <v>Q2</v>
      </c>
      <c r="S673" s="5">
        <f>MONTH(SalesDataTable[[#This Row],[Order Date]])</f>
        <v>4</v>
      </c>
      <c r="T673" s="8" t="str">
        <f>TEXT(SalesDataTable[[#This Row],[Order Date]],"mmm")</f>
        <v>Apr</v>
      </c>
    </row>
    <row r="674" spans="1:20" ht="15.75" x14ac:dyDescent="0.25">
      <c r="A674" s="2">
        <v>2590</v>
      </c>
      <c r="B674" s="3">
        <v>46138</v>
      </c>
      <c r="C674" s="4" t="s">
        <v>26</v>
      </c>
      <c r="D674" s="4" t="s">
        <v>47</v>
      </c>
      <c r="E674" s="4" t="s">
        <v>39</v>
      </c>
      <c r="F674" s="4" t="s">
        <v>33</v>
      </c>
      <c r="G674" s="4" t="s">
        <v>54</v>
      </c>
      <c r="H674" s="4" t="s">
        <v>62</v>
      </c>
      <c r="I674" s="5">
        <v>2</v>
      </c>
      <c r="J674" s="6">
        <v>36.51</v>
      </c>
      <c r="K674" s="7">
        <v>0.1</v>
      </c>
      <c r="L674" s="6">
        <v>14.18</v>
      </c>
      <c r="M674" s="6">
        <f t="shared" si="40"/>
        <v>65.718000000000004</v>
      </c>
      <c r="N674" s="6">
        <f t="shared" si="41"/>
        <v>28.36</v>
      </c>
      <c r="O674" s="6">
        <f t="shared" si="42"/>
        <v>37.358000000000004</v>
      </c>
      <c r="P674" s="8">
        <f t="shared" si="43"/>
        <v>0.56845917404668433</v>
      </c>
      <c r="Q674" s="9">
        <f>YEAR(SalesDataTable[[#This Row],[Order Date]])</f>
        <v>2026</v>
      </c>
      <c r="R674" s="8" t="str">
        <f>"Q"&amp;ROUNDUP(MONTH(SalesDataTable[[#This Row],[Order Date]])/3,0)</f>
        <v>Q2</v>
      </c>
      <c r="S674" s="5">
        <f>MONTH(SalesDataTable[[#This Row],[Order Date]])</f>
        <v>4</v>
      </c>
      <c r="T674" s="8" t="str">
        <f>TEXT(SalesDataTable[[#This Row],[Order Date]],"mmm")</f>
        <v>Apr</v>
      </c>
    </row>
    <row r="675" spans="1:20" ht="15.75" x14ac:dyDescent="0.25">
      <c r="A675" s="2">
        <v>2957</v>
      </c>
      <c r="B675" s="3">
        <v>46138</v>
      </c>
      <c r="C675" s="4" t="s">
        <v>40</v>
      </c>
      <c r="D675" s="4" t="s">
        <v>51</v>
      </c>
      <c r="E675" s="4" t="s">
        <v>48</v>
      </c>
      <c r="F675" s="4" t="s">
        <v>33</v>
      </c>
      <c r="G675" s="4" t="s">
        <v>34</v>
      </c>
      <c r="H675" s="4" t="s">
        <v>35</v>
      </c>
      <c r="I675" s="5">
        <v>3</v>
      </c>
      <c r="J675" s="6">
        <v>36.58</v>
      </c>
      <c r="K675" s="7">
        <v>0.05</v>
      </c>
      <c r="L675" s="6">
        <v>13.71</v>
      </c>
      <c r="M675" s="6">
        <f t="shared" si="40"/>
        <v>104.25299999999999</v>
      </c>
      <c r="N675" s="6">
        <f t="shared" si="41"/>
        <v>41.13</v>
      </c>
      <c r="O675" s="6">
        <f t="shared" si="42"/>
        <v>63.122999999999983</v>
      </c>
      <c r="P675" s="8">
        <f t="shared" si="43"/>
        <v>0.60547897902218628</v>
      </c>
      <c r="Q675" s="9">
        <f>YEAR(SalesDataTable[[#This Row],[Order Date]])</f>
        <v>2026</v>
      </c>
      <c r="R675" s="8" t="str">
        <f>"Q"&amp;ROUNDUP(MONTH(SalesDataTable[[#This Row],[Order Date]])/3,0)</f>
        <v>Q2</v>
      </c>
      <c r="S675" s="5">
        <f>MONTH(SalesDataTable[[#This Row],[Order Date]])</f>
        <v>4</v>
      </c>
      <c r="T675" s="8" t="str">
        <f>TEXT(SalesDataTable[[#This Row],[Order Date]],"mmm")</f>
        <v>Apr</v>
      </c>
    </row>
    <row r="676" spans="1:20" ht="15.75" x14ac:dyDescent="0.25">
      <c r="A676" s="2">
        <v>4270</v>
      </c>
      <c r="B676" s="3">
        <v>46138</v>
      </c>
      <c r="C676" s="4" t="s">
        <v>40</v>
      </c>
      <c r="D676" s="4" t="s">
        <v>51</v>
      </c>
      <c r="E676" s="4" t="s">
        <v>39</v>
      </c>
      <c r="F676" s="4" t="s">
        <v>36</v>
      </c>
      <c r="G676" s="4" t="s">
        <v>43</v>
      </c>
      <c r="H676" s="4" t="s">
        <v>49</v>
      </c>
      <c r="I676" s="5">
        <v>2</v>
      </c>
      <c r="J676" s="6">
        <v>191.59</v>
      </c>
      <c r="K676" s="7">
        <v>0</v>
      </c>
      <c r="L676" s="6">
        <v>102.52</v>
      </c>
      <c r="M676" s="6">
        <f t="shared" si="40"/>
        <v>383.18</v>
      </c>
      <c r="N676" s="6">
        <f t="shared" si="41"/>
        <v>205.04</v>
      </c>
      <c r="O676" s="6">
        <f t="shared" si="42"/>
        <v>178.14000000000001</v>
      </c>
      <c r="P676" s="8">
        <f t="shared" si="43"/>
        <v>0.46489900307949272</v>
      </c>
      <c r="Q676" s="9">
        <f>YEAR(SalesDataTable[[#This Row],[Order Date]])</f>
        <v>2026</v>
      </c>
      <c r="R676" s="8" t="str">
        <f>"Q"&amp;ROUNDUP(MONTH(SalesDataTable[[#This Row],[Order Date]])/3,0)</f>
        <v>Q2</v>
      </c>
      <c r="S676" s="5">
        <f>MONTH(SalesDataTable[[#This Row],[Order Date]])</f>
        <v>4</v>
      </c>
      <c r="T676" s="8" t="str">
        <f>TEXT(SalesDataTable[[#This Row],[Order Date]],"mmm")</f>
        <v>Apr</v>
      </c>
    </row>
    <row r="677" spans="1:20" ht="15.75" x14ac:dyDescent="0.25">
      <c r="A677" s="2">
        <v>4324</v>
      </c>
      <c r="B677" s="3">
        <v>46138</v>
      </c>
      <c r="C677" s="4" t="s">
        <v>40</v>
      </c>
      <c r="D677" s="4" t="s">
        <v>53</v>
      </c>
      <c r="E677" s="4" t="s">
        <v>28</v>
      </c>
      <c r="F677" s="4" t="s">
        <v>36</v>
      </c>
      <c r="G677" s="4" t="s">
        <v>43</v>
      </c>
      <c r="H677" s="4" t="s">
        <v>44</v>
      </c>
      <c r="I677" s="5">
        <v>6</v>
      </c>
      <c r="J677" s="6">
        <v>337.24</v>
      </c>
      <c r="K677" s="7">
        <v>0.05</v>
      </c>
      <c r="L677" s="6">
        <v>198.63</v>
      </c>
      <c r="M677" s="6">
        <f t="shared" si="40"/>
        <v>1922.268</v>
      </c>
      <c r="N677" s="6">
        <f t="shared" si="41"/>
        <v>1191.78</v>
      </c>
      <c r="O677" s="6">
        <f t="shared" si="42"/>
        <v>730.48800000000006</v>
      </c>
      <c r="P677" s="8">
        <f t="shared" si="43"/>
        <v>0.38001360892445801</v>
      </c>
      <c r="Q677" s="9">
        <f>YEAR(SalesDataTable[[#This Row],[Order Date]])</f>
        <v>2026</v>
      </c>
      <c r="R677" s="8" t="str">
        <f>"Q"&amp;ROUNDUP(MONTH(SalesDataTable[[#This Row],[Order Date]])/3,0)</f>
        <v>Q2</v>
      </c>
      <c r="S677" s="5">
        <f>MONTH(SalesDataTable[[#This Row],[Order Date]])</f>
        <v>4</v>
      </c>
      <c r="T677" s="8" t="str">
        <f>TEXT(SalesDataTable[[#This Row],[Order Date]],"mmm")</f>
        <v>Apr</v>
      </c>
    </row>
    <row r="678" spans="1:20" ht="15.75" x14ac:dyDescent="0.25">
      <c r="A678" s="2">
        <v>5010</v>
      </c>
      <c r="B678" s="3">
        <v>46138</v>
      </c>
      <c r="C678" s="4" t="s">
        <v>40</v>
      </c>
      <c r="D678" s="4" t="s">
        <v>51</v>
      </c>
      <c r="E678" s="4" t="s">
        <v>28</v>
      </c>
      <c r="F678" s="4" t="s">
        <v>36</v>
      </c>
      <c r="G678" s="4" t="s">
        <v>34</v>
      </c>
      <c r="H678" s="4" t="s">
        <v>52</v>
      </c>
      <c r="I678" s="5">
        <v>3</v>
      </c>
      <c r="J678" s="6">
        <v>46.2</v>
      </c>
      <c r="K678" s="7">
        <v>0.1</v>
      </c>
      <c r="L678" s="6">
        <v>18.149999999999999</v>
      </c>
      <c r="M678" s="6">
        <f t="shared" si="40"/>
        <v>124.74000000000002</v>
      </c>
      <c r="N678" s="6">
        <f t="shared" si="41"/>
        <v>54.449999999999996</v>
      </c>
      <c r="O678" s="6">
        <f t="shared" si="42"/>
        <v>70.29000000000002</v>
      </c>
      <c r="P678" s="8">
        <f t="shared" si="43"/>
        <v>0.5634920634920636</v>
      </c>
      <c r="Q678" s="9">
        <f>YEAR(SalesDataTable[[#This Row],[Order Date]])</f>
        <v>2026</v>
      </c>
      <c r="R678" s="8" t="str">
        <f>"Q"&amp;ROUNDUP(MONTH(SalesDataTable[[#This Row],[Order Date]])/3,0)</f>
        <v>Q2</v>
      </c>
      <c r="S678" s="5">
        <f>MONTH(SalesDataTable[[#This Row],[Order Date]])</f>
        <v>4</v>
      </c>
      <c r="T678" s="8" t="str">
        <f>TEXT(SalesDataTable[[#This Row],[Order Date]],"mmm")</f>
        <v>Apr</v>
      </c>
    </row>
    <row r="679" spans="1:20" ht="15.75" x14ac:dyDescent="0.25">
      <c r="A679" s="2">
        <v>5092</v>
      </c>
      <c r="B679" s="3">
        <v>46138</v>
      </c>
      <c r="C679" s="4" t="s">
        <v>26</v>
      </c>
      <c r="D679" s="4" t="s">
        <v>27</v>
      </c>
      <c r="E679" s="4" t="s">
        <v>48</v>
      </c>
      <c r="F679" s="4" t="s">
        <v>36</v>
      </c>
      <c r="G679" s="4" t="s">
        <v>54</v>
      </c>
      <c r="H679" s="4" t="s">
        <v>65</v>
      </c>
      <c r="I679" s="5">
        <v>4</v>
      </c>
      <c r="J679" s="6">
        <v>50.84</v>
      </c>
      <c r="K679" s="7">
        <v>0.05</v>
      </c>
      <c r="L679" s="6">
        <v>22.63</v>
      </c>
      <c r="M679" s="6">
        <f t="shared" si="40"/>
        <v>193.19200000000001</v>
      </c>
      <c r="N679" s="6">
        <f t="shared" si="41"/>
        <v>90.52</v>
      </c>
      <c r="O679" s="6">
        <f t="shared" si="42"/>
        <v>102.67200000000001</v>
      </c>
      <c r="P679" s="8">
        <f t="shared" si="43"/>
        <v>0.53145057766367143</v>
      </c>
      <c r="Q679" s="9">
        <f>YEAR(SalesDataTable[[#This Row],[Order Date]])</f>
        <v>2026</v>
      </c>
      <c r="R679" s="8" t="str">
        <f>"Q"&amp;ROUNDUP(MONTH(SalesDataTable[[#This Row],[Order Date]])/3,0)</f>
        <v>Q2</v>
      </c>
      <c r="S679" s="5">
        <f>MONTH(SalesDataTable[[#This Row],[Order Date]])</f>
        <v>4</v>
      </c>
      <c r="T679" s="8" t="str">
        <f>TEXT(SalesDataTable[[#This Row],[Order Date]],"mmm")</f>
        <v>Apr</v>
      </c>
    </row>
    <row r="680" spans="1:20" ht="15.75" x14ac:dyDescent="0.25">
      <c r="A680" s="2">
        <v>1061</v>
      </c>
      <c r="B680" s="3">
        <v>46139</v>
      </c>
      <c r="C680" s="4" t="s">
        <v>40</v>
      </c>
      <c r="D680" s="4" t="s">
        <v>67</v>
      </c>
      <c r="E680" s="4" t="s">
        <v>22</v>
      </c>
      <c r="F680" s="4" t="s">
        <v>23</v>
      </c>
      <c r="G680" s="4" t="s">
        <v>34</v>
      </c>
      <c r="H680" s="4" t="s">
        <v>68</v>
      </c>
      <c r="I680" s="5">
        <v>1</v>
      </c>
      <c r="J680" s="6">
        <v>166.5</v>
      </c>
      <c r="K680" s="7">
        <v>0</v>
      </c>
      <c r="L680" s="6">
        <v>85.55</v>
      </c>
      <c r="M680" s="6">
        <f t="shared" si="40"/>
        <v>166.5</v>
      </c>
      <c r="N680" s="6">
        <f t="shared" si="41"/>
        <v>85.55</v>
      </c>
      <c r="O680" s="6">
        <f t="shared" si="42"/>
        <v>80.95</v>
      </c>
      <c r="P680" s="8">
        <f t="shared" si="43"/>
        <v>0.4861861861861862</v>
      </c>
      <c r="Q680" s="9">
        <f>YEAR(SalesDataTable[[#This Row],[Order Date]])</f>
        <v>2026</v>
      </c>
      <c r="R680" s="8" t="str">
        <f>"Q"&amp;ROUNDUP(MONTH(SalesDataTable[[#This Row],[Order Date]])/3,0)</f>
        <v>Q2</v>
      </c>
      <c r="S680" s="5">
        <f>MONTH(SalesDataTable[[#This Row],[Order Date]])</f>
        <v>4</v>
      </c>
      <c r="T680" s="8" t="str">
        <f>TEXT(SalesDataTable[[#This Row],[Order Date]],"mmm")</f>
        <v>Apr</v>
      </c>
    </row>
    <row r="681" spans="1:20" ht="15.75" x14ac:dyDescent="0.25">
      <c r="A681" s="2">
        <v>1099</v>
      </c>
      <c r="B681" s="3">
        <v>46139</v>
      </c>
      <c r="C681" s="4" t="s">
        <v>40</v>
      </c>
      <c r="D681" s="4" t="s">
        <v>41</v>
      </c>
      <c r="E681" s="4" t="s">
        <v>48</v>
      </c>
      <c r="F681" s="4" t="s">
        <v>33</v>
      </c>
      <c r="G681" s="4" t="s">
        <v>29</v>
      </c>
      <c r="H681" s="4" t="s">
        <v>66</v>
      </c>
      <c r="I681" s="5">
        <v>1</v>
      </c>
      <c r="J681" s="6">
        <v>70.2</v>
      </c>
      <c r="K681" s="7">
        <v>0</v>
      </c>
      <c r="L681" s="6">
        <v>32.06</v>
      </c>
      <c r="M681" s="6">
        <f t="shared" si="40"/>
        <v>70.2</v>
      </c>
      <c r="N681" s="6">
        <f t="shared" si="41"/>
        <v>32.06</v>
      </c>
      <c r="O681" s="6">
        <f t="shared" si="42"/>
        <v>38.14</v>
      </c>
      <c r="P681" s="8">
        <f t="shared" si="43"/>
        <v>0.5433048433048433</v>
      </c>
      <c r="Q681" s="9">
        <f>YEAR(SalesDataTable[[#This Row],[Order Date]])</f>
        <v>2026</v>
      </c>
      <c r="R681" s="8" t="str">
        <f>"Q"&amp;ROUNDUP(MONTH(SalesDataTable[[#This Row],[Order Date]])/3,0)</f>
        <v>Q2</v>
      </c>
      <c r="S681" s="5">
        <f>MONTH(SalesDataTable[[#This Row],[Order Date]])</f>
        <v>4</v>
      </c>
      <c r="T681" s="8" t="str">
        <f>TEXT(SalesDataTable[[#This Row],[Order Date]],"mmm")</f>
        <v>Apr</v>
      </c>
    </row>
    <row r="682" spans="1:20" ht="15.75" x14ac:dyDescent="0.25">
      <c r="A682" s="2">
        <v>3500</v>
      </c>
      <c r="B682" s="3">
        <v>46139</v>
      </c>
      <c r="C682" s="4" t="s">
        <v>26</v>
      </c>
      <c r="D682" s="4" t="s">
        <v>63</v>
      </c>
      <c r="E682" s="4" t="s">
        <v>22</v>
      </c>
      <c r="F682" s="4" t="s">
        <v>33</v>
      </c>
      <c r="G682" s="4" t="s">
        <v>54</v>
      </c>
      <c r="H682" s="4" t="s">
        <v>65</v>
      </c>
      <c r="I682" s="5">
        <v>4</v>
      </c>
      <c r="J682" s="6">
        <v>50.67</v>
      </c>
      <c r="K682" s="7">
        <v>0</v>
      </c>
      <c r="L682" s="6">
        <v>22.62</v>
      </c>
      <c r="M682" s="6">
        <f t="shared" si="40"/>
        <v>202.68</v>
      </c>
      <c r="N682" s="6">
        <f t="shared" si="41"/>
        <v>90.48</v>
      </c>
      <c r="O682" s="6">
        <f t="shared" si="42"/>
        <v>112.2</v>
      </c>
      <c r="P682" s="8">
        <f t="shared" si="43"/>
        <v>0.55358200118413259</v>
      </c>
      <c r="Q682" s="9">
        <f>YEAR(SalesDataTable[[#This Row],[Order Date]])</f>
        <v>2026</v>
      </c>
      <c r="R682" s="8" t="str">
        <f>"Q"&amp;ROUNDUP(MONTH(SalesDataTable[[#This Row],[Order Date]])/3,0)</f>
        <v>Q2</v>
      </c>
      <c r="S682" s="5">
        <f>MONTH(SalesDataTable[[#This Row],[Order Date]])</f>
        <v>4</v>
      </c>
      <c r="T682" s="8" t="str">
        <f>TEXT(SalesDataTable[[#This Row],[Order Date]],"mmm")</f>
        <v>Apr</v>
      </c>
    </row>
    <row r="683" spans="1:20" ht="15.75" x14ac:dyDescent="0.25">
      <c r="A683" s="2">
        <v>3856</v>
      </c>
      <c r="B683" s="3">
        <v>46139</v>
      </c>
      <c r="C683" s="4" t="s">
        <v>26</v>
      </c>
      <c r="D683" s="4" t="s">
        <v>61</v>
      </c>
      <c r="E683" s="4" t="s">
        <v>39</v>
      </c>
      <c r="F683" s="4" t="s">
        <v>33</v>
      </c>
      <c r="G683" s="4" t="s">
        <v>34</v>
      </c>
      <c r="H683" s="4" t="s">
        <v>68</v>
      </c>
      <c r="I683" s="5">
        <v>3</v>
      </c>
      <c r="J683" s="6">
        <v>161.05000000000001</v>
      </c>
      <c r="K683" s="7">
        <v>0.05</v>
      </c>
      <c r="L683" s="6">
        <v>87.43</v>
      </c>
      <c r="M683" s="6">
        <f t="shared" si="40"/>
        <v>458.99250000000001</v>
      </c>
      <c r="N683" s="6">
        <f t="shared" si="41"/>
        <v>262.29000000000002</v>
      </c>
      <c r="O683" s="6">
        <f t="shared" si="42"/>
        <v>196.70249999999999</v>
      </c>
      <c r="P683" s="8">
        <f t="shared" si="43"/>
        <v>0.4285527541299694</v>
      </c>
      <c r="Q683" s="9">
        <f>YEAR(SalesDataTable[[#This Row],[Order Date]])</f>
        <v>2026</v>
      </c>
      <c r="R683" s="8" t="str">
        <f>"Q"&amp;ROUNDUP(MONTH(SalesDataTable[[#This Row],[Order Date]])/3,0)</f>
        <v>Q2</v>
      </c>
      <c r="S683" s="5">
        <f>MONTH(SalesDataTable[[#This Row],[Order Date]])</f>
        <v>4</v>
      </c>
      <c r="T683" s="8" t="str">
        <f>TEXT(SalesDataTable[[#This Row],[Order Date]],"mmm")</f>
        <v>Apr</v>
      </c>
    </row>
    <row r="684" spans="1:20" ht="15.75" x14ac:dyDescent="0.25">
      <c r="A684" s="2">
        <v>4044</v>
      </c>
      <c r="B684" s="3">
        <v>46139</v>
      </c>
      <c r="C684" s="4" t="s">
        <v>26</v>
      </c>
      <c r="D684" s="4" t="s">
        <v>47</v>
      </c>
      <c r="E684" s="4" t="s">
        <v>28</v>
      </c>
      <c r="F684" s="4" t="s">
        <v>33</v>
      </c>
      <c r="G684" s="4" t="s">
        <v>54</v>
      </c>
      <c r="H684" s="4" t="s">
        <v>58</v>
      </c>
      <c r="I684" s="5">
        <v>10</v>
      </c>
      <c r="J684" s="6">
        <v>124.59</v>
      </c>
      <c r="K684" s="7">
        <v>0.15</v>
      </c>
      <c r="L684" s="6">
        <v>67.14</v>
      </c>
      <c r="M684" s="6">
        <f t="shared" si="40"/>
        <v>1059.0150000000001</v>
      </c>
      <c r="N684" s="6">
        <f t="shared" si="41"/>
        <v>671.4</v>
      </c>
      <c r="O684" s="6">
        <f t="shared" si="42"/>
        <v>387.61500000000012</v>
      </c>
      <c r="P684" s="8">
        <f t="shared" si="43"/>
        <v>0.36601464568490538</v>
      </c>
      <c r="Q684" s="9">
        <f>YEAR(SalesDataTable[[#This Row],[Order Date]])</f>
        <v>2026</v>
      </c>
      <c r="R684" s="8" t="str">
        <f>"Q"&amp;ROUNDUP(MONTH(SalesDataTable[[#This Row],[Order Date]])/3,0)</f>
        <v>Q2</v>
      </c>
      <c r="S684" s="5">
        <f>MONTH(SalesDataTable[[#This Row],[Order Date]])</f>
        <v>4</v>
      </c>
      <c r="T684" s="8" t="str">
        <f>TEXT(SalesDataTable[[#This Row],[Order Date]],"mmm")</f>
        <v>Apr</v>
      </c>
    </row>
    <row r="685" spans="1:20" ht="15.75" x14ac:dyDescent="0.25">
      <c r="A685" s="2">
        <v>4235</v>
      </c>
      <c r="B685" s="3">
        <v>46139</v>
      </c>
      <c r="C685" s="4" t="s">
        <v>31</v>
      </c>
      <c r="D685" s="4" t="s">
        <v>72</v>
      </c>
      <c r="E685" s="4" t="s">
        <v>22</v>
      </c>
      <c r="F685" s="4" t="s">
        <v>36</v>
      </c>
      <c r="G685" s="4" t="s">
        <v>54</v>
      </c>
      <c r="H685" s="4" t="s">
        <v>65</v>
      </c>
      <c r="I685" s="5">
        <v>1</v>
      </c>
      <c r="J685" s="6">
        <v>50.18</v>
      </c>
      <c r="K685" s="7">
        <v>0</v>
      </c>
      <c r="L685" s="6">
        <v>22.05</v>
      </c>
      <c r="M685" s="6">
        <f t="shared" si="40"/>
        <v>50.18</v>
      </c>
      <c r="N685" s="6">
        <f t="shared" si="41"/>
        <v>22.05</v>
      </c>
      <c r="O685" s="6">
        <f t="shared" si="42"/>
        <v>28.13</v>
      </c>
      <c r="P685" s="8">
        <f t="shared" si="43"/>
        <v>0.56058190514149064</v>
      </c>
      <c r="Q685" s="9">
        <f>YEAR(SalesDataTable[[#This Row],[Order Date]])</f>
        <v>2026</v>
      </c>
      <c r="R685" s="8" t="str">
        <f>"Q"&amp;ROUNDUP(MONTH(SalesDataTable[[#This Row],[Order Date]])/3,0)</f>
        <v>Q2</v>
      </c>
      <c r="S685" s="5">
        <f>MONTH(SalesDataTable[[#This Row],[Order Date]])</f>
        <v>4</v>
      </c>
      <c r="T685" s="8" t="str">
        <f>TEXT(SalesDataTable[[#This Row],[Order Date]],"mmm")</f>
        <v>Apr</v>
      </c>
    </row>
    <row r="686" spans="1:20" ht="15.75" x14ac:dyDescent="0.25">
      <c r="A686" s="2">
        <v>122</v>
      </c>
      <c r="B686" s="3">
        <v>46140</v>
      </c>
      <c r="C686" s="4" t="s">
        <v>26</v>
      </c>
      <c r="D686" s="4" t="s">
        <v>61</v>
      </c>
      <c r="E686" s="4" t="s">
        <v>22</v>
      </c>
      <c r="F686" s="4" t="s">
        <v>33</v>
      </c>
      <c r="G686" s="4" t="s">
        <v>43</v>
      </c>
      <c r="H686" s="4" t="s">
        <v>60</v>
      </c>
      <c r="I686" s="5">
        <v>1</v>
      </c>
      <c r="J686" s="6">
        <v>83.38</v>
      </c>
      <c r="K686" s="7">
        <v>0</v>
      </c>
      <c r="L686" s="6">
        <v>38.979999999999997</v>
      </c>
      <c r="M686" s="6">
        <f t="shared" si="40"/>
        <v>83.38</v>
      </c>
      <c r="N686" s="6">
        <f t="shared" si="41"/>
        <v>38.979999999999997</v>
      </c>
      <c r="O686" s="6">
        <f t="shared" si="42"/>
        <v>44.4</v>
      </c>
      <c r="P686" s="8">
        <f t="shared" si="43"/>
        <v>0.53250179899256422</v>
      </c>
      <c r="Q686" s="9">
        <f>YEAR(SalesDataTable[[#This Row],[Order Date]])</f>
        <v>2026</v>
      </c>
      <c r="R686" s="8" t="str">
        <f>"Q"&amp;ROUNDUP(MONTH(SalesDataTable[[#This Row],[Order Date]])/3,0)</f>
        <v>Q2</v>
      </c>
      <c r="S686" s="5">
        <f>MONTH(SalesDataTable[[#This Row],[Order Date]])</f>
        <v>4</v>
      </c>
      <c r="T686" s="8" t="str">
        <f>TEXT(SalesDataTable[[#This Row],[Order Date]],"mmm")</f>
        <v>Apr</v>
      </c>
    </row>
    <row r="687" spans="1:20" ht="15.75" x14ac:dyDescent="0.25">
      <c r="A687" s="2">
        <v>239</v>
      </c>
      <c r="B687" s="3">
        <v>46140</v>
      </c>
      <c r="C687" s="4" t="s">
        <v>40</v>
      </c>
      <c r="D687" s="4" t="s">
        <v>51</v>
      </c>
      <c r="E687" s="4" t="s">
        <v>22</v>
      </c>
      <c r="F687" s="4" t="s">
        <v>23</v>
      </c>
      <c r="G687" s="4" t="s">
        <v>34</v>
      </c>
      <c r="H687" s="4" t="s">
        <v>35</v>
      </c>
      <c r="I687" s="5">
        <v>1</v>
      </c>
      <c r="J687" s="6">
        <v>35.549999999999997</v>
      </c>
      <c r="K687" s="7">
        <v>0.05</v>
      </c>
      <c r="L687" s="6">
        <v>13.25</v>
      </c>
      <c r="M687" s="6">
        <f t="shared" si="40"/>
        <v>33.772499999999994</v>
      </c>
      <c r="N687" s="6">
        <f t="shared" si="41"/>
        <v>13.25</v>
      </c>
      <c r="O687" s="6">
        <f t="shared" si="42"/>
        <v>20.522499999999994</v>
      </c>
      <c r="P687" s="8">
        <f t="shared" si="43"/>
        <v>0.60766896143311855</v>
      </c>
      <c r="Q687" s="9">
        <f>YEAR(SalesDataTable[[#This Row],[Order Date]])</f>
        <v>2026</v>
      </c>
      <c r="R687" s="8" t="str">
        <f>"Q"&amp;ROUNDUP(MONTH(SalesDataTable[[#This Row],[Order Date]])/3,0)</f>
        <v>Q2</v>
      </c>
      <c r="S687" s="5">
        <f>MONTH(SalesDataTable[[#This Row],[Order Date]])</f>
        <v>4</v>
      </c>
      <c r="T687" s="8" t="str">
        <f>TEXT(SalesDataTable[[#This Row],[Order Date]],"mmm")</f>
        <v>Apr</v>
      </c>
    </row>
    <row r="688" spans="1:20" ht="15.75" x14ac:dyDescent="0.25">
      <c r="A688" s="2">
        <v>356</v>
      </c>
      <c r="B688" s="3">
        <v>46140</v>
      </c>
      <c r="C688" s="4" t="s">
        <v>40</v>
      </c>
      <c r="D688" s="4" t="s">
        <v>53</v>
      </c>
      <c r="E688" s="4" t="s">
        <v>39</v>
      </c>
      <c r="F688" s="4" t="s">
        <v>33</v>
      </c>
      <c r="G688" s="4" t="s">
        <v>29</v>
      </c>
      <c r="H688" s="4" t="s">
        <v>57</v>
      </c>
      <c r="I688" s="5">
        <v>1</v>
      </c>
      <c r="J688" s="6">
        <v>154.36000000000001</v>
      </c>
      <c r="K688" s="7">
        <v>0</v>
      </c>
      <c r="L688" s="6">
        <v>77.760000000000005</v>
      </c>
      <c r="M688" s="6">
        <f t="shared" si="40"/>
        <v>154.36000000000001</v>
      </c>
      <c r="N688" s="6">
        <f t="shared" si="41"/>
        <v>77.760000000000005</v>
      </c>
      <c r="O688" s="6">
        <f t="shared" si="42"/>
        <v>76.600000000000009</v>
      </c>
      <c r="P688" s="8">
        <f t="shared" si="43"/>
        <v>0.49624254988338951</v>
      </c>
      <c r="Q688" s="9">
        <f>YEAR(SalesDataTable[[#This Row],[Order Date]])</f>
        <v>2026</v>
      </c>
      <c r="R688" s="8" t="str">
        <f>"Q"&amp;ROUNDUP(MONTH(SalesDataTable[[#This Row],[Order Date]])/3,0)</f>
        <v>Q2</v>
      </c>
      <c r="S688" s="5">
        <f>MONTH(SalesDataTable[[#This Row],[Order Date]])</f>
        <v>4</v>
      </c>
      <c r="T688" s="8" t="str">
        <f>TEXT(SalesDataTable[[#This Row],[Order Date]],"mmm")</f>
        <v>Apr</v>
      </c>
    </row>
    <row r="689" spans="1:20" ht="15.75" x14ac:dyDescent="0.25">
      <c r="A689" s="2">
        <v>785</v>
      </c>
      <c r="B689" s="3">
        <v>46140</v>
      </c>
      <c r="C689" s="4" t="s">
        <v>20</v>
      </c>
      <c r="D689" s="4" t="s">
        <v>56</v>
      </c>
      <c r="E689" s="4" t="s">
        <v>48</v>
      </c>
      <c r="F689" s="4" t="s">
        <v>33</v>
      </c>
      <c r="G689" s="4" t="s">
        <v>29</v>
      </c>
      <c r="H689" s="4" t="s">
        <v>57</v>
      </c>
      <c r="I689" s="5">
        <v>1</v>
      </c>
      <c r="J689" s="6">
        <v>155.68</v>
      </c>
      <c r="K689" s="7">
        <v>0</v>
      </c>
      <c r="L689" s="6">
        <v>77.97</v>
      </c>
      <c r="M689" s="6">
        <f t="shared" si="40"/>
        <v>155.68</v>
      </c>
      <c r="N689" s="6">
        <f t="shared" si="41"/>
        <v>77.97</v>
      </c>
      <c r="O689" s="6">
        <f t="shared" si="42"/>
        <v>77.710000000000008</v>
      </c>
      <c r="P689" s="8">
        <f t="shared" si="43"/>
        <v>0.49916495375128472</v>
      </c>
      <c r="Q689" s="9">
        <f>YEAR(SalesDataTable[[#This Row],[Order Date]])</f>
        <v>2026</v>
      </c>
      <c r="R689" s="8" t="str">
        <f>"Q"&amp;ROUNDUP(MONTH(SalesDataTable[[#This Row],[Order Date]])/3,0)</f>
        <v>Q2</v>
      </c>
      <c r="S689" s="5">
        <f>MONTH(SalesDataTable[[#This Row],[Order Date]])</f>
        <v>4</v>
      </c>
      <c r="T689" s="8" t="str">
        <f>TEXT(SalesDataTable[[#This Row],[Order Date]],"mmm")</f>
        <v>Apr</v>
      </c>
    </row>
    <row r="690" spans="1:20" ht="15.75" x14ac:dyDescent="0.25">
      <c r="A690" s="2">
        <v>2325</v>
      </c>
      <c r="B690" s="3">
        <v>46140</v>
      </c>
      <c r="C690" s="4" t="s">
        <v>20</v>
      </c>
      <c r="D690" s="4" t="s">
        <v>21</v>
      </c>
      <c r="E690" s="4" t="s">
        <v>22</v>
      </c>
      <c r="F690" s="4" t="s">
        <v>23</v>
      </c>
      <c r="G690" s="4" t="s">
        <v>54</v>
      </c>
      <c r="H690" s="4" t="s">
        <v>55</v>
      </c>
      <c r="I690" s="5">
        <v>1</v>
      </c>
      <c r="J690" s="6">
        <v>40.950000000000003</v>
      </c>
      <c r="K690" s="7">
        <v>0.15</v>
      </c>
      <c r="L690" s="6">
        <v>14.89</v>
      </c>
      <c r="M690" s="6">
        <f t="shared" si="40"/>
        <v>34.807500000000005</v>
      </c>
      <c r="N690" s="6">
        <f t="shared" si="41"/>
        <v>14.89</v>
      </c>
      <c r="O690" s="6">
        <f t="shared" si="42"/>
        <v>19.917500000000004</v>
      </c>
      <c r="P690" s="8">
        <f t="shared" si="43"/>
        <v>0.57221863104216053</v>
      </c>
      <c r="Q690" s="9">
        <f>YEAR(SalesDataTable[[#This Row],[Order Date]])</f>
        <v>2026</v>
      </c>
      <c r="R690" s="8" t="str">
        <f>"Q"&amp;ROUNDUP(MONTH(SalesDataTable[[#This Row],[Order Date]])/3,0)</f>
        <v>Q2</v>
      </c>
      <c r="S690" s="5">
        <f>MONTH(SalesDataTable[[#This Row],[Order Date]])</f>
        <v>4</v>
      </c>
      <c r="T690" s="8" t="str">
        <f>TEXT(SalesDataTable[[#This Row],[Order Date]],"mmm")</f>
        <v>Apr</v>
      </c>
    </row>
    <row r="691" spans="1:20" ht="15.75" x14ac:dyDescent="0.25">
      <c r="A691" s="2">
        <v>2566</v>
      </c>
      <c r="B691" s="3">
        <v>46140</v>
      </c>
      <c r="C691" s="4" t="s">
        <v>40</v>
      </c>
      <c r="D691" s="4" t="s">
        <v>67</v>
      </c>
      <c r="E691" s="4" t="s">
        <v>48</v>
      </c>
      <c r="F691" s="4" t="s">
        <v>23</v>
      </c>
      <c r="G691" s="4" t="s">
        <v>34</v>
      </c>
      <c r="H691" s="4" t="s">
        <v>52</v>
      </c>
      <c r="I691" s="5">
        <v>3</v>
      </c>
      <c r="J691" s="6">
        <v>47.28</v>
      </c>
      <c r="K691" s="7">
        <v>0.05</v>
      </c>
      <c r="L691" s="6">
        <v>18.52</v>
      </c>
      <c r="M691" s="6">
        <f t="shared" si="40"/>
        <v>134.74799999999999</v>
      </c>
      <c r="N691" s="6">
        <f t="shared" si="41"/>
        <v>55.56</v>
      </c>
      <c r="O691" s="6">
        <f t="shared" si="42"/>
        <v>79.187999999999988</v>
      </c>
      <c r="P691" s="8">
        <f t="shared" si="43"/>
        <v>0.58767477068305274</v>
      </c>
      <c r="Q691" s="9">
        <f>YEAR(SalesDataTable[[#This Row],[Order Date]])</f>
        <v>2026</v>
      </c>
      <c r="R691" s="8" t="str">
        <f>"Q"&amp;ROUNDUP(MONTH(SalesDataTable[[#This Row],[Order Date]])/3,0)</f>
        <v>Q2</v>
      </c>
      <c r="S691" s="5">
        <f>MONTH(SalesDataTable[[#This Row],[Order Date]])</f>
        <v>4</v>
      </c>
      <c r="T691" s="8" t="str">
        <f>TEXT(SalesDataTable[[#This Row],[Order Date]],"mmm")</f>
        <v>Apr</v>
      </c>
    </row>
    <row r="692" spans="1:20" ht="15.75" x14ac:dyDescent="0.25">
      <c r="A692" s="2">
        <v>3105</v>
      </c>
      <c r="B692" s="3">
        <v>46140</v>
      </c>
      <c r="C692" s="4" t="s">
        <v>40</v>
      </c>
      <c r="D692" s="4" t="s">
        <v>51</v>
      </c>
      <c r="E692" s="4" t="s">
        <v>22</v>
      </c>
      <c r="F692" s="4" t="s">
        <v>23</v>
      </c>
      <c r="G692" s="4" t="s">
        <v>54</v>
      </c>
      <c r="H692" s="4" t="s">
        <v>65</v>
      </c>
      <c r="I692" s="5">
        <v>4</v>
      </c>
      <c r="J692" s="6">
        <v>51.57</v>
      </c>
      <c r="K692" s="7">
        <v>0.1</v>
      </c>
      <c r="L692" s="6">
        <v>22.58</v>
      </c>
      <c r="M692" s="6">
        <f t="shared" si="40"/>
        <v>185.65200000000002</v>
      </c>
      <c r="N692" s="6">
        <f t="shared" si="41"/>
        <v>90.32</v>
      </c>
      <c r="O692" s="6">
        <f t="shared" si="42"/>
        <v>95.332000000000022</v>
      </c>
      <c r="P692" s="8">
        <f t="shared" si="43"/>
        <v>0.51349837330058401</v>
      </c>
      <c r="Q692" s="9">
        <f>YEAR(SalesDataTable[[#This Row],[Order Date]])</f>
        <v>2026</v>
      </c>
      <c r="R692" s="8" t="str">
        <f>"Q"&amp;ROUNDUP(MONTH(SalesDataTable[[#This Row],[Order Date]])/3,0)</f>
        <v>Q2</v>
      </c>
      <c r="S692" s="5">
        <f>MONTH(SalesDataTable[[#This Row],[Order Date]])</f>
        <v>4</v>
      </c>
      <c r="T692" s="8" t="str">
        <f>TEXT(SalesDataTable[[#This Row],[Order Date]],"mmm")</f>
        <v>Apr</v>
      </c>
    </row>
    <row r="693" spans="1:20" ht="15.75" x14ac:dyDescent="0.25">
      <c r="A693" s="2">
        <v>3167</v>
      </c>
      <c r="B693" s="3">
        <v>46140</v>
      </c>
      <c r="C693" s="4" t="s">
        <v>40</v>
      </c>
      <c r="D693" s="4" t="s">
        <v>53</v>
      </c>
      <c r="E693" s="4" t="s">
        <v>22</v>
      </c>
      <c r="F693" s="4" t="s">
        <v>36</v>
      </c>
      <c r="G693" s="4" t="s">
        <v>24</v>
      </c>
      <c r="H693" s="4" t="s">
        <v>42</v>
      </c>
      <c r="I693" s="5">
        <v>1</v>
      </c>
      <c r="J693" s="6">
        <v>51.61</v>
      </c>
      <c r="K693" s="7">
        <v>0</v>
      </c>
      <c r="L693" s="6">
        <v>23</v>
      </c>
      <c r="M693" s="6">
        <f t="shared" si="40"/>
        <v>51.61</v>
      </c>
      <c r="N693" s="6">
        <f t="shared" si="41"/>
        <v>23</v>
      </c>
      <c r="O693" s="6">
        <f t="shared" si="42"/>
        <v>28.61</v>
      </c>
      <c r="P693" s="8">
        <f t="shared" si="43"/>
        <v>0.55434993218368533</v>
      </c>
      <c r="Q693" s="9">
        <f>YEAR(SalesDataTable[[#This Row],[Order Date]])</f>
        <v>2026</v>
      </c>
      <c r="R693" s="8" t="str">
        <f>"Q"&amp;ROUNDUP(MONTH(SalesDataTable[[#This Row],[Order Date]])/3,0)</f>
        <v>Q2</v>
      </c>
      <c r="S693" s="5">
        <f>MONTH(SalesDataTable[[#This Row],[Order Date]])</f>
        <v>4</v>
      </c>
      <c r="T693" s="8" t="str">
        <f>TEXT(SalesDataTable[[#This Row],[Order Date]],"mmm")</f>
        <v>Apr</v>
      </c>
    </row>
    <row r="694" spans="1:20" ht="15.75" x14ac:dyDescent="0.25">
      <c r="A694" s="2">
        <v>4396</v>
      </c>
      <c r="B694" s="3">
        <v>46140</v>
      </c>
      <c r="C694" s="4" t="s">
        <v>20</v>
      </c>
      <c r="D694" s="4" t="s">
        <v>70</v>
      </c>
      <c r="E694" s="4" t="s">
        <v>39</v>
      </c>
      <c r="F694" s="4" t="s">
        <v>23</v>
      </c>
      <c r="G694" s="4" t="s">
        <v>54</v>
      </c>
      <c r="H694" s="4" t="s">
        <v>65</v>
      </c>
      <c r="I694" s="5">
        <v>1</v>
      </c>
      <c r="J694" s="6">
        <v>50.56</v>
      </c>
      <c r="K694" s="7">
        <v>0.05</v>
      </c>
      <c r="L694" s="6">
        <v>22.06</v>
      </c>
      <c r="M694" s="6">
        <f t="shared" si="40"/>
        <v>48.031999999999996</v>
      </c>
      <c r="N694" s="6">
        <f t="shared" si="41"/>
        <v>22.06</v>
      </c>
      <c r="O694" s="6">
        <f t="shared" si="42"/>
        <v>25.971999999999998</v>
      </c>
      <c r="P694" s="8">
        <f t="shared" si="43"/>
        <v>0.54072285143237842</v>
      </c>
      <c r="Q694" s="9">
        <f>YEAR(SalesDataTable[[#This Row],[Order Date]])</f>
        <v>2026</v>
      </c>
      <c r="R694" s="8" t="str">
        <f>"Q"&amp;ROUNDUP(MONTH(SalesDataTable[[#This Row],[Order Date]])/3,0)</f>
        <v>Q2</v>
      </c>
      <c r="S694" s="5">
        <f>MONTH(SalesDataTable[[#This Row],[Order Date]])</f>
        <v>4</v>
      </c>
      <c r="T694" s="8" t="str">
        <f>TEXT(SalesDataTable[[#This Row],[Order Date]],"mmm")</f>
        <v>Apr</v>
      </c>
    </row>
    <row r="695" spans="1:20" ht="15.75" x14ac:dyDescent="0.25">
      <c r="A695" s="2">
        <v>4475</v>
      </c>
      <c r="B695" s="3">
        <v>46140</v>
      </c>
      <c r="C695" s="4" t="s">
        <v>31</v>
      </c>
      <c r="D695" s="4" t="s">
        <v>45</v>
      </c>
      <c r="E695" s="4" t="s">
        <v>48</v>
      </c>
      <c r="F695" s="4" t="s">
        <v>36</v>
      </c>
      <c r="G695" s="4" t="s">
        <v>34</v>
      </c>
      <c r="H695" s="4" t="s">
        <v>68</v>
      </c>
      <c r="I695" s="5">
        <v>2</v>
      </c>
      <c r="J695" s="6">
        <v>165.74</v>
      </c>
      <c r="K695" s="7">
        <v>0</v>
      </c>
      <c r="L695" s="6">
        <v>87.73</v>
      </c>
      <c r="M695" s="6">
        <f t="shared" si="40"/>
        <v>331.48</v>
      </c>
      <c r="N695" s="6">
        <f t="shared" si="41"/>
        <v>175.46</v>
      </c>
      <c r="O695" s="6">
        <f t="shared" si="42"/>
        <v>156.02000000000001</v>
      </c>
      <c r="P695" s="8">
        <f t="shared" si="43"/>
        <v>0.47067696391939184</v>
      </c>
      <c r="Q695" s="9">
        <f>YEAR(SalesDataTable[[#This Row],[Order Date]])</f>
        <v>2026</v>
      </c>
      <c r="R695" s="8" t="str">
        <f>"Q"&amp;ROUNDUP(MONTH(SalesDataTable[[#This Row],[Order Date]])/3,0)</f>
        <v>Q2</v>
      </c>
      <c r="S695" s="5">
        <f>MONTH(SalesDataTable[[#This Row],[Order Date]])</f>
        <v>4</v>
      </c>
      <c r="T695" s="8" t="str">
        <f>TEXT(SalesDataTable[[#This Row],[Order Date]],"mmm")</f>
        <v>Apr</v>
      </c>
    </row>
    <row r="696" spans="1:20" ht="15.75" x14ac:dyDescent="0.25">
      <c r="A696" s="2">
        <v>4482</v>
      </c>
      <c r="B696" s="3">
        <v>46140</v>
      </c>
      <c r="C696" s="4" t="s">
        <v>31</v>
      </c>
      <c r="D696" s="4" t="s">
        <v>32</v>
      </c>
      <c r="E696" s="4" t="s">
        <v>22</v>
      </c>
      <c r="F696" s="4" t="s">
        <v>36</v>
      </c>
      <c r="G696" s="4" t="s">
        <v>54</v>
      </c>
      <c r="H696" s="4" t="s">
        <v>62</v>
      </c>
      <c r="I696" s="5">
        <v>3</v>
      </c>
      <c r="J696" s="6">
        <v>36.770000000000003</v>
      </c>
      <c r="K696" s="7">
        <v>0</v>
      </c>
      <c r="L696" s="6">
        <v>13.63</v>
      </c>
      <c r="M696" s="6">
        <f t="shared" si="40"/>
        <v>110.31</v>
      </c>
      <c r="N696" s="6">
        <f t="shared" si="41"/>
        <v>40.89</v>
      </c>
      <c r="O696" s="6">
        <f t="shared" si="42"/>
        <v>69.42</v>
      </c>
      <c r="P696" s="8">
        <f t="shared" si="43"/>
        <v>0.62931737829752521</v>
      </c>
      <c r="Q696" s="9">
        <f>YEAR(SalesDataTable[[#This Row],[Order Date]])</f>
        <v>2026</v>
      </c>
      <c r="R696" s="8" t="str">
        <f>"Q"&amp;ROUNDUP(MONTH(SalesDataTable[[#This Row],[Order Date]])/3,0)</f>
        <v>Q2</v>
      </c>
      <c r="S696" s="5">
        <f>MONTH(SalesDataTable[[#This Row],[Order Date]])</f>
        <v>4</v>
      </c>
      <c r="T696" s="8" t="str">
        <f>TEXT(SalesDataTable[[#This Row],[Order Date]],"mmm")</f>
        <v>Apr</v>
      </c>
    </row>
    <row r="697" spans="1:20" ht="15.75" x14ac:dyDescent="0.25">
      <c r="A697" s="2">
        <v>5022</v>
      </c>
      <c r="B697" s="3">
        <v>46140</v>
      </c>
      <c r="C697" s="4" t="s">
        <v>40</v>
      </c>
      <c r="D697" s="4" t="s">
        <v>51</v>
      </c>
      <c r="E697" s="4" t="s">
        <v>22</v>
      </c>
      <c r="F697" s="4" t="s">
        <v>36</v>
      </c>
      <c r="G697" s="4" t="s">
        <v>43</v>
      </c>
      <c r="H697" s="4" t="s">
        <v>49</v>
      </c>
      <c r="I697" s="5">
        <v>2</v>
      </c>
      <c r="J697" s="6">
        <v>196.37</v>
      </c>
      <c r="K697" s="7">
        <v>0</v>
      </c>
      <c r="L697" s="6">
        <v>101.73</v>
      </c>
      <c r="M697" s="6">
        <f t="shared" si="40"/>
        <v>392.74</v>
      </c>
      <c r="N697" s="6">
        <f t="shared" si="41"/>
        <v>203.46</v>
      </c>
      <c r="O697" s="6">
        <f t="shared" si="42"/>
        <v>189.28</v>
      </c>
      <c r="P697" s="8">
        <f t="shared" si="43"/>
        <v>0.48194734429902736</v>
      </c>
      <c r="Q697" s="9">
        <f>YEAR(SalesDataTable[[#This Row],[Order Date]])</f>
        <v>2026</v>
      </c>
      <c r="R697" s="8" t="str">
        <f>"Q"&amp;ROUNDUP(MONTH(SalesDataTable[[#This Row],[Order Date]])/3,0)</f>
        <v>Q2</v>
      </c>
      <c r="S697" s="5">
        <f>MONTH(SalesDataTable[[#This Row],[Order Date]])</f>
        <v>4</v>
      </c>
      <c r="T697" s="8" t="str">
        <f>TEXT(SalesDataTable[[#This Row],[Order Date]],"mmm")</f>
        <v>Apr</v>
      </c>
    </row>
    <row r="698" spans="1:20" ht="15.75" x14ac:dyDescent="0.25">
      <c r="A698" s="2">
        <v>1304</v>
      </c>
      <c r="B698" s="3">
        <v>46141</v>
      </c>
      <c r="C698" s="4" t="s">
        <v>20</v>
      </c>
      <c r="D698" s="4" t="s">
        <v>21</v>
      </c>
      <c r="E698" s="4" t="s">
        <v>48</v>
      </c>
      <c r="F698" s="4" t="s">
        <v>23</v>
      </c>
      <c r="G698" s="4" t="s">
        <v>34</v>
      </c>
      <c r="H698" s="4" t="s">
        <v>35</v>
      </c>
      <c r="I698" s="5">
        <v>2</v>
      </c>
      <c r="J698" s="6">
        <v>35.33</v>
      </c>
      <c r="K698" s="7">
        <v>0</v>
      </c>
      <c r="L698" s="6">
        <v>13.69</v>
      </c>
      <c r="M698" s="6">
        <f t="shared" si="40"/>
        <v>70.66</v>
      </c>
      <c r="N698" s="6">
        <f t="shared" si="41"/>
        <v>27.38</v>
      </c>
      <c r="O698" s="6">
        <f t="shared" si="42"/>
        <v>43.28</v>
      </c>
      <c r="P698" s="8">
        <f t="shared" si="43"/>
        <v>0.61251061420888764</v>
      </c>
      <c r="Q698" s="9">
        <f>YEAR(SalesDataTable[[#This Row],[Order Date]])</f>
        <v>2026</v>
      </c>
      <c r="R698" s="8" t="str">
        <f>"Q"&amp;ROUNDUP(MONTH(SalesDataTable[[#This Row],[Order Date]])/3,0)</f>
        <v>Q2</v>
      </c>
      <c r="S698" s="5">
        <f>MONTH(SalesDataTable[[#This Row],[Order Date]])</f>
        <v>4</v>
      </c>
      <c r="T698" s="8" t="str">
        <f>TEXT(SalesDataTable[[#This Row],[Order Date]],"mmm")</f>
        <v>Apr</v>
      </c>
    </row>
    <row r="699" spans="1:20" ht="15.75" x14ac:dyDescent="0.25">
      <c r="A699" s="2">
        <v>3008</v>
      </c>
      <c r="B699" s="3">
        <v>46141</v>
      </c>
      <c r="C699" s="4" t="s">
        <v>31</v>
      </c>
      <c r="D699" s="4" t="s">
        <v>32</v>
      </c>
      <c r="E699" s="4" t="s">
        <v>28</v>
      </c>
      <c r="F699" s="4" t="s">
        <v>36</v>
      </c>
      <c r="G699" s="4" t="s">
        <v>34</v>
      </c>
      <c r="H699" s="4" t="s">
        <v>52</v>
      </c>
      <c r="I699" s="5">
        <v>4</v>
      </c>
      <c r="J699" s="6">
        <v>46.43</v>
      </c>
      <c r="K699" s="7">
        <v>0.1</v>
      </c>
      <c r="L699" s="6">
        <v>18.04</v>
      </c>
      <c r="M699" s="6">
        <f t="shared" si="40"/>
        <v>167.148</v>
      </c>
      <c r="N699" s="6">
        <f t="shared" si="41"/>
        <v>72.16</v>
      </c>
      <c r="O699" s="6">
        <f t="shared" si="42"/>
        <v>94.988</v>
      </c>
      <c r="P699" s="8">
        <f t="shared" si="43"/>
        <v>0.56828678775695796</v>
      </c>
      <c r="Q699" s="9">
        <f>YEAR(SalesDataTable[[#This Row],[Order Date]])</f>
        <v>2026</v>
      </c>
      <c r="R699" s="8" t="str">
        <f>"Q"&amp;ROUNDUP(MONTH(SalesDataTable[[#This Row],[Order Date]])/3,0)</f>
        <v>Q2</v>
      </c>
      <c r="S699" s="5">
        <f>MONTH(SalesDataTable[[#This Row],[Order Date]])</f>
        <v>4</v>
      </c>
      <c r="T699" s="8" t="str">
        <f>TEXT(SalesDataTable[[#This Row],[Order Date]],"mmm")</f>
        <v>Apr</v>
      </c>
    </row>
    <row r="700" spans="1:20" ht="15.75" x14ac:dyDescent="0.25">
      <c r="A700" s="2">
        <v>4140</v>
      </c>
      <c r="B700" s="3">
        <v>46141</v>
      </c>
      <c r="C700" s="4" t="s">
        <v>40</v>
      </c>
      <c r="D700" s="4" t="s">
        <v>51</v>
      </c>
      <c r="E700" s="4" t="s">
        <v>48</v>
      </c>
      <c r="F700" s="4" t="s">
        <v>33</v>
      </c>
      <c r="G700" s="4" t="s">
        <v>54</v>
      </c>
      <c r="H700" s="4" t="s">
        <v>58</v>
      </c>
      <c r="I700" s="5">
        <v>1</v>
      </c>
      <c r="J700" s="6">
        <v>125.25</v>
      </c>
      <c r="K700" s="7">
        <v>0</v>
      </c>
      <c r="L700" s="6">
        <v>70.88</v>
      </c>
      <c r="M700" s="6">
        <f t="shared" si="40"/>
        <v>125.25</v>
      </c>
      <c r="N700" s="6">
        <f t="shared" si="41"/>
        <v>70.88</v>
      </c>
      <c r="O700" s="6">
        <f t="shared" si="42"/>
        <v>54.370000000000005</v>
      </c>
      <c r="P700" s="8">
        <f t="shared" si="43"/>
        <v>0.43409181636726552</v>
      </c>
      <c r="Q700" s="9">
        <f>YEAR(SalesDataTable[[#This Row],[Order Date]])</f>
        <v>2026</v>
      </c>
      <c r="R700" s="8" t="str">
        <f>"Q"&amp;ROUNDUP(MONTH(SalesDataTable[[#This Row],[Order Date]])/3,0)</f>
        <v>Q2</v>
      </c>
      <c r="S700" s="5">
        <f>MONTH(SalesDataTable[[#This Row],[Order Date]])</f>
        <v>4</v>
      </c>
      <c r="T700" s="8" t="str">
        <f>TEXT(SalesDataTable[[#This Row],[Order Date]],"mmm")</f>
        <v>Apr</v>
      </c>
    </row>
    <row r="701" spans="1:20" ht="15.75" x14ac:dyDescent="0.25">
      <c r="A701" s="2">
        <v>4151</v>
      </c>
      <c r="B701" s="3">
        <v>46141</v>
      </c>
      <c r="C701" s="4" t="s">
        <v>26</v>
      </c>
      <c r="D701" s="4" t="s">
        <v>69</v>
      </c>
      <c r="E701" s="4" t="s">
        <v>22</v>
      </c>
      <c r="F701" s="4" t="s">
        <v>23</v>
      </c>
      <c r="G701" s="4" t="s">
        <v>43</v>
      </c>
      <c r="H701" s="4" t="s">
        <v>44</v>
      </c>
      <c r="I701" s="5">
        <v>1</v>
      </c>
      <c r="J701" s="6">
        <v>341.98</v>
      </c>
      <c r="K701" s="7">
        <v>0</v>
      </c>
      <c r="L701" s="6">
        <v>192.43</v>
      </c>
      <c r="M701" s="6">
        <f t="shared" si="40"/>
        <v>341.98</v>
      </c>
      <c r="N701" s="6">
        <f t="shared" si="41"/>
        <v>192.43</v>
      </c>
      <c r="O701" s="6">
        <f t="shared" si="42"/>
        <v>149.55000000000001</v>
      </c>
      <c r="P701" s="8">
        <f t="shared" si="43"/>
        <v>0.43730627522077314</v>
      </c>
      <c r="Q701" s="9">
        <f>YEAR(SalesDataTable[[#This Row],[Order Date]])</f>
        <v>2026</v>
      </c>
      <c r="R701" s="8" t="str">
        <f>"Q"&amp;ROUNDUP(MONTH(SalesDataTable[[#This Row],[Order Date]])/3,0)</f>
        <v>Q2</v>
      </c>
      <c r="S701" s="5">
        <f>MONTH(SalesDataTable[[#This Row],[Order Date]])</f>
        <v>4</v>
      </c>
      <c r="T701" s="8" t="str">
        <f>TEXT(SalesDataTable[[#This Row],[Order Date]],"mmm")</f>
        <v>Apr</v>
      </c>
    </row>
    <row r="702" spans="1:20" ht="15.75" x14ac:dyDescent="0.25">
      <c r="A702" s="2">
        <v>4650</v>
      </c>
      <c r="B702" s="3">
        <v>46141</v>
      </c>
      <c r="C702" s="4" t="s">
        <v>26</v>
      </c>
      <c r="D702" s="4" t="s">
        <v>47</v>
      </c>
      <c r="E702" s="4" t="s">
        <v>48</v>
      </c>
      <c r="F702" s="4" t="s">
        <v>36</v>
      </c>
      <c r="G702" s="4" t="s">
        <v>54</v>
      </c>
      <c r="H702" s="4" t="s">
        <v>55</v>
      </c>
      <c r="I702" s="5">
        <v>1</v>
      </c>
      <c r="J702" s="6">
        <v>40.04</v>
      </c>
      <c r="K702" s="7">
        <v>0</v>
      </c>
      <c r="L702" s="6">
        <v>14.72</v>
      </c>
      <c r="M702" s="6">
        <f t="shared" si="40"/>
        <v>40.04</v>
      </c>
      <c r="N702" s="6">
        <f t="shared" si="41"/>
        <v>14.72</v>
      </c>
      <c r="O702" s="6">
        <f t="shared" si="42"/>
        <v>25.32</v>
      </c>
      <c r="P702" s="8">
        <f t="shared" si="43"/>
        <v>0.63236763236763238</v>
      </c>
      <c r="Q702" s="9">
        <f>YEAR(SalesDataTable[[#This Row],[Order Date]])</f>
        <v>2026</v>
      </c>
      <c r="R702" s="8" t="str">
        <f>"Q"&amp;ROUNDUP(MONTH(SalesDataTable[[#This Row],[Order Date]])/3,0)</f>
        <v>Q2</v>
      </c>
      <c r="S702" s="5">
        <f>MONTH(SalesDataTable[[#This Row],[Order Date]])</f>
        <v>4</v>
      </c>
      <c r="T702" s="8" t="str">
        <f>TEXT(SalesDataTable[[#This Row],[Order Date]],"mmm")</f>
        <v>Apr</v>
      </c>
    </row>
    <row r="703" spans="1:20" ht="15.75" x14ac:dyDescent="0.25">
      <c r="A703" s="2">
        <v>4897</v>
      </c>
      <c r="B703" s="3">
        <v>46141</v>
      </c>
      <c r="C703" s="4" t="s">
        <v>40</v>
      </c>
      <c r="D703" s="4" t="s">
        <v>67</v>
      </c>
      <c r="E703" s="4" t="s">
        <v>22</v>
      </c>
      <c r="F703" s="4" t="s">
        <v>23</v>
      </c>
      <c r="G703" s="4" t="s">
        <v>24</v>
      </c>
      <c r="H703" s="4" t="s">
        <v>46</v>
      </c>
      <c r="I703" s="5">
        <v>3</v>
      </c>
      <c r="J703" s="6">
        <v>40.47</v>
      </c>
      <c r="K703" s="7">
        <v>0.05</v>
      </c>
      <c r="L703" s="6">
        <v>17.14</v>
      </c>
      <c r="M703" s="6">
        <f t="shared" si="40"/>
        <v>115.33949999999999</v>
      </c>
      <c r="N703" s="6">
        <f t="shared" si="41"/>
        <v>51.42</v>
      </c>
      <c r="O703" s="6">
        <f t="shared" si="42"/>
        <v>63.919499999999985</v>
      </c>
      <c r="P703" s="8">
        <f t="shared" si="43"/>
        <v>0.5541856866034619</v>
      </c>
      <c r="Q703" s="9">
        <f>YEAR(SalesDataTable[[#This Row],[Order Date]])</f>
        <v>2026</v>
      </c>
      <c r="R703" s="8" t="str">
        <f>"Q"&amp;ROUNDUP(MONTH(SalesDataTable[[#This Row],[Order Date]])/3,0)</f>
        <v>Q2</v>
      </c>
      <c r="S703" s="5">
        <f>MONTH(SalesDataTable[[#This Row],[Order Date]])</f>
        <v>4</v>
      </c>
      <c r="T703" s="8" t="str">
        <f>TEXT(SalesDataTable[[#This Row],[Order Date]],"mmm")</f>
        <v>Apr</v>
      </c>
    </row>
    <row r="704" spans="1:20" ht="15.75" x14ac:dyDescent="0.25">
      <c r="A704" s="2">
        <v>792</v>
      </c>
      <c r="B704" s="3">
        <v>46142</v>
      </c>
      <c r="C704" s="4" t="s">
        <v>40</v>
      </c>
      <c r="D704" s="4" t="s">
        <v>53</v>
      </c>
      <c r="E704" s="4" t="s">
        <v>28</v>
      </c>
      <c r="F704" s="4" t="s">
        <v>23</v>
      </c>
      <c r="G704" s="4" t="s">
        <v>43</v>
      </c>
      <c r="H704" s="4" t="s">
        <v>60</v>
      </c>
      <c r="I704" s="5">
        <v>6</v>
      </c>
      <c r="J704" s="6">
        <v>83.7</v>
      </c>
      <c r="K704" s="7">
        <v>0.2</v>
      </c>
      <c r="L704" s="6">
        <v>38.58</v>
      </c>
      <c r="M704" s="6">
        <f t="shared" si="40"/>
        <v>401.76000000000005</v>
      </c>
      <c r="N704" s="6">
        <f t="shared" si="41"/>
        <v>231.48</v>
      </c>
      <c r="O704" s="6">
        <f t="shared" si="42"/>
        <v>170.28000000000006</v>
      </c>
      <c r="P704" s="8">
        <f t="shared" si="43"/>
        <v>0.42383512544802876</v>
      </c>
      <c r="Q704" s="9">
        <f>YEAR(SalesDataTable[[#This Row],[Order Date]])</f>
        <v>2026</v>
      </c>
      <c r="R704" s="8" t="str">
        <f>"Q"&amp;ROUNDUP(MONTH(SalesDataTable[[#This Row],[Order Date]])/3,0)</f>
        <v>Q2</v>
      </c>
      <c r="S704" s="5">
        <f>MONTH(SalesDataTable[[#This Row],[Order Date]])</f>
        <v>4</v>
      </c>
      <c r="T704" s="8" t="str">
        <f>TEXT(SalesDataTable[[#This Row],[Order Date]],"mmm")</f>
        <v>Apr</v>
      </c>
    </row>
    <row r="705" spans="1:20" ht="15.75" x14ac:dyDescent="0.25">
      <c r="A705" s="2">
        <v>1796</v>
      </c>
      <c r="B705" s="3">
        <v>46142</v>
      </c>
      <c r="C705" s="4" t="s">
        <v>20</v>
      </c>
      <c r="D705" s="4" t="s">
        <v>70</v>
      </c>
      <c r="E705" s="4" t="s">
        <v>22</v>
      </c>
      <c r="F705" s="4" t="s">
        <v>23</v>
      </c>
      <c r="G705" s="4" t="s">
        <v>43</v>
      </c>
      <c r="H705" s="4" t="s">
        <v>60</v>
      </c>
      <c r="I705" s="5">
        <v>4</v>
      </c>
      <c r="J705" s="6">
        <v>83.27</v>
      </c>
      <c r="K705" s="7">
        <v>0</v>
      </c>
      <c r="L705" s="6">
        <v>39.979999999999997</v>
      </c>
      <c r="M705" s="6">
        <f t="shared" si="40"/>
        <v>333.08</v>
      </c>
      <c r="N705" s="6">
        <f t="shared" si="41"/>
        <v>159.91999999999999</v>
      </c>
      <c r="O705" s="6">
        <f t="shared" si="42"/>
        <v>173.16</v>
      </c>
      <c r="P705" s="8">
        <f t="shared" si="43"/>
        <v>0.51987510507986068</v>
      </c>
      <c r="Q705" s="9">
        <f>YEAR(SalesDataTable[[#This Row],[Order Date]])</f>
        <v>2026</v>
      </c>
      <c r="R705" s="8" t="str">
        <f>"Q"&amp;ROUNDUP(MONTH(SalesDataTable[[#This Row],[Order Date]])/3,0)</f>
        <v>Q2</v>
      </c>
      <c r="S705" s="5">
        <f>MONTH(SalesDataTable[[#This Row],[Order Date]])</f>
        <v>4</v>
      </c>
      <c r="T705" s="8" t="str">
        <f>TEXT(SalesDataTable[[#This Row],[Order Date]],"mmm")</f>
        <v>Apr</v>
      </c>
    </row>
    <row r="706" spans="1:20" ht="15.75" x14ac:dyDescent="0.25">
      <c r="A706" s="2">
        <v>3222</v>
      </c>
      <c r="B706" s="3">
        <v>46142</v>
      </c>
      <c r="C706" s="4" t="s">
        <v>31</v>
      </c>
      <c r="D706" s="4" t="s">
        <v>72</v>
      </c>
      <c r="E706" s="4" t="s">
        <v>28</v>
      </c>
      <c r="F706" s="4" t="s">
        <v>36</v>
      </c>
      <c r="G706" s="4" t="s">
        <v>43</v>
      </c>
      <c r="H706" s="4" t="s">
        <v>71</v>
      </c>
      <c r="I706" s="5">
        <v>3</v>
      </c>
      <c r="J706" s="6">
        <v>126.03</v>
      </c>
      <c r="K706" s="7">
        <v>0.1</v>
      </c>
      <c r="L706" s="6">
        <v>61.75</v>
      </c>
      <c r="M706" s="6">
        <f t="shared" ref="M706:M769" si="44">I706*J706*(1-K706)</f>
        <v>340.28100000000006</v>
      </c>
      <c r="N706" s="6">
        <f t="shared" ref="N706:N769" si="45">I706*L706</f>
        <v>185.25</v>
      </c>
      <c r="O706" s="6">
        <f t="shared" ref="O706:O769" si="46">M706-N706</f>
        <v>155.03100000000006</v>
      </c>
      <c r="P706" s="8">
        <f t="shared" ref="P706:P769" si="47">IFERROR(O706/M706,0)</f>
        <v>0.45559699189787273</v>
      </c>
      <c r="Q706" s="9">
        <f>YEAR(SalesDataTable[[#This Row],[Order Date]])</f>
        <v>2026</v>
      </c>
      <c r="R706" s="8" t="str">
        <f>"Q"&amp;ROUNDUP(MONTH(SalesDataTable[[#This Row],[Order Date]])/3,0)</f>
        <v>Q2</v>
      </c>
      <c r="S706" s="5">
        <f>MONTH(SalesDataTable[[#This Row],[Order Date]])</f>
        <v>4</v>
      </c>
      <c r="T706" s="8" t="str">
        <f>TEXT(SalesDataTable[[#This Row],[Order Date]],"mmm")</f>
        <v>Apr</v>
      </c>
    </row>
    <row r="707" spans="1:20" ht="15.75" x14ac:dyDescent="0.25">
      <c r="A707" s="2">
        <v>3237</v>
      </c>
      <c r="B707" s="3">
        <v>46142</v>
      </c>
      <c r="C707" s="4" t="s">
        <v>26</v>
      </c>
      <c r="D707" s="4" t="s">
        <v>69</v>
      </c>
      <c r="E707" s="4" t="s">
        <v>22</v>
      </c>
      <c r="F707" s="4" t="s">
        <v>33</v>
      </c>
      <c r="G707" s="4" t="s">
        <v>43</v>
      </c>
      <c r="H707" s="4" t="s">
        <v>71</v>
      </c>
      <c r="I707" s="5">
        <v>1</v>
      </c>
      <c r="J707" s="6">
        <v>122.86</v>
      </c>
      <c r="K707" s="7">
        <v>0.05</v>
      </c>
      <c r="L707" s="6">
        <v>59.22</v>
      </c>
      <c r="M707" s="6">
        <f t="shared" si="44"/>
        <v>116.717</v>
      </c>
      <c r="N707" s="6">
        <f t="shared" si="45"/>
        <v>59.22</v>
      </c>
      <c r="O707" s="6">
        <f t="shared" si="46"/>
        <v>57.497</v>
      </c>
      <c r="P707" s="8">
        <f t="shared" si="47"/>
        <v>0.49261889870370212</v>
      </c>
      <c r="Q707" s="9">
        <f>YEAR(SalesDataTable[[#This Row],[Order Date]])</f>
        <v>2026</v>
      </c>
      <c r="R707" s="8" t="str">
        <f>"Q"&amp;ROUNDUP(MONTH(SalesDataTable[[#This Row],[Order Date]])/3,0)</f>
        <v>Q2</v>
      </c>
      <c r="S707" s="5">
        <f>MONTH(SalesDataTable[[#This Row],[Order Date]])</f>
        <v>4</v>
      </c>
      <c r="T707" s="8" t="str">
        <f>TEXT(SalesDataTable[[#This Row],[Order Date]],"mmm")</f>
        <v>Apr</v>
      </c>
    </row>
    <row r="708" spans="1:20" ht="15.75" x14ac:dyDescent="0.25">
      <c r="A708" s="2">
        <v>3695</v>
      </c>
      <c r="B708" s="3">
        <v>46142</v>
      </c>
      <c r="C708" s="4" t="s">
        <v>31</v>
      </c>
      <c r="D708" s="4" t="s">
        <v>32</v>
      </c>
      <c r="E708" s="4" t="s">
        <v>22</v>
      </c>
      <c r="F708" s="4" t="s">
        <v>33</v>
      </c>
      <c r="G708" s="4" t="s">
        <v>24</v>
      </c>
      <c r="H708" s="4" t="s">
        <v>46</v>
      </c>
      <c r="I708" s="5">
        <v>1</v>
      </c>
      <c r="J708" s="6">
        <v>39.44</v>
      </c>
      <c r="K708" s="7">
        <v>0.1</v>
      </c>
      <c r="L708" s="6">
        <v>16.63</v>
      </c>
      <c r="M708" s="6">
        <f t="shared" si="44"/>
        <v>35.496000000000002</v>
      </c>
      <c r="N708" s="6">
        <f t="shared" si="45"/>
        <v>16.63</v>
      </c>
      <c r="O708" s="6">
        <f t="shared" si="46"/>
        <v>18.866000000000003</v>
      </c>
      <c r="P708" s="8">
        <f t="shared" si="47"/>
        <v>0.53149650664863657</v>
      </c>
      <c r="Q708" s="9">
        <f>YEAR(SalesDataTable[[#This Row],[Order Date]])</f>
        <v>2026</v>
      </c>
      <c r="R708" s="8" t="str">
        <f>"Q"&amp;ROUNDUP(MONTH(SalesDataTable[[#This Row],[Order Date]])/3,0)</f>
        <v>Q2</v>
      </c>
      <c r="S708" s="5">
        <f>MONTH(SalesDataTable[[#This Row],[Order Date]])</f>
        <v>4</v>
      </c>
      <c r="T708" s="8" t="str">
        <f>TEXT(SalesDataTable[[#This Row],[Order Date]],"mmm")</f>
        <v>Apr</v>
      </c>
    </row>
    <row r="709" spans="1:20" ht="15.75" x14ac:dyDescent="0.25">
      <c r="A709" s="2">
        <v>5148</v>
      </c>
      <c r="B709" s="3">
        <v>46142</v>
      </c>
      <c r="C709" s="4" t="s">
        <v>31</v>
      </c>
      <c r="D709" s="4" t="s">
        <v>59</v>
      </c>
      <c r="E709" s="4" t="s">
        <v>22</v>
      </c>
      <c r="F709" s="4" t="s">
        <v>23</v>
      </c>
      <c r="G709" s="4" t="s">
        <v>34</v>
      </c>
      <c r="H709" s="4" t="s">
        <v>64</v>
      </c>
      <c r="I709" s="5">
        <v>1</v>
      </c>
      <c r="J709" s="6">
        <v>130.34</v>
      </c>
      <c r="K709" s="7">
        <v>0.1</v>
      </c>
      <c r="L709" s="6">
        <v>66.680000000000007</v>
      </c>
      <c r="M709" s="6">
        <f t="shared" si="44"/>
        <v>117.30600000000001</v>
      </c>
      <c r="N709" s="6">
        <f t="shared" si="45"/>
        <v>66.680000000000007</v>
      </c>
      <c r="O709" s="6">
        <f t="shared" si="46"/>
        <v>50.626000000000005</v>
      </c>
      <c r="P709" s="8">
        <f t="shared" si="47"/>
        <v>0.43157212759790631</v>
      </c>
      <c r="Q709" s="9">
        <f>YEAR(SalesDataTable[[#This Row],[Order Date]])</f>
        <v>2026</v>
      </c>
      <c r="R709" s="8" t="str">
        <f>"Q"&amp;ROUNDUP(MONTH(SalesDataTable[[#This Row],[Order Date]])/3,0)</f>
        <v>Q2</v>
      </c>
      <c r="S709" s="5">
        <f>MONTH(SalesDataTable[[#This Row],[Order Date]])</f>
        <v>4</v>
      </c>
      <c r="T709" s="8" t="str">
        <f>TEXT(SalesDataTable[[#This Row],[Order Date]],"mmm")</f>
        <v>Apr</v>
      </c>
    </row>
    <row r="710" spans="1:20" ht="15.75" x14ac:dyDescent="0.25">
      <c r="A710" s="2">
        <v>534</v>
      </c>
      <c r="B710" s="3">
        <v>46143</v>
      </c>
      <c r="C710" s="4" t="s">
        <v>26</v>
      </c>
      <c r="D710" s="4" t="s">
        <v>63</v>
      </c>
      <c r="E710" s="4" t="s">
        <v>22</v>
      </c>
      <c r="F710" s="4" t="s">
        <v>36</v>
      </c>
      <c r="G710" s="4" t="s">
        <v>29</v>
      </c>
      <c r="H710" s="4" t="s">
        <v>57</v>
      </c>
      <c r="I710" s="5">
        <v>1</v>
      </c>
      <c r="J710" s="6">
        <v>154.86000000000001</v>
      </c>
      <c r="K710" s="7">
        <v>0</v>
      </c>
      <c r="L710" s="6">
        <v>78.37</v>
      </c>
      <c r="M710" s="6">
        <f t="shared" si="44"/>
        <v>154.86000000000001</v>
      </c>
      <c r="N710" s="6">
        <f t="shared" si="45"/>
        <v>78.37</v>
      </c>
      <c r="O710" s="6">
        <f t="shared" si="46"/>
        <v>76.490000000000009</v>
      </c>
      <c r="P710" s="8">
        <f t="shared" si="47"/>
        <v>0.49393000129148912</v>
      </c>
      <c r="Q710" s="9">
        <f>YEAR(SalesDataTable[[#This Row],[Order Date]])</f>
        <v>2026</v>
      </c>
      <c r="R710" s="8" t="str">
        <f>"Q"&amp;ROUNDUP(MONTH(SalesDataTable[[#This Row],[Order Date]])/3,0)</f>
        <v>Q2</v>
      </c>
      <c r="S710" s="5">
        <f>MONTH(SalesDataTable[[#This Row],[Order Date]])</f>
        <v>5</v>
      </c>
      <c r="T710" s="8" t="str">
        <f>TEXT(SalesDataTable[[#This Row],[Order Date]],"mmm")</f>
        <v>May</v>
      </c>
    </row>
    <row r="711" spans="1:20" ht="15.75" x14ac:dyDescent="0.25">
      <c r="A711" s="2">
        <v>551</v>
      </c>
      <c r="B711" s="3">
        <v>46143</v>
      </c>
      <c r="C711" s="4" t="s">
        <v>40</v>
      </c>
      <c r="D711" s="4" t="s">
        <v>53</v>
      </c>
      <c r="E711" s="4" t="s">
        <v>39</v>
      </c>
      <c r="F711" s="4" t="s">
        <v>23</v>
      </c>
      <c r="G711" s="4" t="s">
        <v>24</v>
      </c>
      <c r="H711" s="4" t="s">
        <v>50</v>
      </c>
      <c r="I711" s="5">
        <v>4</v>
      </c>
      <c r="J711" s="6">
        <v>103.64</v>
      </c>
      <c r="K711" s="7">
        <v>0</v>
      </c>
      <c r="L711" s="6">
        <v>50.59</v>
      </c>
      <c r="M711" s="6">
        <f t="shared" si="44"/>
        <v>414.56</v>
      </c>
      <c r="N711" s="6">
        <f t="shared" si="45"/>
        <v>202.36</v>
      </c>
      <c r="O711" s="6">
        <f t="shared" si="46"/>
        <v>212.2</v>
      </c>
      <c r="P711" s="8">
        <f t="shared" si="47"/>
        <v>0.51186800463141646</v>
      </c>
      <c r="Q711" s="9">
        <f>YEAR(SalesDataTable[[#This Row],[Order Date]])</f>
        <v>2026</v>
      </c>
      <c r="R711" s="8" t="str">
        <f>"Q"&amp;ROUNDUP(MONTH(SalesDataTable[[#This Row],[Order Date]])/3,0)</f>
        <v>Q2</v>
      </c>
      <c r="S711" s="5">
        <f>MONTH(SalesDataTable[[#This Row],[Order Date]])</f>
        <v>5</v>
      </c>
      <c r="T711" s="8" t="str">
        <f>TEXT(SalesDataTable[[#This Row],[Order Date]],"mmm")</f>
        <v>May</v>
      </c>
    </row>
    <row r="712" spans="1:20" ht="15.75" x14ac:dyDescent="0.25">
      <c r="A712" s="2">
        <v>2110</v>
      </c>
      <c r="B712" s="3">
        <v>46143</v>
      </c>
      <c r="C712" s="4" t="s">
        <v>20</v>
      </c>
      <c r="D712" s="4" t="s">
        <v>70</v>
      </c>
      <c r="E712" s="4" t="s">
        <v>22</v>
      </c>
      <c r="F712" s="4" t="s">
        <v>23</v>
      </c>
      <c r="G712" s="4" t="s">
        <v>34</v>
      </c>
      <c r="H712" s="4" t="s">
        <v>68</v>
      </c>
      <c r="I712" s="5">
        <v>1</v>
      </c>
      <c r="J712" s="6">
        <v>164.49</v>
      </c>
      <c r="K712" s="7">
        <v>0.05</v>
      </c>
      <c r="L712" s="6">
        <v>87.81</v>
      </c>
      <c r="M712" s="6">
        <f t="shared" si="44"/>
        <v>156.2655</v>
      </c>
      <c r="N712" s="6">
        <f t="shared" si="45"/>
        <v>87.81</v>
      </c>
      <c r="O712" s="6">
        <f t="shared" si="46"/>
        <v>68.455500000000001</v>
      </c>
      <c r="P712" s="8">
        <f t="shared" si="47"/>
        <v>0.43807174328306631</v>
      </c>
      <c r="Q712" s="9">
        <f>YEAR(SalesDataTable[[#This Row],[Order Date]])</f>
        <v>2026</v>
      </c>
      <c r="R712" s="8" t="str">
        <f>"Q"&amp;ROUNDUP(MONTH(SalesDataTable[[#This Row],[Order Date]])/3,0)</f>
        <v>Q2</v>
      </c>
      <c r="S712" s="5">
        <f>MONTH(SalesDataTable[[#This Row],[Order Date]])</f>
        <v>5</v>
      </c>
      <c r="T712" s="8" t="str">
        <f>TEXT(SalesDataTable[[#This Row],[Order Date]],"mmm")</f>
        <v>May</v>
      </c>
    </row>
    <row r="713" spans="1:20" ht="15.75" x14ac:dyDescent="0.25">
      <c r="A713" s="2">
        <v>2217</v>
      </c>
      <c r="B713" s="3">
        <v>46143</v>
      </c>
      <c r="C713" s="4" t="s">
        <v>40</v>
      </c>
      <c r="D713" s="4" t="s">
        <v>53</v>
      </c>
      <c r="E713" s="4" t="s">
        <v>28</v>
      </c>
      <c r="F713" s="4" t="s">
        <v>23</v>
      </c>
      <c r="G713" s="4" t="s">
        <v>34</v>
      </c>
      <c r="H713" s="4" t="s">
        <v>68</v>
      </c>
      <c r="I713" s="5">
        <v>3</v>
      </c>
      <c r="J713" s="6">
        <v>163.44999999999999</v>
      </c>
      <c r="K713" s="7">
        <v>0.05</v>
      </c>
      <c r="L713" s="6">
        <v>87.54</v>
      </c>
      <c r="M713" s="6">
        <f t="shared" si="44"/>
        <v>465.83249999999992</v>
      </c>
      <c r="N713" s="6">
        <f t="shared" si="45"/>
        <v>262.62</v>
      </c>
      <c r="O713" s="6">
        <f t="shared" si="46"/>
        <v>203.21249999999992</v>
      </c>
      <c r="P713" s="8">
        <f t="shared" si="47"/>
        <v>0.4362351274331438</v>
      </c>
      <c r="Q713" s="9">
        <f>YEAR(SalesDataTable[[#This Row],[Order Date]])</f>
        <v>2026</v>
      </c>
      <c r="R713" s="8" t="str">
        <f>"Q"&amp;ROUNDUP(MONTH(SalesDataTable[[#This Row],[Order Date]])/3,0)</f>
        <v>Q2</v>
      </c>
      <c r="S713" s="5">
        <f>MONTH(SalesDataTable[[#This Row],[Order Date]])</f>
        <v>5</v>
      </c>
      <c r="T713" s="8" t="str">
        <f>TEXT(SalesDataTable[[#This Row],[Order Date]],"mmm")</f>
        <v>May</v>
      </c>
    </row>
    <row r="714" spans="1:20" ht="15.75" x14ac:dyDescent="0.25">
      <c r="A714" s="2">
        <v>2544</v>
      </c>
      <c r="B714" s="3">
        <v>46143</v>
      </c>
      <c r="C714" s="4" t="s">
        <v>40</v>
      </c>
      <c r="D714" s="4" t="s">
        <v>41</v>
      </c>
      <c r="E714" s="4" t="s">
        <v>22</v>
      </c>
      <c r="F714" s="4" t="s">
        <v>23</v>
      </c>
      <c r="G714" s="4" t="s">
        <v>29</v>
      </c>
      <c r="H714" s="4" t="s">
        <v>66</v>
      </c>
      <c r="I714" s="5">
        <v>1</v>
      </c>
      <c r="J714" s="6">
        <v>71.87</v>
      </c>
      <c r="K714" s="7">
        <v>0.05</v>
      </c>
      <c r="L714" s="6">
        <v>31.97</v>
      </c>
      <c r="M714" s="6">
        <f t="shared" si="44"/>
        <v>68.276499999999999</v>
      </c>
      <c r="N714" s="6">
        <f t="shared" si="45"/>
        <v>31.97</v>
      </c>
      <c r="O714" s="6">
        <f t="shared" si="46"/>
        <v>36.3065</v>
      </c>
      <c r="P714" s="8">
        <f t="shared" si="47"/>
        <v>0.53175690025118449</v>
      </c>
      <c r="Q714" s="9">
        <f>YEAR(SalesDataTable[[#This Row],[Order Date]])</f>
        <v>2026</v>
      </c>
      <c r="R714" s="8" t="str">
        <f>"Q"&amp;ROUNDUP(MONTH(SalesDataTable[[#This Row],[Order Date]])/3,0)</f>
        <v>Q2</v>
      </c>
      <c r="S714" s="5">
        <f>MONTH(SalesDataTable[[#This Row],[Order Date]])</f>
        <v>5</v>
      </c>
      <c r="T714" s="8" t="str">
        <f>TEXT(SalesDataTable[[#This Row],[Order Date]],"mmm")</f>
        <v>May</v>
      </c>
    </row>
    <row r="715" spans="1:20" ht="15.75" x14ac:dyDescent="0.25">
      <c r="A715" s="2">
        <v>3678</v>
      </c>
      <c r="B715" s="3">
        <v>46143</v>
      </c>
      <c r="C715" s="4" t="s">
        <v>26</v>
      </c>
      <c r="D715" s="4" t="s">
        <v>69</v>
      </c>
      <c r="E715" s="4" t="s">
        <v>48</v>
      </c>
      <c r="F715" s="4" t="s">
        <v>23</v>
      </c>
      <c r="G715" s="4" t="s">
        <v>43</v>
      </c>
      <c r="H715" s="4" t="s">
        <v>49</v>
      </c>
      <c r="I715" s="5">
        <v>2</v>
      </c>
      <c r="J715" s="6">
        <v>194.97</v>
      </c>
      <c r="K715" s="7">
        <v>0</v>
      </c>
      <c r="L715" s="6">
        <v>101.14</v>
      </c>
      <c r="M715" s="6">
        <f t="shared" si="44"/>
        <v>389.94</v>
      </c>
      <c r="N715" s="6">
        <f t="shared" si="45"/>
        <v>202.28</v>
      </c>
      <c r="O715" s="6">
        <f t="shared" si="46"/>
        <v>187.66</v>
      </c>
      <c r="P715" s="8">
        <f t="shared" si="47"/>
        <v>0.48125352618351541</v>
      </c>
      <c r="Q715" s="9">
        <f>YEAR(SalesDataTable[[#This Row],[Order Date]])</f>
        <v>2026</v>
      </c>
      <c r="R715" s="8" t="str">
        <f>"Q"&amp;ROUNDUP(MONTH(SalesDataTable[[#This Row],[Order Date]])/3,0)</f>
        <v>Q2</v>
      </c>
      <c r="S715" s="5">
        <f>MONTH(SalesDataTable[[#This Row],[Order Date]])</f>
        <v>5</v>
      </c>
      <c r="T715" s="8" t="str">
        <f>TEXT(SalesDataTable[[#This Row],[Order Date]],"mmm")</f>
        <v>May</v>
      </c>
    </row>
    <row r="716" spans="1:20" ht="15.75" x14ac:dyDescent="0.25">
      <c r="A716" s="2">
        <v>3726</v>
      </c>
      <c r="B716" s="3">
        <v>46143</v>
      </c>
      <c r="C716" s="4" t="s">
        <v>40</v>
      </c>
      <c r="D716" s="4" t="s">
        <v>53</v>
      </c>
      <c r="E716" s="4" t="s">
        <v>48</v>
      </c>
      <c r="F716" s="4" t="s">
        <v>23</v>
      </c>
      <c r="G716" s="4" t="s">
        <v>24</v>
      </c>
      <c r="H716" s="4" t="s">
        <v>42</v>
      </c>
      <c r="I716" s="5">
        <v>2</v>
      </c>
      <c r="J716" s="6">
        <v>49.53</v>
      </c>
      <c r="K716" s="7">
        <v>0</v>
      </c>
      <c r="L716" s="6">
        <v>22.91</v>
      </c>
      <c r="M716" s="6">
        <f t="shared" si="44"/>
        <v>99.06</v>
      </c>
      <c r="N716" s="6">
        <f t="shared" si="45"/>
        <v>45.82</v>
      </c>
      <c r="O716" s="6">
        <f t="shared" si="46"/>
        <v>53.24</v>
      </c>
      <c r="P716" s="8">
        <f t="shared" si="47"/>
        <v>0.53745204926307288</v>
      </c>
      <c r="Q716" s="9">
        <f>YEAR(SalesDataTable[[#This Row],[Order Date]])</f>
        <v>2026</v>
      </c>
      <c r="R716" s="8" t="str">
        <f>"Q"&amp;ROUNDUP(MONTH(SalesDataTable[[#This Row],[Order Date]])/3,0)</f>
        <v>Q2</v>
      </c>
      <c r="S716" s="5">
        <f>MONTH(SalesDataTable[[#This Row],[Order Date]])</f>
        <v>5</v>
      </c>
      <c r="T716" s="8" t="str">
        <f>TEXT(SalesDataTable[[#This Row],[Order Date]],"mmm")</f>
        <v>May</v>
      </c>
    </row>
    <row r="717" spans="1:20" ht="15.75" x14ac:dyDescent="0.25">
      <c r="A717" s="2">
        <v>3897</v>
      </c>
      <c r="B717" s="3">
        <v>46143</v>
      </c>
      <c r="C717" s="4" t="s">
        <v>40</v>
      </c>
      <c r="D717" s="4" t="s">
        <v>53</v>
      </c>
      <c r="E717" s="4" t="s">
        <v>28</v>
      </c>
      <c r="F717" s="4" t="s">
        <v>36</v>
      </c>
      <c r="G717" s="4" t="s">
        <v>54</v>
      </c>
      <c r="H717" s="4" t="s">
        <v>62</v>
      </c>
      <c r="I717" s="5">
        <v>4</v>
      </c>
      <c r="J717" s="6">
        <v>35.619999999999997</v>
      </c>
      <c r="K717" s="7">
        <v>0.15</v>
      </c>
      <c r="L717" s="6">
        <v>13.76</v>
      </c>
      <c r="M717" s="6">
        <f t="shared" si="44"/>
        <v>121.10799999999999</v>
      </c>
      <c r="N717" s="6">
        <f t="shared" si="45"/>
        <v>55.04</v>
      </c>
      <c r="O717" s="6">
        <f t="shared" si="46"/>
        <v>66.067999999999984</v>
      </c>
      <c r="P717" s="8">
        <f t="shared" si="47"/>
        <v>0.54552960993493405</v>
      </c>
      <c r="Q717" s="9">
        <f>YEAR(SalesDataTable[[#This Row],[Order Date]])</f>
        <v>2026</v>
      </c>
      <c r="R717" s="8" t="str">
        <f>"Q"&amp;ROUNDUP(MONTH(SalesDataTable[[#This Row],[Order Date]])/3,0)</f>
        <v>Q2</v>
      </c>
      <c r="S717" s="5">
        <f>MONTH(SalesDataTable[[#This Row],[Order Date]])</f>
        <v>5</v>
      </c>
      <c r="T717" s="8" t="str">
        <f>TEXT(SalesDataTable[[#This Row],[Order Date]],"mmm")</f>
        <v>May</v>
      </c>
    </row>
    <row r="718" spans="1:20" ht="15.75" x14ac:dyDescent="0.25">
      <c r="A718" s="2">
        <v>1262</v>
      </c>
      <c r="B718" s="3">
        <v>46144</v>
      </c>
      <c r="C718" s="4" t="s">
        <v>40</v>
      </c>
      <c r="D718" s="4" t="s">
        <v>51</v>
      </c>
      <c r="E718" s="4" t="s">
        <v>39</v>
      </c>
      <c r="F718" s="4" t="s">
        <v>23</v>
      </c>
      <c r="G718" s="4" t="s">
        <v>34</v>
      </c>
      <c r="H718" s="4" t="s">
        <v>52</v>
      </c>
      <c r="I718" s="5">
        <v>2</v>
      </c>
      <c r="J718" s="6">
        <v>45.47</v>
      </c>
      <c r="K718" s="7">
        <v>0</v>
      </c>
      <c r="L718" s="6">
        <v>18.37</v>
      </c>
      <c r="M718" s="6">
        <f t="shared" si="44"/>
        <v>90.94</v>
      </c>
      <c r="N718" s="6">
        <f t="shared" si="45"/>
        <v>36.74</v>
      </c>
      <c r="O718" s="6">
        <f t="shared" si="46"/>
        <v>54.199999999999996</v>
      </c>
      <c r="P718" s="8">
        <f t="shared" si="47"/>
        <v>0.59599736089729494</v>
      </c>
      <c r="Q718" s="9">
        <f>YEAR(SalesDataTable[[#This Row],[Order Date]])</f>
        <v>2026</v>
      </c>
      <c r="R718" s="8" t="str">
        <f>"Q"&amp;ROUNDUP(MONTH(SalesDataTable[[#This Row],[Order Date]])/3,0)</f>
        <v>Q2</v>
      </c>
      <c r="S718" s="5">
        <f>MONTH(SalesDataTable[[#This Row],[Order Date]])</f>
        <v>5</v>
      </c>
      <c r="T718" s="8" t="str">
        <f>TEXT(SalesDataTable[[#This Row],[Order Date]],"mmm")</f>
        <v>May</v>
      </c>
    </row>
    <row r="719" spans="1:20" ht="15.75" x14ac:dyDescent="0.25">
      <c r="A719" s="2">
        <v>2657</v>
      </c>
      <c r="B719" s="3">
        <v>46144</v>
      </c>
      <c r="C719" s="4" t="s">
        <v>20</v>
      </c>
      <c r="D719" s="4" t="s">
        <v>21</v>
      </c>
      <c r="E719" s="4" t="s">
        <v>39</v>
      </c>
      <c r="F719" s="4" t="s">
        <v>33</v>
      </c>
      <c r="G719" s="4" t="s">
        <v>29</v>
      </c>
      <c r="H719" s="4" t="s">
        <v>37</v>
      </c>
      <c r="I719" s="5">
        <v>1</v>
      </c>
      <c r="J719" s="6">
        <v>145.68</v>
      </c>
      <c r="K719" s="7">
        <v>0</v>
      </c>
      <c r="L719" s="6">
        <v>77.8</v>
      </c>
      <c r="M719" s="6">
        <f t="shared" si="44"/>
        <v>145.68</v>
      </c>
      <c r="N719" s="6">
        <f t="shared" si="45"/>
        <v>77.8</v>
      </c>
      <c r="O719" s="6">
        <f t="shared" si="46"/>
        <v>67.88000000000001</v>
      </c>
      <c r="P719" s="8">
        <f t="shared" si="47"/>
        <v>0.46595277320153766</v>
      </c>
      <c r="Q719" s="9">
        <f>YEAR(SalesDataTable[[#This Row],[Order Date]])</f>
        <v>2026</v>
      </c>
      <c r="R719" s="8" t="str">
        <f>"Q"&amp;ROUNDUP(MONTH(SalesDataTable[[#This Row],[Order Date]])/3,0)</f>
        <v>Q2</v>
      </c>
      <c r="S719" s="5">
        <f>MONTH(SalesDataTable[[#This Row],[Order Date]])</f>
        <v>5</v>
      </c>
      <c r="T719" s="8" t="str">
        <f>TEXT(SalesDataTable[[#This Row],[Order Date]],"mmm")</f>
        <v>May</v>
      </c>
    </row>
    <row r="720" spans="1:20" ht="15.75" x14ac:dyDescent="0.25">
      <c r="A720" s="2">
        <v>3238</v>
      </c>
      <c r="B720" s="3">
        <v>46144</v>
      </c>
      <c r="C720" s="4" t="s">
        <v>40</v>
      </c>
      <c r="D720" s="4" t="s">
        <v>53</v>
      </c>
      <c r="E720" s="4" t="s">
        <v>48</v>
      </c>
      <c r="F720" s="4" t="s">
        <v>23</v>
      </c>
      <c r="G720" s="4" t="s">
        <v>43</v>
      </c>
      <c r="H720" s="4" t="s">
        <v>60</v>
      </c>
      <c r="I720" s="5">
        <v>2</v>
      </c>
      <c r="J720" s="6">
        <v>82.65</v>
      </c>
      <c r="K720" s="7">
        <v>0.05</v>
      </c>
      <c r="L720" s="6">
        <v>40.46</v>
      </c>
      <c r="M720" s="6">
        <f t="shared" si="44"/>
        <v>157.035</v>
      </c>
      <c r="N720" s="6">
        <f t="shared" si="45"/>
        <v>80.92</v>
      </c>
      <c r="O720" s="6">
        <f t="shared" si="46"/>
        <v>76.114999999999995</v>
      </c>
      <c r="P720" s="8">
        <f t="shared" si="47"/>
        <v>0.48470086286496639</v>
      </c>
      <c r="Q720" s="9">
        <f>YEAR(SalesDataTable[[#This Row],[Order Date]])</f>
        <v>2026</v>
      </c>
      <c r="R720" s="8" t="str">
        <f>"Q"&amp;ROUNDUP(MONTH(SalesDataTable[[#This Row],[Order Date]])/3,0)</f>
        <v>Q2</v>
      </c>
      <c r="S720" s="5">
        <f>MONTH(SalesDataTable[[#This Row],[Order Date]])</f>
        <v>5</v>
      </c>
      <c r="T720" s="8" t="str">
        <f>TEXT(SalesDataTable[[#This Row],[Order Date]],"mmm")</f>
        <v>May</v>
      </c>
    </row>
    <row r="721" spans="1:20" ht="15.75" x14ac:dyDescent="0.25">
      <c r="A721" s="2">
        <v>3607</v>
      </c>
      <c r="B721" s="3">
        <v>46144</v>
      </c>
      <c r="C721" s="4" t="s">
        <v>26</v>
      </c>
      <c r="D721" s="4" t="s">
        <v>47</v>
      </c>
      <c r="E721" s="4" t="s">
        <v>22</v>
      </c>
      <c r="F721" s="4" t="s">
        <v>36</v>
      </c>
      <c r="G721" s="4" t="s">
        <v>34</v>
      </c>
      <c r="H721" s="4" t="s">
        <v>35</v>
      </c>
      <c r="I721" s="5">
        <v>1</v>
      </c>
      <c r="J721" s="6">
        <v>36.270000000000003</v>
      </c>
      <c r="K721" s="7">
        <v>0</v>
      </c>
      <c r="L721" s="6">
        <v>13.8</v>
      </c>
      <c r="M721" s="6">
        <f t="shared" si="44"/>
        <v>36.270000000000003</v>
      </c>
      <c r="N721" s="6">
        <f t="shared" si="45"/>
        <v>13.8</v>
      </c>
      <c r="O721" s="6">
        <f t="shared" si="46"/>
        <v>22.470000000000002</v>
      </c>
      <c r="P721" s="8">
        <f t="shared" si="47"/>
        <v>0.61952026468155497</v>
      </c>
      <c r="Q721" s="9">
        <f>YEAR(SalesDataTable[[#This Row],[Order Date]])</f>
        <v>2026</v>
      </c>
      <c r="R721" s="8" t="str">
        <f>"Q"&amp;ROUNDUP(MONTH(SalesDataTable[[#This Row],[Order Date]])/3,0)</f>
        <v>Q2</v>
      </c>
      <c r="S721" s="5">
        <f>MONTH(SalesDataTable[[#This Row],[Order Date]])</f>
        <v>5</v>
      </c>
      <c r="T721" s="8" t="str">
        <f>TEXT(SalesDataTable[[#This Row],[Order Date]],"mmm")</f>
        <v>May</v>
      </c>
    </row>
    <row r="722" spans="1:20" ht="15.75" x14ac:dyDescent="0.25">
      <c r="A722" s="2">
        <v>5070</v>
      </c>
      <c r="B722" s="3">
        <v>46144</v>
      </c>
      <c r="C722" s="4" t="s">
        <v>31</v>
      </c>
      <c r="D722" s="4" t="s">
        <v>72</v>
      </c>
      <c r="E722" s="4" t="s">
        <v>39</v>
      </c>
      <c r="F722" s="4" t="s">
        <v>33</v>
      </c>
      <c r="G722" s="4" t="s">
        <v>43</v>
      </c>
      <c r="H722" s="4" t="s">
        <v>60</v>
      </c>
      <c r="I722" s="5">
        <v>1</v>
      </c>
      <c r="J722" s="6">
        <v>80.819999999999993</v>
      </c>
      <c r="K722" s="7">
        <v>0</v>
      </c>
      <c r="L722" s="6">
        <v>39.950000000000003</v>
      </c>
      <c r="M722" s="6">
        <f t="shared" si="44"/>
        <v>80.819999999999993</v>
      </c>
      <c r="N722" s="6">
        <f t="shared" si="45"/>
        <v>39.950000000000003</v>
      </c>
      <c r="O722" s="6">
        <f t="shared" si="46"/>
        <v>40.86999999999999</v>
      </c>
      <c r="P722" s="8">
        <f t="shared" si="47"/>
        <v>0.50569166048007907</v>
      </c>
      <c r="Q722" s="9">
        <f>YEAR(SalesDataTable[[#This Row],[Order Date]])</f>
        <v>2026</v>
      </c>
      <c r="R722" s="8" t="str">
        <f>"Q"&amp;ROUNDUP(MONTH(SalesDataTable[[#This Row],[Order Date]])/3,0)</f>
        <v>Q2</v>
      </c>
      <c r="S722" s="5">
        <f>MONTH(SalesDataTable[[#This Row],[Order Date]])</f>
        <v>5</v>
      </c>
      <c r="T722" s="8" t="str">
        <f>TEXT(SalesDataTable[[#This Row],[Order Date]],"mmm")</f>
        <v>May</v>
      </c>
    </row>
    <row r="723" spans="1:20" ht="15.75" x14ac:dyDescent="0.25">
      <c r="A723" s="2">
        <v>5171</v>
      </c>
      <c r="B723" s="3">
        <v>46144</v>
      </c>
      <c r="C723" s="4" t="s">
        <v>26</v>
      </c>
      <c r="D723" s="4" t="s">
        <v>27</v>
      </c>
      <c r="E723" s="4" t="s">
        <v>39</v>
      </c>
      <c r="F723" s="4" t="s">
        <v>33</v>
      </c>
      <c r="G723" s="4" t="s">
        <v>29</v>
      </c>
      <c r="H723" s="4" t="s">
        <v>57</v>
      </c>
      <c r="I723" s="5">
        <v>2</v>
      </c>
      <c r="J723" s="6">
        <v>157.84</v>
      </c>
      <c r="K723" s="7">
        <v>0.1</v>
      </c>
      <c r="L723" s="6">
        <v>79.28</v>
      </c>
      <c r="M723" s="6">
        <f t="shared" si="44"/>
        <v>284.11200000000002</v>
      </c>
      <c r="N723" s="6">
        <f t="shared" si="45"/>
        <v>158.56</v>
      </c>
      <c r="O723" s="6">
        <f t="shared" si="46"/>
        <v>125.55200000000002</v>
      </c>
      <c r="P723" s="8">
        <f t="shared" si="47"/>
        <v>0.44191023258433298</v>
      </c>
      <c r="Q723" s="9">
        <f>YEAR(SalesDataTable[[#This Row],[Order Date]])</f>
        <v>2026</v>
      </c>
      <c r="R723" s="8" t="str">
        <f>"Q"&amp;ROUNDUP(MONTH(SalesDataTable[[#This Row],[Order Date]])/3,0)</f>
        <v>Q2</v>
      </c>
      <c r="S723" s="5">
        <f>MONTH(SalesDataTable[[#This Row],[Order Date]])</f>
        <v>5</v>
      </c>
      <c r="T723" s="8" t="str">
        <f>TEXT(SalesDataTable[[#This Row],[Order Date]],"mmm")</f>
        <v>May</v>
      </c>
    </row>
    <row r="724" spans="1:20" ht="15.75" x14ac:dyDescent="0.25">
      <c r="A724" s="2">
        <v>617</v>
      </c>
      <c r="B724" s="3">
        <v>46145</v>
      </c>
      <c r="C724" s="4" t="s">
        <v>26</v>
      </c>
      <c r="D724" s="4" t="s">
        <v>69</v>
      </c>
      <c r="E724" s="4" t="s">
        <v>48</v>
      </c>
      <c r="F724" s="4" t="s">
        <v>23</v>
      </c>
      <c r="G724" s="4" t="s">
        <v>54</v>
      </c>
      <c r="H724" s="4" t="s">
        <v>62</v>
      </c>
      <c r="I724" s="5">
        <v>4</v>
      </c>
      <c r="J724" s="6">
        <v>36.909999999999997</v>
      </c>
      <c r="K724" s="7">
        <v>0.1</v>
      </c>
      <c r="L724" s="6">
        <v>13.85</v>
      </c>
      <c r="M724" s="6">
        <f t="shared" si="44"/>
        <v>132.876</v>
      </c>
      <c r="N724" s="6">
        <f t="shared" si="45"/>
        <v>55.4</v>
      </c>
      <c r="O724" s="6">
        <f t="shared" si="46"/>
        <v>77.475999999999999</v>
      </c>
      <c r="P724" s="8">
        <f t="shared" si="47"/>
        <v>0.58306992985941775</v>
      </c>
      <c r="Q724" s="9">
        <f>YEAR(SalesDataTable[[#This Row],[Order Date]])</f>
        <v>2026</v>
      </c>
      <c r="R724" s="8" t="str">
        <f>"Q"&amp;ROUNDUP(MONTH(SalesDataTable[[#This Row],[Order Date]])/3,0)</f>
        <v>Q2</v>
      </c>
      <c r="S724" s="5">
        <f>MONTH(SalesDataTable[[#This Row],[Order Date]])</f>
        <v>5</v>
      </c>
      <c r="T724" s="8" t="str">
        <f>TEXT(SalesDataTable[[#This Row],[Order Date]],"mmm")</f>
        <v>May</v>
      </c>
    </row>
    <row r="725" spans="1:20" ht="15.75" x14ac:dyDescent="0.25">
      <c r="A725" s="2">
        <v>849</v>
      </c>
      <c r="B725" s="3">
        <v>46145</v>
      </c>
      <c r="C725" s="4" t="s">
        <v>26</v>
      </c>
      <c r="D725" s="4" t="s">
        <v>69</v>
      </c>
      <c r="E725" s="4" t="s">
        <v>28</v>
      </c>
      <c r="F725" s="4" t="s">
        <v>36</v>
      </c>
      <c r="G725" s="4" t="s">
        <v>43</v>
      </c>
      <c r="H725" s="4" t="s">
        <v>49</v>
      </c>
      <c r="I725" s="5">
        <v>3</v>
      </c>
      <c r="J725" s="6">
        <v>193.18</v>
      </c>
      <c r="K725" s="7">
        <v>0.1</v>
      </c>
      <c r="L725" s="6">
        <v>102.31</v>
      </c>
      <c r="M725" s="6">
        <f t="shared" si="44"/>
        <v>521.58600000000001</v>
      </c>
      <c r="N725" s="6">
        <f t="shared" si="45"/>
        <v>306.93</v>
      </c>
      <c r="O725" s="6">
        <f t="shared" si="46"/>
        <v>214.65600000000001</v>
      </c>
      <c r="P725" s="8">
        <f t="shared" si="47"/>
        <v>0.41154478839539405</v>
      </c>
      <c r="Q725" s="9">
        <f>YEAR(SalesDataTable[[#This Row],[Order Date]])</f>
        <v>2026</v>
      </c>
      <c r="R725" s="8" t="str">
        <f>"Q"&amp;ROUNDUP(MONTH(SalesDataTable[[#This Row],[Order Date]])/3,0)</f>
        <v>Q2</v>
      </c>
      <c r="S725" s="5">
        <f>MONTH(SalesDataTable[[#This Row],[Order Date]])</f>
        <v>5</v>
      </c>
      <c r="T725" s="8" t="str">
        <f>TEXT(SalesDataTable[[#This Row],[Order Date]],"mmm")</f>
        <v>May</v>
      </c>
    </row>
    <row r="726" spans="1:20" ht="15.75" x14ac:dyDescent="0.25">
      <c r="A726" s="2">
        <v>956</v>
      </c>
      <c r="B726" s="3">
        <v>46145</v>
      </c>
      <c r="C726" s="4" t="s">
        <v>20</v>
      </c>
      <c r="D726" s="4" t="s">
        <v>70</v>
      </c>
      <c r="E726" s="4" t="s">
        <v>22</v>
      </c>
      <c r="F726" s="4" t="s">
        <v>36</v>
      </c>
      <c r="G726" s="4" t="s">
        <v>29</v>
      </c>
      <c r="H726" s="4" t="s">
        <v>57</v>
      </c>
      <c r="I726" s="5">
        <v>1</v>
      </c>
      <c r="J726" s="6">
        <v>157.59</v>
      </c>
      <c r="K726" s="7">
        <v>0.05</v>
      </c>
      <c r="L726" s="6">
        <v>77.599999999999994</v>
      </c>
      <c r="M726" s="6">
        <f t="shared" si="44"/>
        <v>149.7105</v>
      </c>
      <c r="N726" s="6">
        <f t="shared" si="45"/>
        <v>77.599999999999994</v>
      </c>
      <c r="O726" s="6">
        <f t="shared" si="46"/>
        <v>72.110500000000002</v>
      </c>
      <c r="P726" s="8">
        <f t="shared" si="47"/>
        <v>0.48166628259206939</v>
      </c>
      <c r="Q726" s="9">
        <f>YEAR(SalesDataTable[[#This Row],[Order Date]])</f>
        <v>2026</v>
      </c>
      <c r="R726" s="8" t="str">
        <f>"Q"&amp;ROUNDUP(MONTH(SalesDataTable[[#This Row],[Order Date]])/3,0)</f>
        <v>Q2</v>
      </c>
      <c r="S726" s="5">
        <f>MONTH(SalesDataTable[[#This Row],[Order Date]])</f>
        <v>5</v>
      </c>
      <c r="T726" s="8" t="str">
        <f>TEXT(SalesDataTable[[#This Row],[Order Date]],"mmm")</f>
        <v>May</v>
      </c>
    </row>
    <row r="727" spans="1:20" ht="15.75" x14ac:dyDescent="0.25">
      <c r="A727" s="2">
        <v>1896</v>
      </c>
      <c r="B727" s="3">
        <v>46145</v>
      </c>
      <c r="C727" s="4" t="s">
        <v>26</v>
      </c>
      <c r="D727" s="4" t="s">
        <v>63</v>
      </c>
      <c r="E727" s="4" t="s">
        <v>48</v>
      </c>
      <c r="F727" s="4" t="s">
        <v>33</v>
      </c>
      <c r="G727" s="4" t="s">
        <v>54</v>
      </c>
      <c r="H727" s="4" t="s">
        <v>65</v>
      </c>
      <c r="I727" s="5">
        <v>2</v>
      </c>
      <c r="J727" s="6">
        <v>49.97</v>
      </c>
      <c r="K727" s="7">
        <v>0</v>
      </c>
      <c r="L727" s="6">
        <v>22.63</v>
      </c>
      <c r="M727" s="6">
        <f t="shared" si="44"/>
        <v>99.94</v>
      </c>
      <c r="N727" s="6">
        <f t="shared" si="45"/>
        <v>45.26</v>
      </c>
      <c r="O727" s="6">
        <f t="shared" si="46"/>
        <v>54.68</v>
      </c>
      <c r="P727" s="8">
        <f t="shared" si="47"/>
        <v>0.54712827696617972</v>
      </c>
      <c r="Q727" s="9">
        <f>YEAR(SalesDataTable[[#This Row],[Order Date]])</f>
        <v>2026</v>
      </c>
      <c r="R727" s="8" t="str">
        <f>"Q"&amp;ROUNDUP(MONTH(SalesDataTable[[#This Row],[Order Date]])/3,0)</f>
        <v>Q2</v>
      </c>
      <c r="S727" s="5">
        <f>MONTH(SalesDataTable[[#This Row],[Order Date]])</f>
        <v>5</v>
      </c>
      <c r="T727" s="8" t="str">
        <f>TEXT(SalesDataTable[[#This Row],[Order Date]],"mmm")</f>
        <v>May</v>
      </c>
    </row>
    <row r="728" spans="1:20" ht="15.75" x14ac:dyDescent="0.25">
      <c r="A728" s="2">
        <v>2317</v>
      </c>
      <c r="B728" s="3">
        <v>46145</v>
      </c>
      <c r="C728" s="4" t="s">
        <v>20</v>
      </c>
      <c r="D728" s="4" t="s">
        <v>70</v>
      </c>
      <c r="E728" s="4" t="s">
        <v>28</v>
      </c>
      <c r="F728" s="4" t="s">
        <v>36</v>
      </c>
      <c r="G728" s="4" t="s">
        <v>29</v>
      </c>
      <c r="H728" s="4" t="s">
        <v>57</v>
      </c>
      <c r="I728" s="5">
        <v>5</v>
      </c>
      <c r="J728" s="6">
        <v>155.54</v>
      </c>
      <c r="K728" s="7">
        <v>0.1</v>
      </c>
      <c r="L728" s="6">
        <v>78.02</v>
      </c>
      <c r="M728" s="6">
        <f t="shared" si="44"/>
        <v>699.93</v>
      </c>
      <c r="N728" s="6">
        <f t="shared" si="45"/>
        <v>390.09999999999997</v>
      </c>
      <c r="O728" s="6">
        <f t="shared" si="46"/>
        <v>309.83</v>
      </c>
      <c r="P728" s="8">
        <f t="shared" si="47"/>
        <v>0.44265855156944267</v>
      </c>
      <c r="Q728" s="9">
        <f>YEAR(SalesDataTable[[#This Row],[Order Date]])</f>
        <v>2026</v>
      </c>
      <c r="R728" s="8" t="str">
        <f>"Q"&amp;ROUNDUP(MONTH(SalesDataTable[[#This Row],[Order Date]])/3,0)</f>
        <v>Q2</v>
      </c>
      <c r="S728" s="5">
        <f>MONTH(SalesDataTable[[#This Row],[Order Date]])</f>
        <v>5</v>
      </c>
      <c r="T728" s="8" t="str">
        <f>TEXT(SalesDataTable[[#This Row],[Order Date]],"mmm")</f>
        <v>May</v>
      </c>
    </row>
    <row r="729" spans="1:20" ht="15.75" x14ac:dyDescent="0.25">
      <c r="A729" s="2">
        <v>2542</v>
      </c>
      <c r="B729" s="3">
        <v>46145</v>
      </c>
      <c r="C729" s="4" t="s">
        <v>40</v>
      </c>
      <c r="D729" s="4" t="s">
        <v>53</v>
      </c>
      <c r="E729" s="4" t="s">
        <v>39</v>
      </c>
      <c r="F729" s="4" t="s">
        <v>33</v>
      </c>
      <c r="G729" s="4" t="s">
        <v>34</v>
      </c>
      <c r="H729" s="4" t="s">
        <v>64</v>
      </c>
      <c r="I729" s="5">
        <v>1</v>
      </c>
      <c r="J729" s="6">
        <v>131.13</v>
      </c>
      <c r="K729" s="7">
        <v>0.05</v>
      </c>
      <c r="L729" s="6">
        <v>67.010000000000005</v>
      </c>
      <c r="M729" s="6">
        <f t="shared" si="44"/>
        <v>124.5735</v>
      </c>
      <c r="N729" s="6">
        <f t="shared" si="45"/>
        <v>67.010000000000005</v>
      </c>
      <c r="O729" s="6">
        <f t="shared" si="46"/>
        <v>57.563499999999991</v>
      </c>
      <c r="P729" s="8">
        <f t="shared" si="47"/>
        <v>0.46208463276700096</v>
      </c>
      <c r="Q729" s="9">
        <f>YEAR(SalesDataTable[[#This Row],[Order Date]])</f>
        <v>2026</v>
      </c>
      <c r="R729" s="8" t="str">
        <f>"Q"&amp;ROUNDUP(MONTH(SalesDataTable[[#This Row],[Order Date]])/3,0)</f>
        <v>Q2</v>
      </c>
      <c r="S729" s="5">
        <f>MONTH(SalesDataTable[[#This Row],[Order Date]])</f>
        <v>5</v>
      </c>
      <c r="T729" s="8" t="str">
        <f>TEXT(SalesDataTable[[#This Row],[Order Date]],"mmm")</f>
        <v>May</v>
      </c>
    </row>
    <row r="730" spans="1:20" ht="15.75" x14ac:dyDescent="0.25">
      <c r="A730" s="2">
        <v>4535</v>
      </c>
      <c r="B730" s="3">
        <v>46145</v>
      </c>
      <c r="C730" s="4" t="s">
        <v>31</v>
      </c>
      <c r="D730" s="4" t="s">
        <v>45</v>
      </c>
      <c r="E730" s="4" t="s">
        <v>22</v>
      </c>
      <c r="F730" s="4" t="s">
        <v>33</v>
      </c>
      <c r="G730" s="4" t="s">
        <v>34</v>
      </c>
      <c r="H730" s="4" t="s">
        <v>35</v>
      </c>
      <c r="I730" s="5">
        <v>1</v>
      </c>
      <c r="J730" s="6">
        <v>36.82</v>
      </c>
      <c r="K730" s="7">
        <v>0.1</v>
      </c>
      <c r="L730" s="6">
        <v>13.4</v>
      </c>
      <c r="M730" s="6">
        <f t="shared" si="44"/>
        <v>33.137999999999998</v>
      </c>
      <c r="N730" s="6">
        <f t="shared" si="45"/>
        <v>13.4</v>
      </c>
      <c r="O730" s="6">
        <f t="shared" si="46"/>
        <v>19.738</v>
      </c>
      <c r="P730" s="8">
        <f t="shared" si="47"/>
        <v>0.5956303941094816</v>
      </c>
      <c r="Q730" s="9">
        <f>YEAR(SalesDataTable[[#This Row],[Order Date]])</f>
        <v>2026</v>
      </c>
      <c r="R730" s="8" t="str">
        <f>"Q"&amp;ROUNDUP(MONTH(SalesDataTable[[#This Row],[Order Date]])/3,0)</f>
        <v>Q2</v>
      </c>
      <c r="S730" s="5">
        <f>MONTH(SalesDataTable[[#This Row],[Order Date]])</f>
        <v>5</v>
      </c>
      <c r="T730" s="8" t="str">
        <f>TEXT(SalesDataTable[[#This Row],[Order Date]],"mmm")</f>
        <v>May</v>
      </c>
    </row>
    <row r="731" spans="1:20" ht="15.75" x14ac:dyDescent="0.25">
      <c r="A731" s="2">
        <v>4988</v>
      </c>
      <c r="B731" s="3">
        <v>46145</v>
      </c>
      <c r="C731" s="4" t="s">
        <v>31</v>
      </c>
      <c r="D731" s="4" t="s">
        <v>59</v>
      </c>
      <c r="E731" s="4" t="s">
        <v>39</v>
      </c>
      <c r="F731" s="4" t="s">
        <v>33</v>
      </c>
      <c r="G731" s="4" t="s">
        <v>54</v>
      </c>
      <c r="H731" s="4" t="s">
        <v>58</v>
      </c>
      <c r="I731" s="5">
        <v>1</v>
      </c>
      <c r="J731" s="6">
        <v>122.28</v>
      </c>
      <c r="K731" s="7">
        <v>0</v>
      </c>
      <c r="L731" s="6">
        <v>67.28</v>
      </c>
      <c r="M731" s="6">
        <f t="shared" si="44"/>
        <v>122.28</v>
      </c>
      <c r="N731" s="6">
        <f t="shared" si="45"/>
        <v>67.28</v>
      </c>
      <c r="O731" s="6">
        <f t="shared" si="46"/>
        <v>55</v>
      </c>
      <c r="P731" s="8">
        <f t="shared" si="47"/>
        <v>0.44978737324174028</v>
      </c>
      <c r="Q731" s="9">
        <f>YEAR(SalesDataTable[[#This Row],[Order Date]])</f>
        <v>2026</v>
      </c>
      <c r="R731" s="8" t="str">
        <f>"Q"&amp;ROUNDUP(MONTH(SalesDataTable[[#This Row],[Order Date]])/3,0)</f>
        <v>Q2</v>
      </c>
      <c r="S731" s="5">
        <f>MONTH(SalesDataTable[[#This Row],[Order Date]])</f>
        <v>5</v>
      </c>
      <c r="T731" s="8" t="str">
        <f>TEXT(SalesDataTable[[#This Row],[Order Date]],"mmm")</f>
        <v>May</v>
      </c>
    </row>
    <row r="732" spans="1:20" ht="15.75" x14ac:dyDescent="0.25">
      <c r="A732" s="2">
        <v>253</v>
      </c>
      <c r="B732" s="3">
        <v>46146</v>
      </c>
      <c r="C732" s="4" t="s">
        <v>31</v>
      </c>
      <c r="D732" s="4" t="s">
        <v>59</v>
      </c>
      <c r="E732" s="4" t="s">
        <v>39</v>
      </c>
      <c r="F732" s="4" t="s">
        <v>36</v>
      </c>
      <c r="G732" s="4" t="s">
        <v>29</v>
      </c>
      <c r="H732" s="4" t="s">
        <v>30</v>
      </c>
      <c r="I732" s="5">
        <v>1</v>
      </c>
      <c r="J732" s="6">
        <v>90.92</v>
      </c>
      <c r="K732" s="7">
        <v>0.15</v>
      </c>
      <c r="L732" s="6">
        <v>44.93</v>
      </c>
      <c r="M732" s="6">
        <f t="shared" si="44"/>
        <v>77.281999999999996</v>
      </c>
      <c r="N732" s="6">
        <f t="shared" si="45"/>
        <v>44.93</v>
      </c>
      <c r="O732" s="6">
        <f t="shared" si="46"/>
        <v>32.351999999999997</v>
      </c>
      <c r="P732" s="8">
        <f t="shared" si="47"/>
        <v>0.41862270645169636</v>
      </c>
      <c r="Q732" s="9">
        <f>YEAR(SalesDataTable[[#This Row],[Order Date]])</f>
        <v>2026</v>
      </c>
      <c r="R732" s="8" t="str">
        <f>"Q"&amp;ROUNDUP(MONTH(SalesDataTable[[#This Row],[Order Date]])/3,0)</f>
        <v>Q2</v>
      </c>
      <c r="S732" s="5">
        <f>MONTH(SalesDataTable[[#This Row],[Order Date]])</f>
        <v>5</v>
      </c>
      <c r="T732" s="8" t="str">
        <f>TEXT(SalesDataTable[[#This Row],[Order Date]],"mmm")</f>
        <v>May</v>
      </c>
    </row>
    <row r="733" spans="1:20" ht="15.75" x14ac:dyDescent="0.25">
      <c r="A733" s="2">
        <v>1743</v>
      </c>
      <c r="B733" s="3">
        <v>46146</v>
      </c>
      <c r="C733" s="4" t="s">
        <v>26</v>
      </c>
      <c r="D733" s="4" t="s">
        <v>63</v>
      </c>
      <c r="E733" s="4" t="s">
        <v>22</v>
      </c>
      <c r="F733" s="4" t="s">
        <v>33</v>
      </c>
      <c r="G733" s="4" t="s">
        <v>54</v>
      </c>
      <c r="H733" s="4" t="s">
        <v>65</v>
      </c>
      <c r="I733" s="5">
        <v>1</v>
      </c>
      <c r="J733" s="6">
        <v>51.02</v>
      </c>
      <c r="K733" s="7">
        <v>0</v>
      </c>
      <c r="L733" s="6">
        <v>21.83</v>
      </c>
      <c r="M733" s="6">
        <f t="shared" si="44"/>
        <v>51.02</v>
      </c>
      <c r="N733" s="6">
        <f t="shared" si="45"/>
        <v>21.83</v>
      </c>
      <c r="O733" s="6">
        <f t="shared" si="46"/>
        <v>29.190000000000005</v>
      </c>
      <c r="P733" s="8">
        <f t="shared" si="47"/>
        <v>0.5721285770286163</v>
      </c>
      <c r="Q733" s="9">
        <f>YEAR(SalesDataTable[[#This Row],[Order Date]])</f>
        <v>2026</v>
      </c>
      <c r="R733" s="8" t="str">
        <f>"Q"&amp;ROUNDUP(MONTH(SalesDataTable[[#This Row],[Order Date]])/3,0)</f>
        <v>Q2</v>
      </c>
      <c r="S733" s="5">
        <f>MONTH(SalesDataTable[[#This Row],[Order Date]])</f>
        <v>5</v>
      </c>
      <c r="T733" s="8" t="str">
        <f>TEXT(SalesDataTable[[#This Row],[Order Date]],"mmm")</f>
        <v>May</v>
      </c>
    </row>
    <row r="734" spans="1:20" ht="15.75" x14ac:dyDescent="0.25">
      <c r="A734" s="2">
        <v>1801</v>
      </c>
      <c r="B734" s="3">
        <v>46146</v>
      </c>
      <c r="C734" s="4" t="s">
        <v>31</v>
      </c>
      <c r="D734" s="4" t="s">
        <v>32</v>
      </c>
      <c r="E734" s="4" t="s">
        <v>22</v>
      </c>
      <c r="F734" s="4" t="s">
        <v>36</v>
      </c>
      <c r="G734" s="4" t="s">
        <v>34</v>
      </c>
      <c r="H734" s="4" t="s">
        <v>35</v>
      </c>
      <c r="I734" s="5">
        <v>2</v>
      </c>
      <c r="J734" s="6">
        <v>36.299999999999997</v>
      </c>
      <c r="K734" s="7">
        <v>0.05</v>
      </c>
      <c r="L734" s="6">
        <v>13.9</v>
      </c>
      <c r="M734" s="6">
        <f t="shared" si="44"/>
        <v>68.969999999999985</v>
      </c>
      <c r="N734" s="6">
        <f t="shared" si="45"/>
        <v>27.8</v>
      </c>
      <c r="O734" s="6">
        <f t="shared" si="46"/>
        <v>41.169999999999987</v>
      </c>
      <c r="P734" s="8">
        <f t="shared" si="47"/>
        <v>0.59692619979701311</v>
      </c>
      <c r="Q734" s="9">
        <f>YEAR(SalesDataTable[[#This Row],[Order Date]])</f>
        <v>2026</v>
      </c>
      <c r="R734" s="8" t="str">
        <f>"Q"&amp;ROUNDUP(MONTH(SalesDataTable[[#This Row],[Order Date]])/3,0)</f>
        <v>Q2</v>
      </c>
      <c r="S734" s="5">
        <f>MONTH(SalesDataTable[[#This Row],[Order Date]])</f>
        <v>5</v>
      </c>
      <c r="T734" s="8" t="str">
        <f>TEXT(SalesDataTable[[#This Row],[Order Date]],"mmm")</f>
        <v>May</v>
      </c>
    </row>
    <row r="735" spans="1:20" ht="15.75" x14ac:dyDescent="0.25">
      <c r="A735" s="2">
        <v>2511</v>
      </c>
      <c r="B735" s="3">
        <v>46146</v>
      </c>
      <c r="C735" s="4" t="s">
        <v>31</v>
      </c>
      <c r="D735" s="4" t="s">
        <v>59</v>
      </c>
      <c r="E735" s="4" t="s">
        <v>28</v>
      </c>
      <c r="F735" s="4" t="s">
        <v>36</v>
      </c>
      <c r="G735" s="4" t="s">
        <v>43</v>
      </c>
      <c r="H735" s="4" t="s">
        <v>49</v>
      </c>
      <c r="I735" s="5">
        <v>8</v>
      </c>
      <c r="J735" s="6">
        <v>195.03</v>
      </c>
      <c r="K735" s="7">
        <v>0.15</v>
      </c>
      <c r="L735" s="6">
        <v>101.13</v>
      </c>
      <c r="M735" s="6">
        <f t="shared" si="44"/>
        <v>1326.204</v>
      </c>
      <c r="N735" s="6">
        <f t="shared" si="45"/>
        <v>809.04</v>
      </c>
      <c r="O735" s="6">
        <f t="shared" si="46"/>
        <v>517.16399999999999</v>
      </c>
      <c r="P735" s="8">
        <f t="shared" si="47"/>
        <v>0.38995810599274322</v>
      </c>
      <c r="Q735" s="9">
        <f>YEAR(SalesDataTable[[#This Row],[Order Date]])</f>
        <v>2026</v>
      </c>
      <c r="R735" s="8" t="str">
        <f>"Q"&amp;ROUNDUP(MONTH(SalesDataTable[[#This Row],[Order Date]])/3,0)</f>
        <v>Q2</v>
      </c>
      <c r="S735" s="5">
        <f>MONTH(SalesDataTable[[#This Row],[Order Date]])</f>
        <v>5</v>
      </c>
      <c r="T735" s="8" t="str">
        <f>TEXT(SalesDataTable[[#This Row],[Order Date]],"mmm")</f>
        <v>May</v>
      </c>
    </row>
    <row r="736" spans="1:20" ht="15.75" x14ac:dyDescent="0.25">
      <c r="A736" s="2">
        <v>3186</v>
      </c>
      <c r="B736" s="3">
        <v>46146</v>
      </c>
      <c r="C736" s="4" t="s">
        <v>26</v>
      </c>
      <c r="D736" s="4" t="s">
        <v>47</v>
      </c>
      <c r="E736" s="4" t="s">
        <v>22</v>
      </c>
      <c r="F736" s="4" t="s">
        <v>33</v>
      </c>
      <c r="G736" s="4" t="s">
        <v>29</v>
      </c>
      <c r="H736" s="4" t="s">
        <v>37</v>
      </c>
      <c r="I736" s="5">
        <v>1</v>
      </c>
      <c r="J736" s="6">
        <v>143.66</v>
      </c>
      <c r="K736" s="7">
        <v>0.1</v>
      </c>
      <c r="L736" s="6">
        <v>79.25</v>
      </c>
      <c r="M736" s="6">
        <f t="shared" si="44"/>
        <v>129.29400000000001</v>
      </c>
      <c r="N736" s="6">
        <f t="shared" si="45"/>
        <v>79.25</v>
      </c>
      <c r="O736" s="6">
        <f t="shared" si="46"/>
        <v>50.044000000000011</v>
      </c>
      <c r="P736" s="8">
        <f t="shared" si="47"/>
        <v>0.38705585719368268</v>
      </c>
      <c r="Q736" s="9">
        <f>YEAR(SalesDataTable[[#This Row],[Order Date]])</f>
        <v>2026</v>
      </c>
      <c r="R736" s="8" t="str">
        <f>"Q"&amp;ROUNDUP(MONTH(SalesDataTable[[#This Row],[Order Date]])/3,0)</f>
        <v>Q2</v>
      </c>
      <c r="S736" s="5">
        <f>MONTH(SalesDataTable[[#This Row],[Order Date]])</f>
        <v>5</v>
      </c>
      <c r="T736" s="8" t="str">
        <f>TEXT(SalesDataTable[[#This Row],[Order Date]],"mmm")</f>
        <v>May</v>
      </c>
    </row>
    <row r="737" spans="1:20" ht="15.75" x14ac:dyDescent="0.25">
      <c r="A737" s="2">
        <v>3378</v>
      </c>
      <c r="B737" s="3">
        <v>46146</v>
      </c>
      <c r="C737" s="4" t="s">
        <v>20</v>
      </c>
      <c r="D737" s="4" t="s">
        <v>21</v>
      </c>
      <c r="E737" s="4" t="s">
        <v>28</v>
      </c>
      <c r="F737" s="4" t="s">
        <v>36</v>
      </c>
      <c r="G737" s="4" t="s">
        <v>54</v>
      </c>
      <c r="H737" s="4" t="s">
        <v>58</v>
      </c>
      <c r="I737" s="5">
        <v>3</v>
      </c>
      <c r="J737" s="6">
        <v>120.28</v>
      </c>
      <c r="K737" s="7">
        <v>0.2</v>
      </c>
      <c r="L737" s="6">
        <v>69.23</v>
      </c>
      <c r="M737" s="6">
        <f t="shared" si="44"/>
        <v>288.67200000000003</v>
      </c>
      <c r="N737" s="6">
        <f t="shared" si="45"/>
        <v>207.69</v>
      </c>
      <c r="O737" s="6">
        <f t="shared" si="46"/>
        <v>80.982000000000028</v>
      </c>
      <c r="P737" s="8">
        <f t="shared" si="47"/>
        <v>0.28053292317924849</v>
      </c>
      <c r="Q737" s="9">
        <f>YEAR(SalesDataTable[[#This Row],[Order Date]])</f>
        <v>2026</v>
      </c>
      <c r="R737" s="8" t="str">
        <f>"Q"&amp;ROUNDUP(MONTH(SalesDataTable[[#This Row],[Order Date]])/3,0)</f>
        <v>Q2</v>
      </c>
      <c r="S737" s="5">
        <f>MONTH(SalesDataTable[[#This Row],[Order Date]])</f>
        <v>5</v>
      </c>
      <c r="T737" s="8" t="str">
        <f>TEXT(SalesDataTable[[#This Row],[Order Date]],"mmm")</f>
        <v>May</v>
      </c>
    </row>
    <row r="738" spans="1:20" ht="15.75" x14ac:dyDescent="0.25">
      <c r="A738" s="2">
        <v>4255</v>
      </c>
      <c r="B738" s="3">
        <v>46146</v>
      </c>
      <c r="C738" s="4" t="s">
        <v>40</v>
      </c>
      <c r="D738" s="4" t="s">
        <v>51</v>
      </c>
      <c r="E738" s="4" t="s">
        <v>48</v>
      </c>
      <c r="F738" s="4" t="s">
        <v>23</v>
      </c>
      <c r="G738" s="4" t="s">
        <v>34</v>
      </c>
      <c r="H738" s="4" t="s">
        <v>35</v>
      </c>
      <c r="I738" s="5">
        <v>6</v>
      </c>
      <c r="J738" s="6">
        <v>36.04</v>
      </c>
      <c r="K738" s="7">
        <v>0</v>
      </c>
      <c r="L738" s="6">
        <v>13.38</v>
      </c>
      <c r="M738" s="6">
        <f t="shared" si="44"/>
        <v>216.24</v>
      </c>
      <c r="N738" s="6">
        <f t="shared" si="45"/>
        <v>80.28</v>
      </c>
      <c r="O738" s="6">
        <f t="shared" si="46"/>
        <v>135.96</v>
      </c>
      <c r="P738" s="8">
        <f t="shared" si="47"/>
        <v>0.62874583795782468</v>
      </c>
      <c r="Q738" s="9">
        <f>YEAR(SalesDataTable[[#This Row],[Order Date]])</f>
        <v>2026</v>
      </c>
      <c r="R738" s="8" t="str">
        <f>"Q"&amp;ROUNDUP(MONTH(SalesDataTable[[#This Row],[Order Date]])/3,0)</f>
        <v>Q2</v>
      </c>
      <c r="S738" s="5">
        <f>MONTH(SalesDataTable[[#This Row],[Order Date]])</f>
        <v>5</v>
      </c>
      <c r="T738" s="8" t="str">
        <f>TEXT(SalesDataTable[[#This Row],[Order Date]],"mmm")</f>
        <v>May</v>
      </c>
    </row>
    <row r="739" spans="1:20" ht="15.75" x14ac:dyDescent="0.25">
      <c r="A739" s="2">
        <v>4587</v>
      </c>
      <c r="B739" s="3">
        <v>46146</v>
      </c>
      <c r="C739" s="4" t="s">
        <v>31</v>
      </c>
      <c r="D739" s="4" t="s">
        <v>32</v>
      </c>
      <c r="E739" s="4" t="s">
        <v>48</v>
      </c>
      <c r="F739" s="4" t="s">
        <v>23</v>
      </c>
      <c r="G739" s="4" t="s">
        <v>29</v>
      </c>
      <c r="H739" s="4" t="s">
        <v>30</v>
      </c>
      <c r="I739" s="5">
        <v>2</v>
      </c>
      <c r="J739" s="6">
        <v>91.72</v>
      </c>
      <c r="K739" s="7">
        <v>0</v>
      </c>
      <c r="L739" s="6">
        <v>45.67</v>
      </c>
      <c r="M739" s="6">
        <f t="shared" si="44"/>
        <v>183.44</v>
      </c>
      <c r="N739" s="6">
        <f t="shared" si="45"/>
        <v>91.34</v>
      </c>
      <c r="O739" s="6">
        <f t="shared" si="46"/>
        <v>92.1</v>
      </c>
      <c r="P739" s="8">
        <f t="shared" si="47"/>
        <v>0.50207152202354988</v>
      </c>
      <c r="Q739" s="9">
        <f>YEAR(SalesDataTable[[#This Row],[Order Date]])</f>
        <v>2026</v>
      </c>
      <c r="R739" s="8" t="str">
        <f>"Q"&amp;ROUNDUP(MONTH(SalesDataTable[[#This Row],[Order Date]])/3,0)</f>
        <v>Q2</v>
      </c>
      <c r="S739" s="5">
        <f>MONTH(SalesDataTable[[#This Row],[Order Date]])</f>
        <v>5</v>
      </c>
      <c r="T739" s="8" t="str">
        <f>TEXT(SalesDataTable[[#This Row],[Order Date]],"mmm")</f>
        <v>May</v>
      </c>
    </row>
    <row r="740" spans="1:20" ht="15.75" x14ac:dyDescent="0.25">
      <c r="A740" s="2">
        <v>830</v>
      </c>
      <c r="B740" s="3">
        <v>46147</v>
      </c>
      <c r="C740" s="4" t="s">
        <v>40</v>
      </c>
      <c r="D740" s="4" t="s">
        <v>53</v>
      </c>
      <c r="E740" s="4" t="s">
        <v>22</v>
      </c>
      <c r="F740" s="4" t="s">
        <v>36</v>
      </c>
      <c r="G740" s="4" t="s">
        <v>24</v>
      </c>
      <c r="H740" s="4" t="s">
        <v>42</v>
      </c>
      <c r="I740" s="5">
        <v>2</v>
      </c>
      <c r="J740" s="6">
        <v>50.4</v>
      </c>
      <c r="K740" s="7">
        <v>0</v>
      </c>
      <c r="L740" s="6">
        <v>22.21</v>
      </c>
      <c r="M740" s="6">
        <f t="shared" si="44"/>
        <v>100.8</v>
      </c>
      <c r="N740" s="6">
        <f t="shared" si="45"/>
        <v>44.42</v>
      </c>
      <c r="O740" s="6">
        <f t="shared" si="46"/>
        <v>56.379999999999995</v>
      </c>
      <c r="P740" s="8">
        <f t="shared" si="47"/>
        <v>0.55932539682539684</v>
      </c>
      <c r="Q740" s="9">
        <f>YEAR(SalesDataTable[[#This Row],[Order Date]])</f>
        <v>2026</v>
      </c>
      <c r="R740" s="8" t="str">
        <f>"Q"&amp;ROUNDUP(MONTH(SalesDataTable[[#This Row],[Order Date]])/3,0)</f>
        <v>Q2</v>
      </c>
      <c r="S740" s="5">
        <f>MONTH(SalesDataTable[[#This Row],[Order Date]])</f>
        <v>5</v>
      </c>
      <c r="T740" s="8" t="str">
        <f>TEXT(SalesDataTable[[#This Row],[Order Date]],"mmm")</f>
        <v>May</v>
      </c>
    </row>
    <row r="741" spans="1:20" ht="15.75" x14ac:dyDescent="0.25">
      <c r="A741" s="2">
        <v>4320</v>
      </c>
      <c r="B741" s="3">
        <v>46147</v>
      </c>
      <c r="C741" s="4" t="s">
        <v>26</v>
      </c>
      <c r="D741" s="4" t="s">
        <v>47</v>
      </c>
      <c r="E741" s="4" t="s">
        <v>22</v>
      </c>
      <c r="F741" s="4" t="s">
        <v>23</v>
      </c>
      <c r="G741" s="4" t="s">
        <v>34</v>
      </c>
      <c r="H741" s="4" t="s">
        <v>68</v>
      </c>
      <c r="I741" s="5">
        <v>2</v>
      </c>
      <c r="J741" s="6">
        <v>165.17</v>
      </c>
      <c r="K741" s="7">
        <v>0</v>
      </c>
      <c r="L741" s="6">
        <v>87.78</v>
      </c>
      <c r="M741" s="6">
        <f t="shared" si="44"/>
        <v>330.34</v>
      </c>
      <c r="N741" s="6">
        <f t="shared" si="45"/>
        <v>175.56</v>
      </c>
      <c r="O741" s="6">
        <f t="shared" si="46"/>
        <v>154.77999999999997</v>
      </c>
      <c r="P741" s="8">
        <f t="shared" si="47"/>
        <v>0.46854755706242052</v>
      </c>
      <c r="Q741" s="9">
        <f>YEAR(SalesDataTable[[#This Row],[Order Date]])</f>
        <v>2026</v>
      </c>
      <c r="R741" s="8" t="str">
        <f>"Q"&amp;ROUNDUP(MONTH(SalesDataTable[[#This Row],[Order Date]])/3,0)</f>
        <v>Q2</v>
      </c>
      <c r="S741" s="5">
        <f>MONTH(SalesDataTable[[#This Row],[Order Date]])</f>
        <v>5</v>
      </c>
      <c r="T741" s="8" t="str">
        <f>TEXT(SalesDataTable[[#This Row],[Order Date]],"mmm")</f>
        <v>May</v>
      </c>
    </row>
    <row r="742" spans="1:20" ht="15.75" x14ac:dyDescent="0.25">
      <c r="A742" s="2">
        <v>4386</v>
      </c>
      <c r="B742" s="3">
        <v>46147</v>
      </c>
      <c r="C742" s="4" t="s">
        <v>20</v>
      </c>
      <c r="D742" s="4" t="s">
        <v>70</v>
      </c>
      <c r="E742" s="4" t="s">
        <v>22</v>
      </c>
      <c r="F742" s="4" t="s">
        <v>23</v>
      </c>
      <c r="G742" s="4" t="s">
        <v>29</v>
      </c>
      <c r="H742" s="4" t="s">
        <v>66</v>
      </c>
      <c r="I742" s="5">
        <v>1</v>
      </c>
      <c r="J742" s="6">
        <v>69.819999999999993</v>
      </c>
      <c r="K742" s="7">
        <v>0.05</v>
      </c>
      <c r="L742" s="6">
        <v>33.29</v>
      </c>
      <c r="M742" s="6">
        <f t="shared" si="44"/>
        <v>66.328999999999994</v>
      </c>
      <c r="N742" s="6">
        <f t="shared" si="45"/>
        <v>33.29</v>
      </c>
      <c r="O742" s="6">
        <f t="shared" si="46"/>
        <v>33.038999999999994</v>
      </c>
      <c r="P742" s="8">
        <f t="shared" si="47"/>
        <v>0.49810791659756665</v>
      </c>
      <c r="Q742" s="9">
        <f>YEAR(SalesDataTable[[#This Row],[Order Date]])</f>
        <v>2026</v>
      </c>
      <c r="R742" s="8" t="str">
        <f>"Q"&amp;ROUNDUP(MONTH(SalesDataTable[[#This Row],[Order Date]])/3,0)</f>
        <v>Q2</v>
      </c>
      <c r="S742" s="5">
        <f>MONTH(SalesDataTable[[#This Row],[Order Date]])</f>
        <v>5</v>
      </c>
      <c r="T742" s="8" t="str">
        <f>TEXT(SalesDataTable[[#This Row],[Order Date]],"mmm")</f>
        <v>May</v>
      </c>
    </row>
    <row r="743" spans="1:20" ht="15.75" x14ac:dyDescent="0.25">
      <c r="A743" s="2">
        <v>4602</v>
      </c>
      <c r="B743" s="3">
        <v>46147</v>
      </c>
      <c r="C743" s="4" t="s">
        <v>26</v>
      </c>
      <c r="D743" s="4" t="s">
        <v>63</v>
      </c>
      <c r="E743" s="4" t="s">
        <v>48</v>
      </c>
      <c r="F743" s="4" t="s">
        <v>33</v>
      </c>
      <c r="G743" s="4" t="s">
        <v>34</v>
      </c>
      <c r="H743" s="4" t="s">
        <v>64</v>
      </c>
      <c r="I743" s="5">
        <v>2</v>
      </c>
      <c r="J743" s="6">
        <v>131.36000000000001</v>
      </c>
      <c r="K743" s="7">
        <v>0.1</v>
      </c>
      <c r="L743" s="6">
        <v>65.3</v>
      </c>
      <c r="M743" s="6">
        <f t="shared" si="44"/>
        <v>236.44800000000004</v>
      </c>
      <c r="N743" s="6">
        <f t="shared" si="45"/>
        <v>130.6</v>
      </c>
      <c r="O743" s="6">
        <f t="shared" si="46"/>
        <v>105.84800000000004</v>
      </c>
      <c r="P743" s="8">
        <f t="shared" si="47"/>
        <v>0.4476586818243336</v>
      </c>
      <c r="Q743" s="9">
        <f>YEAR(SalesDataTable[[#This Row],[Order Date]])</f>
        <v>2026</v>
      </c>
      <c r="R743" s="8" t="str">
        <f>"Q"&amp;ROUNDUP(MONTH(SalesDataTable[[#This Row],[Order Date]])/3,0)</f>
        <v>Q2</v>
      </c>
      <c r="S743" s="5">
        <f>MONTH(SalesDataTable[[#This Row],[Order Date]])</f>
        <v>5</v>
      </c>
      <c r="T743" s="8" t="str">
        <f>TEXT(SalesDataTable[[#This Row],[Order Date]],"mmm")</f>
        <v>May</v>
      </c>
    </row>
    <row r="744" spans="1:20" ht="15.75" x14ac:dyDescent="0.25">
      <c r="A744" s="2">
        <v>5190</v>
      </c>
      <c r="B744" s="3">
        <v>46147</v>
      </c>
      <c r="C744" s="4" t="s">
        <v>40</v>
      </c>
      <c r="D744" s="4" t="s">
        <v>53</v>
      </c>
      <c r="E744" s="4" t="s">
        <v>28</v>
      </c>
      <c r="F744" s="4" t="s">
        <v>23</v>
      </c>
      <c r="G744" s="4" t="s">
        <v>29</v>
      </c>
      <c r="H744" s="4" t="s">
        <v>30</v>
      </c>
      <c r="I744" s="5">
        <v>15</v>
      </c>
      <c r="J744" s="6">
        <v>93.65</v>
      </c>
      <c r="K744" s="7">
        <v>0.1</v>
      </c>
      <c r="L744" s="6">
        <v>44.89</v>
      </c>
      <c r="M744" s="6">
        <f t="shared" si="44"/>
        <v>1264.2750000000001</v>
      </c>
      <c r="N744" s="6">
        <f t="shared" si="45"/>
        <v>673.35</v>
      </c>
      <c r="O744" s="6">
        <f t="shared" si="46"/>
        <v>590.92500000000007</v>
      </c>
      <c r="P744" s="8">
        <f t="shared" si="47"/>
        <v>0.46740226612089936</v>
      </c>
      <c r="Q744" s="9">
        <f>YEAR(SalesDataTable[[#This Row],[Order Date]])</f>
        <v>2026</v>
      </c>
      <c r="R744" s="8" t="str">
        <f>"Q"&amp;ROUNDUP(MONTH(SalesDataTable[[#This Row],[Order Date]])/3,0)</f>
        <v>Q2</v>
      </c>
      <c r="S744" s="5">
        <f>MONTH(SalesDataTable[[#This Row],[Order Date]])</f>
        <v>5</v>
      </c>
      <c r="T744" s="8" t="str">
        <f>TEXT(SalesDataTable[[#This Row],[Order Date]],"mmm")</f>
        <v>May</v>
      </c>
    </row>
    <row r="745" spans="1:20" ht="15.75" x14ac:dyDescent="0.25">
      <c r="A745" s="2">
        <v>393</v>
      </c>
      <c r="B745" s="3">
        <v>46148</v>
      </c>
      <c r="C745" s="4" t="s">
        <v>26</v>
      </c>
      <c r="D745" s="4" t="s">
        <v>63</v>
      </c>
      <c r="E745" s="4" t="s">
        <v>48</v>
      </c>
      <c r="F745" s="4" t="s">
        <v>33</v>
      </c>
      <c r="G745" s="4" t="s">
        <v>43</v>
      </c>
      <c r="H745" s="4" t="s">
        <v>49</v>
      </c>
      <c r="I745" s="5">
        <v>3</v>
      </c>
      <c r="J745" s="6">
        <v>199.93</v>
      </c>
      <c r="K745" s="7">
        <v>0</v>
      </c>
      <c r="L745" s="6">
        <v>104.86</v>
      </c>
      <c r="M745" s="6">
        <f t="shared" si="44"/>
        <v>599.79</v>
      </c>
      <c r="N745" s="6">
        <f t="shared" si="45"/>
        <v>314.58</v>
      </c>
      <c r="O745" s="6">
        <f t="shared" si="46"/>
        <v>285.20999999999998</v>
      </c>
      <c r="P745" s="8">
        <f t="shared" si="47"/>
        <v>0.47551643075076278</v>
      </c>
      <c r="Q745" s="9">
        <f>YEAR(SalesDataTable[[#This Row],[Order Date]])</f>
        <v>2026</v>
      </c>
      <c r="R745" s="8" t="str">
        <f>"Q"&amp;ROUNDUP(MONTH(SalesDataTable[[#This Row],[Order Date]])/3,0)</f>
        <v>Q2</v>
      </c>
      <c r="S745" s="5">
        <f>MONTH(SalesDataTable[[#This Row],[Order Date]])</f>
        <v>5</v>
      </c>
      <c r="T745" s="8" t="str">
        <f>TEXT(SalesDataTable[[#This Row],[Order Date]],"mmm")</f>
        <v>May</v>
      </c>
    </row>
    <row r="746" spans="1:20" ht="15.75" x14ac:dyDescent="0.25">
      <c r="A746" s="2">
        <v>812</v>
      </c>
      <c r="B746" s="3">
        <v>46148</v>
      </c>
      <c r="C746" s="4" t="s">
        <v>20</v>
      </c>
      <c r="D746" s="4" t="s">
        <v>21</v>
      </c>
      <c r="E746" s="4" t="s">
        <v>22</v>
      </c>
      <c r="F746" s="4" t="s">
        <v>33</v>
      </c>
      <c r="G746" s="4" t="s">
        <v>29</v>
      </c>
      <c r="H746" s="4" t="s">
        <v>66</v>
      </c>
      <c r="I746" s="5">
        <v>5</v>
      </c>
      <c r="J746" s="6">
        <v>70.150000000000006</v>
      </c>
      <c r="K746" s="7">
        <v>0</v>
      </c>
      <c r="L746" s="6">
        <v>32.700000000000003</v>
      </c>
      <c r="M746" s="6">
        <f t="shared" si="44"/>
        <v>350.75</v>
      </c>
      <c r="N746" s="6">
        <f t="shared" si="45"/>
        <v>163.5</v>
      </c>
      <c r="O746" s="6">
        <f t="shared" si="46"/>
        <v>187.25</v>
      </c>
      <c r="P746" s="8">
        <f t="shared" si="47"/>
        <v>0.53385602280826805</v>
      </c>
      <c r="Q746" s="9">
        <f>YEAR(SalesDataTable[[#This Row],[Order Date]])</f>
        <v>2026</v>
      </c>
      <c r="R746" s="8" t="str">
        <f>"Q"&amp;ROUNDUP(MONTH(SalesDataTable[[#This Row],[Order Date]])/3,0)</f>
        <v>Q2</v>
      </c>
      <c r="S746" s="5">
        <f>MONTH(SalesDataTable[[#This Row],[Order Date]])</f>
        <v>5</v>
      </c>
      <c r="T746" s="8" t="str">
        <f>TEXT(SalesDataTable[[#This Row],[Order Date]],"mmm")</f>
        <v>May</v>
      </c>
    </row>
    <row r="747" spans="1:20" ht="15.75" x14ac:dyDescent="0.25">
      <c r="A747" s="2">
        <v>1297</v>
      </c>
      <c r="B747" s="3">
        <v>46148</v>
      </c>
      <c r="C747" s="4" t="s">
        <v>31</v>
      </c>
      <c r="D747" s="4" t="s">
        <v>32</v>
      </c>
      <c r="E747" s="4" t="s">
        <v>39</v>
      </c>
      <c r="F747" s="4" t="s">
        <v>33</v>
      </c>
      <c r="G747" s="4" t="s">
        <v>54</v>
      </c>
      <c r="H747" s="4" t="s">
        <v>62</v>
      </c>
      <c r="I747" s="5">
        <v>2</v>
      </c>
      <c r="J747" s="6">
        <v>35.86</v>
      </c>
      <c r="K747" s="7">
        <v>0</v>
      </c>
      <c r="L747" s="6">
        <v>13.9</v>
      </c>
      <c r="M747" s="6">
        <f t="shared" si="44"/>
        <v>71.72</v>
      </c>
      <c r="N747" s="6">
        <f t="shared" si="45"/>
        <v>27.8</v>
      </c>
      <c r="O747" s="6">
        <f t="shared" si="46"/>
        <v>43.92</v>
      </c>
      <c r="P747" s="8">
        <f t="shared" si="47"/>
        <v>0.61238148354712774</v>
      </c>
      <c r="Q747" s="9">
        <f>YEAR(SalesDataTable[[#This Row],[Order Date]])</f>
        <v>2026</v>
      </c>
      <c r="R747" s="8" t="str">
        <f>"Q"&amp;ROUNDUP(MONTH(SalesDataTable[[#This Row],[Order Date]])/3,0)</f>
        <v>Q2</v>
      </c>
      <c r="S747" s="5">
        <f>MONTH(SalesDataTable[[#This Row],[Order Date]])</f>
        <v>5</v>
      </c>
      <c r="T747" s="8" t="str">
        <f>TEXT(SalesDataTable[[#This Row],[Order Date]],"mmm")</f>
        <v>May</v>
      </c>
    </row>
    <row r="748" spans="1:20" ht="15.75" x14ac:dyDescent="0.25">
      <c r="A748" s="2">
        <v>1574</v>
      </c>
      <c r="B748" s="3">
        <v>46148</v>
      </c>
      <c r="C748" s="4" t="s">
        <v>26</v>
      </c>
      <c r="D748" s="4" t="s">
        <v>47</v>
      </c>
      <c r="E748" s="4" t="s">
        <v>22</v>
      </c>
      <c r="F748" s="4" t="s">
        <v>23</v>
      </c>
      <c r="G748" s="4" t="s">
        <v>29</v>
      </c>
      <c r="H748" s="4" t="s">
        <v>30</v>
      </c>
      <c r="I748" s="5">
        <v>1</v>
      </c>
      <c r="J748" s="6">
        <v>92.27</v>
      </c>
      <c r="K748" s="7">
        <v>0</v>
      </c>
      <c r="L748" s="6">
        <v>46.5</v>
      </c>
      <c r="M748" s="6">
        <f t="shared" si="44"/>
        <v>92.27</v>
      </c>
      <c r="N748" s="6">
        <f t="shared" si="45"/>
        <v>46.5</v>
      </c>
      <c r="O748" s="6">
        <f t="shared" si="46"/>
        <v>45.769999999999996</v>
      </c>
      <c r="P748" s="8">
        <f t="shared" si="47"/>
        <v>0.49604421805570603</v>
      </c>
      <c r="Q748" s="9">
        <f>YEAR(SalesDataTable[[#This Row],[Order Date]])</f>
        <v>2026</v>
      </c>
      <c r="R748" s="8" t="str">
        <f>"Q"&amp;ROUNDUP(MONTH(SalesDataTable[[#This Row],[Order Date]])/3,0)</f>
        <v>Q2</v>
      </c>
      <c r="S748" s="5">
        <f>MONTH(SalesDataTable[[#This Row],[Order Date]])</f>
        <v>5</v>
      </c>
      <c r="T748" s="8" t="str">
        <f>TEXT(SalesDataTable[[#This Row],[Order Date]],"mmm")</f>
        <v>May</v>
      </c>
    </row>
    <row r="749" spans="1:20" ht="15.75" x14ac:dyDescent="0.25">
      <c r="A749" s="2">
        <v>3060</v>
      </c>
      <c r="B749" s="3">
        <v>46148</v>
      </c>
      <c r="C749" s="4" t="s">
        <v>26</v>
      </c>
      <c r="D749" s="4" t="s">
        <v>47</v>
      </c>
      <c r="E749" s="4" t="s">
        <v>28</v>
      </c>
      <c r="F749" s="4" t="s">
        <v>36</v>
      </c>
      <c r="G749" s="4" t="s">
        <v>29</v>
      </c>
      <c r="H749" s="4" t="s">
        <v>57</v>
      </c>
      <c r="I749" s="5">
        <v>6</v>
      </c>
      <c r="J749" s="6">
        <v>157.31</v>
      </c>
      <c r="K749" s="7">
        <v>0.15</v>
      </c>
      <c r="L749" s="6">
        <v>80.34</v>
      </c>
      <c r="M749" s="6">
        <f t="shared" si="44"/>
        <v>802.28099999999995</v>
      </c>
      <c r="N749" s="6">
        <f t="shared" si="45"/>
        <v>482.04</v>
      </c>
      <c r="O749" s="6">
        <f t="shared" si="46"/>
        <v>320.24099999999993</v>
      </c>
      <c r="P749" s="8">
        <f t="shared" si="47"/>
        <v>0.3991631361081715</v>
      </c>
      <c r="Q749" s="9">
        <f>YEAR(SalesDataTable[[#This Row],[Order Date]])</f>
        <v>2026</v>
      </c>
      <c r="R749" s="8" t="str">
        <f>"Q"&amp;ROUNDUP(MONTH(SalesDataTable[[#This Row],[Order Date]])/3,0)</f>
        <v>Q2</v>
      </c>
      <c r="S749" s="5">
        <f>MONTH(SalesDataTable[[#This Row],[Order Date]])</f>
        <v>5</v>
      </c>
      <c r="T749" s="8" t="str">
        <f>TEXT(SalesDataTable[[#This Row],[Order Date]],"mmm")</f>
        <v>May</v>
      </c>
    </row>
    <row r="750" spans="1:20" ht="15.75" x14ac:dyDescent="0.25">
      <c r="A750" s="2">
        <v>3490</v>
      </c>
      <c r="B750" s="3">
        <v>46148</v>
      </c>
      <c r="C750" s="4" t="s">
        <v>26</v>
      </c>
      <c r="D750" s="4" t="s">
        <v>61</v>
      </c>
      <c r="E750" s="4" t="s">
        <v>22</v>
      </c>
      <c r="F750" s="4" t="s">
        <v>33</v>
      </c>
      <c r="G750" s="4" t="s">
        <v>34</v>
      </c>
      <c r="H750" s="4" t="s">
        <v>52</v>
      </c>
      <c r="I750" s="5">
        <v>2</v>
      </c>
      <c r="J750" s="6">
        <v>46.18</v>
      </c>
      <c r="K750" s="7">
        <v>0.05</v>
      </c>
      <c r="L750" s="6">
        <v>17.899999999999999</v>
      </c>
      <c r="M750" s="6">
        <f t="shared" si="44"/>
        <v>87.74199999999999</v>
      </c>
      <c r="N750" s="6">
        <f t="shared" si="45"/>
        <v>35.799999999999997</v>
      </c>
      <c r="O750" s="6">
        <f t="shared" si="46"/>
        <v>51.941999999999993</v>
      </c>
      <c r="P750" s="8">
        <f t="shared" si="47"/>
        <v>0.59198559412823959</v>
      </c>
      <c r="Q750" s="9">
        <f>YEAR(SalesDataTable[[#This Row],[Order Date]])</f>
        <v>2026</v>
      </c>
      <c r="R750" s="8" t="str">
        <f>"Q"&amp;ROUNDUP(MONTH(SalesDataTable[[#This Row],[Order Date]])/3,0)</f>
        <v>Q2</v>
      </c>
      <c r="S750" s="5">
        <f>MONTH(SalesDataTable[[#This Row],[Order Date]])</f>
        <v>5</v>
      </c>
      <c r="T750" s="8" t="str">
        <f>TEXT(SalesDataTable[[#This Row],[Order Date]],"mmm")</f>
        <v>May</v>
      </c>
    </row>
    <row r="751" spans="1:20" ht="15.75" x14ac:dyDescent="0.25">
      <c r="A751" s="2">
        <v>3654</v>
      </c>
      <c r="B751" s="3">
        <v>46148</v>
      </c>
      <c r="C751" s="4" t="s">
        <v>31</v>
      </c>
      <c r="D751" s="4" t="s">
        <v>59</v>
      </c>
      <c r="E751" s="4" t="s">
        <v>22</v>
      </c>
      <c r="F751" s="4" t="s">
        <v>36</v>
      </c>
      <c r="G751" s="4" t="s">
        <v>24</v>
      </c>
      <c r="H751" s="4" t="s">
        <v>42</v>
      </c>
      <c r="I751" s="5">
        <v>1</v>
      </c>
      <c r="J751" s="6">
        <v>51.44</v>
      </c>
      <c r="K751" s="7">
        <v>0.1</v>
      </c>
      <c r="L751" s="6">
        <v>22.88</v>
      </c>
      <c r="M751" s="6">
        <f t="shared" si="44"/>
        <v>46.295999999999999</v>
      </c>
      <c r="N751" s="6">
        <f t="shared" si="45"/>
        <v>22.88</v>
      </c>
      <c r="O751" s="6">
        <f t="shared" si="46"/>
        <v>23.416</v>
      </c>
      <c r="P751" s="8">
        <f t="shared" si="47"/>
        <v>0.50578883704855715</v>
      </c>
      <c r="Q751" s="9">
        <f>YEAR(SalesDataTable[[#This Row],[Order Date]])</f>
        <v>2026</v>
      </c>
      <c r="R751" s="8" t="str">
        <f>"Q"&amp;ROUNDUP(MONTH(SalesDataTable[[#This Row],[Order Date]])/3,0)</f>
        <v>Q2</v>
      </c>
      <c r="S751" s="5">
        <f>MONTH(SalesDataTable[[#This Row],[Order Date]])</f>
        <v>5</v>
      </c>
      <c r="T751" s="8" t="str">
        <f>TEXT(SalesDataTable[[#This Row],[Order Date]],"mmm")</f>
        <v>May</v>
      </c>
    </row>
    <row r="752" spans="1:20" ht="15.75" x14ac:dyDescent="0.25">
      <c r="A752" s="2">
        <v>4209</v>
      </c>
      <c r="B752" s="3">
        <v>46148</v>
      </c>
      <c r="C752" s="4" t="s">
        <v>26</v>
      </c>
      <c r="D752" s="4" t="s">
        <v>27</v>
      </c>
      <c r="E752" s="4" t="s">
        <v>22</v>
      </c>
      <c r="F752" s="4" t="s">
        <v>33</v>
      </c>
      <c r="G752" s="4" t="s">
        <v>54</v>
      </c>
      <c r="H752" s="4" t="s">
        <v>65</v>
      </c>
      <c r="I752" s="5">
        <v>2</v>
      </c>
      <c r="J752" s="6">
        <v>50.97</v>
      </c>
      <c r="K752" s="7">
        <v>0.05</v>
      </c>
      <c r="L752" s="6">
        <v>21.67</v>
      </c>
      <c r="M752" s="6">
        <f t="shared" si="44"/>
        <v>96.842999999999989</v>
      </c>
      <c r="N752" s="6">
        <f t="shared" si="45"/>
        <v>43.34</v>
      </c>
      <c r="O752" s="6">
        <f t="shared" si="46"/>
        <v>53.502999999999986</v>
      </c>
      <c r="P752" s="8">
        <f t="shared" si="47"/>
        <v>0.55247152607829153</v>
      </c>
      <c r="Q752" s="9">
        <f>YEAR(SalesDataTable[[#This Row],[Order Date]])</f>
        <v>2026</v>
      </c>
      <c r="R752" s="8" t="str">
        <f>"Q"&amp;ROUNDUP(MONTH(SalesDataTable[[#This Row],[Order Date]])/3,0)</f>
        <v>Q2</v>
      </c>
      <c r="S752" s="5">
        <f>MONTH(SalesDataTable[[#This Row],[Order Date]])</f>
        <v>5</v>
      </c>
      <c r="T752" s="8" t="str">
        <f>TEXT(SalesDataTable[[#This Row],[Order Date]],"mmm")</f>
        <v>May</v>
      </c>
    </row>
    <row r="753" spans="1:20" ht="15.75" x14ac:dyDescent="0.25">
      <c r="A753" s="2">
        <v>4227</v>
      </c>
      <c r="B753" s="3">
        <v>46148</v>
      </c>
      <c r="C753" s="4" t="s">
        <v>26</v>
      </c>
      <c r="D753" s="4" t="s">
        <v>27</v>
      </c>
      <c r="E753" s="4" t="s">
        <v>22</v>
      </c>
      <c r="F753" s="4" t="s">
        <v>33</v>
      </c>
      <c r="G753" s="4" t="s">
        <v>24</v>
      </c>
      <c r="H753" s="4" t="s">
        <v>46</v>
      </c>
      <c r="I753" s="5">
        <v>2</v>
      </c>
      <c r="J753" s="6">
        <v>40.549999999999997</v>
      </c>
      <c r="K753" s="7">
        <v>0</v>
      </c>
      <c r="L753" s="6">
        <v>16.52</v>
      </c>
      <c r="M753" s="6">
        <f t="shared" si="44"/>
        <v>81.099999999999994</v>
      </c>
      <c r="N753" s="6">
        <f t="shared" si="45"/>
        <v>33.04</v>
      </c>
      <c r="O753" s="6">
        <f t="shared" si="46"/>
        <v>48.059999999999995</v>
      </c>
      <c r="P753" s="8">
        <f t="shared" si="47"/>
        <v>0.59260172626387175</v>
      </c>
      <c r="Q753" s="9">
        <f>YEAR(SalesDataTable[[#This Row],[Order Date]])</f>
        <v>2026</v>
      </c>
      <c r="R753" s="8" t="str">
        <f>"Q"&amp;ROUNDUP(MONTH(SalesDataTable[[#This Row],[Order Date]])/3,0)</f>
        <v>Q2</v>
      </c>
      <c r="S753" s="5">
        <f>MONTH(SalesDataTable[[#This Row],[Order Date]])</f>
        <v>5</v>
      </c>
      <c r="T753" s="8" t="str">
        <f>TEXT(SalesDataTable[[#This Row],[Order Date]],"mmm")</f>
        <v>May</v>
      </c>
    </row>
    <row r="754" spans="1:20" ht="15.75" x14ac:dyDescent="0.25">
      <c r="A754" s="2">
        <v>4247</v>
      </c>
      <c r="B754" s="3">
        <v>46148</v>
      </c>
      <c r="C754" s="4" t="s">
        <v>31</v>
      </c>
      <c r="D754" s="4" t="s">
        <v>72</v>
      </c>
      <c r="E754" s="4" t="s">
        <v>22</v>
      </c>
      <c r="F754" s="4" t="s">
        <v>33</v>
      </c>
      <c r="G754" s="4" t="s">
        <v>24</v>
      </c>
      <c r="H754" s="4" t="s">
        <v>42</v>
      </c>
      <c r="I754" s="5">
        <v>2</v>
      </c>
      <c r="J754" s="6">
        <v>51.3</v>
      </c>
      <c r="K754" s="7">
        <v>0</v>
      </c>
      <c r="L754" s="6">
        <v>23.12</v>
      </c>
      <c r="M754" s="6">
        <f t="shared" si="44"/>
        <v>102.6</v>
      </c>
      <c r="N754" s="6">
        <f t="shared" si="45"/>
        <v>46.24</v>
      </c>
      <c r="O754" s="6">
        <f t="shared" si="46"/>
        <v>56.359999999999992</v>
      </c>
      <c r="P754" s="8">
        <f t="shared" si="47"/>
        <v>0.54931773879142298</v>
      </c>
      <c r="Q754" s="9">
        <f>YEAR(SalesDataTable[[#This Row],[Order Date]])</f>
        <v>2026</v>
      </c>
      <c r="R754" s="8" t="str">
        <f>"Q"&amp;ROUNDUP(MONTH(SalesDataTable[[#This Row],[Order Date]])/3,0)</f>
        <v>Q2</v>
      </c>
      <c r="S754" s="5">
        <f>MONTH(SalesDataTable[[#This Row],[Order Date]])</f>
        <v>5</v>
      </c>
      <c r="T754" s="8" t="str">
        <f>TEXT(SalesDataTable[[#This Row],[Order Date]],"mmm")</f>
        <v>May</v>
      </c>
    </row>
    <row r="755" spans="1:20" ht="15.75" x14ac:dyDescent="0.25">
      <c r="A755" s="2">
        <v>5196</v>
      </c>
      <c r="B755" s="3">
        <v>46148</v>
      </c>
      <c r="C755" s="4" t="s">
        <v>40</v>
      </c>
      <c r="D755" s="4" t="s">
        <v>53</v>
      </c>
      <c r="E755" s="4" t="s">
        <v>22</v>
      </c>
      <c r="F755" s="4" t="s">
        <v>33</v>
      </c>
      <c r="G755" s="4" t="s">
        <v>43</v>
      </c>
      <c r="H755" s="4" t="s">
        <v>60</v>
      </c>
      <c r="I755" s="5">
        <v>3</v>
      </c>
      <c r="J755" s="6">
        <v>82.56</v>
      </c>
      <c r="K755" s="7">
        <v>0</v>
      </c>
      <c r="L755" s="6">
        <v>39.99</v>
      </c>
      <c r="M755" s="6">
        <f t="shared" si="44"/>
        <v>247.68</v>
      </c>
      <c r="N755" s="6">
        <f t="shared" si="45"/>
        <v>119.97</v>
      </c>
      <c r="O755" s="6">
        <f t="shared" si="46"/>
        <v>127.71000000000001</v>
      </c>
      <c r="P755" s="8">
        <f t="shared" si="47"/>
        <v>0.515625</v>
      </c>
      <c r="Q755" s="9">
        <f>YEAR(SalesDataTable[[#This Row],[Order Date]])</f>
        <v>2026</v>
      </c>
      <c r="R755" s="8" t="str">
        <f>"Q"&amp;ROUNDUP(MONTH(SalesDataTable[[#This Row],[Order Date]])/3,0)</f>
        <v>Q2</v>
      </c>
      <c r="S755" s="5">
        <f>MONTH(SalesDataTable[[#This Row],[Order Date]])</f>
        <v>5</v>
      </c>
      <c r="T755" s="8" t="str">
        <f>TEXT(SalesDataTable[[#This Row],[Order Date]],"mmm")</f>
        <v>May</v>
      </c>
    </row>
    <row r="756" spans="1:20" ht="15.75" x14ac:dyDescent="0.25">
      <c r="A756" s="2">
        <v>400</v>
      </c>
      <c r="B756" s="3">
        <v>46149</v>
      </c>
      <c r="C756" s="4" t="s">
        <v>26</v>
      </c>
      <c r="D756" s="4" t="s">
        <v>63</v>
      </c>
      <c r="E756" s="4" t="s">
        <v>28</v>
      </c>
      <c r="F756" s="4" t="s">
        <v>36</v>
      </c>
      <c r="G756" s="4" t="s">
        <v>29</v>
      </c>
      <c r="H756" s="4" t="s">
        <v>30</v>
      </c>
      <c r="I756" s="5">
        <v>6</v>
      </c>
      <c r="J756" s="6">
        <v>92.66</v>
      </c>
      <c r="K756" s="7">
        <v>0.15</v>
      </c>
      <c r="L756" s="6">
        <v>44.71</v>
      </c>
      <c r="M756" s="6">
        <f t="shared" si="44"/>
        <v>472.56600000000003</v>
      </c>
      <c r="N756" s="6">
        <f t="shared" si="45"/>
        <v>268.26</v>
      </c>
      <c r="O756" s="6">
        <f t="shared" si="46"/>
        <v>204.30600000000004</v>
      </c>
      <c r="P756" s="8">
        <f t="shared" si="47"/>
        <v>0.43233326138571126</v>
      </c>
      <c r="Q756" s="9">
        <f>YEAR(SalesDataTable[[#This Row],[Order Date]])</f>
        <v>2026</v>
      </c>
      <c r="R756" s="8" t="str">
        <f>"Q"&amp;ROUNDUP(MONTH(SalesDataTable[[#This Row],[Order Date]])/3,0)</f>
        <v>Q2</v>
      </c>
      <c r="S756" s="5">
        <f>MONTH(SalesDataTable[[#This Row],[Order Date]])</f>
        <v>5</v>
      </c>
      <c r="T756" s="8" t="str">
        <f>TEXT(SalesDataTable[[#This Row],[Order Date]],"mmm")</f>
        <v>May</v>
      </c>
    </row>
    <row r="757" spans="1:20" ht="15.75" x14ac:dyDescent="0.25">
      <c r="A757" s="2">
        <v>829</v>
      </c>
      <c r="B757" s="3">
        <v>46149</v>
      </c>
      <c r="C757" s="4" t="s">
        <v>31</v>
      </c>
      <c r="D757" s="4" t="s">
        <v>72</v>
      </c>
      <c r="E757" s="4" t="s">
        <v>48</v>
      </c>
      <c r="F757" s="4" t="s">
        <v>33</v>
      </c>
      <c r="G757" s="4" t="s">
        <v>54</v>
      </c>
      <c r="H757" s="4" t="s">
        <v>55</v>
      </c>
      <c r="I757" s="5">
        <v>1</v>
      </c>
      <c r="J757" s="6">
        <v>39.42</v>
      </c>
      <c r="K757" s="7">
        <v>0</v>
      </c>
      <c r="L757" s="6">
        <v>14.86</v>
      </c>
      <c r="M757" s="6">
        <f t="shared" si="44"/>
        <v>39.42</v>
      </c>
      <c r="N757" s="6">
        <f t="shared" si="45"/>
        <v>14.86</v>
      </c>
      <c r="O757" s="6">
        <f t="shared" si="46"/>
        <v>24.560000000000002</v>
      </c>
      <c r="P757" s="8">
        <f t="shared" si="47"/>
        <v>0.62303399289700667</v>
      </c>
      <c r="Q757" s="9">
        <f>YEAR(SalesDataTable[[#This Row],[Order Date]])</f>
        <v>2026</v>
      </c>
      <c r="R757" s="8" t="str">
        <f>"Q"&amp;ROUNDUP(MONTH(SalesDataTable[[#This Row],[Order Date]])/3,0)</f>
        <v>Q2</v>
      </c>
      <c r="S757" s="5">
        <f>MONTH(SalesDataTable[[#This Row],[Order Date]])</f>
        <v>5</v>
      </c>
      <c r="T757" s="8" t="str">
        <f>TEXT(SalesDataTable[[#This Row],[Order Date]],"mmm")</f>
        <v>May</v>
      </c>
    </row>
    <row r="758" spans="1:20" ht="15.75" x14ac:dyDescent="0.25">
      <c r="A758" s="2">
        <v>1236</v>
      </c>
      <c r="B758" s="3">
        <v>46149</v>
      </c>
      <c r="C758" s="4" t="s">
        <v>20</v>
      </c>
      <c r="D758" s="4" t="s">
        <v>56</v>
      </c>
      <c r="E758" s="4" t="s">
        <v>39</v>
      </c>
      <c r="F758" s="4" t="s">
        <v>23</v>
      </c>
      <c r="G758" s="4" t="s">
        <v>54</v>
      </c>
      <c r="H758" s="4" t="s">
        <v>58</v>
      </c>
      <c r="I758" s="5">
        <v>2</v>
      </c>
      <c r="J758" s="6">
        <v>124.25</v>
      </c>
      <c r="K758" s="7">
        <v>0</v>
      </c>
      <c r="L758" s="6">
        <v>69.510000000000005</v>
      </c>
      <c r="M758" s="6">
        <f t="shared" si="44"/>
        <v>248.5</v>
      </c>
      <c r="N758" s="6">
        <f t="shared" si="45"/>
        <v>139.02000000000001</v>
      </c>
      <c r="O758" s="6">
        <f t="shared" si="46"/>
        <v>109.47999999999999</v>
      </c>
      <c r="P758" s="8">
        <f t="shared" si="47"/>
        <v>0.44056338028169012</v>
      </c>
      <c r="Q758" s="9">
        <f>YEAR(SalesDataTable[[#This Row],[Order Date]])</f>
        <v>2026</v>
      </c>
      <c r="R758" s="8" t="str">
        <f>"Q"&amp;ROUNDUP(MONTH(SalesDataTable[[#This Row],[Order Date]])/3,0)</f>
        <v>Q2</v>
      </c>
      <c r="S758" s="5">
        <f>MONTH(SalesDataTable[[#This Row],[Order Date]])</f>
        <v>5</v>
      </c>
      <c r="T758" s="8" t="str">
        <f>TEXT(SalesDataTable[[#This Row],[Order Date]],"mmm")</f>
        <v>May</v>
      </c>
    </row>
    <row r="759" spans="1:20" ht="15.75" x14ac:dyDescent="0.25">
      <c r="A759" s="2">
        <v>1364</v>
      </c>
      <c r="B759" s="3">
        <v>46149</v>
      </c>
      <c r="C759" s="4" t="s">
        <v>26</v>
      </c>
      <c r="D759" s="4" t="s">
        <v>69</v>
      </c>
      <c r="E759" s="4" t="s">
        <v>22</v>
      </c>
      <c r="F759" s="4" t="s">
        <v>33</v>
      </c>
      <c r="G759" s="4" t="s">
        <v>29</v>
      </c>
      <c r="H759" s="4" t="s">
        <v>57</v>
      </c>
      <c r="I759" s="5">
        <v>2</v>
      </c>
      <c r="J759" s="6">
        <v>156.43</v>
      </c>
      <c r="K759" s="7">
        <v>0</v>
      </c>
      <c r="L759" s="6">
        <v>78.569999999999993</v>
      </c>
      <c r="M759" s="6">
        <f t="shared" si="44"/>
        <v>312.86</v>
      </c>
      <c r="N759" s="6">
        <f t="shared" si="45"/>
        <v>157.13999999999999</v>
      </c>
      <c r="O759" s="6">
        <f t="shared" si="46"/>
        <v>155.72000000000003</v>
      </c>
      <c r="P759" s="8">
        <f t="shared" si="47"/>
        <v>0.49773061433228927</v>
      </c>
      <c r="Q759" s="9">
        <f>YEAR(SalesDataTable[[#This Row],[Order Date]])</f>
        <v>2026</v>
      </c>
      <c r="R759" s="8" t="str">
        <f>"Q"&amp;ROUNDUP(MONTH(SalesDataTable[[#This Row],[Order Date]])/3,0)</f>
        <v>Q2</v>
      </c>
      <c r="S759" s="5">
        <f>MONTH(SalesDataTable[[#This Row],[Order Date]])</f>
        <v>5</v>
      </c>
      <c r="T759" s="8" t="str">
        <f>TEXT(SalesDataTable[[#This Row],[Order Date]],"mmm")</f>
        <v>May</v>
      </c>
    </row>
    <row r="760" spans="1:20" ht="15.75" x14ac:dyDescent="0.25">
      <c r="A760" s="2">
        <v>2105</v>
      </c>
      <c r="B760" s="3">
        <v>46149</v>
      </c>
      <c r="C760" s="4" t="s">
        <v>26</v>
      </c>
      <c r="D760" s="4" t="s">
        <v>69</v>
      </c>
      <c r="E760" s="4" t="s">
        <v>39</v>
      </c>
      <c r="F760" s="4" t="s">
        <v>33</v>
      </c>
      <c r="G760" s="4" t="s">
        <v>43</v>
      </c>
      <c r="H760" s="4" t="s">
        <v>60</v>
      </c>
      <c r="I760" s="5">
        <v>1</v>
      </c>
      <c r="J760" s="6">
        <v>80.3</v>
      </c>
      <c r="K760" s="7">
        <v>0</v>
      </c>
      <c r="L760" s="6">
        <v>40.020000000000003</v>
      </c>
      <c r="M760" s="6">
        <f t="shared" si="44"/>
        <v>80.3</v>
      </c>
      <c r="N760" s="6">
        <f t="shared" si="45"/>
        <v>40.020000000000003</v>
      </c>
      <c r="O760" s="6">
        <f t="shared" si="46"/>
        <v>40.279999999999994</v>
      </c>
      <c r="P760" s="8">
        <f t="shared" si="47"/>
        <v>0.50161892901618921</v>
      </c>
      <c r="Q760" s="9">
        <f>YEAR(SalesDataTable[[#This Row],[Order Date]])</f>
        <v>2026</v>
      </c>
      <c r="R760" s="8" t="str">
        <f>"Q"&amp;ROUNDUP(MONTH(SalesDataTable[[#This Row],[Order Date]])/3,0)</f>
        <v>Q2</v>
      </c>
      <c r="S760" s="5">
        <f>MONTH(SalesDataTable[[#This Row],[Order Date]])</f>
        <v>5</v>
      </c>
      <c r="T760" s="8" t="str">
        <f>TEXT(SalesDataTable[[#This Row],[Order Date]],"mmm")</f>
        <v>May</v>
      </c>
    </row>
    <row r="761" spans="1:20" ht="15.75" x14ac:dyDescent="0.25">
      <c r="A761" s="2">
        <v>4706</v>
      </c>
      <c r="B761" s="3">
        <v>46149</v>
      </c>
      <c r="C761" s="4" t="s">
        <v>40</v>
      </c>
      <c r="D761" s="4" t="s">
        <v>67</v>
      </c>
      <c r="E761" s="4" t="s">
        <v>39</v>
      </c>
      <c r="F761" s="4" t="s">
        <v>33</v>
      </c>
      <c r="G761" s="4" t="s">
        <v>43</v>
      </c>
      <c r="H761" s="4" t="s">
        <v>60</v>
      </c>
      <c r="I761" s="5">
        <v>1</v>
      </c>
      <c r="J761" s="6">
        <v>79.89</v>
      </c>
      <c r="K761" s="7">
        <v>0</v>
      </c>
      <c r="L761" s="6">
        <v>39.549999999999997</v>
      </c>
      <c r="M761" s="6">
        <f t="shared" si="44"/>
        <v>79.89</v>
      </c>
      <c r="N761" s="6">
        <f t="shared" si="45"/>
        <v>39.549999999999997</v>
      </c>
      <c r="O761" s="6">
        <f t="shared" si="46"/>
        <v>40.340000000000003</v>
      </c>
      <c r="P761" s="8">
        <f t="shared" si="47"/>
        <v>0.50494429841031419</v>
      </c>
      <c r="Q761" s="9">
        <f>YEAR(SalesDataTable[[#This Row],[Order Date]])</f>
        <v>2026</v>
      </c>
      <c r="R761" s="8" t="str">
        <f>"Q"&amp;ROUNDUP(MONTH(SalesDataTable[[#This Row],[Order Date]])/3,0)</f>
        <v>Q2</v>
      </c>
      <c r="S761" s="5">
        <f>MONTH(SalesDataTable[[#This Row],[Order Date]])</f>
        <v>5</v>
      </c>
      <c r="T761" s="8" t="str">
        <f>TEXT(SalesDataTable[[#This Row],[Order Date]],"mmm")</f>
        <v>May</v>
      </c>
    </row>
    <row r="762" spans="1:20" ht="15.75" x14ac:dyDescent="0.25">
      <c r="A762" s="2">
        <v>68</v>
      </c>
      <c r="B762" s="3">
        <v>46150</v>
      </c>
      <c r="C762" s="4" t="s">
        <v>40</v>
      </c>
      <c r="D762" s="4" t="s">
        <v>51</v>
      </c>
      <c r="E762" s="4" t="s">
        <v>39</v>
      </c>
      <c r="F762" s="4" t="s">
        <v>33</v>
      </c>
      <c r="G762" s="4" t="s">
        <v>54</v>
      </c>
      <c r="H762" s="4" t="s">
        <v>55</v>
      </c>
      <c r="I762" s="5">
        <v>1</v>
      </c>
      <c r="J762" s="6">
        <v>39.5</v>
      </c>
      <c r="K762" s="7">
        <v>0</v>
      </c>
      <c r="L762" s="6">
        <v>14.68</v>
      </c>
      <c r="M762" s="6">
        <f t="shared" si="44"/>
        <v>39.5</v>
      </c>
      <c r="N762" s="6">
        <f t="shared" si="45"/>
        <v>14.68</v>
      </c>
      <c r="O762" s="6">
        <f t="shared" si="46"/>
        <v>24.82</v>
      </c>
      <c r="P762" s="8">
        <f t="shared" si="47"/>
        <v>0.62835443037974681</v>
      </c>
      <c r="Q762" s="9">
        <f>YEAR(SalesDataTable[[#This Row],[Order Date]])</f>
        <v>2026</v>
      </c>
      <c r="R762" s="8" t="str">
        <f>"Q"&amp;ROUNDUP(MONTH(SalesDataTable[[#This Row],[Order Date]])/3,0)</f>
        <v>Q2</v>
      </c>
      <c r="S762" s="5">
        <f>MONTH(SalesDataTable[[#This Row],[Order Date]])</f>
        <v>5</v>
      </c>
      <c r="T762" s="8" t="str">
        <f>TEXT(SalesDataTable[[#This Row],[Order Date]],"mmm")</f>
        <v>May</v>
      </c>
    </row>
    <row r="763" spans="1:20" ht="15.75" x14ac:dyDescent="0.25">
      <c r="A763" s="2">
        <v>1352</v>
      </c>
      <c r="B763" s="3">
        <v>46150</v>
      </c>
      <c r="C763" s="4" t="s">
        <v>40</v>
      </c>
      <c r="D763" s="4" t="s">
        <v>51</v>
      </c>
      <c r="E763" s="4" t="s">
        <v>22</v>
      </c>
      <c r="F763" s="4" t="s">
        <v>23</v>
      </c>
      <c r="G763" s="4" t="s">
        <v>24</v>
      </c>
      <c r="H763" s="4" t="s">
        <v>25</v>
      </c>
      <c r="I763" s="5">
        <v>1</v>
      </c>
      <c r="J763" s="6">
        <v>80.7</v>
      </c>
      <c r="K763" s="7">
        <v>0</v>
      </c>
      <c r="L763" s="6">
        <v>41.88</v>
      </c>
      <c r="M763" s="6">
        <f t="shared" si="44"/>
        <v>80.7</v>
      </c>
      <c r="N763" s="6">
        <f t="shared" si="45"/>
        <v>41.88</v>
      </c>
      <c r="O763" s="6">
        <f t="shared" si="46"/>
        <v>38.82</v>
      </c>
      <c r="P763" s="8">
        <f t="shared" si="47"/>
        <v>0.48104089219330853</v>
      </c>
      <c r="Q763" s="9">
        <f>YEAR(SalesDataTable[[#This Row],[Order Date]])</f>
        <v>2026</v>
      </c>
      <c r="R763" s="8" t="str">
        <f>"Q"&amp;ROUNDUP(MONTH(SalesDataTable[[#This Row],[Order Date]])/3,0)</f>
        <v>Q2</v>
      </c>
      <c r="S763" s="5">
        <f>MONTH(SalesDataTable[[#This Row],[Order Date]])</f>
        <v>5</v>
      </c>
      <c r="T763" s="8" t="str">
        <f>TEXT(SalesDataTable[[#This Row],[Order Date]],"mmm")</f>
        <v>May</v>
      </c>
    </row>
    <row r="764" spans="1:20" ht="15.75" x14ac:dyDescent="0.25">
      <c r="A764" s="2">
        <v>2526</v>
      </c>
      <c r="B764" s="3">
        <v>46150</v>
      </c>
      <c r="C764" s="4" t="s">
        <v>26</v>
      </c>
      <c r="D764" s="4" t="s">
        <v>69</v>
      </c>
      <c r="E764" s="4" t="s">
        <v>22</v>
      </c>
      <c r="F764" s="4" t="s">
        <v>33</v>
      </c>
      <c r="G764" s="4" t="s">
        <v>43</v>
      </c>
      <c r="H764" s="4" t="s">
        <v>60</v>
      </c>
      <c r="I764" s="5">
        <v>1</v>
      </c>
      <c r="J764" s="6">
        <v>80.86</v>
      </c>
      <c r="K764" s="7">
        <v>0</v>
      </c>
      <c r="L764" s="6">
        <v>38.44</v>
      </c>
      <c r="M764" s="6">
        <f t="shared" si="44"/>
        <v>80.86</v>
      </c>
      <c r="N764" s="6">
        <f t="shared" si="45"/>
        <v>38.44</v>
      </c>
      <c r="O764" s="6">
        <f t="shared" si="46"/>
        <v>42.42</v>
      </c>
      <c r="P764" s="8">
        <f t="shared" si="47"/>
        <v>0.52461043779371752</v>
      </c>
      <c r="Q764" s="9">
        <f>YEAR(SalesDataTable[[#This Row],[Order Date]])</f>
        <v>2026</v>
      </c>
      <c r="R764" s="8" t="str">
        <f>"Q"&amp;ROUNDUP(MONTH(SalesDataTable[[#This Row],[Order Date]])/3,0)</f>
        <v>Q2</v>
      </c>
      <c r="S764" s="5">
        <f>MONTH(SalesDataTable[[#This Row],[Order Date]])</f>
        <v>5</v>
      </c>
      <c r="T764" s="8" t="str">
        <f>TEXT(SalesDataTable[[#This Row],[Order Date]],"mmm")</f>
        <v>May</v>
      </c>
    </row>
    <row r="765" spans="1:20" ht="15.75" x14ac:dyDescent="0.25">
      <c r="A765" s="2">
        <v>3298</v>
      </c>
      <c r="B765" s="3">
        <v>46150</v>
      </c>
      <c r="C765" s="4" t="s">
        <v>26</v>
      </c>
      <c r="D765" s="4" t="s">
        <v>69</v>
      </c>
      <c r="E765" s="4" t="s">
        <v>48</v>
      </c>
      <c r="F765" s="4" t="s">
        <v>33</v>
      </c>
      <c r="G765" s="4" t="s">
        <v>43</v>
      </c>
      <c r="H765" s="4" t="s">
        <v>44</v>
      </c>
      <c r="I765" s="5">
        <v>2</v>
      </c>
      <c r="J765" s="6">
        <v>337.7</v>
      </c>
      <c r="K765" s="7">
        <v>0.1</v>
      </c>
      <c r="L765" s="6">
        <v>192.16</v>
      </c>
      <c r="M765" s="6">
        <f t="shared" si="44"/>
        <v>607.86</v>
      </c>
      <c r="N765" s="6">
        <f t="shared" si="45"/>
        <v>384.32</v>
      </c>
      <c r="O765" s="6">
        <f t="shared" si="46"/>
        <v>223.54000000000002</v>
      </c>
      <c r="P765" s="8">
        <f t="shared" si="47"/>
        <v>0.36774915276543946</v>
      </c>
      <c r="Q765" s="9">
        <f>YEAR(SalesDataTable[[#This Row],[Order Date]])</f>
        <v>2026</v>
      </c>
      <c r="R765" s="8" t="str">
        <f>"Q"&amp;ROUNDUP(MONTH(SalesDataTable[[#This Row],[Order Date]])/3,0)</f>
        <v>Q2</v>
      </c>
      <c r="S765" s="5">
        <f>MONTH(SalesDataTable[[#This Row],[Order Date]])</f>
        <v>5</v>
      </c>
      <c r="T765" s="8" t="str">
        <f>TEXT(SalesDataTable[[#This Row],[Order Date]],"mmm")</f>
        <v>May</v>
      </c>
    </row>
    <row r="766" spans="1:20" ht="15.75" x14ac:dyDescent="0.25">
      <c r="A766" s="2">
        <v>3510</v>
      </c>
      <c r="B766" s="3">
        <v>46150</v>
      </c>
      <c r="C766" s="4" t="s">
        <v>31</v>
      </c>
      <c r="D766" s="4" t="s">
        <v>32</v>
      </c>
      <c r="E766" s="4" t="s">
        <v>22</v>
      </c>
      <c r="F766" s="4" t="s">
        <v>23</v>
      </c>
      <c r="G766" s="4" t="s">
        <v>43</v>
      </c>
      <c r="H766" s="4" t="s">
        <v>71</v>
      </c>
      <c r="I766" s="5">
        <v>4</v>
      </c>
      <c r="J766" s="6">
        <v>121.81</v>
      </c>
      <c r="K766" s="7">
        <v>0</v>
      </c>
      <c r="L766" s="6">
        <v>58.95</v>
      </c>
      <c r="M766" s="6">
        <f t="shared" si="44"/>
        <v>487.24</v>
      </c>
      <c r="N766" s="6">
        <f t="shared" si="45"/>
        <v>235.8</v>
      </c>
      <c r="O766" s="6">
        <f t="shared" si="46"/>
        <v>251.44</v>
      </c>
      <c r="P766" s="8">
        <f t="shared" si="47"/>
        <v>0.5160495854199163</v>
      </c>
      <c r="Q766" s="9">
        <f>YEAR(SalesDataTable[[#This Row],[Order Date]])</f>
        <v>2026</v>
      </c>
      <c r="R766" s="8" t="str">
        <f>"Q"&amp;ROUNDUP(MONTH(SalesDataTable[[#This Row],[Order Date]])/3,0)</f>
        <v>Q2</v>
      </c>
      <c r="S766" s="5">
        <f>MONTH(SalesDataTable[[#This Row],[Order Date]])</f>
        <v>5</v>
      </c>
      <c r="T766" s="8" t="str">
        <f>TEXT(SalesDataTable[[#This Row],[Order Date]],"mmm")</f>
        <v>May</v>
      </c>
    </row>
    <row r="767" spans="1:20" ht="15.75" x14ac:dyDescent="0.25">
      <c r="A767" s="2">
        <v>3638</v>
      </c>
      <c r="B767" s="3">
        <v>46150</v>
      </c>
      <c r="C767" s="4" t="s">
        <v>40</v>
      </c>
      <c r="D767" s="4" t="s">
        <v>51</v>
      </c>
      <c r="E767" s="4" t="s">
        <v>28</v>
      </c>
      <c r="F767" s="4" t="s">
        <v>36</v>
      </c>
      <c r="G767" s="4" t="s">
        <v>34</v>
      </c>
      <c r="H767" s="4" t="s">
        <v>68</v>
      </c>
      <c r="I767" s="5">
        <v>10</v>
      </c>
      <c r="J767" s="6">
        <v>168.55</v>
      </c>
      <c r="K767" s="7">
        <v>0.1</v>
      </c>
      <c r="L767" s="6">
        <v>88.85</v>
      </c>
      <c r="M767" s="6">
        <f t="shared" si="44"/>
        <v>1516.95</v>
      </c>
      <c r="N767" s="6">
        <f t="shared" si="45"/>
        <v>888.5</v>
      </c>
      <c r="O767" s="6">
        <f t="shared" si="46"/>
        <v>628.45000000000005</v>
      </c>
      <c r="P767" s="8">
        <f t="shared" si="47"/>
        <v>0.41428524341606515</v>
      </c>
      <c r="Q767" s="9">
        <f>YEAR(SalesDataTable[[#This Row],[Order Date]])</f>
        <v>2026</v>
      </c>
      <c r="R767" s="8" t="str">
        <f>"Q"&amp;ROUNDUP(MONTH(SalesDataTable[[#This Row],[Order Date]])/3,0)</f>
        <v>Q2</v>
      </c>
      <c r="S767" s="5">
        <f>MONTH(SalesDataTable[[#This Row],[Order Date]])</f>
        <v>5</v>
      </c>
      <c r="T767" s="8" t="str">
        <f>TEXT(SalesDataTable[[#This Row],[Order Date]],"mmm")</f>
        <v>May</v>
      </c>
    </row>
    <row r="768" spans="1:20" ht="15.75" x14ac:dyDescent="0.25">
      <c r="A768" s="2">
        <v>3754</v>
      </c>
      <c r="B768" s="3">
        <v>46150</v>
      </c>
      <c r="C768" s="4" t="s">
        <v>26</v>
      </c>
      <c r="D768" s="4" t="s">
        <v>63</v>
      </c>
      <c r="E768" s="4" t="s">
        <v>22</v>
      </c>
      <c r="F768" s="4" t="s">
        <v>23</v>
      </c>
      <c r="G768" s="4" t="s">
        <v>24</v>
      </c>
      <c r="H768" s="4" t="s">
        <v>46</v>
      </c>
      <c r="I768" s="5">
        <v>1</v>
      </c>
      <c r="J768" s="6">
        <v>39.42</v>
      </c>
      <c r="K768" s="7">
        <v>0.05</v>
      </c>
      <c r="L768" s="6">
        <v>16.77</v>
      </c>
      <c r="M768" s="6">
        <f t="shared" si="44"/>
        <v>37.448999999999998</v>
      </c>
      <c r="N768" s="6">
        <f t="shared" si="45"/>
        <v>16.77</v>
      </c>
      <c r="O768" s="6">
        <f t="shared" si="46"/>
        <v>20.678999999999998</v>
      </c>
      <c r="P768" s="8">
        <f t="shared" si="47"/>
        <v>0.55219097973243614</v>
      </c>
      <c r="Q768" s="9">
        <f>YEAR(SalesDataTable[[#This Row],[Order Date]])</f>
        <v>2026</v>
      </c>
      <c r="R768" s="8" t="str">
        <f>"Q"&amp;ROUNDUP(MONTH(SalesDataTable[[#This Row],[Order Date]])/3,0)</f>
        <v>Q2</v>
      </c>
      <c r="S768" s="5">
        <f>MONTH(SalesDataTable[[#This Row],[Order Date]])</f>
        <v>5</v>
      </c>
      <c r="T768" s="8" t="str">
        <f>TEXT(SalesDataTable[[#This Row],[Order Date]],"mmm")</f>
        <v>May</v>
      </c>
    </row>
    <row r="769" spans="1:20" ht="15.75" x14ac:dyDescent="0.25">
      <c r="A769" s="2">
        <v>4029</v>
      </c>
      <c r="B769" s="3">
        <v>46150</v>
      </c>
      <c r="C769" s="4" t="s">
        <v>40</v>
      </c>
      <c r="D769" s="4" t="s">
        <v>67</v>
      </c>
      <c r="E769" s="4" t="s">
        <v>39</v>
      </c>
      <c r="F769" s="4" t="s">
        <v>33</v>
      </c>
      <c r="G769" s="4" t="s">
        <v>34</v>
      </c>
      <c r="H769" s="4" t="s">
        <v>68</v>
      </c>
      <c r="I769" s="5">
        <v>1</v>
      </c>
      <c r="J769" s="6">
        <v>161.36000000000001</v>
      </c>
      <c r="K769" s="7">
        <v>0</v>
      </c>
      <c r="L769" s="6">
        <v>87</v>
      </c>
      <c r="M769" s="6">
        <f t="shared" si="44"/>
        <v>161.36000000000001</v>
      </c>
      <c r="N769" s="6">
        <f t="shared" si="45"/>
        <v>87</v>
      </c>
      <c r="O769" s="6">
        <f t="shared" si="46"/>
        <v>74.360000000000014</v>
      </c>
      <c r="P769" s="8">
        <f t="shared" si="47"/>
        <v>0.46083292017848293</v>
      </c>
      <c r="Q769" s="9">
        <f>YEAR(SalesDataTable[[#This Row],[Order Date]])</f>
        <v>2026</v>
      </c>
      <c r="R769" s="8" t="str">
        <f>"Q"&amp;ROUNDUP(MONTH(SalesDataTable[[#This Row],[Order Date]])/3,0)</f>
        <v>Q2</v>
      </c>
      <c r="S769" s="5">
        <f>MONTH(SalesDataTable[[#This Row],[Order Date]])</f>
        <v>5</v>
      </c>
      <c r="T769" s="8" t="str">
        <f>TEXT(SalesDataTable[[#This Row],[Order Date]],"mmm")</f>
        <v>May</v>
      </c>
    </row>
    <row r="770" spans="1:20" ht="15.75" x14ac:dyDescent="0.25">
      <c r="A770" s="2">
        <v>4651</v>
      </c>
      <c r="B770" s="3">
        <v>46150</v>
      </c>
      <c r="C770" s="4" t="s">
        <v>26</v>
      </c>
      <c r="D770" s="4" t="s">
        <v>61</v>
      </c>
      <c r="E770" s="4" t="s">
        <v>22</v>
      </c>
      <c r="F770" s="4" t="s">
        <v>36</v>
      </c>
      <c r="G770" s="4" t="s">
        <v>43</v>
      </c>
      <c r="H770" s="4" t="s">
        <v>71</v>
      </c>
      <c r="I770" s="5">
        <v>1</v>
      </c>
      <c r="J770" s="6">
        <v>123.68</v>
      </c>
      <c r="K770" s="7">
        <v>0</v>
      </c>
      <c r="L770" s="6">
        <v>59.26</v>
      </c>
      <c r="M770" s="6">
        <f t="shared" ref="M770:M833" si="48">I770*J770*(1-K770)</f>
        <v>123.68</v>
      </c>
      <c r="N770" s="6">
        <f t="shared" ref="N770:N833" si="49">I770*L770</f>
        <v>59.26</v>
      </c>
      <c r="O770" s="6">
        <f t="shared" ref="O770:O833" si="50">M770-N770</f>
        <v>64.420000000000016</v>
      </c>
      <c r="P770" s="8">
        <f t="shared" ref="P770:P833" si="51">IFERROR(O770/M770,0)</f>
        <v>0.52086028460543343</v>
      </c>
      <c r="Q770" s="9">
        <f>YEAR(SalesDataTable[[#This Row],[Order Date]])</f>
        <v>2026</v>
      </c>
      <c r="R770" s="8" t="str">
        <f>"Q"&amp;ROUNDUP(MONTH(SalesDataTable[[#This Row],[Order Date]])/3,0)</f>
        <v>Q2</v>
      </c>
      <c r="S770" s="5">
        <f>MONTH(SalesDataTable[[#This Row],[Order Date]])</f>
        <v>5</v>
      </c>
      <c r="T770" s="8" t="str">
        <f>TEXT(SalesDataTable[[#This Row],[Order Date]],"mmm")</f>
        <v>May</v>
      </c>
    </row>
    <row r="771" spans="1:20" ht="15.75" x14ac:dyDescent="0.25">
      <c r="A771" s="2">
        <v>4886</v>
      </c>
      <c r="B771" s="3">
        <v>46150</v>
      </c>
      <c r="C771" s="4" t="s">
        <v>40</v>
      </c>
      <c r="D771" s="4" t="s">
        <v>53</v>
      </c>
      <c r="E771" s="4" t="s">
        <v>48</v>
      </c>
      <c r="F771" s="4" t="s">
        <v>23</v>
      </c>
      <c r="G771" s="4" t="s">
        <v>29</v>
      </c>
      <c r="H771" s="4" t="s">
        <v>37</v>
      </c>
      <c r="I771" s="5">
        <v>1</v>
      </c>
      <c r="J771" s="6">
        <v>146.29</v>
      </c>
      <c r="K771" s="7">
        <v>0</v>
      </c>
      <c r="L771" s="6">
        <v>81.16</v>
      </c>
      <c r="M771" s="6">
        <f t="shared" si="48"/>
        <v>146.29</v>
      </c>
      <c r="N771" s="6">
        <f t="shared" si="49"/>
        <v>81.16</v>
      </c>
      <c r="O771" s="6">
        <f t="shared" si="50"/>
        <v>65.13</v>
      </c>
      <c r="P771" s="8">
        <f t="shared" si="51"/>
        <v>0.44521156606740037</v>
      </c>
      <c r="Q771" s="9">
        <f>YEAR(SalesDataTable[[#This Row],[Order Date]])</f>
        <v>2026</v>
      </c>
      <c r="R771" s="8" t="str">
        <f>"Q"&amp;ROUNDUP(MONTH(SalesDataTable[[#This Row],[Order Date]])/3,0)</f>
        <v>Q2</v>
      </c>
      <c r="S771" s="5">
        <f>MONTH(SalesDataTable[[#This Row],[Order Date]])</f>
        <v>5</v>
      </c>
      <c r="T771" s="8" t="str">
        <f>TEXT(SalesDataTable[[#This Row],[Order Date]],"mmm")</f>
        <v>May</v>
      </c>
    </row>
    <row r="772" spans="1:20" ht="15.75" x14ac:dyDescent="0.25">
      <c r="A772" s="2">
        <v>162</v>
      </c>
      <c r="B772" s="3">
        <v>46151</v>
      </c>
      <c r="C772" s="4" t="s">
        <v>20</v>
      </c>
      <c r="D772" s="4" t="s">
        <v>21</v>
      </c>
      <c r="E772" s="4" t="s">
        <v>22</v>
      </c>
      <c r="F772" s="4" t="s">
        <v>33</v>
      </c>
      <c r="G772" s="4" t="s">
        <v>34</v>
      </c>
      <c r="H772" s="4" t="s">
        <v>68</v>
      </c>
      <c r="I772" s="5">
        <v>2</v>
      </c>
      <c r="J772" s="6">
        <v>164.95</v>
      </c>
      <c r="K772" s="7">
        <v>0.1</v>
      </c>
      <c r="L772" s="6">
        <v>86.27</v>
      </c>
      <c r="M772" s="6">
        <f t="shared" si="48"/>
        <v>296.90999999999997</v>
      </c>
      <c r="N772" s="6">
        <f t="shared" si="49"/>
        <v>172.54</v>
      </c>
      <c r="O772" s="6">
        <f t="shared" si="50"/>
        <v>124.36999999999998</v>
      </c>
      <c r="P772" s="8">
        <f t="shared" si="51"/>
        <v>0.41888114243373409</v>
      </c>
      <c r="Q772" s="9">
        <f>YEAR(SalesDataTable[[#This Row],[Order Date]])</f>
        <v>2026</v>
      </c>
      <c r="R772" s="8" t="str">
        <f>"Q"&amp;ROUNDUP(MONTH(SalesDataTable[[#This Row],[Order Date]])/3,0)</f>
        <v>Q2</v>
      </c>
      <c r="S772" s="5">
        <f>MONTH(SalesDataTable[[#This Row],[Order Date]])</f>
        <v>5</v>
      </c>
      <c r="T772" s="8" t="str">
        <f>TEXT(SalesDataTable[[#This Row],[Order Date]],"mmm")</f>
        <v>May</v>
      </c>
    </row>
    <row r="773" spans="1:20" ht="15.75" x14ac:dyDescent="0.25">
      <c r="A773" s="2">
        <v>184</v>
      </c>
      <c r="B773" s="3">
        <v>46151</v>
      </c>
      <c r="C773" s="4" t="s">
        <v>20</v>
      </c>
      <c r="D773" s="4" t="s">
        <v>70</v>
      </c>
      <c r="E773" s="4" t="s">
        <v>39</v>
      </c>
      <c r="F773" s="4" t="s">
        <v>36</v>
      </c>
      <c r="G773" s="4" t="s">
        <v>29</v>
      </c>
      <c r="H773" s="4" t="s">
        <v>30</v>
      </c>
      <c r="I773" s="5">
        <v>2</v>
      </c>
      <c r="J773" s="6">
        <v>91.59</v>
      </c>
      <c r="K773" s="7">
        <v>0</v>
      </c>
      <c r="L773" s="6">
        <v>44.97</v>
      </c>
      <c r="M773" s="6">
        <f t="shared" si="48"/>
        <v>183.18</v>
      </c>
      <c r="N773" s="6">
        <f t="shared" si="49"/>
        <v>89.94</v>
      </c>
      <c r="O773" s="6">
        <f t="shared" si="50"/>
        <v>93.240000000000009</v>
      </c>
      <c r="P773" s="8">
        <f t="shared" si="51"/>
        <v>0.50900753357353423</v>
      </c>
      <c r="Q773" s="9">
        <f>YEAR(SalesDataTable[[#This Row],[Order Date]])</f>
        <v>2026</v>
      </c>
      <c r="R773" s="8" t="str">
        <f>"Q"&amp;ROUNDUP(MONTH(SalesDataTable[[#This Row],[Order Date]])/3,0)</f>
        <v>Q2</v>
      </c>
      <c r="S773" s="5">
        <f>MONTH(SalesDataTable[[#This Row],[Order Date]])</f>
        <v>5</v>
      </c>
      <c r="T773" s="8" t="str">
        <f>TEXT(SalesDataTable[[#This Row],[Order Date]],"mmm")</f>
        <v>May</v>
      </c>
    </row>
    <row r="774" spans="1:20" ht="15.75" x14ac:dyDescent="0.25">
      <c r="A774" s="2">
        <v>328</v>
      </c>
      <c r="B774" s="3">
        <v>46151</v>
      </c>
      <c r="C774" s="4" t="s">
        <v>40</v>
      </c>
      <c r="D774" s="4" t="s">
        <v>67</v>
      </c>
      <c r="E774" s="4" t="s">
        <v>22</v>
      </c>
      <c r="F774" s="4" t="s">
        <v>23</v>
      </c>
      <c r="G774" s="4" t="s">
        <v>54</v>
      </c>
      <c r="H774" s="4" t="s">
        <v>65</v>
      </c>
      <c r="I774" s="5">
        <v>1</v>
      </c>
      <c r="J774" s="6">
        <v>51.78</v>
      </c>
      <c r="K774" s="7">
        <v>0.1</v>
      </c>
      <c r="L774" s="6">
        <v>21.63</v>
      </c>
      <c r="M774" s="6">
        <f t="shared" si="48"/>
        <v>46.602000000000004</v>
      </c>
      <c r="N774" s="6">
        <f t="shared" si="49"/>
        <v>21.63</v>
      </c>
      <c r="O774" s="6">
        <f t="shared" si="50"/>
        <v>24.972000000000005</v>
      </c>
      <c r="P774" s="8">
        <f t="shared" si="51"/>
        <v>0.53585683017896235</v>
      </c>
      <c r="Q774" s="9">
        <f>YEAR(SalesDataTable[[#This Row],[Order Date]])</f>
        <v>2026</v>
      </c>
      <c r="R774" s="8" t="str">
        <f>"Q"&amp;ROUNDUP(MONTH(SalesDataTable[[#This Row],[Order Date]])/3,0)</f>
        <v>Q2</v>
      </c>
      <c r="S774" s="5">
        <f>MONTH(SalesDataTable[[#This Row],[Order Date]])</f>
        <v>5</v>
      </c>
      <c r="T774" s="8" t="str">
        <f>TEXT(SalesDataTable[[#This Row],[Order Date]],"mmm")</f>
        <v>May</v>
      </c>
    </row>
    <row r="775" spans="1:20" ht="15.75" x14ac:dyDescent="0.25">
      <c r="A775" s="2">
        <v>908</v>
      </c>
      <c r="B775" s="3">
        <v>46151</v>
      </c>
      <c r="C775" s="4" t="s">
        <v>40</v>
      </c>
      <c r="D775" s="4" t="s">
        <v>53</v>
      </c>
      <c r="E775" s="4" t="s">
        <v>39</v>
      </c>
      <c r="F775" s="4" t="s">
        <v>23</v>
      </c>
      <c r="G775" s="4" t="s">
        <v>34</v>
      </c>
      <c r="H775" s="4" t="s">
        <v>52</v>
      </c>
      <c r="I775" s="5">
        <v>2</v>
      </c>
      <c r="J775" s="6">
        <v>46.25</v>
      </c>
      <c r="K775" s="7">
        <v>0</v>
      </c>
      <c r="L775" s="6">
        <v>18.12</v>
      </c>
      <c r="M775" s="6">
        <f t="shared" si="48"/>
        <v>92.5</v>
      </c>
      <c r="N775" s="6">
        <f t="shared" si="49"/>
        <v>36.24</v>
      </c>
      <c r="O775" s="6">
        <f t="shared" si="50"/>
        <v>56.26</v>
      </c>
      <c r="P775" s="8">
        <f t="shared" si="51"/>
        <v>0.60821621621621624</v>
      </c>
      <c r="Q775" s="9">
        <f>YEAR(SalesDataTable[[#This Row],[Order Date]])</f>
        <v>2026</v>
      </c>
      <c r="R775" s="8" t="str">
        <f>"Q"&amp;ROUNDUP(MONTH(SalesDataTable[[#This Row],[Order Date]])/3,0)</f>
        <v>Q2</v>
      </c>
      <c r="S775" s="5">
        <f>MONTH(SalesDataTable[[#This Row],[Order Date]])</f>
        <v>5</v>
      </c>
      <c r="T775" s="8" t="str">
        <f>TEXT(SalesDataTable[[#This Row],[Order Date]],"mmm")</f>
        <v>May</v>
      </c>
    </row>
    <row r="776" spans="1:20" ht="15.75" x14ac:dyDescent="0.25">
      <c r="A776" s="2">
        <v>3159</v>
      </c>
      <c r="B776" s="3">
        <v>46151</v>
      </c>
      <c r="C776" s="4" t="s">
        <v>20</v>
      </c>
      <c r="D776" s="4" t="s">
        <v>21</v>
      </c>
      <c r="E776" s="4" t="s">
        <v>22</v>
      </c>
      <c r="F776" s="4" t="s">
        <v>23</v>
      </c>
      <c r="G776" s="4" t="s">
        <v>43</v>
      </c>
      <c r="H776" s="4" t="s">
        <v>49</v>
      </c>
      <c r="I776" s="5">
        <v>3</v>
      </c>
      <c r="J776" s="6">
        <v>198.5</v>
      </c>
      <c r="K776" s="7">
        <v>0</v>
      </c>
      <c r="L776" s="6">
        <v>102.23</v>
      </c>
      <c r="M776" s="6">
        <f t="shared" si="48"/>
        <v>595.5</v>
      </c>
      <c r="N776" s="6">
        <f t="shared" si="49"/>
        <v>306.69</v>
      </c>
      <c r="O776" s="6">
        <f t="shared" si="50"/>
        <v>288.81</v>
      </c>
      <c r="P776" s="8">
        <f t="shared" si="51"/>
        <v>0.48498740554156172</v>
      </c>
      <c r="Q776" s="9">
        <f>YEAR(SalesDataTable[[#This Row],[Order Date]])</f>
        <v>2026</v>
      </c>
      <c r="R776" s="8" t="str">
        <f>"Q"&amp;ROUNDUP(MONTH(SalesDataTable[[#This Row],[Order Date]])/3,0)</f>
        <v>Q2</v>
      </c>
      <c r="S776" s="5">
        <f>MONTH(SalesDataTable[[#This Row],[Order Date]])</f>
        <v>5</v>
      </c>
      <c r="T776" s="8" t="str">
        <f>TEXT(SalesDataTable[[#This Row],[Order Date]],"mmm")</f>
        <v>May</v>
      </c>
    </row>
    <row r="777" spans="1:20" ht="15.75" x14ac:dyDescent="0.25">
      <c r="A777" s="2">
        <v>4509</v>
      </c>
      <c r="B777" s="3">
        <v>46151</v>
      </c>
      <c r="C777" s="4" t="s">
        <v>40</v>
      </c>
      <c r="D777" s="4" t="s">
        <v>53</v>
      </c>
      <c r="E777" s="4" t="s">
        <v>22</v>
      </c>
      <c r="F777" s="4" t="s">
        <v>33</v>
      </c>
      <c r="G777" s="4" t="s">
        <v>29</v>
      </c>
      <c r="H777" s="4" t="s">
        <v>57</v>
      </c>
      <c r="I777" s="5">
        <v>1</v>
      </c>
      <c r="J777" s="6">
        <v>152.80000000000001</v>
      </c>
      <c r="K777" s="7">
        <v>0.1</v>
      </c>
      <c r="L777" s="6">
        <v>77.67</v>
      </c>
      <c r="M777" s="6">
        <f t="shared" si="48"/>
        <v>137.52000000000001</v>
      </c>
      <c r="N777" s="6">
        <f t="shared" si="49"/>
        <v>77.67</v>
      </c>
      <c r="O777" s="6">
        <f t="shared" si="50"/>
        <v>59.850000000000009</v>
      </c>
      <c r="P777" s="8">
        <f t="shared" si="51"/>
        <v>0.43520942408376967</v>
      </c>
      <c r="Q777" s="9">
        <f>YEAR(SalesDataTable[[#This Row],[Order Date]])</f>
        <v>2026</v>
      </c>
      <c r="R777" s="8" t="str">
        <f>"Q"&amp;ROUNDUP(MONTH(SalesDataTable[[#This Row],[Order Date]])/3,0)</f>
        <v>Q2</v>
      </c>
      <c r="S777" s="5">
        <f>MONTH(SalesDataTable[[#This Row],[Order Date]])</f>
        <v>5</v>
      </c>
      <c r="T777" s="8" t="str">
        <f>TEXT(SalesDataTable[[#This Row],[Order Date]],"mmm")</f>
        <v>May</v>
      </c>
    </row>
    <row r="778" spans="1:20" ht="15.75" x14ac:dyDescent="0.25">
      <c r="A778" s="2">
        <v>4677</v>
      </c>
      <c r="B778" s="3">
        <v>46151</v>
      </c>
      <c r="C778" s="4" t="s">
        <v>26</v>
      </c>
      <c r="D778" s="4" t="s">
        <v>69</v>
      </c>
      <c r="E778" s="4" t="s">
        <v>22</v>
      </c>
      <c r="F778" s="4" t="s">
        <v>36</v>
      </c>
      <c r="G778" s="4" t="s">
        <v>34</v>
      </c>
      <c r="H778" s="4" t="s">
        <v>68</v>
      </c>
      <c r="I778" s="5">
        <v>2</v>
      </c>
      <c r="J778" s="6">
        <v>161.47999999999999</v>
      </c>
      <c r="K778" s="7">
        <v>0</v>
      </c>
      <c r="L778" s="6">
        <v>85.03</v>
      </c>
      <c r="M778" s="6">
        <f t="shared" si="48"/>
        <v>322.95999999999998</v>
      </c>
      <c r="N778" s="6">
        <f t="shared" si="49"/>
        <v>170.06</v>
      </c>
      <c r="O778" s="6">
        <f t="shared" si="50"/>
        <v>152.89999999999998</v>
      </c>
      <c r="P778" s="8">
        <f t="shared" si="51"/>
        <v>0.47343324250681196</v>
      </c>
      <c r="Q778" s="9">
        <f>YEAR(SalesDataTable[[#This Row],[Order Date]])</f>
        <v>2026</v>
      </c>
      <c r="R778" s="8" t="str">
        <f>"Q"&amp;ROUNDUP(MONTH(SalesDataTable[[#This Row],[Order Date]])/3,0)</f>
        <v>Q2</v>
      </c>
      <c r="S778" s="5">
        <f>MONTH(SalesDataTable[[#This Row],[Order Date]])</f>
        <v>5</v>
      </c>
      <c r="T778" s="8" t="str">
        <f>TEXT(SalesDataTable[[#This Row],[Order Date]],"mmm")</f>
        <v>May</v>
      </c>
    </row>
    <row r="779" spans="1:20" ht="15.75" x14ac:dyDescent="0.25">
      <c r="A779" s="2">
        <v>4867</v>
      </c>
      <c r="B779" s="3">
        <v>46151</v>
      </c>
      <c r="C779" s="4" t="s">
        <v>26</v>
      </c>
      <c r="D779" s="4" t="s">
        <v>47</v>
      </c>
      <c r="E779" s="4" t="s">
        <v>39</v>
      </c>
      <c r="F779" s="4" t="s">
        <v>23</v>
      </c>
      <c r="G779" s="4" t="s">
        <v>24</v>
      </c>
      <c r="H779" s="4" t="s">
        <v>25</v>
      </c>
      <c r="I779" s="5">
        <v>1</v>
      </c>
      <c r="J779" s="6">
        <v>82.86</v>
      </c>
      <c r="K779" s="7">
        <v>0</v>
      </c>
      <c r="L779" s="6">
        <v>42.67</v>
      </c>
      <c r="M779" s="6">
        <f t="shared" si="48"/>
        <v>82.86</v>
      </c>
      <c r="N779" s="6">
        <f t="shared" si="49"/>
        <v>42.67</v>
      </c>
      <c r="O779" s="6">
        <f t="shared" si="50"/>
        <v>40.19</v>
      </c>
      <c r="P779" s="8">
        <f t="shared" si="51"/>
        <v>0.48503499879314504</v>
      </c>
      <c r="Q779" s="9">
        <f>YEAR(SalesDataTable[[#This Row],[Order Date]])</f>
        <v>2026</v>
      </c>
      <c r="R779" s="8" t="str">
        <f>"Q"&amp;ROUNDUP(MONTH(SalesDataTable[[#This Row],[Order Date]])/3,0)</f>
        <v>Q2</v>
      </c>
      <c r="S779" s="5">
        <f>MONTH(SalesDataTable[[#This Row],[Order Date]])</f>
        <v>5</v>
      </c>
      <c r="T779" s="8" t="str">
        <f>TEXT(SalesDataTable[[#This Row],[Order Date]],"mmm")</f>
        <v>May</v>
      </c>
    </row>
    <row r="780" spans="1:20" ht="15.75" x14ac:dyDescent="0.25">
      <c r="A780" s="2">
        <v>1615</v>
      </c>
      <c r="B780" s="3">
        <v>46152</v>
      </c>
      <c r="C780" s="4" t="s">
        <v>40</v>
      </c>
      <c r="D780" s="4" t="s">
        <v>41</v>
      </c>
      <c r="E780" s="4" t="s">
        <v>22</v>
      </c>
      <c r="F780" s="4" t="s">
        <v>33</v>
      </c>
      <c r="G780" s="4" t="s">
        <v>54</v>
      </c>
      <c r="H780" s="4" t="s">
        <v>65</v>
      </c>
      <c r="I780" s="5">
        <v>1</v>
      </c>
      <c r="J780" s="6">
        <v>51.15</v>
      </c>
      <c r="K780" s="7">
        <v>0</v>
      </c>
      <c r="L780" s="6">
        <v>21.39</v>
      </c>
      <c r="M780" s="6">
        <f t="shared" si="48"/>
        <v>51.15</v>
      </c>
      <c r="N780" s="6">
        <f t="shared" si="49"/>
        <v>21.39</v>
      </c>
      <c r="O780" s="6">
        <f t="shared" si="50"/>
        <v>29.759999999999998</v>
      </c>
      <c r="P780" s="8">
        <f t="shared" si="51"/>
        <v>0.58181818181818179</v>
      </c>
      <c r="Q780" s="9">
        <f>YEAR(SalesDataTable[[#This Row],[Order Date]])</f>
        <v>2026</v>
      </c>
      <c r="R780" s="8" t="str">
        <f>"Q"&amp;ROUNDUP(MONTH(SalesDataTable[[#This Row],[Order Date]])/3,0)</f>
        <v>Q2</v>
      </c>
      <c r="S780" s="5">
        <f>MONTH(SalesDataTable[[#This Row],[Order Date]])</f>
        <v>5</v>
      </c>
      <c r="T780" s="8" t="str">
        <f>TEXT(SalesDataTable[[#This Row],[Order Date]],"mmm")</f>
        <v>May</v>
      </c>
    </row>
    <row r="781" spans="1:20" ht="15.75" x14ac:dyDescent="0.25">
      <c r="A781" s="2">
        <v>1812</v>
      </c>
      <c r="B781" s="3">
        <v>46152</v>
      </c>
      <c r="C781" s="4" t="s">
        <v>31</v>
      </c>
      <c r="D781" s="4" t="s">
        <v>32</v>
      </c>
      <c r="E781" s="4" t="s">
        <v>28</v>
      </c>
      <c r="F781" s="4" t="s">
        <v>36</v>
      </c>
      <c r="G781" s="4" t="s">
        <v>54</v>
      </c>
      <c r="H781" s="4" t="s">
        <v>65</v>
      </c>
      <c r="I781" s="5">
        <v>12</v>
      </c>
      <c r="J781" s="6">
        <v>50.53</v>
      </c>
      <c r="K781" s="7">
        <v>0.1</v>
      </c>
      <c r="L781" s="6">
        <v>22.09</v>
      </c>
      <c r="M781" s="6">
        <f t="shared" si="48"/>
        <v>545.72400000000005</v>
      </c>
      <c r="N781" s="6">
        <f t="shared" si="49"/>
        <v>265.08</v>
      </c>
      <c r="O781" s="6">
        <f t="shared" si="50"/>
        <v>280.64400000000006</v>
      </c>
      <c r="P781" s="8">
        <f t="shared" si="51"/>
        <v>0.5142599555819426</v>
      </c>
      <c r="Q781" s="9">
        <f>YEAR(SalesDataTable[[#This Row],[Order Date]])</f>
        <v>2026</v>
      </c>
      <c r="R781" s="8" t="str">
        <f>"Q"&amp;ROUNDUP(MONTH(SalesDataTable[[#This Row],[Order Date]])/3,0)</f>
        <v>Q2</v>
      </c>
      <c r="S781" s="5">
        <f>MONTH(SalesDataTable[[#This Row],[Order Date]])</f>
        <v>5</v>
      </c>
      <c r="T781" s="8" t="str">
        <f>TEXT(SalesDataTable[[#This Row],[Order Date]],"mmm")</f>
        <v>May</v>
      </c>
    </row>
    <row r="782" spans="1:20" ht="15.75" x14ac:dyDescent="0.25">
      <c r="A782" s="2">
        <v>3645</v>
      </c>
      <c r="B782" s="3">
        <v>46152</v>
      </c>
      <c r="C782" s="4" t="s">
        <v>26</v>
      </c>
      <c r="D782" s="4" t="s">
        <v>27</v>
      </c>
      <c r="E782" s="4" t="s">
        <v>48</v>
      </c>
      <c r="F782" s="4" t="s">
        <v>23</v>
      </c>
      <c r="G782" s="4" t="s">
        <v>24</v>
      </c>
      <c r="H782" s="4" t="s">
        <v>42</v>
      </c>
      <c r="I782" s="5">
        <v>2</v>
      </c>
      <c r="J782" s="6">
        <v>50.93</v>
      </c>
      <c r="K782" s="7">
        <v>0</v>
      </c>
      <c r="L782" s="6">
        <v>22.91</v>
      </c>
      <c r="M782" s="6">
        <f t="shared" si="48"/>
        <v>101.86</v>
      </c>
      <c r="N782" s="6">
        <f t="shared" si="49"/>
        <v>45.82</v>
      </c>
      <c r="O782" s="6">
        <f t="shared" si="50"/>
        <v>56.04</v>
      </c>
      <c r="P782" s="8">
        <f t="shared" si="51"/>
        <v>0.55016689573924993</v>
      </c>
      <c r="Q782" s="9">
        <f>YEAR(SalesDataTable[[#This Row],[Order Date]])</f>
        <v>2026</v>
      </c>
      <c r="R782" s="8" t="str">
        <f>"Q"&amp;ROUNDUP(MONTH(SalesDataTable[[#This Row],[Order Date]])/3,0)</f>
        <v>Q2</v>
      </c>
      <c r="S782" s="5">
        <f>MONTH(SalesDataTable[[#This Row],[Order Date]])</f>
        <v>5</v>
      </c>
      <c r="T782" s="8" t="str">
        <f>TEXT(SalesDataTable[[#This Row],[Order Date]],"mmm")</f>
        <v>May</v>
      </c>
    </row>
    <row r="783" spans="1:20" ht="15.75" x14ac:dyDescent="0.25">
      <c r="A783" s="2">
        <v>3804</v>
      </c>
      <c r="B783" s="3">
        <v>46152</v>
      </c>
      <c r="C783" s="4" t="s">
        <v>31</v>
      </c>
      <c r="D783" s="4" t="s">
        <v>45</v>
      </c>
      <c r="E783" s="4" t="s">
        <v>22</v>
      </c>
      <c r="F783" s="4" t="s">
        <v>23</v>
      </c>
      <c r="G783" s="4" t="s">
        <v>54</v>
      </c>
      <c r="H783" s="4" t="s">
        <v>65</v>
      </c>
      <c r="I783" s="5">
        <v>2</v>
      </c>
      <c r="J783" s="6">
        <v>50.79</v>
      </c>
      <c r="K783" s="7">
        <v>0.05</v>
      </c>
      <c r="L783" s="6">
        <v>21.83</v>
      </c>
      <c r="M783" s="6">
        <f t="shared" si="48"/>
        <v>96.500999999999991</v>
      </c>
      <c r="N783" s="6">
        <f t="shared" si="49"/>
        <v>43.66</v>
      </c>
      <c r="O783" s="6">
        <f t="shared" si="50"/>
        <v>52.840999999999994</v>
      </c>
      <c r="P783" s="8">
        <f t="shared" si="51"/>
        <v>0.54756945523880585</v>
      </c>
      <c r="Q783" s="9">
        <f>YEAR(SalesDataTable[[#This Row],[Order Date]])</f>
        <v>2026</v>
      </c>
      <c r="R783" s="8" t="str">
        <f>"Q"&amp;ROUNDUP(MONTH(SalesDataTable[[#This Row],[Order Date]])/3,0)</f>
        <v>Q2</v>
      </c>
      <c r="S783" s="5">
        <f>MONTH(SalesDataTable[[#This Row],[Order Date]])</f>
        <v>5</v>
      </c>
      <c r="T783" s="8" t="str">
        <f>TEXT(SalesDataTable[[#This Row],[Order Date]],"mmm")</f>
        <v>May</v>
      </c>
    </row>
    <row r="784" spans="1:20" ht="15.75" x14ac:dyDescent="0.25">
      <c r="A784" s="2">
        <v>4367</v>
      </c>
      <c r="B784" s="3">
        <v>46152</v>
      </c>
      <c r="C784" s="4" t="s">
        <v>40</v>
      </c>
      <c r="D784" s="4" t="s">
        <v>53</v>
      </c>
      <c r="E784" s="4" t="s">
        <v>22</v>
      </c>
      <c r="F784" s="4" t="s">
        <v>36</v>
      </c>
      <c r="G784" s="4" t="s">
        <v>34</v>
      </c>
      <c r="H784" s="4" t="s">
        <v>68</v>
      </c>
      <c r="I784" s="5">
        <v>5</v>
      </c>
      <c r="J784" s="6">
        <v>160.94</v>
      </c>
      <c r="K784" s="7">
        <v>0.1</v>
      </c>
      <c r="L784" s="6">
        <v>88.89</v>
      </c>
      <c r="M784" s="6">
        <f t="shared" si="48"/>
        <v>724.23</v>
      </c>
      <c r="N784" s="6">
        <f t="shared" si="49"/>
        <v>444.45</v>
      </c>
      <c r="O784" s="6">
        <f t="shared" si="50"/>
        <v>279.78000000000003</v>
      </c>
      <c r="P784" s="8">
        <f t="shared" si="51"/>
        <v>0.38631374011018604</v>
      </c>
      <c r="Q784" s="9">
        <f>YEAR(SalesDataTable[[#This Row],[Order Date]])</f>
        <v>2026</v>
      </c>
      <c r="R784" s="8" t="str">
        <f>"Q"&amp;ROUNDUP(MONTH(SalesDataTable[[#This Row],[Order Date]])/3,0)</f>
        <v>Q2</v>
      </c>
      <c r="S784" s="5">
        <f>MONTH(SalesDataTable[[#This Row],[Order Date]])</f>
        <v>5</v>
      </c>
      <c r="T784" s="8" t="str">
        <f>TEXT(SalesDataTable[[#This Row],[Order Date]],"mmm")</f>
        <v>May</v>
      </c>
    </row>
    <row r="785" spans="1:20" ht="15.75" x14ac:dyDescent="0.25">
      <c r="A785" s="2">
        <v>4746</v>
      </c>
      <c r="B785" s="3">
        <v>46152</v>
      </c>
      <c r="C785" s="4" t="s">
        <v>26</v>
      </c>
      <c r="D785" s="4" t="s">
        <v>27</v>
      </c>
      <c r="E785" s="4" t="s">
        <v>22</v>
      </c>
      <c r="F785" s="4" t="s">
        <v>23</v>
      </c>
      <c r="G785" s="4" t="s">
        <v>54</v>
      </c>
      <c r="H785" s="4" t="s">
        <v>62</v>
      </c>
      <c r="I785" s="5">
        <v>2</v>
      </c>
      <c r="J785" s="6">
        <v>36.409999999999997</v>
      </c>
      <c r="K785" s="7">
        <v>0</v>
      </c>
      <c r="L785" s="6">
        <v>13.92</v>
      </c>
      <c r="M785" s="6">
        <f t="shared" si="48"/>
        <v>72.819999999999993</v>
      </c>
      <c r="N785" s="6">
        <f t="shared" si="49"/>
        <v>27.84</v>
      </c>
      <c r="O785" s="6">
        <f t="shared" si="50"/>
        <v>44.97999999999999</v>
      </c>
      <c r="P785" s="8">
        <f t="shared" si="51"/>
        <v>0.61768744850315838</v>
      </c>
      <c r="Q785" s="9">
        <f>YEAR(SalesDataTable[[#This Row],[Order Date]])</f>
        <v>2026</v>
      </c>
      <c r="R785" s="8" t="str">
        <f>"Q"&amp;ROUNDUP(MONTH(SalesDataTable[[#This Row],[Order Date]])/3,0)</f>
        <v>Q2</v>
      </c>
      <c r="S785" s="5">
        <f>MONTH(SalesDataTable[[#This Row],[Order Date]])</f>
        <v>5</v>
      </c>
      <c r="T785" s="8" t="str">
        <f>TEXT(SalesDataTable[[#This Row],[Order Date]],"mmm")</f>
        <v>May</v>
      </c>
    </row>
    <row r="786" spans="1:20" ht="15.75" x14ac:dyDescent="0.25">
      <c r="A786" s="2">
        <v>4795</v>
      </c>
      <c r="B786" s="3">
        <v>46152</v>
      </c>
      <c r="C786" s="4" t="s">
        <v>40</v>
      </c>
      <c r="D786" s="4" t="s">
        <v>41</v>
      </c>
      <c r="E786" s="4" t="s">
        <v>48</v>
      </c>
      <c r="F786" s="4" t="s">
        <v>23</v>
      </c>
      <c r="G786" s="4" t="s">
        <v>29</v>
      </c>
      <c r="H786" s="4" t="s">
        <v>66</v>
      </c>
      <c r="I786" s="5">
        <v>2</v>
      </c>
      <c r="J786" s="6">
        <v>72.25</v>
      </c>
      <c r="K786" s="7">
        <v>0</v>
      </c>
      <c r="L786" s="6">
        <v>32.25</v>
      </c>
      <c r="M786" s="6">
        <f t="shared" si="48"/>
        <v>144.5</v>
      </c>
      <c r="N786" s="6">
        <f t="shared" si="49"/>
        <v>64.5</v>
      </c>
      <c r="O786" s="6">
        <f t="shared" si="50"/>
        <v>80</v>
      </c>
      <c r="P786" s="8">
        <f t="shared" si="51"/>
        <v>0.55363321799307963</v>
      </c>
      <c r="Q786" s="9">
        <f>YEAR(SalesDataTable[[#This Row],[Order Date]])</f>
        <v>2026</v>
      </c>
      <c r="R786" s="8" t="str">
        <f>"Q"&amp;ROUNDUP(MONTH(SalesDataTable[[#This Row],[Order Date]])/3,0)</f>
        <v>Q2</v>
      </c>
      <c r="S786" s="5">
        <f>MONTH(SalesDataTable[[#This Row],[Order Date]])</f>
        <v>5</v>
      </c>
      <c r="T786" s="8" t="str">
        <f>TEXT(SalesDataTable[[#This Row],[Order Date]],"mmm")</f>
        <v>May</v>
      </c>
    </row>
    <row r="787" spans="1:20" ht="15.75" x14ac:dyDescent="0.25">
      <c r="A787" s="2">
        <v>4800</v>
      </c>
      <c r="B787" s="3">
        <v>46152</v>
      </c>
      <c r="C787" s="4" t="s">
        <v>40</v>
      </c>
      <c r="D787" s="4" t="s">
        <v>53</v>
      </c>
      <c r="E787" s="4" t="s">
        <v>39</v>
      </c>
      <c r="F787" s="4" t="s">
        <v>33</v>
      </c>
      <c r="G787" s="4" t="s">
        <v>24</v>
      </c>
      <c r="H787" s="4" t="s">
        <v>50</v>
      </c>
      <c r="I787" s="5">
        <v>4</v>
      </c>
      <c r="J787" s="6">
        <v>103.36</v>
      </c>
      <c r="K787" s="7">
        <v>0</v>
      </c>
      <c r="L787" s="6">
        <v>51.59</v>
      </c>
      <c r="M787" s="6">
        <f t="shared" si="48"/>
        <v>413.44</v>
      </c>
      <c r="N787" s="6">
        <f t="shared" si="49"/>
        <v>206.36</v>
      </c>
      <c r="O787" s="6">
        <f t="shared" si="50"/>
        <v>207.07999999999998</v>
      </c>
      <c r="P787" s="8">
        <f t="shared" si="51"/>
        <v>0.50087074303405565</v>
      </c>
      <c r="Q787" s="9">
        <f>YEAR(SalesDataTable[[#This Row],[Order Date]])</f>
        <v>2026</v>
      </c>
      <c r="R787" s="8" t="str">
        <f>"Q"&amp;ROUNDUP(MONTH(SalesDataTable[[#This Row],[Order Date]])/3,0)</f>
        <v>Q2</v>
      </c>
      <c r="S787" s="5">
        <f>MONTH(SalesDataTable[[#This Row],[Order Date]])</f>
        <v>5</v>
      </c>
      <c r="T787" s="8" t="str">
        <f>TEXT(SalesDataTable[[#This Row],[Order Date]],"mmm")</f>
        <v>May</v>
      </c>
    </row>
    <row r="788" spans="1:20" ht="15.75" x14ac:dyDescent="0.25">
      <c r="A788" s="2">
        <v>5018</v>
      </c>
      <c r="B788" s="3">
        <v>46152</v>
      </c>
      <c r="C788" s="4" t="s">
        <v>31</v>
      </c>
      <c r="D788" s="4" t="s">
        <v>32</v>
      </c>
      <c r="E788" s="4" t="s">
        <v>28</v>
      </c>
      <c r="F788" s="4" t="s">
        <v>36</v>
      </c>
      <c r="G788" s="4" t="s">
        <v>29</v>
      </c>
      <c r="H788" s="4" t="s">
        <v>37</v>
      </c>
      <c r="I788" s="5">
        <v>4</v>
      </c>
      <c r="J788" s="6">
        <v>145.85</v>
      </c>
      <c r="K788" s="7">
        <v>0.15</v>
      </c>
      <c r="L788" s="6">
        <v>79.69</v>
      </c>
      <c r="M788" s="6">
        <f t="shared" si="48"/>
        <v>495.89</v>
      </c>
      <c r="N788" s="6">
        <f t="shared" si="49"/>
        <v>318.76</v>
      </c>
      <c r="O788" s="6">
        <f t="shared" si="50"/>
        <v>177.13</v>
      </c>
      <c r="P788" s="8">
        <f t="shared" si="51"/>
        <v>0.35719615237250196</v>
      </c>
      <c r="Q788" s="9">
        <f>YEAR(SalesDataTable[[#This Row],[Order Date]])</f>
        <v>2026</v>
      </c>
      <c r="R788" s="8" t="str">
        <f>"Q"&amp;ROUNDUP(MONTH(SalesDataTable[[#This Row],[Order Date]])/3,0)</f>
        <v>Q2</v>
      </c>
      <c r="S788" s="5">
        <f>MONTH(SalesDataTable[[#This Row],[Order Date]])</f>
        <v>5</v>
      </c>
      <c r="T788" s="8" t="str">
        <f>TEXT(SalesDataTable[[#This Row],[Order Date]],"mmm")</f>
        <v>May</v>
      </c>
    </row>
    <row r="789" spans="1:20" ht="15.75" x14ac:dyDescent="0.25">
      <c r="A789" s="2">
        <v>474</v>
      </c>
      <c r="B789" s="3">
        <v>46153</v>
      </c>
      <c r="C789" s="4" t="s">
        <v>26</v>
      </c>
      <c r="D789" s="4" t="s">
        <v>63</v>
      </c>
      <c r="E789" s="4" t="s">
        <v>22</v>
      </c>
      <c r="F789" s="4" t="s">
        <v>23</v>
      </c>
      <c r="G789" s="4" t="s">
        <v>24</v>
      </c>
      <c r="H789" s="4" t="s">
        <v>50</v>
      </c>
      <c r="I789" s="5">
        <v>2</v>
      </c>
      <c r="J789" s="6">
        <v>100.49</v>
      </c>
      <c r="K789" s="7">
        <v>0.1</v>
      </c>
      <c r="L789" s="6">
        <v>50.11</v>
      </c>
      <c r="M789" s="6">
        <f t="shared" si="48"/>
        <v>180.88200000000001</v>
      </c>
      <c r="N789" s="6">
        <f t="shared" si="49"/>
        <v>100.22</v>
      </c>
      <c r="O789" s="6">
        <f t="shared" si="50"/>
        <v>80.662000000000006</v>
      </c>
      <c r="P789" s="8">
        <f t="shared" si="51"/>
        <v>0.44593713028383147</v>
      </c>
      <c r="Q789" s="9">
        <f>YEAR(SalesDataTable[[#This Row],[Order Date]])</f>
        <v>2026</v>
      </c>
      <c r="R789" s="8" t="str">
        <f>"Q"&amp;ROUNDUP(MONTH(SalesDataTable[[#This Row],[Order Date]])/3,0)</f>
        <v>Q2</v>
      </c>
      <c r="S789" s="5">
        <f>MONTH(SalesDataTable[[#This Row],[Order Date]])</f>
        <v>5</v>
      </c>
      <c r="T789" s="8" t="str">
        <f>TEXT(SalesDataTable[[#This Row],[Order Date]],"mmm")</f>
        <v>May</v>
      </c>
    </row>
    <row r="790" spans="1:20" ht="15.75" x14ac:dyDescent="0.25">
      <c r="A790" s="2">
        <v>1175</v>
      </c>
      <c r="B790" s="3">
        <v>46153</v>
      </c>
      <c r="C790" s="4" t="s">
        <v>31</v>
      </c>
      <c r="D790" s="4" t="s">
        <v>72</v>
      </c>
      <c r="E790" s="4" t="s">
        <v>28</v>
      </c>
      <c r="F790" s="4" t="s">
        <v>23</v>
      </c>
      <c r="G790" s="4" t="s">
        <v>43</v>
      </c>
      <c r="H790" s="4" t="s">
        <v>44</v>
      </c>
      <c r="I790" s="5">
        <v>4</v>
      </c>
      <c r="J790" s="6">
        <v>332.89</v>
      </c>
      <c r="K790" s="7">
        <v>0.1</v>
      </c>
      <c r="L790" s="6">
        <v>198.06</v>
      </c>
      <c r="M790" s="6">
        <f t="shared" si="48"/>
        <v>1198.404</v>
      </c>
      <c r="N790" s="6">
        <f t="shared" si="49"/>
        <v>792.24</v>
      </c>
      <c r="O790" s="6">
        <f t="shared" si="50"/>
        <v>406.16399999999999</v>
      </c>
      <c r="P790" s="8">
        <f t="shared" si="51"/>
        <v>0.33892076461694054</v>
      </c>
      <c r="Q790" s="9">
        <f>YEAR(SalesDataTable[[#This Row],[Order Date]])</f>
        <v>2026</v>
      </c>
      <c r="R790" s="8" t="str">
        <f>"Q"&amp;ROUNDUP(MONTH(SalesDataTable[[#This Row],[Order Date]])/3,0)</f>
        <v>Q2</v>
      </c>
      <c r="S790" s="5">
        <f>MONTH(SalesDataTable[[#This Row],[Order Date]])</f>
        <v>5</v>
      </c>
      <c r="T790" s="8" t="str">
        <f>TEXT(SalesDataTable[[#This Row],[Order Date]],"mmm")</f>
        <v>May</v>
      </c>
    </row>
    <row r="791" spans="1:20" ht="15.75" x14ac:dyDescent="0.25">
      <c r="A791" s="2">
        <v>2015</v>
      </c>
      <c r="B791" s="3">
        <v>46153</v>
      </c>
      <c r="C791" s="4" t="s">
        <v>26</v>
      </c>
      <c r="D791" s="4" t="s">
        <v>63</v>
      </c>
      <c r="E791" s="4" t="s">
        <v>22</v>
      </c>
      <c r="F791" s="4" t="s">
        <v>33</v>
      </c>
      <c r="G791" s="4" t="s">
        <v>29</v>
      </c>
      <c r="H791" s="4" t="s">
        <v>57</v>
      </c>
      <c r="I791" s="5">
        <v>1</v>
      </c>
      <c r="J791" s="6">
        <v>154.6</v>
      </c>
      <c r="K791" s="7">
        <v>0</v>
      </c>
      <c r="L791" s="6">
        <v>80.05</v>
      </c>
      <c r="M791" s="6">
        <f t="shared" si="48"/>
        <v>154.6</v>
      </c>
      <c r="N791" s="6">
        <f t="shared" si="49"/>
        <v>80.05</v>
      </c>
      <c r="O791" s="6">
        <f t="shared" si="50"/>
        <v>74.55</v>
      </c>
      <c r="P791" s="8">
        <f t="shared" si="51"/>
        <v>0.48221216041397152</v>
      </c>
      <c r="Q791" s="9">
        <f>YEAR(SalesDataTable[[#This Row],[Order Date]])</f>
        <v>2026</v>
      </c>
      <c r="R791" s="8" t="str">
        <f>"Q"&amp;ROUNDUP(MONTH(SalesDataTable[[#This Row],[Order Date]])/3,0)</f>
        <v>Q2</v>
      </c>
      <c r="S791" s="5">
        <f>MONTH(SalesDataTable[[#This Row],[Order Date]])</f>
        <v>5</v>
      </c>
      <c r="T791" s="8" t="str">
        <f>TEXT(SalesDataTable[[#This Row],[Order Date]],"mmm")</f>
        <v>May</v>
      </c>
    </row>
    <row r="792" spans="1:20" ht="15.75" x14ac:dyDescent="0.25">
      <c r="A792" s="2">
        <v>2196</v>
      </c>
      <c r="B792" s="3">
        <v>46153</v>
      </c>
      <c r="C792" s="4" t="s">
        <v>40</v>
      </c>
      <c r="D792" s="4" t="s">
        <v>41</v>
      </c>
      <c r="E792" s="4" t="s">
        <v>48</v>
      </c>
      <c r="F792" s="4" t="s">
        <v>23</v>
      </c>
      <c r="G792" s="4" t="s">
        <v>24</v>
      </c>
      <c r="H792" s="4" t="s">
        <v>25</v>
      </c>
      <c r="I792" s="5">
        <v>1</v>
      </c>
      <c r="J792" s="6">
        <v>83.23</v>
      </c>
      <c r="K792" s="7">
        <v>0.05</v>
      </c>
      <c r="L792" s="6">
        <v>43.82</v>
      </c>
      <c r="M792" s="6">
        <f t="shared" si="48"/>
        <v>79.0685</v>
      </c>
      <c r="N792" s="6">
        <f t="shared" si="49"/>
        <v>43.82</v>
      </c>
      <c r="O792" s="6">
        <f t="shared" si="50"/>
        <v>35.2485</v>
      </c>
      <c r="P792" s="8">
        <f t="shared" si="51"/>
        <v>0.44579699880483376</v>
      </c>
      <c r="Q792" s="9">
        <f>YEAR(SalesDataTable[[#This Row],[Order Date]])</f>
        <v>2026</v>
      </c>
      <c r="R792" s="8" t="str">
        <f>"Q"&amp;ROUNDUP(MONTH(SalesDataTable[[#This Row],[Order Date]])/3,0)</f>
        <v>Q2</v>
      </c>
      <c r="S792" s="5">
        <f>MONTH(SalesDataTable[[#This Row],[Order Date]])</f>
        <v>5</v>
      </c>
      <c r="T792" s="8" t="str">
        <f>TEXT(SalesDataTable[[#This Row],[Order Date]],"mmm")</f>
        <v>May</v>
      </c>
    </row>
    <row r="793" spans="1:20" ht="15.75" x14ac:dyDescent="0.25">
      <c r="A793" s="2">
        <v>3508</v>
      </c>
      <c r="B793" s="3">
        <v>46153</v>
      </c>
      <c r="C793" s="4" t="s">
        <v>26</v>
      </c>
      <c r="D793" s="4" t="s">
        <v>63</v>
      </c>
      <c r="E793" s="4" t="s">
        <v>48</v>
      </c>
      <c r="F793" s="4" t="s">
        <v>23</v>
      </c>
      <c r="G793" s="4" t="s">
        <v>34</v>
      </c>
      <c r="H793" s="4" t="s">
        <v>52</v>
      </c>
      <c r="I793" s="5">
        <v>3</v>
      </c>
      <c r="J793" s="6">
        <v>46.23</v>
      </c>
      <c r="K793" s="7">
        <v>0</v>
      </c>
      <c r="L793" s="6">
        <v>18.47</v>
      </c>
      <c r="M793" s="6">
        <f t="shared" si="48"/>
        <v>138.69</v>
      </c>
      <c r="N793" s="6">
        <f t="shared" si="49"/>
        <v>55.41</v>
      </c>
      <c r="O793" s="6">
        <f t="shared" si="50"/>
        <v>83.28</v>
      </c>
      <c r="P793" s="8">
        <f t="shared" si="51"/>
        <v>0.60047588146225395</v>
      </c>
      <c r="Q793" s="9">
        <f>YEAR(SalesDataTable[[#This Row],[Order Date]])</f>
        <v>2026</v>
      </c>
      <c r="R793" s="8" t="str">
        <f>"Q"&amp;ROUNDUP(MONTH(SalesDataTable[[#This Row],[Order Date]])/3,0)</f>
        <v>Q2</v>
      </c>
      <c r="S793" s="5">
        <f>MONTH(SalesDataTable[[#This Row],[Order Date]])</f>
        <v>5</v>
      </c>
      <c r="T793" s="8" t="str">
        <f>TEXT(SalesDataTable[[#This Row],[Order Date]],"mmm")</f>
        <v>May</v>
      </c>
    </row>
    <row r="794" spans="1:20" ht="15.75" x14ac:dyDescent="0.25">
      <c r="A794" s="2">
        <v>3516</v>
      </c>
      <c r="B794" s="3">
        <v>46153</v>
      </c>
      <c r="C794" s="4" t="s">
        <v>40</v>
      </c>
      <c r="D794" s="4" t="s">
        <v>51</v>
      </c>
      <c r="E794" s="4" t="s">
        <v>48</v>
      </c>
      <c r="F794" s="4" t="s">
        <v>23</v>
      </c>
      <c r="G794" s="4" t="s">
        <v>43</v>
      </c>
      <c r="H794" s="4" t="s">
        <v>71</v>
      </c>
      <c r="I794" s="5">
        <v>1</v>
      </c>
      <c r="J794" s="6">
        <v>125.3</v>
      </c>
      <c r="K794" s="7">
        <v>0.05</v>
      </c>
      <c r="L794" s="6">
        <v>59.62</v>
      </c>
      <c r="M794" s="6">
        <f t="shared" si="48"/>
        <v>119.035</v>
      </c>
      <c r="N794" s="6">
        <f t="shared" si="49"/>
        <v>59.62</v>
      </c>
      <c r="O794" s="6">
        <f t="shared" si="50"/>
        <v>59.414999999999999</v>
      </c>
      <c r="P794" s="8">
        <f t="shared" si="51"/>
        <v>0.49913890872432476</v>
      </c>
      <c r="Q794" s="9">
        <f>YEAR(SalesDataTable[[#This Row],[Order Date]])</f>
        <v>2026</v>
      </c>
      <c r="R794" s="8" t="str">
        <f>"Q"&amp;ROUNDUP(MONTH(SalesDataTable[[#This Row],[Order Date]])/3,0)</f>
        <v>Q2</v>
      </c>
      <c r="S794" s="5">
        <f>MONTH(SalesDataTable[[#This Row],[Order Date]])</f>
        <v>5</v>
      </c>
      <c r="T794" s="8" t="str">
        <f>TEXT(SalesDataTable[[#This Row],[Order Date]],"mmm")</f>
        <v>May</v>
      </c>
    </row>
    <row r="795" spans="1:20" ht="15.75" x14ac:dyDescent="0.25">
      <c r="A795" s="2">
        <v>3570</v>
      </c>
      <c r="B795" s="3">
        <v>46153</v>
      </c>
      <c r="C795" s="4" t="s">
        <v>26</v>
      </c>
      <c r="D795" s="4" t="s">
        <v>63</v>
      </c>
      <c r="E795" s="4" t="s">
        <v>22</v>
      </c>
      <c r="F795" s="4" t="s">
        <v>36</v>
      </c>
      <c r="G795" s="4" t="s">
        <v>34</v>
      </c>
      <c r="H795" s="4" t="s">
        <v>35</v>
      </c>
      <c r="I795" s="5">
        <v>1</v>
      </c>
      <c r="J795" s="6">
        <v>36.159999999999997</v>
      </c>
      <c r="K795" s="7">
        <v>0.1</v>
      </c>
      <c r="L795" s="6">
        <v>13.38</v>
      </c>
      <c r="M795" s="6">
        <f t="shared" si="48"/>
        <v>32.543999999999997</v>
      </c>
      <c r="N795" s="6">
        <f t="shared" si="49"/>
        <v>13.38</v>
      </c>
      <c r="O795" s="6">
        <f t="shared" si="50"/>
        <v>19.163999999999994</v>
      </c>
      <c r="P795" s="8">
        <f t="shared" si="51"/>
        <v>0.58886430678466062</v>
      </c>
      <c r="Q795" s="9">
        <f>YEAR(SalesDataTable[[#This Row],[Order Date]])</f>
        <v>2026</v>
      </c>
      <c r="R795" s="8" t="str">
        <f>"Q"&amp;ROUNDUP(MONTH(SalesDataTable[[#This Row],[Order Date]])/3,0)</f>
        <v>Q2</v>
      </c>
      <c r="S795" s="5">
        <f>MONTH(SalesDataTable[[#This Row],[Order Date]])</f>
        <v>5</v>
      </c>
      <c r="T795" s="8" t="str">
        <f>TEXT(SalesDataTable[[#This Row],[Order Date]],"mmm")</f>
        <v>May</v>
      </c>
    </row>
    <row r="796" spans="1:20" ht="15.75" x14ac:dyDescent="0.25">
      <c r="A796" s="2">
        <v>4799</v>
      </c>
      <c r="B796" s="3">
        <v>46153</v>
      </c>
      <c r="C796" s="4" t="s">
        <v>40</v>
      </c>
      <c r="D796" s="4" t="s">
        <v>67</v>
      </c>
      <c r="E796" s="4" t="s">
        <v>22</v>
      </c>
      <c r="F796" s="4" t="s">
        <v>23</v>
      </c>
      <c r="G796" s="4" t="s">
        <v>43</v>
      </c>
      <c r="H796" s="4" t="s">
        <v>71</v>
      </c>
      <c r="I796" s="5">
        <v>1</v>
      </c>
      <c r="J796" s="6">
        <v>121.41</v>
      </c>
      <c r="K796" s="7">
        <v>0.05</v>
      </c>
      <c r="L796" s="6">
        <v>60.75</v>
      </c>
      <c r="M796" s="6">
        <f t="shared" si="48"/>
        <v>115.33949999999999</v>
      </c>
      <c r="N796" s="6">
        <f t="shared" si="49"/>
        <v>60.75</v>
      </c>
      <c r="O796" s="6">
        <f t="shared" si="50"/>
        <v>54.589499999999987</v>
      </c>
      <c r="P796" s="8">
        <f t="shared" si="51"/>
        <v>0.47329405797666879</v>
      </c>
      <c r="Q796" s="9">
        <f>YEAR(SalesDataTable[[#This Row],[Order Date]])</f>
        <v>2026</v>
      </c>
      <c r="R796" s="8" t="str">
        <f>"Q"&amp;ROUNDUP(MONTH(SalesDataTable[[#This Row],[Order Date]])/3,0)</f>
        <v>Q2</v>
      </c>
      <c r="S796" s="5">
        <f>MONTH(SalesDataTable[[#This Row],[Order Date]])</f>
        <v>5</v>
      </c>
      <c r="T796" s="8" t="str">
        <f>TEXT(SalesDataTable[[#This Row],[Order Date]],"mmm")</f>
        <v>May</v>
      </c>
    </row>
    <row r="797" spans="1:20" ht="15.75" x14ac:dyDescent="0.25">
      <c r="A797" s="2">
        <v>5156</v>
      </c>
      <c r="B797" s="3">
        <v>46153</v>
      </c>
      <c r="C797" s="4" t="s">
        <v>20</v>
      </c>
      <c r="D797" s="4" t="s">
        <v>21</v>
      </c>
      <c r="E797" s="4" t="s">
        <v>39</v>
      </c>
      <c r="F797" s="4" t="s">
        <v>33</v>
      </c>
      <c r="G797" s="4" t="s">
        <v>34</v>
      </c>
      <c r="H797" s="4" t="s">
        <v>64</v>
      </c>
      <c r="I797" s="5">
        <v>3</v>
      </c>
      <c r="J797" s="6">
        <v>132.58000000000001</v>
      </c>
      <c r="K797" s="7">
        <v>0.1</v>
      </c>
      <c r="L797" s="6">
        <v>67.88</v>
      </c>
      <c r="M797" s="6">
        <f t="shared" si="48"/>
        <v>357.96600000000001</v>
      </c>
      <c r="N797" s="6">
        <f t="shared" si="49"/>
        <v>203.64</v>
      </c>
      <c r="O797" s="6">
        <f t="shared" si="50"/>
        <v>154.32600000000002</v>
      </c>
      <c r="P797" s="8">
        <f t="shared" si="51"/>
        <v>0.43111915656794225</v>
      </c>
      <c r="Q797" s="9">
        <f>YEAR(SalesDataTable[[#This Row],[Order Date]])</f>
        <v>2026</v>
      </c>
      <c r="R797" s="8" t="str">
        <f>"Q"&amp;ROUNDUP(MONTH(SalesDataTable[[#This Row],[Order Date]])/3,0)</f>
        <v>Q2</v>
      </c>
      <c r="S797" s="5">
        <f>MONTH(SalesDataTable[[#This Row],[Order Date]])</f>
        <v>5</v>
      </c>
      <c r="T797" s="8" t="str">
        <f>TEXT(SalesDataTable[[#This Row],[Order Date]],"mmm")</f>
        <v>May</v>
      </c>
    </row>
    <row r="798" spans="1:20" ht="15.75" x14ac:dyDescent="0.25">
      <c r="A798" s="2">
        <v>526</v>
      </c>
      <c r="B798" s="3">
        <v>46154</v>
      </c>
      <c r="C798" s="4" t="s">
        <v>26</v>
      </c>
      <c r="D798" s="4" t="s">
        <v>27</v>
      </c>
      <c r="E798" s="4" t="s">
        <v>39</v>
      </c>
      <c r="F798" s="4" t="s">
        <v>23</v>
      </c>
      <c r="G798" s="4" t="s">
        <v>43</v>
      </c>
      <c r="H798" s="4" t="s">
        <v>60</v>
      </c>
      <c r="I798" s="5">
        <v>2</v>
      </c>
      <c r="J798" s="6">
        <v>81.11</v>
      </c>
      <c r="K798" s="7">
        <v>0.05</v>
      </c>
      <c r="L798" s="6">
        <v>40.049999999999997</v>
      </c>
      <c r="M798" s="6">
        <f t="shared" si="48"/>
        <v>154.10899999999998</v>
      </c>
      <c r="N798" s="6">
        <f t="shared" si="49"/>
        <v>80.099999999999994</v>
      </c>
      <c r="O798" s="6">
        <f t="shared" si="50"/>
        <v>74.008999999999986</v>
      </c>
      <c r="P798" s="8">
        <f t="shared" si="51"/>
        <v>0.48023801335418437</v>
      </c>
      <c r="Q798" s="9">
        <f>YEAR(SalesDataTable[[#This Row],[Order Date]])</f>
        <v>2026</v>
      </c>
      <c r="R798" s="8" t="str">
        <f>"Q"&amp;ROUNDUP(MONTH(SalesDataTable[[#This Row],[Order Date]])/3,0)</f>
        <v>Q2</v>
      </c>
      <c r="S798" s="5">
        <f>MONTH(SalesDataTable[[#This Row],[Order Date]])</f>
        <v>5</v>
      </c>
      <c r="T798" s="8" t="str">
        <f>TEXT(SalesDataTable[[#This Row],[Order Date]],"mmm")</f>
        <v>May</v>
      </c>
    </row>
    <row r="799" spans="1:20" ht="15.75" x14ac:dyDescent="0.25">
      <c r="A799" s="2">
        <v>712</v>
      </c>
      <c r="B799" s="3">
        <v>46154</v>
      </c>
      <c r="C799" s="4" t="s">
        <v>26</v>
      </c>
      <c r="D799" s="4" t="s">
        <v>69</v>
      </c>
      <c r="E799" s="4" t="s">
        <v>48</v>
      </c>
      <c r="F799" s="4" t="s">
        <v>36</v>
      </c>
      <c r="G799" s="4" t="s">
        <v>24</v>
      </c>
      <c r="H799" s="4" t="s">
        <v>50</v>
      </c>
      <c r="I799" s="5">
        <v>3</v>
      </c>
      <c r="J799" s="6">
        <v>104.54</v>
      </c>
      <c r="K799" s="7">
        <v>0</v>
      </c>
      <c r="L799" s="6">
        <v>51.45</v>
      </c>
      <c r="M799" s="6">
        <f t="shared" si="48"/>
        <v>313.62</v>
      </c>
      <c r="N799" s="6">
        <f t="shared" si="49"/>
        <v>154.35000000000002</v>
      </c>
      <c r="O799" s="6">
        <f t="shared" si="50"/>
        <v>159.26999999999998</v>
      </c>
      <c r="P799" s="8">
        <f t="shared" si="51"/>
        <v>0.50784388750717424</v>
      </c>
      <c r="Q799" s="9">
        <f>YEAR(SalesDataTable[[#This Row],[Order Date]])</f>
        <v>2026</v>
      </c>
      <c r="R799" s="8" t="str">
        <f>"Q"&amp;ROUNDUP(MONTH(SalesDataTable[[#This Row],[Order Date]])/3,0)</f>
        <v>Q2</v>
      </c>
      <c r="S799" s="5">
        <f>MONTH(SalesDataTable[[#This Row],[Order Date]])</f>
        <v>5</v>
      </c>
      <c r="T799" s="8" t="str">
        <f>TEXT(SalesDataTable[[#This Row],[Order Date]],"mmm")</f>
        <v>May</v>
      </c>
    </row>
    <row r="800" spans="1:20" ht="15.75" x14ac:dyDescent="0.25">
      <c r="A800" s="2">
        <v>1533</v>
      </c>
      <c r="B800" s="3">
        <v>46154</v>
      </c>
      <c r="C800" s="4" t="s">
        <v>31</v>
      </c>
      <c r="D800" s="4" t="s">
        <v>72</v>
      </c>
      <c r="E800" s="4" t="s">
        <v>39</v>
      </c>
      <c r="F800" s="4" t="s">
        <v>33</v>
      </c>
      <c r="G800" s="4" t="s">
        <v>29</v>
      </c>
      <c r="H800" s="4" t="s">
        <v>37</v>
      </c>
      <c r="I800" s="5">
        <v>3</v>
      </c>
      <c r="J800" s="6">
        <v>143.87</v>
      </c>
      <c r="K800" s="7">
        <v>0</v>
      </c>
      <c r="L800" s="6">
        <v>79.2</v>
      </c>
      <c r="M800" s="6">
        <f t="shared" si="48"/>
        <v>431.61</v>
      </c>
      <c r="N800" s="6">
        <f t="shared" si="49"/>
        <v>237.60000000000002</v>
      </c>
      <c r="O800" s="6">
        <f t="shared" si="50"/>
        <v>194.01</v>
      </c>
      <c r="P800" s="8">
        <f t="shared" si="51"/>
        <v>0.44950302356293875</v>
      </c>
      <c r="Q800" s="9">
        <f>YEAR(SalesDataTable[[#This Row],[Order Date]])</f>
        <v>2026</v>
      </c>
      <c r="R800" s="8" t="str">
        <f>"Q"&amp;ROUNDUP(MONTH(SalesDataTable[[#This Row],[Order Date]])/3,0)</f>
        <v>Q2</v>
      </c>
      <c r="S800" s="5">
        <f>MONTH(SalesDataTable[[#This Row],[Order Date]])</f>
        <v>5</v>
      </c>
      <c r="T800" s="8" t="str">
        <f>TEXT(SalesDataTable[[#This Row],[Order Date]],"mmm")</f>
        <v>May</v>
      </c>
    </row>
    <row r="801" spans="1:20" ht="15.75" x14ac:dyDescent="0.25">
      <c r="A801" s="2">
        <v>1933</v>
      </c>
      <c r="B801" s="3">
        <v>46154</v>
      </c>
      <c r="C801" s="4" t="s">
        <v>40</v>
      </c>
      <c r="D801" s="4" t="s">
        <v>67</v>
      </c>
      <c r="E801" s="4" t="s">
        <v>22</v>
      </c>
      <c r="F801" s="4" t="s">
        <v>23</v>
      </c>
      <c r="G801" s="4" t="s">
        <v>34</v>
      </c>
      <c r="H801" s="4" t="s">
        <v>35</v>
      </c>
      <c r="I801" s="5">
        <v>1</v>
      </c>
      <c r="J801" s="6">
        <v>36.950000000000003</v>
      </c>
      <c r="K801" s="7">
        <v>0.1</v>
      </c>
      <c r="L801" s="6">
        <v>13.26</v>
      </c>
      <c r="M801" s="6">
        <f t="shared" si="48"/>
        <v>33.255000000000003</v>
      </c>
      <c r="N801" s="6">
        <f t="shared" si="49"/>
        <v>13.26</v>
      </c>
      <c r="O801" s="6">
        <f t="shared" si="50"/>
        <v>19.995000000000005</v>
      </c>
      <c r="P801" s="8">
        <f t="shared" si="51"/>
        <v>0.60126296797474077</v>
      </c>
      <c r="Q801" s="9">
        <f>YEAR(SalesDataTable[[#This Row],[Order Date]])</f>
        <v>2026</v>
      </c>
      <c r="R801" s="8" t="str">
        <f>"Q"&amp;ROUNDUP(MONTH(SalesDataTable[[#This Row],[Order Date]])/3,0)</f>
        <v>Q2</v>
      </c>
      <c r="S801" s="5">
        <f>MONTH(SalesDataTable[[#This Row],[Order Date]])</f>
        <v>5</v>
      </c>
      <c r="T801" s="8" t="str">
        <f>TEXT(SalesDataTable[[#This Row],[Order Date]],"mmm")</f>
        <v>May</v>
      </c>
    </row>
    <row r="802" spans="1:20" ht="15.75" x14ac:dyDescent="0.25">
      <c r="A802" s="2">
        <v>3128</v>
      </c>
      <c r="B802" s="3">
        <v>46154</v>
      </c>
      <c r="C802" s="4" t="s">
        <v>31</v>
      </c>
      <c r="D802" s="4" t="s">
        <v>45</v>
      </c>
      <c r="E802" s="4" t="s">
        <v>22</v>
      </c>
      <c r="F802" s="4" t="s">
        <v>33</v>
      </c>
      <c r="G802" s="4" t="s">
        <v>43</v>
      </c>
      <c r="H802" s="4" t="s">
        <v>71</v>
      </c>
      <c r="I802" s="5">
        <v>1</v>
      </c>
      <c r="J802" s="6">
        <v>121.38</v>
      </c>
      <c r="K802" s="7">
        <v>0</v>
      </c>
      <c r="L802" s="6">
        <v>59.68</v>
      </c>
      <c r="M802" s="6">
        <f t="shared" si="48"/>
        <v>121.38</v>
      </c>
      <c r="N802" s="6">
        <f t="shared" si="49"/>
        <v>59.68</v>
      </c>
      <c r="O802" s="6">
        <f t="shared" si="50"/>
        <v>61.699999999999996</v>
      </c>
      <c r="P802" s="8">
        <f t="shared" si="51"/>
        <v>0.50832097544900312</v>
      </c>
      <c r="Q802" s="9">
        <f>YEAR(SalesDataTable[[#This Row],[Order Date]])</f>
        <v>2026</v>
      </c>
      <c r="R802" s="8" t="str">
        <f>"Q"&amp;ROUNDUP(MONTH(SalesDataTable[[#This Row],[Order Date]])/3,0)</f>
        <v>Q2</v>
      </c>
      <c r="S802" s="5">
        <f>MONTH(SalesDataTable[[#This Row],[Order Date]])</f>
        <v>5</v>
      </c>
      <c r="T802" s="8" t="str">
        <f>TEXT(SalesDataTable[[#This Row],[Order Date]],"mmm")</f>
        <v>May</v>
      </c>
    </row>
    <row r="803" spans="1:20" ht="15.75" x14ac:dyDescent="0.25">
      <c r="A803" s="2">
        <v>4922</v>
      </c>
      <c r="B803" s="3">
        <v>46154</v>
      </c>
      <c r="C803" s="4" t="s">
        <v>40</v>
      </c>
      <c r="D803" s="4" t="s">
        <v>53</v>
      </c>
      <c r="E803" s="4" t="s">
        <v>22</v>
      </c>
      <c r="F803" s="4" t="s">
        <v>23</v>
      </c>
      <c r="G803" s="4" t="s">
        <v>54</v>
      </c>
      <c r="H803" s="4" t="s">
        <v>55</v>
      </c>
      <c r="I803" s="5">
        <v>2</v>
      </c>
      <c r="J803" s="6">
        <v>39.79</v>
      </c>
      <c r="K803" s="7">
        <v>0.1</v>
      </c>
      <c r="L803" s="6">
        <v>14.33</v>
      </c>
      <c r="M803" s="6">
        <f t="shared" si="48"/>
        <v>71.622</v>
      </c>
      <c r="N803" s="6">
        <f t="shared" si="49"/>
        <v>28.66</v>
      </c>
      <c r="O803" s="6">
        <f t="shared" si="50"/>
        <v>42.962000000000003</v>
      </c>
      <c r="P803" s="8">
        <f t="shared" si="51"/>
        <v>0.59984362346764963</v>
      </c>
      <c r="Q803" s="9">
        <f>YEAR(SalesDataTable[[#This Row],[Order Date]])</f>
        <v>2026</v>
      </c>
      <c r="R803" s="8" t="str">
        <f>"Q"&amp;ROUNDUP(MONTH(SalesDataTable[[#This Row],[Order Date]])/3,0)</f>
        <v>Q2</v>
      </c>
      <c r="S803" s="5">
        <f>MONTH(SalesDataTable[[#This Row],[Order Date]])</f>
        <v>5</v>
      </c>
      <c r="T803" s="8" t="str">
        <f>TEXT(SalesDataTable[[#This Row],[Order Date]],"mmm")</f>
        <v>May</v>
      </c>
    </row>
    <row r="804" spans="1:20" ht="15.75" x14ac:dyDescent="0.25">
      <c r="A804" s="2">
        <v>5051</v>
      </c>
      <c r="B804" s="3">
        <v>46154</v>
      </c>
      <c r="C804" s="4" t="s">
        <v>20</v>
      </c>
      <c r="D804" s="4" t="s">
        <v>70</v>
      </c>
      <c r="E804" s="4" t="s">
        <v>39</v>
      </c>
      <c r="F804" s="4" t="s">
        <v>23</v>
      </c>
      <c r="G804" s="4" t="s">
        <v>24</v>
      </c>
      <c r="H804" s="4" t="s">
        <v>42</v>
      </c>
      <c r="I804" s="5">
        <v>4</v>
      </c>
      <c r="J804" s="6">
        <v>51.31</v>
      </c>
      <c r="K804" s="7">
        <v>0</v>
      </c>
      <c r="L804" s="6">
        <v>22.19</v>
      </c>
      <c r="M804" s="6">
        <f t="shared" si="48"/>
        <v>205.24</v>
      </c>
      <c r="N804" s="6">
        <f t="shared" si="49"/>
        <v>88.76</v>
      </c>
      <c r="O804" s="6">
        <f t="shared" si="50"/>
        <v>116.48</v>
      </c>
      <c r="P804" s="8">
        <f t="shared" si="51"/>
        <v>0.56753069577080495</v>
      </c>
      <c r="Q804" s="9">
        <f>YEAR(SalesDataTable[[#This Row],[Order Date]])</f>
        <v>2026</v>
      </c>
      <c r="R804" s="8" t="str">
        <f>"Q"&amp;ROUNDUP(MONTH(SalesDataTable[[#This Row],[Order Date]])/3,0)</f>
        <v>Q2</v>
      </c>
      <c r="S804" s="5">
        <f>MONTH(SalesDataTable[[#This Row],[Order Date]])</f>
        <v>5</v>
      </c>
      <c r="T804" s="8" t="str">
        <f>TEXT(SalesDataTable[[#This Row],[Order Date]],"mmm")</f>
        <v>May</v>
      </c>
    </row>
    <row r="805" spans="1:20" ht="15.75" x14ac:dyDescent="0.25">
      <c r="A805" s="2">
        <v>5182</v>
      </c>
      <c r="B805" s="3">
        <v>46154</v>
      </c>
      <c r="C805" s="4" t="s">
        <v>40</v>
      </c>
      <c r="D805" s="4" t="s">
        <v>51</v>
      </c>
      <c r="E805" s="4" t="s">
        <v>22</v>
      </c>
      <c r="F805" s="4" t="s">
        <v>23</v>
      </c>
      <c r="G805" s="4" t="s">
        <v>54</v>
      </c>
      <c r="H805" s="4" t="s">
        <v>65</v>
      </c>
      <c r="I805" s="5">
        <v>2</v>
      </c>
      <c r="J805" s="6">
        <v>51.15</v>
      </c>
      <c r="K805" s="7">
        <v>0</v>
      </c>
      <c r="L805" s="6">
        <v>22.53</v>
      </c>
      <c r="M805" s="6">
        <f t="shared" si="48"/>
        <v>102.3</v>
      </c>
      <c r="N805" s="6">
        <f t="shared" si="49"/>
        <v>45.06</v>
      </c>
      <c r="O805" s="6">
        <f t="shared" si="50"/>
        <v>57.239999999999995</v>
      </c>
      <c r="P805" s="8">
        <f t="shared" si="51"/>
        <v>0.55953079178885623</v>
      </c>
      <c r="Q805" s="9">
        <f>YEAR(SalesDataTable[[#This Row],[Order Date]])</f>
        <v>2026</v>
      </c>
      <c r="R805" s="8" t="str">
        <f>"Q"&amp;ROUNDUP(MONTH(SalesDataTable[[#This Row],[Order Date]])/3,0)</f>
        <v>Q2</v>
      </c>
      <c r="S805" s="5">
        <f>MONTH(SalesDataTable[[#This Row],[Order Date]])</f>
        <v>5</v>
      </c>
      <c r="T805" s="8" t="str">
        <f>TEXT(SalesDataTable[[#This Row],[Order Date]],"mmm")</f>
        <v>May</v>
      </c>
    </row>
    <row r="806" spans="1:20" ht="15.75" x14ac:dyDescent="0.25">
      <c r="A806" s="2">
        <v>1071</v>
      </c>
      <c r="B806" s="3">
        <v>46155</v>
      </c>
      <c r="C806" s="4" t="s">
        <v>26</v>
      </c>
      <c r="D806" s="4" t="s">
        <v>63</v>
      </c>
      <c r="E806" s="4" t="s">
        <v>39</v>
      </c>
      <c r="F806" s="4" t="s">
        <v>36</v>
      </c>
      <c r="G806" s="4" t="s">
        <v>54</v>
      </c>
      <c r="H806" s="4" t="s">
        <v>65</v>
      </c>
      <c r="I806" s="5">
        <v>1</v>
      </c>
      <c r="J806" s="6">
        <v>50.83</v>
      </c>
      <c r="K806" s="7">
        <v>0.1</v>
      </c>
      <c r="L806" s="6">
        <v>21.82</v>
      </c>
      <c r="M806" s="6">
        <f t="shared" si="48"/>
        <v>45.747</v>
      </c>
      <c r="N806" s="6">
        <f t="shared" si="49"/>
        <v>21.82</v>
      </c>
      <c r="O806" s="6">
        <f t="shared" si="50"/>
        <v>23.927</v>
      </c>
      <c r="P806" s="8">
        <f t="shared" si="51"/>
        <v>0.52302883249174803</v>
      </c>
      <c r="Q806" s="9">
        <f>YEAR(SalesDataTable[[#This Row],[Order Date]])</f>
        <v>2026</v>
      </c>
      <c r="R806" s="8" t="str">
        <f>"Q"&amp;ROUNDUP(MONTH(SalesDataTable[[#This Row],[Order Date]])/3,0)</f>
        <v>Q2</v>
      </c>
      <c r="S806" s="5">
        <f>MONTH(SalesDataTable[[#This Row],[Order Date]])</f>
        <v>5</v>
      </c>
      <c r="T806" s="8" t="str">
        <f>TEXT(SalesDataTable[[#This Row],[Order Date]],"mmm")</f>
        <v>May</v>
      </c>
    </row>
    <row r="807" spans="1:20" ht="15.75" x14ac:dyDescent="0.25">
      <c r="A807" s="2">
        <v>1210</v>
      </c>
      <c r="B807" s="3">
        <v>46155</v>
      </c>
      <c r="C807" s="4" t="s">
        <v>31</v>
      </c>
      <c r="D807" s="4" t="s">
        <v>32</v>
      </c>
      <c r="E807" s="4" t="s">
        <v>28</v>
      </c>
      <c r="F807" s="4" t="s">
        <v>36</v>
      </c>
      <c r="G807" s="4" t="s">
        <v>29</v>
      </c>
      <c r="H807" s="4" t="s">
        <v>37</v>
      </c>
      <c r="I807" s="5">
        <v>6</v>
      </c>
      <c r="J807" s="6">
        <v>141.9</v>
      </c>
      <c r="K807" s="7">
        <v>0.1</v>
      </c>
      <c r="L807" s="6">
        <v>79.64</v>
      </c>
      <c r="M807" s="6">
        <f t="shared" si="48"/>
        <v>766.2600000000001</v>
      </c>
      <c r="N807" s="6">
        <f t="shared" si="49"/>
        <v>477.84000000000003</v>
      </c>
      <c r="O807" s="6">
        <f t="shared" si="50"/>
        <v>288.42000000000007</v>
      </c>
      <c r="P807" s="8">
        <f t="shared" si="51"/>
        <v>0.37639965546942294</v>
      </c>
      <c r="Q807" s="9">
        <f>YEAR(SalesDataTable[[#This Row],[Order Date]])</f>
        <v>2026</v>
      </c>
      <c r="R807" s="8" t="str">
        <f>"Q"&amp;ROUNDUP(MONTH(SalesDataTable[[#This Row],[Order Date]])/3,0)</f>
        <v>Q2</v>
      </c>
      <c r="S807" s="5">
        <f>MONTH(SalesDataTable[[#This Row],[Order Date]])</f>
        <v>5</v>
      </c>
      <c r="T807" s="8" t="str">
        <f>TEXT(SalesDataTable[[#This Row],[Order Date]],"mmm")</f>
        <v>May</v>
      </c>
    </row>
    <row r="808" spans="1:20" ht="15.75" x14ac:dyDescent="0.25">
      <c r="A808" s="2">
        <v>1244</v>
      </c>
      <c r="B808" s="3">
        <v>46155</v>
      </c>
      <c r="C808" s="4" t="s">
        <v>40</v>
      </c>
      <c r="D808" s="4" t="s">
        <v>53</v>
      </c>
      <c r="E808" s="4" t="s">
        <v>22</v>
      </c>
      <c r="F808" s="4" t="s">
        <v>23</v>
      </c>
      <c r="G808" s="4" t="s">
        <v>43</v>
      </c>
      <c r="H808" s="4" t="s">
        <v>71</v>
      </c>
      <c r="I808" s="5">
        <v>1</v>
      </c>
      <c r="J808" s="6">
        <v>122.11</v>
      </c>
      <c r="K808" s="7">
        <v>0</v>
      </c>
      <c r="L808" s="6">
        <v>59.86</v>
      </c>
      <c r="M808" s="6">
        <f t="shared" si="48"/>
        <v>122.11</v>
      </c>
      <c r="N808" s="6">
        <f t="shared" si="49"/>
        <v>59.86</v>
      </c>
      <c r="O808" s="6">
        <f t="shared" si="50"/>
        <v>62.25</v>
      </c>
      <c r="P808" s="8">
        <f t="shared" si="51"/>
        <v>0.50978625829170421</v>
      </c>
      <c r="Q808" s="9">
        <f>YEAR(SalesDataTable[[#This Row],[Order Date]])</f>
        <v>2026</v>
      </c>
      <c r="R808" s="8" t="str">
        <f>"Q"&amp;ROUNDUP(MONTH(SalesDataTable[[#This Row],[Order Date]])/3,0)</f>
        <v>Q2</v>
      </c>
      <c r="S808" s="5">
        <f>MONTH(SalesDataTable[[#This Row],[Order Date]])</f>
        <v>5</v>
      </c>
      <c r="T808" s="8" t="str">
        <f>TEXT(SalesDataTable[[#This Row],[Order Date]],"mmm")</f>
        <v>May</v>
      </c>
    </row>
    <row r="809" spans="1:20" ht="15.75" x14ac:dyDescent="0.25">
      <c r="A809" s="2">
        <v>1403</v>
      </c>
      <c r="B809" s="3">
        <v>46155</v>
      </c>
      <c r="C809" s="4" t="s">
        <v>26</v>
      </c>
      <c r="D809" s="4" t="s">
        <v>61</v>
      </c>
      <c r="E809" s="4" t="s">
        <v>22</v>
      </c>
      <c r="F809" s="4" t="s">
        <v>23</v>
      </c>
      <c r="G809" s="4" t="s">
        <v>24</v>
      </c>
      <c r="H809" s="4" t="s">
        <v>50</v>
      </c>
      <c r="I809" s="5">
        <v>1</v>
      </c>
      <c r="J809" s="6">
        <v>102.38</v>
      </c>
      <c r="K809" s="7">
        <v>0</v>
      </c>
      <c r="L809" s="6">
        <v>50.82</v>
      </c>
      <c r="M809" s="6">
        <f t="shared" si="48"/>
        <v>102.38</v>
      </c>
      <c r="N809" s="6">
        <f t="shared" si="49"/>
        <v>50.82</v>
      </c>
      <c r="O809" s="6">
        <f t="shared" si="50"/>
        <v>51.559999999999995</v>
      </c>
      <c r="P809" s="8">
        <f t="shared" si="51"/>
        <v>0.50361398710685679</v>
      </c>
      <c r="Q809" s="9">
        <f>YEAR(SalesDataTable[[#This Row],[Order Date]])</f>
        <v>2026</v>
      </c>
      <c r="R809" s="8" t="str">
        <f>"Q"&amp;ROUNDUP(MONTH(SalesDataTable[[#This Row],[Order Date]])/3,0)</f>
        <v>Q2</v>
      </c>
      <c r="S809" s="5">
        <f>MONTH(SalesDataTable[[#This Row],[Order Date]])</f>
        <v>5</v>
      </c>
      <c r="T809" s="8" t="str">
        <f>TEXT(SalesDataTable[[#This Row],[Order Date]],"mmm")</f>
        <v>May</v>
      </c>
    </row>
    <row r="810" spans="1:20" ht="15.75" x14ac:dyDescent="0.25">
      <c r="A810" s="2">
        <v>1592</v>
      </c>
      <c r="B810" s="3">
        <v>46155</v>
      </c>
      <c r="C810" s="4" t="s">
        <v>31</v>
      </c>
      <c r="D810" s="4" t="s">
        <v>72</v>
      </c>
      <c r="E810" s="4" t="s">
        <v>39</v>
      </c>
      <c r="F810" s="4" t="s">
        <v>23</v>
      </c>
      <c r="G810" s="4" t="s">
        <v>54</v>
      </c>
      <c r="H810" s="4" t="s">
        <v>62</v>
      </c>
      <c r="I810" s="5">
        <v>5</v>
      </c>
      <c r="J810" s="6">
        <v>37.119999999999997</v>
      </c>
      <c r="K810" s="7">
        <v>0.1</v>
      </c>
      <c r="L810" s="6">
        <v>13.96</v>
      </c>
      <c r="M810" s="6">
        <f t="shared" si="48"/>
        <v>167.04</v>
      </c>
      <c r="N810" s="6">
        <f t="shared" si="49"/>
        <v>69.800000000000011</v>
      </c>
      <c r="O810" s="6">
        <f t="shared" si="50"/>
        <v>97.239999999999981</v>
      </c>
      <c r="P810" s="8">
        <f t="shared" si="51"/>
        <v>0.58213601532567039</v>
      </c>
      <c r="Q810" s="9">
        <f>YEAR(SalesDataTable[[#This Row],[Order Date]])</f>
        <v>2026</v>
      </c>
      <c r="R810" s="8" t="str">
        <f>"Q"&amp;ROUNDUP(MONTH(SalesDataTable[[#This Row],[Order Date]])/3,0)</f>
        <v>Q2</v>
      </c>
      <c r="S810" s="5">
        <f>MONTH(SalesDataTable[[#This Row],[Order Date]])</f>
        <v>5</v>
      </c>
      <c r="T810" s="8" t="str">
        <f>TEXT(SalesDataTable[[#This Row],[Order Date]],"mmm")</f>
        <v>May</v>
      </c>
    </row>
    <row r="811" spans="1:20" ht="15.75" x14ac:dyDescent="0.25">
      <c r="A811" s="2">
        <v>2581</v>
      </c>
      <c r="B811" s="3">
        <v>46155</v>
      </c>
      <c r="C811" s="4" t="s">
        <v>26</v>
      </c>
      <c r="D811" s="4" t="s">
        <v>63</v>
      </c>
      <c r="E811" s="4" t="s">
        <v>22</v>
      </c>
      <c r="F811" s="4" t="s">
        <v>33</v>
      </c>
      <c r="G811" s="4" t="s">
        <v>29</v>
      </c>
      <c r="H811" s="4" t="s">
        <v>30</v>
      </c>
      <c r="I811" s="5">
        <v>2</v>
      </c>
      <c r="J811" s="6">
        <v>91.76</v>
      </c>
      <c r="K811" s="7">
        <v>0.05</v>
      </c>
      <c r="L811" s="6">
        <v>46.31</v>
      </c>
      <c r="M811" s="6">
        <f t="shared" si="48"/>
        <v>174.34399999999999</v>
      </c>
      <c r="N811" s="6">
        <f t="shared" si="49"/>
        <v>92.62</v>
      </c>
      <c r="O811" s="6">
        <f t="shared" si="50"/>
        <v>81.72399999999999</v>
      </c>
      <c r="P811" s="8">
        <f t="shared" si="51"/>
        <v>0.46875143394668006</v>
      </c>
      <c r="Q811" s="9">
        <f>YEAR(SalesDataTable[[#This Row],[Order Date]])</f>
        <v>2026</v>
      </c>
      <c r="R811" s="8" t="str">
        <f>"Q"&amp;ROUNDUP(MONTH(SalesDataTable[[#This Row],[Order Date]])/3,0)</f>
        <v>Q2</v>
      </c>
      <c r="S811" s="5">
        <f>MONTH(SalesDataTable[[#This Row],[Order Date]])</f>
        <v>5</v>
      </c>
      <c r="T811" s="8" t="str">
        <f>TEXT(SalesDataTable[[#This Row],[Order Date]],"mmm")</f>
        <v>May</v>
      </c>
    </row>
    <row r="812" spans="1:20" ht="15.75" x14ac:dyDescent="0.25">
      <c r="A812" s="2">
        <v>3428</v>
      </c>
      <c r="B812" s="3">
        <v>46155</v>
      </c>
      <c r="C812" s="4" t="s">
        <v>40</v>
      </c>
      <c r="D812" s="4" t="s">
        <v>41</v>
      </c>
      <c r="E812" s="4" t="s">
        <v>22</v>
      </c>
      <c r="F812" s="4" t="s">
        <v>23</v>
      </c>
      <c r="G812" s="4" t="s">
        <v>29</v>
      </c>
      <c r="H812" s="4" t="s">
        <v>37</v>
      </c>
      <c r="I812" s="5">
        <v>1</v>
      </c>
      <c r="J812" s="6">
        <v>144.51</v>
      </c>
      <c r="K812" s="7">
        <v>0</v>
      </c>
      <c r="L812" s="6">
        <v>79.22</v>
      </c>
      <c r="M812" s="6">
        <f t="shared" si="48"/>
        <v>144.51</v>
      </c>
      <c r="N812" s="6">
        <f t="shared" si="49"/>
        <v>79.22</v>
      </c>
      <c r="O812" s="6">
        <f t="shared" si="50"/>
        <v>65.289999999999992</v>
      </c>
      <c r="P812" s="8">
        <f t="shared" si="51"/>
        <v>0.45180264341568055</v>
      </c>
      <c r="Q812" s="9">
        <f>YEAR(SalesDataTable[[#This Row],[Order Date]])</f>
        <v>2026</v>
      </c>
      <c r="R812" s="8" t="str">
        <f>"Q"&amp;ROUNDUP(MONTH(SalesDataTable[[#This Row],[Order Date]])/3,0)</f>
        <v>Q2</v>
      </c>
      <c r="S812" s="5">
        <f>MONTH(SalesDataTable[[#This Row],[Order Date]])</f>
        <v>5</v>
      </c>
      <c r="T812" s="8" t="str">
        <f>TEXT(SalesDataTable[[#This Row],[Order Date]],"mmm")</f>
        <v>May</v>
      </c>
    </row>
    <row r="813" spans="1:20" ht="15.75" x14ac:dyDescent="0.25">
      <c r="A813" s="2">
        <v>765</v>
      </c>
      <c r="B813" s="3">
        <v>46156</v>
      </c>
      <c r="C813" s="4" t="s">
        <v>26</v>
      </c>
      <c r="D813" s="4" t="s">
        <v>47</v>
      </c>
      <c r="E813" s="4" t="s">
        <v>28</v>
      </c>
      <c r="F813" s="4" t="s">
        <v>36</v>
      </c>
      <c r="G813" s="4" t="s">
        <v>54</v>
      </c>
      <c r="H813" s="4" t="s">
        <v>65</v>
      </c>
      <c r="I813" s="5">
        <v>3</v>
      </c>
      <c r="J813" s="6">
        <v>49.7</v>
      </c>
      <c r="K813" s="7">
        <v>0.1</v>
      </c>
      <c r="L813" s="6">
        <v>21.84</v>
      </c>
      <c r="M813" s="6">
        <f t="shared" si="48"/>
        <v>134.19000000000003</v>
      </c>
      <c r="N813" s="6">
        <f t="shared" si="49"/>
        <v>65.52</v>
      </c>
      <c r="O813" s="6">
        <f t="shared" si="50"/>
        <v>68.67000000000003</v>
      </c>
      <c r="P813" s="8">
        <f t="shared" si="51"/>
        <v>0.5117370892018781</v>
      </c>
      <c r="Q813" s="9">
        <f>YEAR(SalesDataTable[[#This Row],[Order Date]])</f>
        <v>2026</v>
      </c>
      <c r="R813" s="8" t="str">
        <f>"Q"&amp;ROUNDUP(MONTH(SalesDataTable[[#This Row],[Order Date]])/3,0)</f>
        <v>Q2</v>
      </c>
      <c r="S813" s="5">
        <f>MONTH(SalesDataTable[[#This Row],[Order Date]])</f>
        <v>5</v>
      </c>
      <c r="T813" s="8" t="str">
        <f>TEXT(SalesDataTable[[#This Row],[Order Date]],"mmm")</f>
        <v>May</v>
      </c>
    </row>
    <row r="814" spans="1:20" ht="15.75" x14ac:dyDescent="0.25">
      <c r="A814" s="2">
        <v>854</v>
      </c>
      <c r="B814" s="3">
        <v>46156</v>
      </c>
      <c r="C814" s="4" t="s">
        <v>20</v>
      </c>
      <c r="D814" s="4" t="s">
        <v>21</v>
      </c>
      <c r="E814" s="4" t="s">
        <v>22</v>
      </c>
      <c r="F814" s="4" t="s">
        <v>23</v>
      </c>
      <c r="G814" s="4" t="s">
        <v>43</v>
      </c>
      <c r="H814" s="4" t="s">
        <v>71</v>
      </c>
      <c r="I814" s="5">
        <v>1</v>
      </c>
      <c r="J814" s="6">
        <v>120.9</v>
      </c>
      <c r="K814" s="7">
        <v>0</v>
      </c>
      <c r="L814" s="6">
        <v>59.31</v>
      </c>
      <c r="M814" s="6">
        <f t="shared" si="48"/>
        <v>120.9</v>
      </c>
      <c r="N814" s="6">
        <f t="shared" si="49"/>
        <v>59.31</v>
      </c>
      <c r="O814" s="6">
        <f t="shared" si="50"/>
        <v>61.59</v>
      </c>
      <c r="P814" s="8">
        <f t="shared" si="51"/>
        <v>0.50942928039702229</v>
      </c>
      <c r="Q814" s="9">
        <f>YEAR(SalesDataTable[[#This Row],[Order Date]])</f>
        <v>2026</v>
      </c>
      <c r="R814" s="8" t="str">
        <f>"Q"&amp;ROUNDUP(MONTH(SalesDataTable[[#This Row],[Order Date]])/3,0)</f>
        <v>Q2</v>
      </c>
      <c r="S814" s="5">
        <f>MONTH(SalesDataTable[[#This Row],[Order Date]])</f>
        <v>5</v>
      </c>
      <c r="T814" s="8" t="str">
        <f>TEXT(SalesDataTable[[#This Row],[Order Date]],"mmm")</f>
        <v>May</v>
      </c>
    </row>
    <row r="815" spans="1:20" ht="15.75" x14ac:dyDescent="0.25">
      <c r="A815" s="2">
        <v>1087</v>
      </c>
      <c r="B815" s="3">
        <v>46156</v>
      </c>
      <c r="C815" s="4" t="s">
        <v>31</v>
      </c>
      <c r="D815" s="4" t="s">
        <v>59</v>
      </c>
      <c r="E815" s="4" t="s">
        <v>22</v>
      </c>
      <c r="F815" s="4" t="s">
        <v>23</v>
      </c>
      <c r="G815" s="4" t="s">
        <v>43</v>
      </c>
      <c r="H815" s="4" t="s">
        <v>49</v>
      </c>
      <c r="I815" s="5">
        <v>1</v>
      </c>
      <c r="J815" s="6">
        <v>195.72</v>
      </c>
      <c r="K815" s="7">
        <v>0.05</v>
      </c>
      <c r="L815" s="6">
        <v>105.73</v>
      </c>
      <c r="M815" s="6">
        <f t="shared" si="48"/>
        <v>185.934</v>
      </c>
      <c r="N815" s="6">
        <f t="shared" si="49"/>
        <v>105.73</v>
      </c>
      <c r="O815" s="6">
        <f t="shared" si="50"/>
        <v>80.203999999999994</v>
      </c>
      <c r="P815" s="8">
        <f t="shared" si="51"/>
        <v>0.43135736336549524</v>
      </c>
      <c r="Q815" s="9">
        <f>YEAR(SalesDataTable[[#This Row],[Order Date]])</f>
        <v>2026</v>
      </c>
      <c r="R815" s="8" t="str">
        <f>"Q"&amp;ROUNDUP(MONTH(SalesDataTable[[#This Row],[Order Date]])/3,0)</f>
        <v>Q2</v>
      </c>
      <c r="S815" s="5">
        <f>MONTH(SalesDataTable[[#This Row],[Order Date]])</f>
        <v>5</v>
      </c>
      <c r="T815" s="8" t="str">
        <f>TEXT(SalesDataTable[[#This Row],[Order Date]],"mmm")</f>
        <v>May</v>
      </c>
    </row>
    <row r="816" spans="1:20" ht="15.75" x14ac:dyDescent="0.25">
      <c r="A816" s="2">
        <v>1150</v>
      </c>
      <c r="B816" s="3">
        <v>46156</v>
      </c>
      <c r="C816" s="4" t="s">
        <v>20</v>
      </c>
      <c r="D816" s="4" t="s">
        <v>21</v>
      </c>
      <c r="E816" s="4" t="s">
        <v>28</v>
      </c>
      <c r="F816" s="4" t="s">
        <v>23</v>
      </c>
      <c r="G816" s="4" t="s">
        <v>24</v>
      </c>
      <c r="H816" s="4" t="s">
        <v>46</v>
      </c>
      <c r="I816" s="5">
        <v>8</v>
      </c>
      <c r="J816" s="6">
        <v>40.15</v>
      </c>
      <c r="K816" s="7">
        <v>0.15</v>
      </c>
      <c r="L816" s="6">
        <v>16.91</v>
      </c>
      <c r="M816" s="6">
        <f t="shared" si="48"/>
        <v>273.02</v>
      </c>
      <c r="N816" s="6">
        <f t="shared" si="49"/>
        <v>135.28</v>
      </c>
      <c r="O816" s="6">
        <f t="shared" si="50"/>
        <v>137.73999999999998</v>
      </c>
      <c r="P816" s="8">
        <f t="shared" si="51"/>
        <v>0.50450516445681637</v>
      </c>
      <c r="Q816" s="9">
        <f>YEAR(SalesDataTable[[#This Row],[Order Date]])</f>
        <v>2026</v>
      </c>
      <c r="R816" s="8" t="str">
        <f>"Q"&amp;ROUNDUP(MONTH(SalesDataTable[[#This Row],[Order Date]])/3,0)</f>
        <v>Q2</v>
      </c>
      <c r="S816" s="5">
        <f>MONTH(SalesDataTable[[#This Row],[Order Date]])</f>
        <v>5</v>
      </c>
      <c r="T816" s="8" t="str">
        <f>TEXT(SalesDataTable[[#This Row],[Order Date]],"mmm")</f>
        <v>May</v>
      </c>
    </row>
    <row r="817" spans="1:20" ht="15.75" x14ac:dyDescent="0.25">
      <c r="A817" s="2">
        <v>1902</v>
      </c>
      <c r="B817" s="3">
        <v>46156</v>
      </c>
      <c r="C817" s="4" t="s">
        <v>26</v>
      </c>
      <c r="D817" s="4" t="s">
        <v>69</v>
      </c>
      <c r="E817" s="4" t="s">
        <v>39</v>
      </c>
      <c r="F817" s="4" t="s">
        <v>36</v>
      </c>
      <c r="G817" s="4" t="s">
        <v>34</v>
      </c>
      <c r="H817" s="4" t="s">
        <v>64</v>
      </c>
      <c r="I817" s="5">
        <v>4</v>
      </c>
      <c r="J817" s="6">
        <v>130.83000000000001</v>
      </c>
      <c r="K817" s="7">
        <v>0</v>
      </c>
      <c r="L817" s="6">
        <v>66.959999999999994</v>
      </c>
      <c r="M817" s="6">
        <f t="shared" si="48"/>
        <v>523.32000000000005</v>
      </c>
      <c r="N817" s="6">
        <f t="shared" si="49"/>
        <v>267.83999999999997</v>
      </c>
      <c r="O817" s="6">
        <f t="shared" si="50"/>
        <v>255.48000000000008</v>
      </c>
      <c r="P817" s="8">
        <f t="shared" si="51"/>
        <v>0.48819078193074994</v>
      </c>
      <c r="Q817" s="9">
        <f>YEAR(SalesDataTable[[#This Row],[Order Date]])</f>
        <v>2026</v>
      </c>
      <c r="R817" s="8" t="str">
        <f>"Q"&amp;ROUNDUP(MONTH(SalesDataTable[[#This Row],[Order Date]])/3,0)</f>
        <v>Q2</v>
      </c>
      <c r="S817" s="5">
        <f>MONTH(SalesDataTable[[#This Row],[Order Date]])</f>
        <v>5</v>
      </c>
      <c r="T817" s="8" t="str">
        <f>TEXT(SalesDataTable[[#This Row],[Order Date]],"mmm")</f>
        <v>May</v>
      </c>
    </row>
    <row r="818" spans="1:20" ht="15.75" x14ac:dyDescent="0.25">
      <c r="A818" s="2">
        <v>3913</v>
      </c>
      <c r="B818" s="3">
        <v>46156</v>
      </c>
      <c r="C818" s="4" t="s">
        <v>26</v>
      </c>
      <c r="D818" s="4" t="s">
        <v>63</v>
      </c>
      <c r="E818" s="4" t="s">
        <v>22</v>
      </c>
      <c r="F818" s="4" t="s">
        <v>33</v>
      </c>
      <c r="G818" s="4" t="s">
        <v>24</v>
      </c>
      <c r="H818" s="4" t="s">
        <v>42</v>
      </c>
      <c r="I818" s="5">
        <v>1</v>
      </c>
      <c r="J818" s="6">
        <v>50.34</v>
      </c>
      <c r="K818" s="7">
        <v>0.05</v>
      </c>
      <c r="L818" s="6">
        <v>22.23</v>
      </c>
      <c r="M818" s="6">
        <f t="shared" si="48"/>
        <v>47.823</v>
      </c>
      <c r="N818" s="6">
        <f t="shared" si="49"/>
        <v>22.23</v>
      </c>
      <c r="O818" s="6">
        <f t="shared" si="50"/>
        <v>25.593</v>
      </c>
      <c r="P818" s="8">
        <f t="shared" si="51"/>
        <v>0.53516090584028608</v>
      </c>
      <c r="Q818" s="9">
        <f>YEAR(SalesDataTable[[#This Row],[Order Date]])</f>
        <v>2026</v>
      </c>
      <c r="R818" s="8" t="str">
        <f>"Q"&amp;ROUNDUP(MONTH(SalesDataTable[[#This Row],[Order Date]])/3,0)</f>
        <v>Q2</v>
      </c>
      <c r="S818" s="5">
        <f>MONTH(SalesDataTable[[#This Row],[Order Date]])</f>
        <v>5</v>
      </c>
      <c r="T818" s="8" t="str">
        <f>TEXT(SalesDataTable[[#This Row],[Order Date]],"mmm")</f>
        <v>May</v>
      </c>
    </row>
    <row r="819" spans="1:20" ht="15.75" x14ac:dyDescent="0.25">
      <c r="A819" s="2">
        <v>4378</v>
      </c>
      <c r="B819" s="3">
        <v>46156</v>
      </c>
      <c r="C819" s="4" t="s">
        <v>31</v>
      </c>
      <c r="D819" s="4" t="s">
        <v>59</v>
      </c>
      <c r="E819" s="4" t="s">
        <v>22</v>
      </c>
      <c r="F819" s="4" t="s">
        <v>23</v>
      </c>
      <c r="G819" s="4" t="s">
        <v>24</v>
      </c>
      <c r="H819" s="4" t="s">
        <v>50</v>
      </c>
      <c r="I819" s="5">
        <v>2</v>
      </c>
      <c r="J819" s="6">
        <v>103.37</v>
      </c>
      <c r="K819" s="7">
        <v>0</v>
      </c>
      <c r="L819" s="6">
        <v>50.49</v>
      </c>
      <c r="M819" s="6">
        <f t="shared" si="48"/>
        <v>206.74</v>
      </c>
      <c r="N819" s="6">
        <f t="shared" si="49"/>
        <v>100.98</v>
      </c>
      <c r="O819" s="6">
        <f t="shared" si="50"/>
        <v>105.76</v>
      </c>
      <c r="P819" s="8">
        <f t="shared" si="51"/>
        <v>0.51156041404662866</v>
      </c>
      <c r="Q819" s="9">
        <f>YEAR(SalesDataTable[[#This Row],[Order Date]])</f>
        <v>2026</v>
      </c>
      <c r="R819" s="8" t="str">
        <f>"Q"&amp;ROUNDUP(MONTH(SalesDataTable[[#This Row],[Order Date]])/3,0)</f>
        <v>Q2</v>
      </c>
      <c r="S819" s="5">
        <f>MONTH(SalesDataTable[[#This Row],[Order Date]])</f>
        <v>5</v>
      </c>
      <c r="T819" s="8" t="str">
        <f>TEXT(SalesDataTable[[#This Row],[Order Date]],"mmm")</f>
        <v>May</v>
      </c>
    </row>
    <row r="820" spans="1:20" ht="15.75" x14ac:dyDescent="0.25">
      <c r="A820" s="2">
        <v>4551</v>
      </c>
      <c r="B820" s="3">
        <v>46156</v>
      </c>
      <c r="C820" s="4" t="s">
        <v>26</v>
      </c>
      <c r="D820" s="4" t="s">
        <v>69</v>
      </c>
      <c r="E820" s="4" t="s">
        <v>39</v>
      </c>
      <c r="F820" s="4" t="s">
        <v>36</v>
      </c>
      <c r="G820" s="4" t="s">
        <v>54</v>
      </c>
      <c r="H820" s="4" t="s">
        <v>58</v>
      </c>
      <c r="I820" s="5">
        <v>3</v>
      </c>
      <c r="J820" s="6">
        <v>122.31</v>
      </c>
      <c r="K820" s="7">
        <v>0.05</v>
      </c>
      <c r="L820" s="6">
        <v>71.11</v>
      </c>
      <c r="M820" s="6">
        <f t="shared" si="48"/>
        <v>348.58350000000002</v>
      </c>
      <c r="N820" s="6">
        <f t="shared" si="49"/>
        <v>213.32999999999998</v>
      </c>
      <c r="O820" s="6">
        <f t="shared" si="50"/>
        <v>135.25350000000003</v>
      </c>
      <c r="P820" s="8">
        <f t="shared" si="51"/>
        <v>0.38800889887214979</v>
      </c>
      <c r="Q820" s="9">
        <f>YEAR(SalesDataTable[[#This Row],[Order Date]])</f>
        <v>2026</v>
      </c>
      <c r="R820" s="8" t="str">
        <f>"Q"&amp;ROUNDUP(MONTH(SalesDataTable[[#This Row],[Order Date]])/3,0)</f>
        <v>Q2</v>
      </c>
      <c r="S820" s="5">
        <f>MONTH(SalesDataTable[[#This Row],[Order Date]])</f>
        <v>5</v>
      </c>
      <c r="T820" s="8" t="str">
        <f>TEXT(SalesDataTable[[#This Row],[Order Date]],"mmm")</f>
        <v>May</v>
      </c>
    </row>
    <row r="821" spans="1:20" ht="15.75" x14ac:dyDescent="0.25">
      <c r="A821" s="2">
        <v>787</v>
      </c>
      <c r="B821" s="3">
        <v>46157</v>
      </c>
      <c r="C821" s="4" t="s">
        <v>20</v>
      </c>
      <c r="D821" s="4" t="s">
        <v>56</v>
      </c>
      <c r="E821" s="4" t="s">
        <v>22</v>
      </c>
      <c r="F821" s="4" t="s">
        <v>36</v>
      </c>
      <c r="G821" s="4" t="s">
        <v>34</v>
      </c>
      <c r="H821" s="4" t="s">
        <v>68</v>
      </c>
      <c r="I821" s="5">
        <v>1</v>
      </c>
      <c r="J821" s="6">
        <v>166.48</v>
      </c>
      <c r="K821" s="7">
        <v>0</v>
      </c>
      <c r="L821" s="6">
        <v>89.42</v>
      </c>
      <c r="M821" s="6">
        <f t="shared" si="48"/>
        <v>166.48</v>
      </c>
      <c r="N821" s="6">
        <f t="shared" si="49"/>
        <v>89.42</v>
      </c>
      <c r="O821" s="6">
        <f t="shared" si="50"/>
        <v>77.059999999999988</v>
      </c>
      <c r="P821" s="8">
        <f t="shared" si="51"/>
        <v>0.4628784238346948</v>
      </c>
      <c r="Q821" s="9">
        <f>YEAR(SalesDataTable[[#This Row],[Order Date]])</f>
        <v>2026</v>
      </c>
      <c r="R821" s="8" t="str">
        <f>"Q"&amp;ROUNDUP(MONTH(SalesDataTable[[#This Row],[Order Date]])/3,0)</f>
        <v>Q2</v>
      </c>
      <c r="S821" s="5">
        <f>MONTH(SalesDataTable[[#This Row],[Order Date]])</f>
        <v>5</v>
      </c>
      <c r="T821" s="8" t="str">
        <f>TEXT(SalesDataTable[[#This Row],[Order Date]],"mmm")</f>
        <v>May</v>
      </c>
    </row>
    <row r="822" spans="1:20" ht="15.75" x14ac:dyDescent="0.25">
      <c r="A822" s="2">
        <v>1133</v>
      </c>
      <c r="B822" s="3">
        <v>46157</v>
      </c>
      <c r="C822" s="4" t="s">
        <v>20</v>
      </c>
      <c r="D822" s="4" t="s">
        <v>70</v>
      </c>
      <c r="E822" s="4" t="s">
        <v>39</v>
      </c>
      <c r="F822" s="4" t="s">
        <v>33</v>
      </c>
      <c r="G822" s="4" t="s">
        <v>43</v>
      </c>
      <c r="H822" s="4" t="s">
        <v>49</v>
      </c>
      <c r="I822" s="5">
        <v>3</v>
      </c>
      <c r="J822" s="6">
        <v>192.21</v>
      </c>
      <c r="K822" s="7">
        <v>0</v>
      </c>
      <c r="L822" s="6">
        <v>103.51</v>
      </c>
      <c r="M822" s="6">
        <f t="shared" si="48"/>
        <v>576.63</v>
      </c>
      <c r="N822" s="6">
        <f t="shared" si="49"/>
        <v>310.53000000000003</v>
      </c>
      <c r="O822" s="6">
        <f t="shared" si="50"/>
        <v>266.09999999999997</v>
      </c>
      <c r="P822" s="8">
        <f t="shared" si="51"/>
        <v>0.46147442900993701</v>
      </c>
      <c r="Q822" s="9">
        <f>YEAR(SalesDataTable[[#This Row],[Order Date]])</f>
        <v>2026</v>
      </c>
      <c r="R822" s="8" t="str">
        <f>"Q"&amp;ROUNDUP(MONTH(SalesDataTable[[#This Row],[Order Date]])/3,0)</f>
        <v>Q2</v>
      </c>
      <c r="S822" s="5">
        <f>MONTH(SalesDataTable[[#This Row],[Order Date]])</f>
        <v>5</v>
      </c>
      <c r="T822" s="8" t="str">
        <f>TEXT(SalesDataTable[[#This Row],[Order Date]],"mmm")</f>
        <v>May</v>
      </c>
    </row>
    <row r="823" spans="1:20" ht="15.75" x14ac:dyDescent="0.25">
      <c r="A823" s="2">
        <v>2075</v>
      </c>
      <c r="B823" s="3">
        <v>46157</v>
      </c>
      <c r="C823" s="4" t="s">
        <v>20</v>
      </c>
      <c r="D823" s="4" t="s">
        <v>56</v>
      </c>
      <c r="E823" s="4" t="s">
        <v>28</v>
      </c>
      <c r="F823" s="4" t="s">
        <v>36</v>
      </c>
      <c r="G823" s="4" t="s">
        <v>43</v>
      </c>
      <c r="H823" s="4" t="s">
        <v>60</v>
      </c>
      <c r="I823" s="5">
        <v>6</v>
      </c>
      <c r="J823" s="6">
        <v>81.13</v>
      </c>
      <c r="K823" s="7">
        <v>0.05</v>
      </c>
      <c r="L823" s="6">
        <v>39.409999999999997</v>
      </c>
      <c r="M823" s="6">
        <f t="shared" si="48"/>
        <v>462.44099999999997</v>
      </c>
      <c r="N823" s="6">
        <f t="shared" si="49"/>
        <v>236.45999999999998</v>
      </c>
      <c r="O823" s="6">
        <f t="shared" si="50"/>
        <v>225.98099999999999</v>
      </c>
      <c r="P823" s="8">
        <f t="shared" si="51"/>
        <v>0.48866990599881932</v>
      </c>
      <c r="Q823" s="9">
        <f>YEAR(SalesDataTable[[#This Row],[Order Date]])</f>
        <v>2026</v>
      </c>
      <c r="R823" s="8" t="str">
        <f>"Q"&amp;ROUNDUP(MONTH(SalesDataTable[[#This Row],[Order Date]])/3,0)</f>
        <v>Q2</v>
      </c>
      <c r="S823" s="5">
        <f>MONTH(SalesDataTable[[#This Row],[Order Date]])</f>
        <v>5</v>
      </c>
      <c r="T823" s="8" t="str">
        <f>TEXT(SalesDataTable[[#This Row],[Order Date]],"mmm")</f>
        <v>May</v>
      </c>
    </row>
    <row r="824" spans="1:20" ht="15.75" x14ac:dyDescent="0.25">
      <c r="A824" s="2">
        <v>2172</v>
      </c>
      <c r="B824" s="3">
        <v>46157</v>
      </c>
      <c r="C824" s="4" t="s">
        <v>31</v>
      </c>
      <c r="D824" s="4" t="s">
        <v>59</v>
      </c>
      <c r="E824" s="4" t="s">
        <v>28</v>
      </c>
      <c r="F824" s="4" t="s">
        <v>36</v>
      </c>
      <c r="G824" s="4" t="s">
        <v>34</v>
      </c>
      <c r="H824" s="4" t="s">
        <v>35</v>
      </c>
      <c r="I824" s="5">
        <v>6</v>
      </c>
      <c r="J824" s="6">
        <v>37.1</v>
      </c>
      <c r="K824" s="7">
        <v>0.1</v>
      </c>
      <c r="L824" s="6">
        <v>13.63</v>
      </c>
      <c r="M824" s="6">
        <f t="shared" si="48"/>
        <v>200.34000000000003</v>
      </c>
      <c r="N824" s="6">
        <f t="shared" si="49"/>
        <v>81.78</v>
      </c>
      <c r="O824" s="6">
        <f t="shared" si="50"/>
        <v>118.56000000000003</v>
      </c>
      <c r="P824" s="8">
        <f t="shared" si="51"/>
        <v>0.59179395028451642</v>
      </c>
      <c r="Q824" s="9">
        <f>YEAR(SalesDataTable[[#This Row],[Order Date]])</f>
        <v>2026</v>
      </c>
      <c r="R824" s="8" t="str">
        <f>"Q"&amp;ROUNDUP(MONTH(SalesDataTable[[#This Row],[Order Date]])/3,0)</f>
        <v>Q2</v>
      </c>
      <c r="S824" s="5">
        <f>MONTH(SalesDataTable[[#This Row],[Order Date]])</f>
        <v>5</v>
      </c>
      <c r="T824" s="8" t="str">
        <f>TEXT(SalesDataTable[[#This Row],[Order Date]],"mmm")</f>
        <v>May</v>
      </c>
    </row>
    <row r="825" spans="1:20" ht="15.75" x14ac:dyDescent="0.25">
      <c r="A825" s="2">
        <v>2977</v>
      </c>
      <c r="B825" s="3">
        <v>46157</v>
      </c>
      <c r="C825" s="4" t="s">
        <v>26</v>
      </c>
      <c r="D825" s="4" t="s">
        <v>69</v>
      </c>
      <c r="E825" s="4" t="s">
        <v>28</v>
      </c>
      <c r="F825" s="4" t="s">
        <v>36</v>
      </c>
      <c r="G825" s="4" t="s">
        <v>34</v>
      </c>
      <c r="H825" s="4" t="s">
        <v>35</v>
      </c>
      <c r="I825" s="5">
        <v>6</v>
      </c>
      <c r="J825" s="6">
        <v>35.92</v>
      </c>
      <c r="K825" s="7">
        <v>0.15</v>
      </c>
      <c r="L825" s="6">
        <v>13.3</v>
      </c>
      <c r="M825" s="6">
        <f t="shared" si="48"/>
        <v>183.19200000000001</v>
      </c>
      <c r="N825" s="6">
        <f t="shared" si="49"/>
        <v>79.800000000000011</v>
      </c>
      <c r="O825" s="6">
        <f t="shared" si="50"/>
        <v>103.392</v>
      </c>
      <c r="P825" s="8">
        <f t="shared" si="51"/>
        <v>0.56439145814227687</v>
      </c>
      <c r="Q825" s="9">
        <f>YEAR(SalesDataTable[[#This Row],[Order Date]])</f>
        <v>2026</v>
      </c>
      <c r="R825" s="8" t="str">
        <f>"Q"&amp;ROUNDUP(MONTH(SalesDataTable[[#This Row],[Order Date]])/3,0)</f>
        <v>Q2</v>
      </c>
      <c r="S825" s="5">
        <f>MONTH(SalesDataTable[[#This Row],[Order Date]])</f>
        <v>5</v>
      </c>
      <c r="T825" s="8" t="str">
        <f>TEXT(SalesDataTable[[#This Row],[Order Date]],"mmm")</f>
        <v>May</v>
      </c>
    </row>
    <row r="826" spans="1:20" ht="15.75" x14ac:dyDescent="0.25">
      <c r="A826" s="2">
        <v>3531</v>
      </c>
      <c r="B826" s="3">
        <v>46157</v>
      </c>
      <c r="C826" s="4" t="s">
        <v>40</v>
      </c>
      <c r="D826" s="4" t="s">
        <v>67</v>
      </c>
      <c r="E826" s="4" t="s">
        <v>39</v>
      </c>
      <c r="F826" s="4" t="s">
        <v>36</v>
      </c>
      <c r="G826" s="4" t="s">
        <v>54</v>
      </c>
      <c r="H826" s="4" t="s">
        <v>62</v>
      </c>
      <c r="I826" s="5">
        <v>4</v>
      </c>
      <c r="J826" s="6">
        <v>36.21</v>
      </c>
      <c r="K826" s="7">
        <v>0</v>
      </c>
      <c r="L826" s="6">
        <v>14.3</v>
      </c>
      <c r="M826" s="6">
        <f t="shared" si="48"/>
        <v>144.84</v>
      </c>
      <c r="N826" s="6">
        <f t="shared" si="49"/>
        <v>57.2</v>
      </c>
      <c r="O826" s="6">
        <f t="shared" si="50"/>
        <v>87.64</v>
      </c>
      <c r="P826" s="8">
        <f t="shared" si="51"/>
        <v>0.60508146920740125</v>
      </c>
      <c r="Q826" s="9">
        <f>YEAR(SalesDataTable[[#This Row],[Order Date]])</f>
        <v>2026</v>
      </c>
      <c r="R826" s="8" t="str">
        <f>"Q"&amp;ROUNDUP(MONTH(SalesDataTable[[#This Row],[Order Date]])/3,0)</f>
        <v>Q2</v>
      </c>
      <c r="S826" s="5">
        <f>MONTH(SalesDataTable[[#This Row],[Order Date]])</f>
        <v>5</v>
      </c>
      <c r="T826" s="8" t="str">
        <f>TEXT(SalesDataTable[[#This Row],[Order Date]],"mmm")</f>
        <v>May</v>
      </c>
    </row>
    <row r="827" spans="1:20" ht="15.75" x14ac:dyDescent="0.25">
      <c r="A827" s="2">
        <v>3881</v>
      </c>
      <c r="B827" s="3">
        <v>46157</v>
      </c>
      <c r="C827" s="4" t="s">
        <v>31</v>
      </c>
      <c r="D827" s="4" t="s">
        <v>59</v>
      </c>
      <c r="E827" s="4" t="s">
        <v>22</v>
      </c>
      <c r="F827" s="4" t="s">
        <v>36</v>
      </c>
      <c r="G827" s="4" t="s">
        <v>29</v>
      </c>
      <c r="H827" s="4" t="s">
        <v>66</v>
      </c>
      <c r="I827" s="5">
        <v>3</v>
      </c>
      <c r="J827" s="6">
        <v>73.03</v>
      </c>
      <c r="K827" s="7">
        <v>0.05</v>
      </c>
      <c r="L827" s="6">
        <v>33.200000000000003</v>
      </c>
      <c r="M827" s="6">
        <f t="shared" si="48"/>
        <v>208.13550000000001</v>
      </c>
      <c r="N827" s="6">
        <f t="shared" si="49"/>
        <v>99.600000000000009</v>
      </c>
      <c r="O827" s="6">
        <f t="shared" si="50"/>
        <v>108.5355</v>
      </c>
      <c r="P827" s="8">
        <f t="shared" si="51"/>
        <v>0.52146558371829888</v>
      </c>
      <c r="Q827" s="9">
        <f>YEAR(SalesDataTable[[#This Row],[Order Date]])</f>
        <v>2026</v>
      </c>
      <c r="R827" s="8" t="str">
        <f>"Q"&amp;ROUNDUP(MONTH(SalesDataTable[[#This Row],[Order Date]])/3,0)</f>
        <v>Q2</v>
      </c>
      <c r="S827" s="5">
        <f>MONTH(SalesDataTable[[#This Row],[Order Date]])</f>
        <v>5</v>
      </c>
      <c r="T827" s="8" t="str">
        <f>TEXT(SalesDataTable[[#This Row],[Order Date]],"mmm")</f>
        <v>May</v>
      </c>
    </row>
    <row r="828" spans="1:20" ht="15.75" x14ac:dyDescent="0.25">
      <c r="A828" s="2">
        <v>4469</v>
      </c>
      <c r="B828" s="3">
        <v>46157</v>
      </c>
      <c r="C828" s="4" t="s">
        <v>31</v>
      </c>
      <c r="D828" s="4" t="s">
        <v>45</v>
      </c>
      <c r="E828" s="4" t="s">
        <v>39</v>
      </c>
      <c r="F828" s="4" t="s">
        <v>23</v>
      </c>
      <c r="G828" s="4" t="s">
        <v>24</v>
      </c>
      <c r="H828" s="4" t="s">
        <v>25</v>
      </c>
      <c r="I828" s="5">
        <v>2</v>
      </c>
      <c r="J828" s="6">
        <v>80.81</v>
      </c>
      <c r="K828" s="7">
        <v>0</v>
      </c>
      <c r="L828" s="6">
        <v>42.53</v>
      </c>
      <c r="M828" s="6">
        <f t="shared" si="48"/>
        <v>161.62</v>
      </c>
      <c r="N828" s="6">
        <f t="shared" si="49"/>
        <v>85.06</v>
      </c>
      <c r="O828" s="6">
        <f t="shared" si="50"/>
        <v>76.56</v>
      </c>
      <c r="P828" s="8">
        <f t="shared" si="51"/>
        <v>0.47370374953594852</v>
      </c>
      <c r="Q828" s="9">
        <f>YEAR(SalesDataTable[[#This Row],[Order Date]])</f>
        <v>2026</v>
      </c>
      <c r="R828" s="8" t="str">
        <f>"Q"&amp;ROUNDUP(MONTH(SalesDataTable[[#This Row],[Order Date]])/3,0)</f>
        <v>Q2</v>
      </c>
      <c r="S828" s="5">
        <f>MONTH(SalesDataTable[[#This Row],[Order Date]])</f>
        <v>5</v>
      </c>
      <c r="T828" s="8" t="str">
        <f>TEXT(SalesDataTable[[#This Row],[Order Date]],"mmm")</f>
        <v>May</v>
      </c>
    </row>
    <row r="829" spans="1:20" ht="15.75" x14ac:dyDescent="0.25">
      <c r="A829" s="2">
        <v>5037</v>
      </c>
      <c r="B829" s="3">
        <v>46157</v>
      </c>
      <c r="C829" s="4" t="s">
        <v>26</v>
      </c>
      <c r="D829" s="4" t="s">
        <v>61</v>
      </c>
      <c r="E829" s="4" t="s">
        <v>22</v>
      </c>
      <c r="F829" s="4" t="s">
        <v>33</v>
      </c>
      <c r="G829" s="4" t="s">
        <v>24</v>
      </c>
      <c r="H829" s="4" t="s">
        <v>42</v>
      </c>
      <c r="I829" s="5">
        <v>1</v>
      </c>
      <c r="J829" s="6">
        <v>51.53</v>
      </c>
      <c r="K829" s="7">
        <v>0.1</v>
      </c>
      <c r="L829" s="6">
        <v>23.06</v>
      </c>
      <c r="M829" s="6">
        <f t="shared" si="48"/>
        <v>46.377000000000002</v>
      </c>
      <c r="N829" s="6">
        <f t="shared" si="49"/>
        <v>23.06</v>
      </c>
      <c r="O829" s="6">
        <f t="shared" si="50"/>
        <v>23.317000000000004</v>
      </c>
      <c r="P829" s="8">
        <f t="shared" si="51"/>
        <v>0.50277076999374692</v>
      </c>
      <c r="Q829" s="9">
        <f>YEAR(SalesDataTable[[#This Row],[Order Date]])</f>
        <v>2026</v>
      </c>
      <c r="R829" s="8" t="str">
        <f>"Q"&amp;ROUNDUP(MONTH(SalesDataTable[[#This Row],[Order Date]])/3,0)</f>
        <v>Q2</v>
      </c>
      <c r="S829" s="5">
        <f>MONTH(SalesDataTable[[#This Row],[Order Date]])</f>
        <v>5</v>
      </c>
      <c r="T829" s="8" t="str">
        <f>TEXT(SalesDataTable[[#This Row],[Order Date]],"mmm")</f>
        <v>May</v>
      </c>
    </row>
    <row r="830" spans="1:20" ht="15.75" x14ac:dyDescent="0.25">
      <c r="A830" s="2">
        <v>35</v>
      </c>
      <c r="B830" s="3">
        <v>46158</v>
      </c>
      <c r="C830" s="4" t="s">
        <v>40</v>
      </c>
      <c r="D830" s="4" t="s">
        <v>67</v>
      </c>
      <c r="E830" s="4" t="s">
        <v>28</v>
      </c>
      <c r="F830" s="4" t="s">
        <v>36</v>
      </c>
      <c r="G830" s="4" t="s">
        <v>43</v>
      </c>
      <c r="H830" s="4" t="s">
        <v>60</v>
      </c>
      <c r="I830" s="5">
        <v>5</v>
      </c>
      <c r="J830" s="6">
        <v>81.75</v>
      </c>
      <c r="K830" s="7">
        <v>0.05</v>
      </c>
      <c r="L830" s="6">
        <v>39.159999999999997</v>
      </c>
      <c r="M830" s="6">
        <f t="shared" si="48"/>
        <v>388.3125</v>
      </c>
      <c r="N830" s="6">
        <f t="shared" si="49"/>
        <v>195.79999999999998</v>
      </c>
      <c r="O830" s="6">
        <f t="shared" si="50"/>
        <v>192.51250000000002</v>
      </c>
      <c r="P830" s="8">
        <f t="shared" si="51"/>
        <v>0.49576694028649609</v>
      </c>
      <c r="Q830" s="9">
        <f>YEAR(SalesDataTable[[#This Row],[Order Date]])</f>
        <v>2026</v>
      </c>
      <c r="R830" s="8" t="str">
        <f>"Q"&amp;ROUNDUP(MONTH(SalesDataTable[[#This Row],[Order Date]])/3,0)</f>
        <v>Q2</v>
      </c>
      <c r="S830" s="5">
        <f>MONTH(SalesDataTable[[#This Row],[Order Date]])</f>
        <v>5</v>
      </c>
      <c r="T830" s="8" t="str">
        <f>TEXT(SalesDataTable[[#This Row],[Order Date]],"mmm")</f>
        <v>May</v>
      </c>
    </row>
    <row r="831" spans="1:20" ht="15.75" x14ac:dyDescent="0.25">
      <c r="A831" s="2">
        <v>226</v>
      </c>
      <c r="B831" s="3">
        <v>46158</v>
      </c>
      <c r="C831" s="4" t="s">
        <v>31</v>
      </c>
      <c r="D831" s="4" t="s">
        <v>59</v>
      </c>
      <c r="E831" s="4" t="s">
        <v>22</v>
      </c>
      <c r="F831" s="4" t="s">
        <v>33</v>
      </c>
      <c r="G831" s="4" t="s">
        <v>34</v>
      </c>
      <c r="H831" s="4" t="s">
        <v>68</v>
      </c>
      <c r="I831" s="5">
        <v>1</v>
      </c>
      <c r="J831" s="6">
        <v>165.99</v>
      </c>
      <c r="K831" s="7">
        <v>0.1</v>
      </c>
      <c r="L831" s="6">
        <v>89.9</v>
      </c>
      <c r="M831" s="6">
        <f t="shared" si="48"/>
        <v>149.39100000000002</v>
      </c>
      <c r="N831" s="6">
        <f t="shared" si="49"/>
        <v>89.9</v>
      </c>
      <c r="O831" s="6">
        <f t="shared" si="50"/>
        <v>59.491000000000014</v>
      </c>
      <c r="P831" s="8">
        <f t="shared" si="51"/>
        <v>0.3982234538894579</v>
      </c>
      <c r="Q831" s="9">
        <f>YEAR(SalesDataTable[[#This Row],[Order Date]])</f>
        <v>2026</v>
      </c>
      <c r="R831" s="8" t="str">
        <f>"Q"&amp;ROUNDUP(MONTH(SalesDataTable[[#This Row],[Order Date]])/3,0)</f>
        <v>Q2</v>
      </c>
      <c r="S831" s="5">
        <f>MONTH(SalesDataTable[[#This Row],[Order Date]])</f>
        <v>5</v>
      </c>
      <c r="T831" s="8" t="str">
        <f>TEXT(SalesDataTable[[#This Row],[Order Date]],"mmm")</f>
        <v>May</v>
      </c>
    </row>
    <row r="832" spans="1:20" ht="15.75" x14ac:dyDescent="0.25">
      <c r="A832" s="2">
        <v>1713</v>
      </c>
      <c r="B832" s="3">
        <v>46158</v>
      </c>
      <c r="C832" s="4" t="s">
        <v>20</v>
      </c>
      <c r="D832" s="4" t="s">
        <v>70</v>
      </c>
      <c r="E832" s="4" t="s">
        <v>39</v>
      </c>
      <c r="F832" s="4" t="s">
        <v>33</v>
      </c>
      <c r="G832" s="4" t="s">
        <v>43</v>
      </c>
      <c r="H832" s="4" t="s">
        <v>71</v>
      </c>
      <c r="I832" s="5">
        <v>2</v>
      </c>
      <c r="J832" s="6">
        <v>121.22</v>
      </c>
      <c r="K832" s="7">
        <v>0</v>
      </c>
      <c r="L832" s="6">
        <v>60.38</v>
      </c>
      <c r="M832" s="6">
        <f t="shared" si="48"/>
        <v>242.44</v>
      </c>
      <c r="N832" s="6">
        <f t="shared" si="49"/>
        <v>120.76</v>
      </c>
      <c r="O832" s="6">
        <f t="shared" si="50"/>
        <v>121.67999999999999</v>
      </c>
      <c r="P832" s="8">
        <f t="shared" si="51"/>
        <v>0.50189737667051637</v>
      </c>
      <c r="Q832" s="9">
        <f>YEAR(SalesDataTable[[#This Row],[Order Date]])</f>
        <v>2026</v>
      </c>
      <c r="R832" s="8" t="str">
        <f>"Q"&amp;ROUNDUP(MONTH(SalesDataTable[[#This Row],[Order Date]])/3,0)</f>
        <v>Q2</v>
      </c>
      <c r="S832" s="5">
        <f>MONTH(SalesDataTable[[#This Row],[Order Date]])</f>
        <v>5</v>
      </c>
      <c r="T832" s="8" t="str">
        <f>TEXT(SalesDataTable[[#This Row],[Order Date]],"mmm")</f>
        <v>May</v>
      </c>
    </row>
    <row r="833" spans="1:20" ht="15.75" x14ac:dyDescent="0.25">
      <c r="A833" s="2">
        <v>2320</v>
      </c>
      <c r="B833" s="3">
        <v>46158</v>
      </c>
      <c r="C833" s="4" t="s">
        <v>26</v>
      </c>
      <c r="D833" s="4" t="s">
        <v>63</v>
      </c>
      <c r="E833" s="4" t="s">
        <v>39</v>
      </c>
      <c r="F833" s="4" t="s">
        <v>36</v>
      </c>
      <c r="G833" s="4" t="s">
        <v>34</v>
      </c>
      <c r="H833" s="4" t="s">
        <v>64</v>
      </c>
      <c r="I833" s="5">
        <v>2</v>
      </c>
      <c r="J833" s="6">
        <v>131.1</v>
      </c>
      <c r="K833" s="7">
        <v>0</v>
      </c>
      <c r="L833" s="6">
        <v>65.55</v>
      </c>
      <c r="M833" s="6">
        <f t="shared" si="48"/>
        <v>262.2</v>
      </c>
      <c r="N833" s="6">
        <f t="shared" si="49"/>
        <v>131.1</v>
      </c>
      <c r="O833" s="6">
        <f t="shared" si="50"/>
        <v>131.1</v>
      </c>
      <c r="P833" s="8">
        <f t="shared" si="51"/>
        <v>0.5</v>
      </c>
      <c r="Q833" s="9">
        <f>YEAR(SalesDataTable[[#This Row],[Order Date]])</f>
        <v>2026</v>
      </c>
      <c r="R833" s="8" t="str">
        <f>"Q"&amp;ROUNDUP(MONTH(SalesDataTable[[#This Row],[Order Date]])/3,0)</f>
        <v>Q2</v>
      </c>
      <c r="S833" s="5">
        <f>MONTH(SalesDataTable[[#This Row],[Order Date]])</f>
        <v>5</v>
      </c>
      <c r="T833" s="8" t="str">
        <f>TEXT(SalesDataTable[[#This Row],[Order Date]],"mmm")</f>
        <v>May</v>
      </c>
    </row>
    <row r="834" spans="1:20" ht="15.75" x14ac:dyDescent="0.25">
      <c r="A834" s="2">
        <v>2496</v>
      </c>
      <c r="B834" s="3">
        <v>46158</v>
      </c>
      <c r="C834" s="4" t="s">
        <v>26</v>
      </c>
      <c r="D834" s="4" t="s">
        <v>47</v>
      </c>
      <c r="E834" s="4" t="s">
        <v>22</v>
      </c>
      <c r="F834" s="4" t="s">
        <v>23</v>
      </c>
      <c r="G834" s="4" t="s">
        <v>34</v>
      </c>
      <c r="H834" s="4" t="s">
        <v>52</v>
      </c>
      <c r="I834" s="5">
        <v>2</v>
      </c>
      <c r="J834" s="6">
        <v>46.44</v>
      </c>
      <c r="K834" s="7">
        <v>0</v>
      </c>
      <c r="L834" s="6">
        <v>18.63</v>
      </c>
      <c r="M834" s="6">
        <f t="shared" ref="M834:M897" si="52">I834*J834*(1-K834)</f>
        <v>92.88</v>
      </c>
      <c r="N834" s="6">
        <f t="shared" ref="N834:N897" si="53">I834*L834</f>
        <v>37.26</v>
      </c>
      <c r="O834" s="6">
        <f t="shared" ref="O834:O897" si="54">M834-N834</f>
        <v>55.62</v>
      </c>
      <c r="P834" s="8">
        <f t="shared" ref="P834:P897" si="55">IFERROR(O834/M834,0)</f>
        <v>0.59883720930232553</v>
      </c>
      <c r="Q834" s="9">
        <f>YEAR(SalesDataTable[[#This Row],[Order Date]])</f>
        <v>2026</v>
      </c>
      <c r="R834" s="8" t="str">
        <f>"Q"&amp;ROUNDUP(MONTH(SalesDataTable[[#This Row],[Order Date]])/3,0)</f>
        <v>Q2</v>
      </c>
      <c r="S834" s="5">
        <f>MONTH(SalesDataTable[[#This Row],[Order Date]])</f>
        <v>5</v>
      </c>
      <c r="T834" s="8" t="str">
        <f>TEXT(SalesDataTable[[#This Row],[Order Date]],"mmm")</f>
        <v>May</v>
      </c>
    </row>
    <row r="835" spans="1:20" ht="15.75" x14ac:dyDescent="0.25">
      <c r="A835" s="2">
        <v>2504</v>
      </c>
      <c r="B835" s="3">
        <v>46158</v>
      </c>
      <c r="C835" s="4" t="s">
        <v>40</v>
      </c>
      <c r="D835" s="4" t="s">
        <v>51</v>
      </c>
      <c r="E835" s="4" t="s">
        <v>22</v>
      </c>
      <c r="F835" s="4" t="s">
        <v>33</v>
      </c>
      <c r="G835" s="4" t="s">
        <v>34</v>
      </c>
      <c r="H835" s="4" t="s">
        <v>35</v>
      </c>
      <c r="I835" s="5">
        <v>1</v>
      </c>
      <c r="J835" s="6">
        <v>36.659999999999997</v>
      </c>
      <c r="K835" s="7">
        <v>0</v>
      </c>
      <c r="L835" s="6">
        <v>13.61</v>
      </c>
      <c r="M835" s="6">
        <f t="shared" si="52"/>
        <v>36.659999999999997</v>
      </c>
      <c r="N835" s="6">
        <f t="shared" si="53"/>
        <v>13.61</v>
      </c>
      <c r="O835" s="6">
        <f t="shared" si="54"/>
        <v>23.049999999999997</v>
      </c>
      <c r="P835" s="8">
        <f t="shared" si="55"/>
        <v>0.62875068194217132</v>
      </c>
      <c r="Q835" s="9">
        <f>YEAR(SalesDataTable[[#This Row],[Order Date]])</f>
        <v>2026</v>
      </c>
      <c r="R835" s="8" t="str">
        <f>"Q"&amp;ROUNDUP(MONTH(SalesDataTable[[#This Row],[Order Date]])/3,0)</f>
        <v>Q2</v>
      </c>
      <c r="S835" s="5">
        <f>MONTH(SalesDataTable[[#This Row],[Order Date]])</f>
        <v>5</v>
      </c>
      <c r="T835" s="8" t="str">
        <f>TEXT(SalesDataTable[[#This Row],[Order Date]],"mmm")</f>
        <v>May</v>
      </c>
    </row>
    <row r="836" spans="1:20" ht="15.75" x14ac:dyDescent="0.25">
      <c r="A836" s="2">
        <v>2598</v>
      </c>
      <c r="B836" s="3">
        <v>46158</v>
      </c>
      <c r="C836" s="4" t="s">
        <v>40</v>
      </c>
      <c r="D836" s="4" t="s">
        <v>53</v>
      </c>
      <c r="E836" s="4" t="s">
        <v>22</v>
      </c>
      <c r="F836" s="4" t="s">
        <v>33</v>
      </c>
      <c r="G836" s="4" t="s">
        <v>29</v>
      </c>
      <c r="H836" s="4" t="s">
        <v>57</v>
      </c>
      <c r="I836" s="5">
        <v>5</v>
      </c>
      <c r="J836" s="6">
        <v>156.16999999999999</v>
      </c>
      <c r="K836" s="7">
        <v>0.1</v>
      </c>
      <c r="L836" s="6">
        <v>80.59</v>
      </c>
      <c r="M836" s="6">
        <f t="shared" si="52"/>
        <v>702.76499999999999</v>
      </c>
      <c r="N836" s="6">
        <f t="shared" si="53"/>
        <v>402.95000000000005</v>
      </c>
      <c r="O836" s="6">
        <f t="shared" si="54"/>
        <v>299.81499999999994</v>
      </c>
      <c r="P836" s="8">
        <f t="shared" si="55"/>
        <v>0.42662198601239382</v>
      </c>
      <c r="Q836" s="9">
        <f>YEAR(SalesDataTable[[#This Row],[Order Date]])</f>
        <v>2026</v>
      </c>
      <c r="R836" s="8" t="str">
        <f>"Q"&amp;ROUNDUP(MONTH(SalesDataTable[[#This Row],[Order Date]])/3,0)</f>
        <v>Q2</v>
      </c>
      <c r="S836" s="5">
        <f>MONTH(SalesDataTable[[#This Row],[Order Date]])</f>
        <v>5</v>
      </c>
      <c r="T836" s="8" t="str">
        <f>TEXT(SalesDataTable[[#This Row],[Order Date]],"mmm")</f>
        <v>May</v>
      </c>
    </row>
    <row r="837" spans="1:20" ht="15.75" x14ac:dyDescent="0.25">
      <c r="A837" s="2">
        <v>2600</v>
      </c>
      <c r="B837" s="3">
        <v>46158</v>
      </c>
      <c r="C837" s="4" t="s">
        <v>26</v>
      </c>
      <c r="D837" s="4" t="s">
        <v>63</v>
      </c>
      <c r="E837" s="4" t="s">
        <v>39</v>
      </c>
      <c r="F837" s="4" t="s">
        <v>33</v>
      </c>
      <c r="G837" s="4" t="s">
        <v>34</v>
      </c>
      <c r="H837" s="4" t="s">
        <v>35</v>
      </c>
      <c r="I837" s="5">
        <v>1</v>
      </c>
      <c r="J837" s="6">
        <v>35.97</v>
      </c>
      <c r="K837" s="7">
        <v>0.1</v>
      </c>
      <c r="L837" s="6">
        <v>13.54</v>
      </c>
      <c r="M837" s="6">
        <f t="shared" si="52"/>
        <v>32.372999999999998</v>
      </c>
      <c r="N837" s="6">
        <f t="shared" si="53"/>
        <v>13.54</v>
      </c>
      <c r="O837" s="6">
        <f t="shared" si="54"/>
        <v>18.832999999999998</v>
      </c>
      <c r="P837" s="8">
        <f t="shared" si="55"/>
        <v>0.58175022395205878</v>
      </c>
      <c r="Q837" s="9">
        <f>YEAR(SalesDataTable[[#This Row],[Order Date]])</f>
        <v>2026</v>
      </c>
      <c r="R837" s="8" t="str">
        <f>"Q"&amp;ROUNDUP(MONTH(SalesDataTable[[#This Row],[Order Date]])/3,0)</f>
        <v>Q2</v>
      </c>
      <c r="S837" s="5">
        <f>MONTH(SalesDataTable[[#This Row],[Order Date]])</f>
        <v>5</v>
      </c>
      <c r="T837" s="8" t="str">
        <f>TEXT(SalesDataTable[[#This Row],[Order Date]],"mmm")</f>
        <v>May</v>
      </c>
    </row>
    <row r="838" spans="1:20" ht="15.75" x14ac:dyDescent="0.25">
      <c r="A838" s="2">
        <v>2856</v>
      </c>
      <c r="B838" s="3">
        <v>46158</v>
      </c>
      <c r="C838" s="4" t="s">
        <v>26</v>
      </c>
      <c r="D838" s="4" t="s">
        <v>61</v>
      </c>
      <c r="E838" s="4" t="s">
        <v>28</v>
      </c>
      <c r="F838" s="4" t="s">
        <v>36</v>
      </c>
      <c r="G838" s="4" t="s">
        <v>54</v>
      </c>
      <c r="H838" s="4" t="s">
        <v>58</v>
      </c>
      <c r="I838" s="5">
        <v>4</v>
      </c>
      <c r="J838" s="6">
        <v>125.11</v>
      </c>
      <c r="K838" s="7">
        <v>0.15</v>
      </c>
      <c r="L838" s="6">
        <v>70.010000000000005</v>
      </c>
      <c r="M838" s="6">
        <f t="shared" si="52"/>
        <v>425.37399999999997</v>
      </c>
      <c r="N838" s="6">
        <f t="shared" si="53"/>
        <v>280.04000000000002</v>
      </c>
      <c r="O838" s="6">
        <f t="shared" si="54"/>
        <v>145.33399999999995</v>
      </c>
      <c r="P838" s="8">
        <f t="shared" si="55"/>
        <v>0.34166169065340135</v>
      </c>
      <c r="Q838" s="9">
        <f>YEAR(SalesDataTable[[#This Row],[Order Date]])</f>
        <v>2026</v>
      </c>
      <c r="R838" s="8" t="str">
        <f>"Q"&amp;ROUNDUP(MONTH(SalesDataTable[[#This Row],[Order Date]])/3,0)</f>
        <v>Q2</v>
      </c>
      <c r="S838" s="5">
        <f>MONTH(SalesDataTable[[#This Row],[Order Date]])</f>
        <v>5</v>
      </c>
      <c r="T838" s="8" t="str">
        <f>TEXT(SalesDataTable[[#This Row],[Order Date]],"mmm")</f>
        <v>May</v>
      </c>
    </row>
    <row r="839" spans="1:20" ht="15.75" x14ac:dyDescent="0.25">
      <c r="A839" s="2">
        <v>3478</v>
      </c>
      <c r="B839" s="3">
        <v>46158</v>
      </c>
      <c r="C839" s="4" t="s">
        <v>40</v>
      </c>
      <c r="D839" s="4" t="s">
        <v>53</v>
      </c>
      <c r="E839" s="4" t="s">
        <v>22</v>
      </c>
      <c r="F839" s="4" t="s">
        <v>33</v>
      </c>
      <c r="G839" s="4" t="s">
        <v>54</v>
      </c>
      <c r="H839" s="4" t="s">
        <v>62</v>
      </c>
      <c r="I839" s="5">
        <v>4</v>
      </c>
      <c r="J839" s="6">
        <v>36.29</v>
      </c>
      <c r="K839" s="7">
        <v>0.1</v>
      </c>
      <c r="L839" s="6">
        <v>13.77</v>
      </c>
      <c r="M839" s="6">
        <f t="shared" si="52"/>
        <v>130.64400000000001</v>
      </c>
      <c r="N839" s="6">
        <f t="shared" si="53"/>
        <v>55.08</v>
      </c>
      <c r="O839" s="6">
        <f t="shared" si="54"/>
        <v>75.564000000000007</v>
      </c>
      <c r="P839" s="8">
        <f t="shared" si="55"/>
        <v>0.57839625241113257</v>
      </c>
      <c r="Q839" s="9">
        <f>YEAR(SalesDataTable[[#This Row],[Order Date]])</f>
        <v>2026</v>
      </c>
      <c r="R839" s="8" t="str">
        <f>"Q"&amp;ROUNDUP(MONTH(SalesDataTable[[#This Row],[Order Date]])/3,0)</f>
        <v>Q2</v>
      </c>
      <c r="S839" s="5">
        <f>MONTH(SalesDataTable[[#This Row],[Order Date]])</f>
        <v>5</v>
      </c>
      <c r="T839" s="8" t="str">
        <f>TEXT(SalesDataTable[[#This Row],[Order Date]],"mmm")</f>
        <v>May</v>
      </c>
    </row>
    <row r="840" spans="1:20" ht="15.75" x14ac:dyDescent="0.25">
      <c r="A840" s="2">
        <v>3599</v>
      </c>
      <c r="B840" s="3">
        <v>46158</v>
      </c>
      <c r="C840" s="4" t="s">
        <v>26</v>
      </c>
      <c r="D840" s="4" t="s">
        <v>47</v>
      </c>
      <c r="E840" s="4" t="s">
        <v>22</v>
      </c>
      <c r="F840" s="4" t="s">
        <v>33</v>
      </c>
      <c r="G840" s="4" t="s">
        <v>29</v>
      </c>
      <c r="H840" s="4" t="s">
        <v>37</v>
      </c>
      <c r="I840" s="5">
        <v>4</v>
      </c>
      <c r="J840" s="6">
        <v>143.34</v>
      </c>
      <c r="K840" s="7">
        <v>0</v>
      </c>
      <c r="L840" s="6">
        <v>80.55</v>
      </c>
      <c r="M840" s="6">
        <f t="shared" si="52"/>
        <v>573.36</v>
      </c>
      <c r="N840" s="6">
        <f t="shared" si="53"/>
        <v>322.2</v>
      </c>
      <c r="O840" s="6">
        <f t="shared" si="54"/>
        <v>251.16000000000003</v>
      </c>
      <c r="P840" s="8">
        <f t="shared" si="55"/>
        <v>0.43804939305148599</v>
      </c>
      <c r="Q840" s="9">
        <f>YEAR(SalesDataTable[[#This Row],[Order Date]])</f>
        <v>2026</v>
      </c>
      <c r="R840" s="8" t="str">
        <f>"Q"&amp;ROUNDUP(MONTH(SalesDataTable[[#This Row],[Order Date]])/3,0)</f>
        <v>Q2</v>
      </c>
      <c r="S840" s="5">
        <f>MONTH(SalesDataTable[[#This Row],[Order Date]])</f>
        <v>5</v>
      </c>
      <c r="T840" s="8" t="str">
        <f>TEXT(SalesDataTable[[#This Row],[Order Date]],"mmm")</f>
        <v>May</v>
      </c>
    </row>
    <row r="841" spans="1:20" ht="15.75" x14ac:dyDescent="0.25">
      <c r="A841" s="2">
        <v>282</v>
      </c>
      <c r="B841" s="3">
        <v>46159</v>
      </c>
      <c r="C841" s="4" t="s">
        <v>26</v>
      </c>
      <c r="D841" s="4" t="s">
        <v>63</v>
      </c>
      <c r="E841" s="4" t="s">
        <v>48</v>
      </c>
      <c r="F841" s="4" t="s">
        <v>33</v>
      </c>
      <c r="G841" s="4" t="s">
        <v>24</v>
      </c>
      <c r="H841" s="4" t="s">
        <v>42</v>
      </c>
      <c r="I841" s="5">
        <v>3</v>
      </c>
      <c r="J841" s="6">
        <v>51.68</v>
      </c>
      <c r="K841" s="7">
        <v>0</v>
      </c>
      <c r="L841" s="6">
        <v>22.4</v>
      </c>
      <c r="M841" s="6">
        <f t="shared" si="52"/>
        <v>155.04</v>
      </c>
      <c r="N841" s="6">
        <f t="shared" si="53"/>
        <v>67.199999999999989</v>
      </c>
      <c r="O841" s="6">
        <f t="shared" si="54"/>
        <v>87.84</v>
      </c>
      <c r="P841" s="8">
        <f t="shared" si="55"/>
        <v>0.56656346749226016</v>
      </c>
      <c r="Q841" s="9">
        <f>YEAR(SalesDataTable[[#This Row],[Order Date]])</f>
        <v>2026</v>
      </c>
      <c r="R841" s="8" t="str">
        <f>"Q"&amp;ROUNDUP(MONTH(SalesDataTable[[#This Row],[Order Date]])/3,0)</f>
        <v>Q2</v>
      </c>
      <c r="S841" s="5">
        <f>MONTH(SalesDataTable[[#This Row],[Order Date]])</f>
        <v>5</v>
      </c>
      <c r="T841" s="8" t="str">
        <f>TEXT(SalesDataTable[[#This Row],[Order Date]],"mmm")</f>
        <v>May</v>
      </c>
    </row>
    <row r="842" spans="1:20" ht="15.75" x14ac:dyDescent="0.25">
      <c r="A842" s="2">
        <v>980</v>
      </c>
      <c r="B842" s="3">
        <v>46159</v>
      </c>
      <c r="C842" s="4" t="s">
        <v>40</v>
      </c>
      <c r="D842" s="4" t="s">
        <v>51</v>
      </c>
      <c r="E842" s="4" t="s">
        <v>22</v>
      </c>
      <c r="F842" s="4" t="s">
        <v>23</v>
      </c>
      <c r="G842" s="4" t="s">
        <v>34</v>
      </c>
      <c r="H842" s="4" t="s">
        <v>52</v>
      </c>
      <c r="I842" s="5">
        <v>1</v>
      </c>
      <c r="J842" s="6">
        <v>46.84</v>
      </c>
      <c r="K842" s="7">
        <v>0</v>
      </c>
      <c r="L842" s="6">
        <v>17.93</v>
      </c>
      <c r="M842" s="6">
        <f t="shared" si="52"/>
        <v>46.84</v>
      </c>
      <c r="N842" s="6">
        <f t="shared" si="53"/>
        <v>17.93</v>
      </c>
      <c r="O842" s="6">
        <f t="shared" si="54"/>
        <v>28.910000000000004</v>
      </c>
      <c r="P842" s="8">
        <f t="shared" si="55"/>
        <v>0.61720751494449189</v>
      </c>
      <c r="Q842" s="9">
        <f>YEAR(SalesDataTable[[#This Row],[Order Date]])</f>
        <v>2026</v>
      </c>
      <c r="R842" s="8" t="str">
        <f>"Q"&amp;ROUNDUP(MONTH(SalesDataTable[[#This Row],[Order Date]])/3,0)</f>
        <v>Q2</v>
      </c>
      <c r="S842" s="5">
        <f>MONTH(SalesDataTable[[#This Row],[Order Date]])</f>
        <v>5</v>
      </c>
      <c r="T842" s="8" t="str">
        <f>TEXT(SalesDataTable[[#This Row],[Order Date]],"mmm")</f>
        <v>May</v>
      </c>
    </row>
    <row r="843" spans="1:20" ht="15.75" x14ac:dyDescent="0.25">
      <c r="A843" s="2">
        <v>1155</v>
      </c>
      <c r="B843" s="3">
        <v>46159</v>
      </c>
      <c r="C843" s="4" t="s">
        <v>31</v>
      </c>
      <c r="D843" s="4" t="s">
        <v>32</v>
      </c>
      <c r="E843" s="4" t="s">
        <v>48</v>
      </c>
      <c r="F843" s="4" t="s">
        <v>33</v>
      </c>
      <c r="G843" s="4" t="s">
        <v>29</v>
      </c>
      <c r="H843" s="4" t="s">
        <v>66</v>
      </c>
      <c r="I843" s="5">
        <v>5</v>
      </c>
      <c r="J843" s="6">
        <v>72.900000000000006</v>
      </c>
      <c r="K843" s="7">
        <v>0.05</v>
      </c>
      <c r="L843" s="6">
        <v>31.57</v>
      </c>
      <c r="M843" s="6">
        <f t="shared" si="52"/>
        <v>346.27499999999998</v>
      </c>
      <c r="N843" s="6">
        <f t="shared" si="53"/>
        <v>157.85</v>
      </c>
      <c r="O843" s="6">
        <f t="shared" si="54"/>
        <v>188.42499999999998</v>
      </c>
      <c r="P843" s="8">
        <f t="shared" si="55"/>
        <v>0.54414843693596127</v>
      </c>
      <c r="Q843" s="9">
        <f>YEAR(SalesDataTable[[#This Row],[Order Date]])</f>
        <v>2026</v>
      </c>
      <c r="R843" s="8" t="str">
        <f>"Q"&amp;ROUNDUP(MONTH(SalesDataTable[[#This Row],[Order Date]])/3,0)</f>
        <v>Q2</v>
      </c>
      <c r="S843" s="5">
        <f>MONTH(SalesDataTable[[#This Row],[Order Date]])</f>
        <v>5</v>
      </c>
      <c r="T843" s="8" t="str">
        <f>TEXT(SalesDataTable[[#This Row],[Order Date]],"mmm")</f>
        <v>May</v>
      </c>
    </row>
    <row r="844" spans="1:20" ht="15.75" x14ac:dyDescent="0.25">
      <c r="A844" s="2">
        <v>1816</v>
      </c>
      <c r="B844" s="3">
        <v>46159</v>
      </c>
      <c r="C844" s="4" t="s">
        <v>40</v>
      </c>
      <c r="D844" s="4" t="s">
        <v>51</v>
      </c>
      <c r="E844" s="4" t="s">
        <v>22</v>
      </c>
      <c r="F844" s="4" t="s">
        <v>33</v>
      </c>
      <c r="G844" s="4" t="s">
        <v>29</v>
      </c>
      <c r="H844" s="4" t="s">
        <v>30</v>
      </c>
      <c r="I844" s="5">
        <v>1</v>
      </c>
      <c r="J844" s="6">
        <v>91.07</v>
      </c>
      <c r="K844" s="7">
        <v>0</v>
      </c>
      <c r="L844" s="6">
        <v>45.3</v>
      </c>
      <c r="M844" s="6">
        <f t="shared" si="52"/>
        <v>91.07</v>
      </c>
      <c r="N844" s="6">
        <f t="shared" si="53"/>
        <v>45.3</v>
      </c>
      <c r="O844" s="6">
        <f t="shared" si="54"/>
        <v>45.769999999999996</v>
      </c>
      <c r="P844" s="8">
        <f t="shared" si="55"/>
        <v>0.50258043263423735</v>
      </c>
      <c r="Q844" s="9">
        <f>YEAR(SalesDataTable[[#This Row],[Order Date]])</f>
        <v>2026</v>
      </c>
      <c r="R844" s="8" t="str">
        <f>"Q"&amp;ROUNDUP(MONTH(SalesDataTable[[#This Row],[Order Date]])/3,0)</f>
        <v>Q2</v>
      </c>
      <c r="S844" s="5">
        <f>MONTH(SalesDataTable[[#This Row],[Order Date]])</f>
        <v>5</v>
      </c>
      <c r="T844" s="8" t="str">
        <f>TEXT(SalesDataTable[[#This Row],[Order Date]],"mmm")</f>
        <v>May</v>
      </c>
    </row>
    <row r="845" spans="1:20" ht="15.75" x14ac:dyDescent="0.25">
      <c r="A845" s="2">
        <v>2128</v>
      </c>
      <c r="B845" s="3">
        <v>46159</v>
      </c>
      <c r="C845" s="4" t="s">
        <v>31</v>
      </c>
      <c r="D845" s="4" t="s">
        <v>59</v>
      </c>
      <c r="E845" s="4" t="s">
        <v>39</v>
      </c>
      <c r="F845" s="4" t="s">
        <v>33</v>
      </c>
      <c r="G845" s="4" t="s">
        <v>24</v>
      </c>
      <c r="H845" s="4" t="s">
        <v>25</v>
      </c>
      <c r="I845" s="5">
        <v>1</v>
      </c>
      <c r="J845" s="6">
        <v>81.86</v>
      </c>
      <c r="K845" s="7">
        <v>0</v>
      </c>
      <c r="L845" s="6">
        <v>43.14</v>
      </c>
      <c r="M845" s="6">
        <f t="shared" si="52"/>
        <v>81.86</v>
      </c>
      <c r="N845" s="6">
        <f t="shared" si="53"/>
        <v>43.14</v>
      </c>
      <c r="O845" s="6">
        <f t="shared" si="54"/>
        <v>38.72</v>
      </c>
      <c r="P845" s="8">
        <f t="shared" si="55"/>
        <v>0.47300268751526997</v>
      </c>
      <c r="Q845" s="9">
        <f>YEAR(SalesDataTable[[#This Row],[Order Date]])</f>
        <v>2026</v>
      </c>
      <c r="R845" s="8" t="str">
        <f>"Q"&amp;ROUNDUP(MONTH(SalesDataTable[[#This Row],[Order Date]])/3,0)</f>
        <v>Q2</v>
      </c>
      <c r="S845" s="5">
        <f>MONTH(SalesDataTable[[#This Row],[Order Date]])</f>
        <v>5</v>
      </c>
      <c r="T845" s="8" t="str">
        <f>TEXT(SalesDataTable[[#This Row],[Order Date]],"mmm")</f>
        <v>May</v>
      </c>
    </row>
    <row r="846" spans="1:20" ht="15.75" x14ac:dyDescent="0.25">
      <c r="A846" s="2">
        <v>2296</v>
      </c>
      <c r="B846" s="3">
        <v>46159</v>
      </c>
      <c r="C846" s="4" t="s">
        <v>40</v>
      </c>
      <c r="D846" s="4" t="s">
        <v>53</v>
      </c>
      <c r="E846" s="4" t="s">
        <v>22</v>
      </c>
      <c r="F846" s="4" t="s">
        <v>23</v>
      </c>
      <c r="G846" s="4" t="s">
        <v>34</v>
      </c>
      <c r="H846" s="4" t="s">
        <v>52</v>
      </c>
      <c r="I846" s="5">
        <v>1</v>
      </c>
      <c r="J846" s="6">
        <v>45.45</v>
      </c>
      <c r="K846" s="7">
        <v>0</v>
      </c>
      <c r="L846" s="6">
        <v>17.93</v>
      </c>
      <c r="M846" s="6">
        <f t="shared" si="52"/>
        <v>45.45</v>
      </c>
      <c r="N846" s="6">
        <f t="shared" si="53"/>
        <v>17.93</v>
      </c>
      <c r="O846" s="6">
        <f t="shared" si="54"/>
        <v>27.520000000000003</v>
      </c>
      <c r="P846" s="8">
        <f t="shared" si="55"/>
        <v>0.60550055005500558</v>
      </c>
      <c r="Q846" s="9">
        <f>YEAR(SalesDataTable[[#This Row],[Order Date]])</f>
        <v>2026</v>
      </c>
      <c r="R846" s="8" t="str">
        <f>"Q"&amp;ROUNDUP(MONTH(SalesDataTable[[#This Row],[Order Date]])/3,0)</f>
        <v>Q2</v>
      </c>
      <c r="S846" s="5">
        <f>MONTH(SalesDataTable[[#This Row],[Order Date]])</f>
        <v>5</v>
      </c>
      <c r="T846" s="8" t="str">
        <f>TEXT(SalesDataTable[[#This Row],[Order Date]],"mmm")</f>
        <v>May</v>
      </c>
    </row>
    <row r="847" spans="1:20" ht="15.75" x14ac:dyDescent="0.25">
      <c r="A847" s="2">
        <v>2322</v>
      </c>
      <c r="B847" s="3">
        <v>46159</v>
      </c>
      <c r="C847" s="4" t="s">
        <v>31</v>
      </c>
      <c r="D847" s="4" t="s">
        <v>59</v>
      </c>
      <c r="E847" s="4" t="s">
        <v>39</v>
      </c>
      <c r="F847" s="4" t="s">
        <v>36</v>
      </c>
      <c r="G847" s="4" t="s">
        <v>29</v>
      </c>
      <c r="H847" s="4" t="s">
        <v>66</v>
      </c>
      <c r="I847" s="5">
        <v>1</v>
      </c>
      <c r="J847" s="6">
        <v>70.62</v>
      </c>
      <c r="K847" s="7">
        <v>0</v>
      </c>
      <c r="L847" s="6">
        <v>32.53</v>
      </c>
      <c r="M847" s="6">
        <f t="shared" si="52"/>
        <v>70.62</v>
      </c>
      <c r="N847" s="6">
        <f t="shared" si="53"/>
        <v>32.53</v>
      </c>
      <c r="O847" s="6">
        <f t="shared" si="54"/>
        <v>38.090000000000003</v>
      </c>
      <c r="P847" s="8">
        <f t="shared" si="55"/>
        <v>0.53936561880487111</v>
      </c>
      <c r="Q847" s="9">
        <f>YEAR(SalesDataTable[[#This Row],[Order Date]])</f>
        <v>2026</v>
      </c>
      <c r="R847" s="8" t="str">
        <f>"Q"&amp;ROUNDUP(MONTH(SalesDataTable[[#This Row],[Order Date]])/3,0)</f>
        <v>Q2</v>
      </c>
      <c r="S847" s="5">
        <f>MONTH(SalesDataTable[[#This Row],[Order Date]])</f>
        <v>5</v>
      </c>
      <c r="T847" s="8" t="str">
        <f>TEXT(SalesDataTable[[#This Row],[Order Date]],"mmm")</f>
        <v>May</v>
      </c>
    </row>
    <row r="848" spans="1:20" ht="15.75" x14ac:dyDescent="0.25">
      <c r="A848" s="2">
        <v>3480</v>
      </c>
      <c r="B848" s="3">
        <v>46159</v>
      </c>
      <c r="C848" s="4" t="s">
        <v>40</v>
      </c>
      <c r="D848" s="4" t="s">
        <v>53</v>
      </c>
      <c r="E848" s="4" t="s">
        <v>22</v>
      </c>
      <c r="F848" s="4" t="s">
        <v>33</v>
      </c>
      <c r="G848" s="4" t="s">
        <v>54</v>
      </c>
      <c r="H848" s="4" t="s">
        <v>65</v>
      </c>
      <c r="I848" s="5">
        <v>2</v>
      </c>
      <c r="J848" s="6">
        <v>51.56</v>
      </c>
      <c r="K848" s="7">
        <v>0</v>
      </c>
      <c r="L848" s="6">
        <v>22.46</v>
      </c>
      <c r="M848" s="6">
        <f t="shared" si="52"/>
        <v>103.12</v>
      </c>
      <c r="N848" s="6">
        <f t="shared" si="53"/>
        <v>44.92</v>
      </c>
      <c r="O848" s="6">
        <f t="shared" si="54"/>
        <v>58.2</v>
      </c>
      <c r="P848" s="8">
        <f t="shared" si="55"/>
        <v>0.56439100077579518</v>
      </c>
      <c r="Q848" s="9">
        <f>YEAR(SalesDataTable[[#This Row],[Order Date]])</f>
        <v>2026</v>
      </c>
      <c r="R848" s="8" t="str">
        <f>"Q"&amp;ROUNDUP(MONTH(SalesDataTable[[#This Row],[Order Date]])/3,0)</f>
        <v>Q2</v>
      </c>
      <c r="S848" s="5">
        <f>MONTH(SalesDataTable[[#This Row],[Order Date]])</f>
        <v>5</v>
      </c>
      <c r="T848" s="8" t="str">
        <f>TEXT(SalesDataTable[[#This Row],[Order Date]],"mmm")</f>
        <v>May</v>
      </c>
    </row>
    <row r="849" spans="1:20" ht="15.75" x14ac:dyDescent="0.25">
      <c r="A849" s="2">
        <v>4426</v>
      </c>
      <c r="B849" s="3">
        <v>46159</v>
      </c>
      <c r="C849" s="4" t="s">
        <v>40</v>
      </c>
      <c r="D849" s="4" t="s">
        <v>53</v>
      </c>
      <c r="E849" s="4" t="s">
        <v>22</v>
      </c>
      <c r="F849" s="4" t="s">
        <v>33</v>
      </c>
      <c r="G849" s="4" t="s">
        <v>29</v>
      </c>
      <c r="H849" s="4" t="s">
        <v>37</v>
      </c>
      <c r="I849" s="5">
        <v>2</v>
      </c>
      <c r="J849" s="6">
        <v>146.22</v>
      </c>
      <c r="K849" s="7">
        <v>0</v>
      </c>
      <c r="L849" s="6">
        <v>81.069999999999993</v>
      </c>
      <c r="M849" s="6">
        <f t="shared" si="52"/>
        <v>292.44</v>
      </c>
      <c r="N849" s="6">
        <f t="shared" si="53"/>
        <v>162.13999999999999</v>
      </c>
      <c r="O849" s="6">
        <f t="shared" si="54"/>
        <v>130.30000000000001</v>
      </c>
      <c r="P849" s="8">
        <f t="shared" si="55"/>
        <v>0.4455614826973055</v>
      </c>
      <c r="Q849" s="9">
        <f>YEAR(SalesDataTable[[#This Row],[Order Date]])</f>
        <v>2026</v>
      </c>
      <c r="R849" s="8" t="str">
        <f>"Q"&amp;ROUNDUP(MONTH(SalesDataTable[[#This Row],[Order Date]])/3,0)</f>
        <v>Q2</v>
      </c>
      <c r="S849" s="5">
        <f>MONTH(SalesDataTable[[#This Row],[Order Date]])</f>
        <v>5</v>
      </c>
      <c r="T849" s="8" t="str">
        <f>TEXT(SalesDataTable[[#This Row],[Order Date]],"mmm")</f>
        <v>May</v>
      </c>
    </row>
    <row r="850" spans="1:20" ht="15.75" x14ac:dyDescent="0.25">
      <c r="A850" s="2">
        <v>4938</v>
      </c>
      <c r="B850" s="3">
        <v>46159</v>
      </c>
      <c r="C850" s="4" t="s">
        <v>40</v>
      </c>
      <c r="D850" s="4" t="s">
        <v>67</v>
      </c>
      <c r="E850" s="4" t="s">
        <v>39</v>
      </c>
      <c r="F850" s="4" t="s">
        <v>23</v>
      </c>
      <c r="G850" s="4" t="s">
        <v>54</v>
      </c>
      <c r="H850" s="4" t="s">
        <v>65</v>
      </c>
      <c r="I850" s="5">
        <v>2</v>
      </c>
      <c r="J850" s="6">
        <v>51.34</v>
      </c>
      <c r="K850" s="7">
        <v>0</v>
      </c>
      <c r="L850" s="6">
        <v>22.17</v>
      </c>
      <c r="M850" s="6">
        <f t="shared" si="52"/>
        <v>102.68</v>
      </c>
      <c r="N850" s="6">
        <f t="shared" si="53"/>
        <v>44.34</v>
      </c>
      <c r="O850" s="6">
        <f t="shared" si="54"/>
        <v>58.34</v>
      </c>
      <c r="P850" s="8">
        <f t="shared" si="55"/>
        <v>0.56817296455005839</v>
      </c>
      <c r="Q850" s="9">
        <f>YEAR(SalesDataTable[[#This Row],[Order Date]])</f>
        <v>2026</v>
      </c>
      <c r="R850" s="8" t="str">
        <f>"Q"&amp;ROUNDUP(MONTH(SalesDataTable[[#This Row],[Order Date]])/3,0)</f>
        <v>Q2</v>
      </c>
      <c r="S850" s="5">
        <f>MONTH(SalesDataTable[[#This Row],[Order Date]])</f>
        <v>5</v>
      </c>
      <c r="T850" s="8" t="str">
        <f>TEXT(SalesDataTable[[#This Row],[Order Date]],"mmm")</f>
        <v>May</v>
      </c>
    </row>
    <row r="851" spans="1:20" ht="15.75" x14ac:dyDescent="0.25">
      <c r="A851" s="2">
        <v>915</v>
      </c>
      <c r="B851" s="3">
        <v>46160</v>
      </c>
      <c r="C851" s="4" t="s">
        <v>40</v>
      </c>
      <c r="D851" s="4" t="s">
        <v>53</v>
      </c>
      <c r="E851" s="4" t="s">
        <v>22</v>
      </c>
      <c r="F851" s="4" t="s">
        <v>33</v>
      </c>
      <c r="G851" s="4" t="s">
        <v>29</v>
      </c>
      <c r="H851" s="4" t="s">
        <v>57</v>
      </c>
      <c r="I851" s="5">
        <v>1</v>
      </c>
      <c r="J851" s="6">
        <v>153.61000000000001</v>
      </c>
      <c r="K851" s="7">
        <v>0.05</v>
      </c>
      <c r="L851" s="6">
        <v>79.94</v>
      </c>
      <c r="M851" s="6">
        <f t="shared" si="52"/>
        <v>145.92950000000002</v>
      </c>
      <c r="N851" s="6">
        <f t="shared" si="53"/>
        <v>79.94</v>
      </c>
      <c r="O851" s="6">
        <f t="shared" si="54"/>
        <v>65.989500000000021</v>
      </c>
      <c r="P851" s="8">
        <f t="shared" si="55"/>
        <v>0.45220123415758989</v>
      </c>
      <c r="Q851" s="9">
        <f>YEAR(SalesDataTable[[#This Row],[Order Date]])</f>
        <v>2026</v>
      </c>
      <c r="R851" s="8" t="str">
        <f>"Q"&amp;ROUNDUP(MONTH(SalesDataTable[[#This Row],[Order Date]])/3,0)</f>
        <v>Q2</v>
      </c>
      <c r="S851" s="5">
        <f>MONTH(SalesDataTable[[#This Row],[Order Date]])</f>
        <v>5</v>
      </c>
      <c r="T851" s="8" t="str">
        <f>TEXT(SalesDataTable[[#This Row],[Order Date]],"mmm")</f>
        <v>May</v>
      </c>
    </row>
    <row r="852" spans="1:20" ht="15.75" x14ac:dyDescent="0.25">
      <c r="A852" s="2">
        <v>1188</v>
      </c>
      <c r="B852" s="3">
        <v>46160</v>
      </c>
      <c r="C852" s="4" t="s">
        <v>26</v>
      </c>
      <c r="D852" s="4" t="s">
        <v>47</v>
      </c>
      <c r="E852" s="4" t="s">
        <v>22</v>
      </c>
      <c r="F852" s="4" t="s">
        <v>23</v>
      </c>
      <c r="G852" s="4" t="s">
        <v>43</v>
      </c>
      <c r="H852" s="4" t="s">
        <v>60</v>
      </c>
      <c r="I852" s="5">
        <v>1</v>
      </c>
      <c r="J852" s="6">
        <v>82.44</v>
      </c>
      <c r="K852" s="7">
        <v>0.15</v>
      </c>
      <c r="L852" s="6">
        <v>39.380000000000003</v>
      </c>
      <c r="M852" s="6">
        <f t="shared" si="52"/>
        <v>70.073999999999998</v>
      </c>
      <c r="N852" s="6">
        <f t="shared" si="53"/>
        <v>39.380000000000003</v>
      </c>
      <c r="O852" s="6">
        <f t="shared" si="54"/>
        <v>30.693999999999996</v>
      </c>
      <c r="P852" s="8">
        <f t="shared" si="55"/>
        <v>0.43802266175757054</v>
      </c>
      <c r="Q852" s="9">
        <f>YEAR(SalesDataTable[[#This Row],[Order Date]])</f>
        <v>2026</v>
      </c>
      <c r="R852" s="8" t="str">
        <f>"Q"&amp;ROUNDUP(MONTH(SalesDataTable[[#This Row],[Order Date]])/3,0)</f>
        <v>Q2</v>
      </c>
      <c r="S852" s="5">
        <f>MONTH(SalesDataTable[[#This Row],[Order Date]])</f>
        <v>5</v>
      </c>
      <c r="T852" s="8" t="str">
        <f>TEXT(SalesDataTable[[#This Row],[Order Date]],"mmm")</f>
        <v>May</v>
      </c>
    </row>
    <row r="853" spans="1:20" ht="15.75" x14ac:dyDescent="0.25">
      <c r="A853" s="2">
        <v>1594</v>
      </c>
      <c r="B853" s="3">
        <v>46160</v>
      </c>
      <c r="C853" s="4" t="s">
        <v>20</v>
      </c>
      <c r="D853" s="4" t="s">
        <v>21</v>
      </c>
      <c r="E853" s="4" t="s">
        <v>28</v>
      </c>
      <c r="F853" s="4" t="s">
        <v>36</v>
      </c>
      <c r="G853" s="4" t="s">
        <v>29</v>
      </c>
      <c r="H853" s="4" t="s">
        <v>30</v>
      </c>
      <c r="I853" s="5">
        <v>10</v>
      </c>
      <c r="J853" s="6">
        <v>92.09</v>
      </c>
      <c r="K853" s="7">
        <v>0.15</v>
      </c>
      <c r="L853" s="6">
        <v>45.13</v>
      </c>
      <c r="M853" s="6">
        <f t="shared" si="52"/>
        <v>782.7650000000001</v>
      </c>
      <c r="N853" s="6">
        <f t="shared" si="53"/>
        <v>451.3</v>
      </c>
      <c r="O853" s="6">
        <f t="shared" si="54"/>
        <v>331.46500000000009</v>
      </c>
      <c r="P853" s="8">
        <f t="shared" si="55"/>
        <v>0.42345403792964686</v>
      </c>
      <c r="Q853" s="9">
        <f>YEAR(SalesDataTable[[#This Row],[Order Date]])</f>
        <v>2026</v>
      </c>
      <c r="R853" s="8" t="str">
        <f>"Q"&amp;ROUNDUP(MONTH(SalesDataTable[[#This Row],[Order Date]])/3,0)</f>
        <v>Q2</v>
      </c>
      <c r="S853" s="5">
        <f>MONTH(SalesDataTable[[#This Row],[Order Date]])</f>
        <v>5</v>
      </c>
      <c r="T853" s="8" t="str">
        <f>TEXT(SalesDataTable[[#This Row],[Order Date]],"mmm")</f>
        <v>May</v>
      </c>
    </row>
    <row r="854" spans="1:20" ht="15.75" x14ac:dyDescent="0.25">
      <c r="A854" s="2">
        <v>3022</v>
      </c>
      <c r="B854" s="3">
        <v>46160</v>
      </c>
      <c r="C854" s="4" t="s">
        <v>40</v>
      </c>
      <c r="D854" s="4" t="s">
        <v>53</v>
      </c>
      <c r="E854" s="4" t="s">
        <v>48</v>
      </c>
      <c r="F854" s="4" t="s">
        <v>33</v>
      </c>
      <c r="G854" s="4" t="s">
        <v>34</v>
      </c>
      <c r="H854" s="4" t="s">
        <v>35</v>
      </c>
      <c r="I854" s="5">
        <v>1</v>
      </c>
      <c r="J854" s="6">
        <v>36.72</v>
      </c>
      <c r="K854" s="7">
        <v>0</v>
      </c>
      <c r="L854" s="6">
        <v>13.67</v>
      </c>
      <c r="M854" s="6">
        <f t="shared" si="52"/>
        <v>36.72</v>
      </c>
      <c r="N854" s="6">
        <f t="shared" si="53"/>
        <v>13.67</v>
      </c>
      <c r="O854" s="6">
        <f t="shared" si="54"/>
        <v>23.049999999999997</v>
      </c>
      <c r="P854" s="8">
        <f t="shared" si="55"/>
        <v>0.62772331154684091</v>
      </c>
      <c r="Q854" s="9">
        <f>YEAR(SalesDataTable[[#This Row],[Order Date]])</f>
        <v>2026</v>
      </c>
      <c r="R854" s="8" t="str">
        <f>"Q"&amp;ROUNDUP(MONTH(SalesDataTable[[#This Row],[Order Date]])/3,0)</f>
        <v>Q2</v>
      </c>
      <c r="S854" s="5">
        <f>MONTH(SalesDataTable[[#This Row],[Order Date]])</f>
        <v>5</v>
      </c>
      <c r="T854" s="8" t="str">
        <f>TEXT(SalesDataTable[[#This Row],[Order Date]],"mmm")</f>
        <v>May</v>
      </c>
    </row>
    <row r="855" spans="1:20" ht="15.75" x14ac:dyDescent="0.25">
      <c r="A855" s="2">
        <v>588</v>
      </c>
      <c r="B855" s="3">
        <v>46161</v>
      </c>
      <c r="C855" s="4" t="s">
        <v>26</v>
      </c>
      <c r="D855" s="4" t="s">
        <v>27</v>
      </c>
      <c r="E855" s="4" t="s">
        <v>28</v>
      </c>
      <c r="F855" s="4" t="s">
        <v>36</v>
      </c>
      <c r="G855" s="4" t="s">
        <v>34</v>
      </c>
      <c r="H855" s="4" t="s">
        <v>64</v>
      </c>
      <c r="I855" s="5">
        <v>3</v>
      </c>
      <c r="J855" s="6">
        <v>132.41999999999999</v>
      </c>
      <c r="K855" s="7">
        <v>0.05</v>
      </c>
      <c r="L855" s="6">
        <v>67.09</v>
      </c>
      <c r="M855" s="6">
        <f t="shared" si="52"/>
        <v>377.39699999999999</v>
      </c>
      <c r="N855" s="6">
        <f t="shared" si="53"/>
        <v>201.27</v>
      </c>
      <c r="O855" s="6">
        <f t="shared" si="54"/>
        <v>176.12699999999998</v>
      </c>
      <c r="P855" s="8">
        <f t="shared" si="55"/>
        <v>0.46668892439526544</v>
      </c>
      <c r="Q855" s="9">
        <f>YEAR(SalesDataTable[[#This Row],[Order Date]])</f>
        <v>2026</v>
      </c>
      <c r="R855" s="8" t="str">
        <f>"Q"&amp;ROUNDUP(MONTH(SalesDataTable[[#This Row],[Order Date]])/3,0)</f>
        <v>Q2</v>
      </c>
      <c r="S855" s="5">
        <f>MONTH(SalesDataTable[[#This Row],[Order Date]])</f>
        <v>5</v>
      </c>
      <c r="T855" s="8" t="str">
        <f>TEXT(SalesDataTable[[#This Row],[Order Date]],"mmm")</f>
        <v>May</v>
      </c>
    </row>
    <row r="856" spans="1:20" ht="15.75" x14ac:dyDescent="0.25">
      <c r="A856" s="2">
        <v>1016</v>
      </c>
      <c r="B856" s="3">
        <v>46161</v>
      </c>
      <c r="C856" s="4" t="s">
        <v>40</v>
      </c>
      <c r="D856" s="4" t="s">
        <v>67</v>
      </c>
      <c r="E856" s="4" t="s">
        <v>39</v>
      </c>
      <c r="F856" s="4" t="s">
        <v>23</v>
      </c>
      <c r="G856" s="4" t="s">
        <v>43</v>
      </c>
      <c r="H856" s="4" t="s">
        <v>49</v>
      </c>
      <c r="I856" s="5">
        <v>2</v>
      </c>
      <c r="J856" s="6">
        <v>192.1</v>
      </c>
      <c r="K856" s="7">
        <v>0.05</v>
      </c>
      <c r="L856" s="6">
        <v>106.07</v>
      </c>
      <c r="M856" s="6">
        <f t="shared" si="52"/>
        <v>364.98999999999995</v>
      </c>
      <c r="N856" s="6">
        <f t="shared" si="53"/>
        <v>212.14</v>
      </c>
      <c r="O856" s="6">
        <f t="shared" si="54"/>
        <v>152.84999999999997</v>
      </c>
      <c r="P856" s="8">
        <f t="shared" si="55"/>
        <v>0.41877859667388145</v>
      </c>
      <c r="Q856" s="9">
        <f>YEAR(SalesDataTable[[#This Row],[Order Date]])</f>
        <v>2026</v>
      </c>
      <c r="R856" s="8" t="str">
        <f>"Q"&amp;ROUNDUP(MONTH(SalesDataTable[[#This Row],[Order Date]])/3,0)</f>
        <v>Q2</v>
      </c>
      <c r="S856" s="5">
        <f>MONTH(SalesDataTable[[#This Row],[Order Date]])</f>
        <v>5</v>
      </c>
      <c r="T856" s="8" t="str">
        <f>TEXT(SalesDataTable[[#This Row],[Order Date]],"mmm")</f>
        <v>May</v>
      </c>
    </row>
    <row r="857" spans="1:20" ht="15.75" x14ac:dyDescent="0.25">
      <c r="A857" s="2">
        <v>1930</v>
      </c>
      <c r="B857" s="3">
        <v>46161</v>
      </c>
      <c r="C857" s="4" t="s">
        <v>31</v>
      </c>
      <c r="D857" s="4" t="s">
        <v>72</v>
      </c>
      <c r="E857" s="4" t="s">
        <v>39</v>
      </c>
      <c r="F857" s="4" t="s">
        <v>33</v>
      </c>
      <c r="G857" s="4" t="s">
        <v>34</v>
      </c>
      <c r="H857" s="4" t="s">
        <v>35</v>
      </c>
      <c r="I857" s="5">
        <v>4</v>
      </c>
      <c r="J857" s="6">
        <v>36.94</v>
      </c>
      <c r="K857" s="7">
        <v>0</v>
      </c>
      <c r="L857" s="6">
        <v>13.63</v>
      </c>
      <c r="M857" s="6">
        <f t="shared" si="52"/>
        <v>147.76</v>
      </c>
      <c r="N857" s="6">
        <f t="shared" si="53"/>
        <v>54.52</v>
      </c>
      <c r="O857" s="6">
        <f t="shared" si="54"/>
        <v>93.239999999999981</v>
      </c>
      <c r="P857" s="8">
        <f t="shared" si="55"/>
        <v>0.63102328099620997</v>
      </c>
      <c r="Q857" s="9">
        <f>YEAR(SalesDataTable[[#This Row],[Order Date]])</f>
        <v>2026</v>
      </c>
      <c r="R857" s="8" t="str">
        <f>"Q"&amp;ROUNDUP(MONTH(SalesDataTable[[#This Row],[Order Date]])/3,0)</f>
        <v>Q2</v>
      </c>
      <c r="S857" s="5">
        <f>MONTH(SalesDataTable[[#This Row],[Order Date]])</f>
        <v>5</v>
      </c>
      <c r="T857" s="8" t="str">
        <f>TEXT(SalesDataTable[[#This Row],[Order Date]],"mmm")</f>
        <v>May</v>
      </c>
    </row>
    <row r="858" spans="1:20" ht="15.75" x14ac:dyDescent="0.25">
      <c r="A858" s="2">
        <v>2658</v>
      </c>
      <c r="B858" s="3">
        <v>46161</v>
      </c>
      <c r="C858" s="4" t="s">
        <v>20</v>
      </c>
      <c r="D858" s="4" t="s">
        <v>70</v>
      </c>
      <c r="E858" s="4" t="s">
        <v>22</v>
      </c>
      <c r="F858" s="4" t="s">
        <v>36</v>
      </c>
      <c r="G858" s="4" t="s">
        <v>29</v>
      </c>
      <c r="H858" s="4" t="s">
        <v>57</v>
      </c>
      <c r="I858" s="5">
        <v>1</v>
      </c>
      <c r="J858" s="6">
        <v>153.16999999999999</v>
      </c>
      <c r="K858" s="7">
        <v>0</v>
      </c>
      <c r="L858" s="6">
        <v>78.489999999999995</v>
      </c>
      <c r="M858" s="6">
        <f t="shared" si="52"/>
        <v>153.16999999999999</v>
      </c>
      <c r="N858" s="6">
        <f t="shared" si="53"/>
        <v>78.489999999999995</v>
      </c>
      <c r="O858" s="6">
        <f t="shared" si="54"/>
        <v>74.679999999999993</v>
      </c>
      <c r="P858" s="8">
        <f t="shared" si="55"/>
        <v>0.48756283867598094</v>
      </c>
      <c r="Q858" s="9">
        <f>YEAR(SalesDataTable[[#This Row],[Order Date]])</f>
        <v>2026</v>
      </c>
      <c r="R858" s="8" t="str">
        <f>"Q"&amp;ROUNDUP(MONTH(SalesDataTable[[#This Row],[Order Date]])/3,0)</f>
        <v>Q2</v>
      </c>
      <c r="S858" s="5">
        <f>MONTH(SalesDataTable[[#This Row],[Order Date]])</f>
        <v>5</v>
      </c>
      <c r="T858" s="8" t="str">
        <f>TEXT(SalesDataTable[[#This Row],[Order Date]],"mmm")</f>
        <v>May</v>
      </c>
    </row>
    <row r="859" spans="1:20" ht="15.75" x14ac:dyDescent="0.25">
      <c r="A859" s="2">
        <v>2951</v>
      </c>
      <c r="B859" s="3">
        <v>46161</v>
      </c>
      <c r="C859" s="4" t="s">
        <v>20</v>
      </c>
      <c r="D859" s="4" t="s">
        <v>21</v>
      </c>
      <c r="E859" s="4" t="s">
        <v>22</v>
      </c>
      <c r="F859" s="4" t="s">
        <v>36</v>
      </c>
      <c r="G859" s="4" t="s">
        <v>24</v>
      </c>
      <c r="H859" s="4" t="s">
        <v>25</v>
      </c>
      <c r="I859" s="5">
        <v>2</v>
      </c>
      <c r="J859" s="6">
        <v>82.85</v>
      </c>
      <c r="K859" s="7">
        <v>0</v>
      </c>
      <c r="L859" s="6">
        <v>42.53</v>
      </c>
      <c r="M859" s="6">
        <f t="shared" si="52"/>
        <v>165.7</v>
      </c>
      <c r="N859" s="6">
        <f t="shared" si="53"/>
        <v>85.06</v>
      </c>
      <c r="O859" s="6">
        <f t="shared" si="54"/>
        <v>80.639999999999986</v>
      </c>
      <c r="P859" s="8">
        <f t="shared" si="55"/>
        <v>0.48666264333132164</v>
      </c>
      <c r="Q859" s="9">
        <f>YEAR(SalesDataTable[[#This Row],[Order Date]])</f>
        <v>2026</v>
      </c>
      <c r="R859" s="8" t="str">
        <f>"Q"&amp;ROUNDUP(MONTH(SalesDataTable[[#This Row],[Order Date]])/3,0)</f>
        <v>Q2</v>
      </c>
      <c r="S859" s="5">
        <f>MONTH(SalesDataTable[[#This Row],[Order Date]])</f>
        <v>5</v>
      </c>
      <c r="T859" s="8" t="str">
        <f>TEXT(SalesDataTable[[#This Row],[Order Date]],"mmm")</f>
        <v>May</v>
      </c>
    </row>
    <row r="860" spans="1:20" ht="15.75" x14ac:dyDescent="0.25">
      <c r="A860" s="2">
        <v>4328</v>
      </c>
      <c r="B860" s="3">
        <v>46161</v>
      </c>
      <c r="C860" s="4" t="s">
        <v>31</v>
      </c>
      <c r="D860" s="4" t="s">
        <v>45</v>
      </c>
      <c r="E860" s="4" t="s">
        <v>48</v>
      </c>
      <c r="F860" s="4" t="s">
        <v>33</v>
      </c>
      <c r="G860" s="4" t="s">
        <v>29</v>
      </c>
      <c r="H860" s="4" t="s">
        <v>37</v>
      </c>
      <c r="I860" s="5">
        <v>1</v>
      </c>
      <c r="J860" s="6">
        <v>143.52000000000001</v>
      </c>
      <c r="K860" s="7">
        <v>0</v>
      </c>
      <c r="L860" s="6">
        <v>81.040000000000006</v>
      </c>
      <c r="M860" s="6">
        <f t="shared" si="52"/>
        <v>143.52000000000001</v>
      </c>
      <c r="N860" s="6">
        <f t="shared" si="53"/>
        <v>81.040000000000006</v>
      </c>
      <c r="O860" s="6">
        <f t="shared" si="54"/>
        <v>62.480000000000004</v>
      </c>
      <c r="P860" s="8">
        <f t="shared" si="55"/>
        <v>0.435340022296544</v>
      </c>
      <c r="Q860" s="9">
        <f>YEAR(SalesDataTable[[#This Row],[Order Date]])</f>
        <v>2026</v>
      </c>
      <c r="R860" s="8" t="str">
        <f>"Q"&amp;ROUNDUP(MONTH(SalesDataTable[[#This Row],[Order Date]])/3,0)</f>
        <v>Q2</v>
      </c>
      <c r="S860" s="5">
        <f>MONTH(SalesDataTable[[#This Row],[Order Date]])</f>
        <v>5</v>
      </c>
      <c r="T860" s="8" t="str">
        <f>TEXT(SalesDataTable[[#This Row],[Order Date]],"mmm")</f>
        <v>May</v>
      </c>
    </row>
    <row r="861" spans="1:20" ht="15.75" x14ac:dyDescent="0.25">
      <c r="A861" s="2">
        <v>4591</v>
      </c>
      <c r="B861" s="3">
        <v>46161</v>
      </c>
      <c r="C861" s="4" t="s">
        <v>31</v>
      </c>
      <c r="D861" s="4" t="s">
        <v>72</v>
      </c>
      <c r="E861" s="4" t="s">
        <v>39</v>
      </c>
      <c r="F861" s="4" t="s">
        <v>33</v>
      </c>
      <c r="G861" s="4" t="s">
        <v>43</v>
      </c>
      <c r="H861" s="4" t="s">
        <v>49</v>
      </c>
      <c r="I861" s="5">
        <v>1</v>
      </c>
      <c r="J861" s="6">
        <v>192.94</v>
      </c>
      <c r="K861" s="7">
        <v>0</v>
      </c>
      <c r="L861" s="6">
        <v>105.15</v>
      </c>
      <c r="M861" s="6">
        <f t="shared" si="52"/>
        <v>192.94</v>
      </c>
      <c r="N861" s="6">
        <f t="shared" si="53"/>
        <v>105.15</v>
      </c>
      <c r="O861" s="6">
        <f t="shared" si="54"/>
        <v>87.789999999999992</v>
      </c>
      <c r="P861" s="8">
        <f t="shared" si="55"/>
        <v>0.45501192080439512</v>
      </c>
      <c r="Q861" s="9">
        <f>YEAR(SalesDataTable[[#This Row],[Order Date]])</f>
        <v>2026</v>
      </c>
      <c r="R861" s="8" t="str">
        <f>"Q"&amp;ROUNDUP(MONTH(SalesDataTable[[#This Row],[Order Date]])/3,0)</f>
        <v>Q2</v>
      </c>
      <c r="S861" s="5">
        <f>MONTH(SalesDataTable[[#This Row],[Order Date]])</f>
        <v>5</v>
      </c>
      <c r="T861" s="8" t="str">
        <f>TEXT(SalesDataTable[[#This Row],[Order Date]],"mmm")</f>
        <v>May</v>
      </c>
    </row>
    <row r="862" spans="1:20" ht="15.75" x14ac:dyDescent="0.25">
      <c r="A862" s="2">
        <v>280</v>
      </c>
      <c r="B862" s="3">
        <v>46162</v>
      </c>
      <c r="C862" s="4" t="s">
        <v>40</v>
      </c>
      <c r="D862" s="4" t="s">
        <v>53</v>
      </c>
      <c r="E862" s="4" t="s">
        <v>39</v>
      </c>
      <c r="F862" s="4" t="s">
        <v>36</v>
      </c>
      <c r="G862" s="4" t="s">
        <v>34</v>
      </c>
      <c r="H862" s="4" t="s">
        <v>68</v>
      </c>
      <c r="I862" s="5">
        <v>1</v>
      </c>
      <c r="J862" s="6">
        <v>168.56</v>
      </c>
      <c r="K862" s="7">
        <v>0</v>
      </c>
      <c r="L862" s="6">
        <v>85.46</v>
      </c>
      <c r="M862" s="6">
        <f t="shared" si="52"/>
        <v>168.56</v>
      </c>
      <c r="N862" s="6">
        <f t="shared" si="53"/>
        <v>85.46</v>
      </c>
      <c r="O862" s="6">
        <f t="shared" si="54"/>
        <v>83.100000000000009</v>
      </c>
      <c r="P862" s="8">
        <f t="shared" si="55"/>
        <v>0.49299952539155201</v>
      </c>
      <c r="Q862" s="9">
        <f>YEAR(SalesDataTable[[#This Row],[Order Date]])</f>
        <v>2026</v>
      </c>
      <c r="R862" s="8" t="str">
        <f>"Q"&amp;ROUNDUP(MONTH(SalesDataTable[[#This Row],[Order Date]])/3,0)</f>
        <v>Q2</v>
      </c>
      <c r="S862" s="5">
        <f>MONTH(SalesDataTable[[#This Row],[Order Date]])</f>
        <v>5</v>
      </c>
      <c r="T862" s="8" t="str">
        <f>TEXT(SalesDataTable[[#This Row],[Order Date]],"mmm")</f>
        <v>May</v>
      </c>
    </row>
    <row r="863" spans="1:20" ht="15.75" x14ac:dyDescent="0.25">
      <c r="A863" s="2">
        <v>409</v>
      </c>
      <c r="B863" s="3">
        <v>46162</v>
      </c>
      <c r="C863" s="4" t="s">
        <v>20</v>
      </c>
      <c r="D863" s="4" t="s">
        <v>21</v>
      </c>
      <c r="E863" s="4" t="s">
        <v>22</v>
      </c>
      <c r="F863" s="4" t="s">
        <v>33</v>
      </c>
      <c r="G863" s="4" t="s">
        <v>43</v>
      </c>
      <c r="H863" s="4" t="s">
        <v>71</v>
      </c>
      <c r="I863" s="5">
        <v>2</v>
      </c>
      <c r="J863" s="6">
        <v>123.9</v>
      </c>
      <c r="K863" s="7">
        <v>0</v>
      </c>
      <c r="L863" s="6">
        <v>58.95</v>
      </c>
      <c r="M863" s="6">
        <f t="shared" si="52"/>
        <v>247.8</v>
      </c>
      <c r="N863" s="6">
        <f t="shared" si="53"/>
        <v>117.9</v>
      </c>
      <c r="O863" s="6">
        <f t="shared" si="54"/>
        <v>129.9</v>
      </c>
      <c r="P863" s="8">
        <f t="shared" si="55"/>
        <v>0.52421307506053272</v>
      </c>
      <c r="Q863" s="9">
        <f>YEAR(SalesDataTable[[#This Row],[Order Date]])</f>
        <v>2026</v>
      </c>
      <c r="R863" s="8" t="str">
        <f>"Q"&amp;ROUNDUP(MONTH(SalesDataTable[[#This Row],[Order Date]])/3,0)</f>
        <v>Q2</v>
      </c>
      <c r="S863" s="5">
        <f>MONTH(SalesDataTable[[#This Row],[Order Date]])</f>
        <v>5</v>
      </c>
      <c r="T863" s="8" t="str">
        <f>TEXT(SalesDataTable[[#This Row],[Order Date]],"mmm")</f>
        <v>May</v>
      </c>
    </row>
    <row r="864" spans="1:20" ht="15.75" x14ac:dyDescent="0.25">
      <c r="A864" s="2">
        <v>1372</v>
      </c>
      <c r="B864" s="3">
        <v>46162</v>
      </c>
      <c r="C864" s="4" t="s">
        <v>20</v>
      </c>
      <c r="D864" s="4" t="s">
        <v>56</v>
      </c>
      <c r="E864" s="4" t="s">
        <v>22</v>
      </c>
      <c r="F864" s="4" t="s">
        <v>33</v>
      </c>
      <c r="G864" s="4" t="s">
        <v>29</v>
      </c>
      <c r="H864" s="4" t="s">
        <v>37</v>
      </c>
      <c r="I864" s="5">
        <v>2</v>
      </c>
      <c r="J864" s="6">
        <v>140.93</v>
      </c>
      <c r="K864" s="7">
        <v>0</v>
      </c>
      <c r="L864" s="6">
        <v>81.040000000000006</v>
      </c>
      <c r="M864" s="6">
        <f t="shared" si="52"/>
        <v>281.86</v>
      </c>
      <c r="N864" s="6">
        <f t="shared" si="53"/>
        <v>162.08000000000001</v>
      </c>
      <c r="O864" s="6">
        <f t="shared" si="54"/>
        <v>119.78</v>
      </c>
      <c r="P864" s="8">
        <f t="shared" si="55"/>
        <v>0.42496274746327961</v>
      </c>
      <c r="Q864" s="9">
        <f>YEAR(SalesDataTable[[#This Row],[Order Date]])</f>
        <v>2026</v>
      </c>
      <c r="R864" s="8" t="str">
        <f>"Q"&amp;ROUNDUP(MONTH(SalesDataTable[[#This Row],[Order Date]])/3,0)</f>
        <v>Q2</v>
      </c>
      <c r="S864" s="5">
        <f>MONTH(SalesDataTable[[#This Row],[Order Date]])</f>
        <v>5</v>
      </c>
      <c r="T864" s="8" t="str">
        <f>TEXT(SalesDataTable[[#This Row],[Order Date]],"mmm")</f>
        <v>May</v>
      </c>
    </row>
    <row r="865" spans="1:20" ht="15.75" x14ac:dyDescent="0.25">
      <c r="A865" s="2">
        <v>2327</v>
      </c>
      <c r="B865" s="3">
        <v>46162</v>
      </c>
      <c r="C865" s="4" t="s">
        <v>31</v>
      </c>
      <c r="D865" s="4" t="s">
        <v>45</v>
      </c>
      <c r="E865" s="4" t="s">
        <v>39</v>
      </c>
      <c r="F865" s="4" t="s">
        <v>23</v>
      </c>
      <c r="G865" s="4" t="s">
        <v>29</v>
      </c>
      <c r="H865" s="4" t="s">
        <v>66</v>
      </c>
      <c r="I865" s="5">
        <v>1</v>
      </c>
      <c r="J865" s="6">
        <v>73.150000000000006</v>
      </c>
      <c r="K865" s="7">
        <v>0</v>
      </c>
      <c r="L865" s="6">
        <v>32.950000000000003</v>
      </c>
      <c r="M865" s="6">
        <f t="shared" si="52"/>
        <v>73.150000000000006</v>
      </c>
      <c r="N865" s="6">
        <f t="shared" si="53"/>
        <v>32.950000000000003</v>
      </c>
      <c r="O865" s="6">
        <f t="shared" si="54"/>
        <v>40.200000000000003</v>
      </c>
      <c r="P865" s="8">
        <f t="shared" si="55"/>
        <v>0.54955570745044424</v>
      </c>
      <c r="Q865" s="9">
        <f>YEAR(SalesDataTable[[#This Row],[Order Date]])</f>
        <v>2026</v>
      </c>
      <c r="R865" s="8" t="str">
        <f>"Q"&amp;ROUNDUP(MONTH(SalesDataTable[[#This Row],[Order Date]])/3,0)</f>
        <v>Q2</v>
      </c>
      <c r="S865" s="5">
        <f>MONTH(SalesDataTable[[#This Row],[Order Date]])</f>
        <v>5</v>
      </c>
      <c r="T865" s="8" t="str">
        <f>TEXT(SalesDataTable[[#This Row],[Order Date]],"mmm")</f>
        <v>May</v>
      </c>
    </row>
    <row r="866" spans="1:20" ht="15.75" x14ac:dyDescent="0.25">
      <c r="A866" s="2">
        <v>2703</v>
      </c>
      <c r="B866" s="3">
        <v>46162</v>
      </c>
      <c r="C866" s="4" t="s">
        <v>40</v>
      </c>
      <c r="D866" s="4" t="s">
        <v>53</v>
      </c>
      <c r="E866" s="4" t="s">
        <v>39</v>
      </c>
      <c r="F866" s="4" t="s">
        <v>36</v>
      </c>
      <c r="G866" s="4" t="s">
        <v>43</v>
      </c>
      <c r="H866" s="4" t="s">
        <v>49</v>
      </c>
      <c r="I866" s="5">
        <v>2</v>
      </c>
      <c r="J866" s="6">
        <v>197.35</v>
      </c>
      <c r="K866" s="7">
        <v>0.05</v>
      </c>
      <c r="L866" s="6">
        <v>102.63</v>
      </c>
      <c r="M866" s="6">
        <f t="shared" si="52"/>
        <v>374.96499999999997</v>
      </c>
      <c r="N866" s="6">
        <f t="shared" si="53"/>
        <v>205.26</v>
      </c>
      <c r="O866" s="6">
        <f t="shared" si="54"/>
        <v>169.70499999999998</v>
      </c>
      <c r="P866" s="8">
        <f t="shared" si="55"/>
        <v>0.45258890829810783</v>
      </c>
      <c r="Q866" s="9">
        <f>YEAR(SalesDataTable[[#This Row],[Order Date]])</f>
        <v>2026</v>
      </c>
      <c r="R866" s="8" t="str">
        <f>"Q"&amp;ROUNDUP(MONTH(SalesDataTable[[#This Row],[Order Date]])/3,0)</f>
        <v>Q2</v>
      </c>
      <c r="S866" s="5">
        <f>MONTH(SalesDataTable[[#This Row],[Order Date]])</f>
        <v>5</v>
      </c>
      <c r="T866" s="8" t="str">
        <f>TEXT(SalesDataTable[[#This Row],[Order Date]],"mmm")</f>
        <v>May</v>
      </c>
    </row>
    <row r="867" spans="1:20" ht="15.75" x14ac:dyDescent="0.25">
      <c r="A867" s="2">
        <v>2776</v>
      </c>
      <c r="B867" s="3">
        <v>46162</v>
      </c>
      <c r="C867" s="4" t="s">
        <v>40</v>
      </c>
      <c r="D867" s="4" t="s">
        <v>41</v>
      </c>
      <c r="E867" s="4" t="s">
        <v>22</v>
      </c>
      <c r="F867" s="4" t="s">
        <v>36</v>
      </c>
      <c r="G867" s="4" t="s">
        <v>34</v>
      </c>
      <c r="H867" s="4" t="s">
        <v>35</v>
      </c>
      <c r="I867" s="5">
        <v>3</v>
      </c>
      <c r="J867" s="6">
        <v>36.74</v>
      </c>
      <c r="K867" s="7">
        <v>0.05</v>
      </c>
      <c r="L867" s="6">
        <v>13.97</v>
      </c>
      <c r="M867" s="6">
        <f t="shared" si="52"/>
        <v>104.70899999999999</v>
      </c>
      <c r="N867" s="6">
        <f t="shared" si="53"/>
        <v>41.910000000000004</v>
      </c>
      <c r="O867" s="6">
        <f t="shared" si="54"/>
        <v>62.798999999999985</v>
      </c>
      <c r="P867" s="8">
        <f t="shared" si="55"/>
        <v>0.59974787267570118</v>
      </c>
      <c r="Q867" s="9">
        <f>YEAR(SalesDataTable[[#This Row],[Order Date]])</f>
        <v>2026</v>
      </c>
      <c r="R867" s="8" t="str">
        <f>"Q"&amp;ROUNDUP(MONTH(SalesDataTable[[#This Row],[Order Date]])/3,0)</f>
        <v>Q2</v>
      </c>
      <c r="S867" s="5">
        <f>MONTH(SalesDataTable[[#This Row],[Order Date]])</f>
        <v>5</v>
      </c>
      <c r="T867" s="8" t="str">
        <f>TEXT(SalesDataTable[[#This Row],[Order Date]],"mmm")</f>
        <v>May</v>
      </c>
    </row>
    <row r="868" spans="1:20" ht="15.75" x14ac:dyDescent="0.25">
      <c r="A868" s="2">
        <v>3411</v>
      </c>
      <c r="B868" s="3">
        <v>46162</v>
      </c>
      <c r="C868" s="4" t="s">
        <v>26</v>
      </c>
      <c r="D868" s="4" t="s">
        <v>61</v>
      </c>
      <c r="E868" s="4" t="s">
        <v>22</v>
      </c>
      <c r="F868" s="4" t="s">
        <v>23</v>
      </c>
      <c r="G868" s="4" t="s">
        <v>29</v>
      </c>
      <c r="H868" s="4" t="s">
        <v>57</v>
      </c>
      <c r="I868" s="5">
        <v>2</v>
      </c>
      <c r="J868" s="6">
        <v>151.35</v>
      </c>
      <c r="K868" s="7">
        <v>0.05</v>
      </c>
      <c r="L868" s="6">
        <v>77.150000000000006</v>
      </c>
      <c r="M868" s="6">
        <f t="shared" si="52"/>
        <v>287.565</v>
      </c>
      <c r="N868" s="6">
        <f t="shared" si="53"/>
        <v>154.30000000000001</v>
      </c>
      <c r="O868" s="6">
        <f t="shared" si="54"/>
        <v>133.26499999999999</v>
      </c>
      <c r="P868" s="8">
        <f t="shared" si="55"/>
        <v>0.46342566028550064</v>
      </c>
      <c r="Q868" s="9">
        <f>YEAR(SalesDataTable[[#This Row],[Order Date]])</f>
        <v>2026</v>
      </c>
      <c r="R868" s="8" t="str">
        <f>"Q"&amp;ROUNDUP(MONTH(SalesDataTable[[#This Row],[Order Date]])/3,0)</f>
        <v>Q2</v>
      </c>
      <c r="S868" s="5">
        <f>MONTH(SalesDataTable[[#This Row],[Order Date]])</f>
        <v>5</v>
      </c>
      <c r="T868" s="8" t="str">
        <f>TEXT(SalesDataTable[[#This Row],[Order Date]],"mmm")</f>
        <v>May</v>
      </c>
    </row>
    <row r="869" spans="1:20" ht="15.75" x14ac:dyDescent="0.25">
      <c r="A869" s="2">
        <v>3841</v>
      </c>
      <c r="B869" s="3">
        <v>46162</v>
      </c>
      <c r="C869" s="4" t="s">
        <v>20</v>
      </c>
      <c r="D869" s="4" t="s">
        <v>70</v>
      </c>
      <c r="E869" s="4" t="s">
        <v>39</v>
      </c>
      <c r="F869" s="4" t="s">
        <v>33</v>
      </c>
      <c r="G869" s="4" t="s">
        <v>24</v>
      </c>
      <c r="H869" s="4" t="s">
        <v>42</v>
      </c>
      <c r="I869" s="5">
        <v>2</v>
      </c>
      <c r="J869" s="6">
        <v>50.09</v>
      </c>
      <c r="K869" s="7">
        <v>0.05</v>
      </c>
      <c r="L869" s="6">
        <v>23.16</v>
      </c>
      <c r="M869" s="6">
        <f t="shared" si="52"/>
        <v>95.171000000000006</v>
      </c>
      <c r="N869" s="6">
        <f t="shared" si="53"/>
        <v>46.32</v>
      </c>
      <c r="O869" s="6">
        <f t="shared" si="54"/>
        <v>48.851000000000006</v>
      </c>
      <c r="P869" s="8">
        <f t="shared" si="55"/>
        <v>0.51329711781950382</v>
      </c>
      <c r="Q869" s="9">
        <f>YEAR(SalesDataTable[[#This Row],[Order Date]])</f>
        <v>2026</v>
      </c>
      <c r="R869" s="8" t="str">
        <f>"Q"&amp;ROUNDUP(MONTH(SalesDataTable[[#This Row],[Order Date]])/3,0)</f>
        <v>Q2</v>
      </c>
      <c r="S869" s="5">
        <f>MONTH(SalesDataTable[[#This Row],[Order Date]])</f>
        <v>5</v>
      </c>
      <c r="T869" s="8" t="str">
        <f>TEXT(SalesDataTable[[#This Row],[Order Date]],"mmm")</f>
        <v>May</v>
      </c>
    </row>
    <row r="870" spans="1:20" ht="15.75" x14ac:dyDescent="0.25">
      <c r="A870" s="2">
        <v>5121</v>
      </c>
      <c r="B870" s="3">
        <v>46162</v>
      </c>
      <c r="C870" s="4" t="s">
        <v>20</v>
      </c>
      <c r="D870" s="4" t="s">
        <v>56</v>
      </c>
      <c r="E870" s="4" t="s">
        <v>22</v>
      </c>
      <c r="F870" s="4" t="s">
        <v>33</v>
      </c>
      <c r="G870" s="4" t="s">
        <v>54</v>
      </c>
      <c r="H870" s="4" t="s">
        <v>58</v>
      </c>
      <c r="I870" s="5">
        <v>2</v>
      </c>
      <c r="J870" s="6">
        <v>121.96</v>
      </c>
      <c r="K870" s="7">
        <v>0.05</v>
      </c>
      <c r="L870" s="6">
        <v>71.2</v>
      </c>
      <c r="M870" s="6">
        <f t="shared" si="52"/>
        <v>231.72399999999999</v>
      </c>
      <c r="N870" s="6">
        <f t="shared" si="53"/>
        <v>142.4</v>
      </c>
      <c r="O870" s="6">
        <f t="shared" si="54"/>
        <v>89.323999999999984</v>
      </c>
      <c r="P870" s="8">
        <f t="shared" si="55"/>
        <v>0.38547582468799085</v>
      </c>
      <c r="Q870" s="9">
        <f>YEAR(SalesDataTable[[#This Row],[Order Date]])</f>
        <v>2026</v>
      </c>
      <c r="R870" s="8" t="str">
        <f>"Q"&amp;ROUNDUP(MONTH(SalesDataTable[[#This Row],[Order Date]])/3,0)</f>
        <v>Q2</v>
      </c>
      <c r="S870" s="5">
        <f>MONTH(SalesDataTable[[#This Row],[Order Date]])</f>
        <v>5</v>
      </c>
      <c r="T870" s="8" t="str">
        <f>TEXT(SalesDataTable[[#This Row],[Order Date]],"mmm")</f>
        <v>May</v>
      </c>
    </row>
    <row r="871" spans="1:20" ht="15.75" x14ac:dyDescent="0.25">
      <c r="A871" s="2">
        <v>53</v>
      </c>
      <c r="B871" s="3">
        <v>46163</v>
      </c>
      <c r="C871" s="4" t="s">
        <v>40</v>
      </c>
      <c r="D871" s="4" t="s">
        <v>67</v>
      </c>
      <c r="E871" s="4" t="s">
        <v>22</v>
      </c>
      <c r="F871" s="4" t="s">
        <v>36</v>
      </c>
      <c r="G871" s="4" t="s">
        <v>34</v>
      </c>
      <c r="H871" s="4" t="s">
        <v>64</v>
      </c>
      <c r="I871" s="5">
        <v>1</v>
      </c>
      <c r="J871" s="6">
        <v>134.28</v>
      </c>
      <c r="K871" s="7">
        <v>0.05</v>
      </c>
      <c r="L871" s="6">
        <v>65.44</v>
      </c>
      <c r="M871" s="6">
        <f t="shared" si="52"/>
        <v>127.56599999999999</v>
      </c>
      <c r="N871" s="6">
        <f t="shared" si="53"/>
        <v>65.44</v>
      </c>
      <c r="O871" s="6">
        <f t="shared" si="54"/>
        <v>62.125999999999991</v>
      </c>
      <c r="P871" s="8">
        <f t="shared" si="55"/>
        <v>0.487010645469796</v>
      </c>
      <c r="Q871" s="9">
        <f>YEAR(SalesDataTable[[#This Row],[Order Date]])</f>
        <v>2026</v>
      </c>
      <c r="R871" s="8" t="str">
        <f>"Q"&amp;ROUNDUP(MONTH(SalesDataTable[[#This Row],[Order Date]])/3,0)</f>
        <v>Q2</v>
      </c>
      <c r="S871" s="5">
        <f>MONTH(SalesDataTable[[#This Row],[Order Date]])</f>
        <v>5</v>
      </c>
      <c r="T871" s="8" t="str">
        <f>TEXT(SalesDataTable[[#This Row],[Order Date]],"mmm")</f>
        <v>May</v>
      </c>
    </row>
    <row r="872" spans="1:20" ht="15.75" x14ac:dyDescent="0.25">
      <c r="A872" s="2">
        <v>127</v>
      </c>
      <c r="B872" s="3">
        <v>46163</v>
      </c>
      <c r="C872" s="4" t="s">
        <v>40</v>
      </c>
      <c r="D872" s="4" t="s">
        <v>51</v>
      </c>
      <c r="E872" s="4" t="s">
        <v>22</v>
      </c>
      <c r="F872" s="4" t="s">
        <v>36</v>
      </c>
      <c r="G872" s="4" t="s">
        <v>24</v>
      </c>
      <c r="H872" s="4" t="s">
        <v>50</v>
      </c>
      <c r="I872" s="5">
        <v>3</v>
      </c>
      <c r="J872" s="6">
        <v>100.48</v>
      </c>
      <c r="K872" s="7">
        <v>0.05</v>
      </c>
      <c r="L872" s="6">
        <v>50.68</v>
      </c>
      <c r="M872" s="6">
        <f t="shared" si="52"/>
        <v>286.36799999999999</v>
      </c>
      <c r="N872" s="6">
        <f t="shared" si="53"/>
        <v>152.04</v>
      </c>
      <c r="O872" s="6">
        <f t="shared" si="54"/>
        <v>134.328</v>
      </c>
      <c r="P872" s="8">
        <f t="shared" si="55"/>
        <v>0.46907475695608447</v>
      </c>
      <c r="Q872" s="9">
        <f>YEAR(SalesDataTable[[#This Row],[Order Date]])</f>
        <v>2026</v>
      </c>
      <c r="R872" s="8" t="str">
        <f>"Q"&amp;ROUNDUP(MONTH(SalesDataTable[[#This Row],[Order Date]])/3,0)</f>
        <v>Q2</v>
      </c>
      <c r="S872" s="5">
        <f>MONTH(SalesDataTable[[#This Row],[Order Date]])</f>
        <v>5</v>
      </c>
      <c r="T872" s="8" t="str">
        <f>TEXT(SalesDataTable[[#This Row],[Order Date]],"mmm")</f>
        <v>May</v>
      </c>
    </row>
    <row r="873" spans="1:20" ht="15.75" x14ac:dyDescent="0.25">
      <c r="A873" s="2">
        <v>1092</v>
      </c>
      <c r="B873" s="3">
        <v>46163</v>
      </c>
      <c r="C873" s="4" t="s">
        <v>40</v>
      </c>
      <c r="D873" s="4" t="s">
        <v>53</v>
      </c>
      <c r="E873" s="4" t="s">
        <v>22</v>
      </c>
      <c r="F873" s="4" t="s">
        <v>33</v>
      </c>
      <c r="G873" s="4" t="s">
        <v>54</v>
      </c>
      <c r="H873" s="4" t="s">
        <v>62</v>
      </c>
      <c r="I873" s="5">
        <v>3</v>
      </c>
      <c r="J873" s="6">
        <v>36.229999999999997</v>
      </c>
      <c r="K873" s="7">
        <v>0</v>
      </c>
      <c r="L873" s="6">
        <v>13.55</v>
      </c>
      <c r="M873" s="6">
        <f t="shared" si="52"/>
        <v>108.69</v>
      </c>
      <c r="N873" s="6">
        <f t="shared" si="53"/>
        <v>40.650000000000006</v>
      </c>
      <c r="O873" s="6">
        <f t="shared" si="54"/>
        <v>68.039999999999992</v>
      </c>
      <c r="P873" s="8">
        <f t="shared" si="55"/>
        <v>0.62600055202870541</v>
      </c>
      <c r="Q873" s="9">
        <f>YEAR(SalesDataTable[[#This Row],[Order Date]])</f>
        <v>2026</v>
      </c>
      <c r="R873" s="8" t="str">
        <f>"Q"&amp;ROUNDUP(MONTH(SalesDataTable[[#This Row],[Order Date]])/3,0)</f>
        <v>Q2</v>
      </c>
      <c r="S873" s="5">
        <f>MONTH(SalesDataTable[[#This Row],[Order Date]])</f>
        <v>5</v>
      </c>
      <c r="T873" s="8" t="str">
        <f>TEXT(SalesDataTable[[#This Row],[Order Date]],"mmm")</f>
        <v>May</v>
      </c>
    </row>
    <row r="874" spans="1:20" ht="15.75" x14ac:dyDescent="0.25">
      <c r="A874" s="2">
        <v>1213</v>
      </c>
      <c r="B874" s="3">
        <v>46163</v>
      </c>
      <c r="C874" s="4" t="s">
        <v>31</v>
      </c>
      <c r="D874" s="4" t="s">
        <v>32</v>
      </c>
      <c r="E874" s="4" t="s">
        <v>48</v>
      </c>
      <c r="F874" s="4" t="s">
        <v>23</v>
      </c>
      <c r="G874" s="4" t="s">
        <v>43</v>
      </c>
      <c r="H874" s="4" t="s">
        <v>71</v>
      </c>
      <c r="I874" s="5">
        <v>3</v>
      </c>
      <c r="J874" s="6">
        <v>120.61</v>
      </c>
      <c r="K874" s="7">
        <v>0</v>
      </c>
      <c r="L874" s="6">
        <v>60.17</v>
      </c>
      <c r="M874" s="6">
        <f t="shared" si="52"/>
        <v>361.83</v>
      </c>
      <c r="N874" s="6">
        <f t="shared" si="53"/>
        <v>180.51</v>
      </c>
      <c r="O874" s="6">
        <f t="shared" si="54"/>
        <v>181.32</v>
      </c>
      <c r="P874" s="8">
        <f t="shared" si="55"/>
        <v>0.50111931017328581</v>
      </c>
      <c r="Q874" s="9">
        <f>YEAR(SalesDataTable[[#This Row],[Order Date]])</f>
        <v>2026</v>
      </c>
      <c r="R874" s="8" t="str">
        <f>"Q"&amp;ROUNDUP(MONTH(SalesDataTable[[#This Row],[Order Date]])/3,0)</f>
        <v>Q2</v>
      </c>
      <c r="S874" s="5">
        <f>MONTH(SalesDataTable[[#This Row],[Order Date]])</f>
        <v>5</v>
      </c>
      <c r="T874" s="8" t="str">
        <f>TEXT(SalesDataTable[[#This Row],[Order Date]],"mmm")</f>
        <v>May</v>
      </c>
    </row>
    <row r="875" spans="1:20" ht="15.75" x14ac:dyDescent="0.25">
      <c r="A875" s="2">
        <v>1849</v>
      </c>
      <c r="B875" s="3">
        <v>46163</v>
      </c>
      <c r="C875" s="4" t="s">
        <v>31</v>
      </c>
      <c r="D875" s="4" t="s">
        <v>45</v>
      </c>
      <c r="E875" s="4" t="s">
        <v>48</v>
      </c>
      <c r="F875" s="4" t="s">
        <v>23</v>
      </c>
      <c r="G875" s="4" t="s">
        <v>34</v>
      </c>
      <c r="H875" s="4" t="s">
        <v>52</v>
      </c>
      <c r="I875" s="5">
        <v>3</v>
      </c>
      <c r="J875" s="6">
        <v>46.46</v>
      </c>
      <c r="K875" s="7">
        <v>0</v>
      </c>
      <c r="L875" s="6">
        <v>18.71</v>
      </c>
      <c r="M875" s="6">
        <f t="shared" si="52"/>
        <v>139.38</v>
      </c>
      <c r="N875" s="6">
        <f t="shared" si="53"/>
        <v>56.13</v>
      </c>
      <c r="O875" s="6">
        <f t="shared" si="54"/>
        <v>83.25</v>
      </c>
      <c r="P875" s="8">
        <f t="shared" si="55"/>
        <v>0.59728798966853214</v>
      </c>
      <c r="Q875" s="9">
        <f>YEAR(SalesDataTable[[#This Row],[Order Date]])</f>
        <v>2026</v>
      </c>
      <c r="R875" s="8" t="str">
        <f>"Q"&amp;ROUNDUP(MONTH(SalesDataTable[[#This Row],[Order Date]])/3,0)</f>
        <v>Q2</v>
      </c>
      <c r="S875" s="5">
        <f>MONTH(SalesDataTable[[#This Row],[Order Date]])</f>
        <v>5</v>
      </c>
      <c r="T875" s="8" t="str">
        <f>TEXT(SalesDataTable[[#This Row],[Order Date]],"mmm")</f>
        <v>May</v>
      </c>
    </row>
    <row r="876" spans="1:20" ht="15.75" x14ac:dyDescent="0.25">
      <c r="A876" s="2">
        <v>2395</v>
      </c>
      <c r="B876" s="3">
        <v>46163</v>
      </c>
      <c r="C876" s="4" t="s">
        <v>26</v>
      </c>
      <c r="D876" s="4" t="s">
        <v>63</v>
      </c>
      <c r="E876" s="4" t="s">
        <v>22</v>
      </c>
      <c r="F876" s="4" t="s">
        <v>36</v>
      </c>
      <c r="G876" s="4" t="s">
        <v>54</v>
      </c>
      <c r="H876" s="4" t="s">
        <v>62</v>
      </c>
      <c r="I876" s="5">
        <v>1</v>
      </c>
      <c r="J876" s="6">
        <v>36.9</v>
      </c>
      <c r="K876" s="7">
        <v>0.05</v>
      </c>
      <c r="L876" s="6">
        <v>13.89</v>
      </c>
      <c r="M876" s="6">
        <f t="shared" si="52"/>
        <v>35.055</v>
      </c>
      <c r="N876" s="6">
        <f t="shared" si="53"/>
        <v>13.89</v>
      </c>
      <c r="O876" s="6">
        <f t="shared" si="54"/>
        <v>21.164999999999999</v>
      </c>
      <c r="P876" s="8">
        <f t="shared" si="55"/>
        <v>0.60376551133932388</v>
      </c>
      <c r="Q876" s="9">
        <f>YEAR(SalesDataTable[[#This Row],[Order Date]])</f>
        <v>2026</v>
      </c>
      <c r="R876" s="8" t="str">
        <f>"Q"&amp;ROUNDUP(MONTH(SalesDataTable[[#This Row],[Order Date]])/3,0)</f>
        <v>Q2</v>
      </c>
      <c r="S876" s="5">
        <f>MONTH(SalesDataTable[[#This Row],[Order Date]])</f>
        <v>5</v>
      </c>
      <c r="T876" s="8" t="str">
        <f>TEXT(SalesDataTable[[#This Row],[Order Date]],"mmm")</f>
        <v>May</v>
      </c>
    </row>
    <row r="877" spans="1:20" ht="15.75" x14ac:dyDescent="0.25">
      <c r="A877" s="2">
        <v>4166</v>
      </c>
      <c r="B877" s="3">
        <v>46163</v>
      </c>
      <c r="C877" s="4" t="s">
        <v>31</v>
      </c>
      <c r="D877" s="4" t="s">
        <v>38</v>
      </c>
      <c r="E877" s="4" t="s">
        <v>22</v>
      </c>
      <c r="F877" s="4" t="s">
        <v>33</v>
      </c>
      <c r="G877" s="4" t="s">
        <v>54</v>
      </c>
      <c r="H877" s="4" t="s">
        <v>55</v>
      </c>
      <c r="I877" s="5">
        <v>6</v>
      </c>
      <c r="J877" s="6">
        <v>40.61</v>
      </c>
      <c r="K877" s="7">
        <v>0.05</v>
      </c>
      <c r="L877" s="6">
        <v>15.14</v>
      </c>
      <c r="M877" s="6">
        <f t="shared" si="52"/>
        <v>231.47699999999998</v>
      </c>
      <c r="N877" s="6">
        <f t="shared" si="53"/>
        <v>90.84</v>
      </c>
      <c r="O877" s="6">
        <f t="shared" si="54"/>
        <v>140.63699999999997</v>
      </c>
      <c r="P877" s="8">
        <f t="shared" si="55"/>
        <v>0.607563602431343</v>
      </c>
      <c r="Q877" s="9">
        <f>YEAR(SalesDataTable[[#This Row],[Order Date]])</f>
        <v>2026</v>
      </c>
      <c r="R877" s="8" t="str">
        <f>"Q"&amp;ROUNDUP(MONTH(SalesDataTable[[#This Row],[Order Date]])/3,0)</f>
        <v>Q2</v>
      </c>
      <c r="S877" s="5">
        <f>MONTH(SalesDataTable[[#This Row],[Order Date]])</f>
        <v>5</v>
      </c>
      <c r="T877" s="8" t="str">
        <f>TEXT(SalesDataTable[[#This Row],[Order Date]],"mmm")</f>
        <v>May</v>
      </c>
    </row>
    <row r="878" spans="1:20" ht="15.75" x14ac:dyDescent="0.25">
      <c r="A878" s="2">
        <v>1004</v>
      </c>
      <c r="B878" s="3">
        <v>46164</v>
      </c>
      <c r="C878" s="4" t="s">
        <v>40</v>
      </c>
      <c r="D878" s="4" t="s">
        <v>67</v>
      </c>
      <c r="E878" s="4" t="s">
        <v>22</v>
      </c>
      <c r="F878" s="4" t="s">
        <v>36</v>
      </c>
      <c r="G878" s="4" t="s">
        <v>34</v>
      </c>
      <c r="H878" s="4" t="s">
        <v>35</v>
      </c>
      <c r="I878" s="5">
        <v>2</v>
      </c>
      <c r="J878" s="6">
        <v>36.86</v>
      </c>
      <c r="K878" s="7">
        <v>0.05</v>
      </c>
      <c r="L878" s="6">
        <v>13.85</v>
      </c>
      <c r="M878" s="6">
        <f t="shared" si="52"/>
        <v>70.033999999999992</v>
      </c>
      <c r="N878" s="6">
        <f t="shared" si="53"/>
        <v>27.7</v>
      </c>
      <c r="O878" s="6">
        <f t="shared" si="54"/>
        <v>42.333999999999989</v>
      </c>
      <c r="P878" s="8">
        <f t="shared" si="55"/>
        <v>0.60447782505640113</v>
      </c>
      <c r="Q878" s="9">
        <f>YEAR(SalesDataTable[[#This Row],[Order Date]])</f>
        <v>2026</v>
      </c>
      <c r="R878" s="8" t="str">
        <f>"Q"&amp;ROUNDUP(MONTH(SalesDataTable[[#This Row],[Order Date]])/3,0)</f>
        <v>Q2</v>
      </c>
      <c r="S878" s="5">
        <f>MONTH(SalesDataTable[[#This Row],[Order Date]])</f>
        <v>5</v>
      </c>
      <c r="T878" s="8" t="str">
        <f>TEXT(SalesDataTable[[#This Row],[Order Date]],"mmm")</f>
        <v>May</v>
      </c>
    </row>
    <row r="879" spans="1:20" ht="15.75" x14ac:dyDescent="0.25">
      <c r="A879" s="2">
        <v>1012</v>
      </c>
      <c r="B879" s="3">
        <v>46164</v>
      </c>
      <c r="C879" s="4" t="s">
        <v>26</v>
      </c>
      <c r="D879" s="4" t="s">
        <v>47</v>
      </c>
      <c r="E879" s="4" t="s">
        <v>22</v>
      </c>
      <c r="F879" s="4" t="s">
        <v>33</v>
      </c>
      <c r="G879" s="4" t="s">
        <v>29</v>
      </c>
      <c r="H879" s="4" t="s">
        <v>57</v>
      </c>
      <c r="I879" s="5">
        <v>3</v>
      </c>
      <c r="J879" s="6">
        <v>156.74</v>
      </c>
      <c r="K879" s="7">
        <v>0</v>
      </c>
      <c r="L879" s="6">
        <v>79.819999999999993</v>
      </c>
      <c r="M879" s="6">
        <f t="shared" si="52"/>
        <v>470.22</v>
      </c>
      <c r="N879" s="6">
        <f t="shared" si="53"/>
        <v>239.45999999999998</v>
      </c>
      <c r="O879" s="6">
        <f t="shared" si="54"/>
        <v>230.76000000000005</v>
      </c>
      <c r="P879" s="8">
        <f t="shared" si="55"/>
        <v>0.49074901110118674</v>
      </c>
      <c r="Q879" s="9">
        <f>YEAR(SalesDataTable[[#This Row],[Order Date]])</f>
        <v>2026</v>
      </c>
      <c r="R879" s="8" t="str">
        <f>"Q"&amp;ROUNDUP(MONTH(SalesDataTable[[#This Row],[Order Date]])/3,0)</f>
        <v>Q2</v>
      </c>
      <c r="S879" s="5">
        <f>MONTH(SalesDataTable[[#This Row],[Order Date]])</f>
        <v>5</v>
      </c>
      <c r="T879" s="8" t="str">
        <f>TEXT(SalesDataTable[[#This Row],[Order Date]],"mmm")</f>
        <v>May</v>
      </c>
    </row>
    <row r="880" spans="1:20" ht="15.75" x14ac:dyDescent="0.25">
      <c r="A880" s="2">
        <v>2180</v>
      </c>
      <c r="B880" s="3">
        <v>46164</v>
      </c>
      <c r="C880" s="4" t="s">
        <v>20</v>
      </c>
      <c r="D880" s="4" t="s">
        <v>56</v>
      </c>
      <c r="E880" s="4" t="s">
        <v>28</v>
      </c>
      <c r="F880" s="4" t="s">
        <v>23</v>
      </c>
      <c r="G880" s="4" t="s">
        <v>24</v>
      </c>
      <c r="H880" s="4" t="s">
        <v>42</v>
      </c>
      <c r="I880" s="5">
        <v>3</v>
      </c>
      <c r="J880" s="6">
        <v>51.04</v>
      </c>
      <c r="K880" s="7">
        <v>0.2</v>
      </c>
      <c r="L880" s="6">
        <v>22.32</v>
      </c>
      <c r="M880" s="6">
        <f t="shared" si="52"/>
        <v>122.49600000000001</v>
      </c>
      <c r="N880" s="6">
        <f t="shared" si="53"/>
        <v>66.960000000000008</v>
      </c>
      <c r="O880" s="6">
        <f t="shared" si="54"/>
        <v>55.536000000000001</v>
      </c>
      <c r="P880" s="8">
        <f t="shared" si="55"/>
        <v>0.45336990595611282</v>
      </c>
      <c r="Q880" s="9">
        <f>YEAR(SalesDataTable[[#This Row],[Order Date]])</f>
        <v>2026</v>
      </c>
      <c r="R880" s="8" t="str">
        <f>"Q"&amp;ROUNDUP(MONTH(SalesDataTable[[#This Row],[Order Date]])/3,0)</f>
        <v>Q2</v>
      </c>
      <c r="S880" s="5">
        <f>MONTH(SalesDataTable[[#This Row],[Order Date]])</f>
        <v>5</v>
      </c>
      <c r="T880" s="8" t="str">
        <f>TEXT(SalesDataTable[[#This Row],[Order Date]],"mmm")</f>
        <v>May</v>
      </c>
    </row>
    <row r="881" spans="1:20" ht="15.75" x14ac:dyDescent="0.25">
      <c r="A881" s="2">
        <v>3659</v>
      </c>
      <c r="B881" s="3">
        <v>46164</v>
      </c>
      <c r="C881" s="4" t="s">
        <v>40</v>
      </c>
      <c r="D881" s="4" t="s">
        <v>67</v>
      </c>
      <c r="E881" s="4" t="s">
        <v>39</v>
      </c>
      <c r="F881" s="4" t="s">
        <v>33</v>
      </c>
      <c r="G881" s="4" t="s">
        <v>29</v>
      </c>
      <c r="H881" s="4" t="s">
        <v>30</v>
      </c>
      <c r="I881" s="5">
        <v>2</v>
      </c>
      <c r="J881" s="6">
        <v>93.55</v>
      </c>
      <c r="K881" s="7">
        <v>0</v>
      </c>
      <c r="L881" s="6">
        <v>44.31</v>
      </c>
      <c r="M881" s="6">
        <f t="shared" si="52"/>
        <v>187.1</v>
      </c>
      <c r="N881" s="6">
        <f t="shared" si="53"/>
        <v>88.62</v>
      </c>
      <c r="O881" s="6">
        <f t="shared" si="54"/>
        <v>98.47999999999999</v>
      </c>
      <c r="P881" s="8">
        <f t="shared" si="55"/>
        <v>0.52634954569748793</v>
      </c>
      <c r="Q881" s="9">
        <f>YEAR(SalesDataTable[[#This Row],[Order Date]])</f>
        <v>2026</v>
      </c>
      <c r="R881" s="8" t="str">
        <f>"Q"&amp;ROUNDUP(MONTH(SalesDataTable[[#This Row],[Order Date]])/3,0)</f>
        <v>Q2</v>
      </c>
      <c r="S881" s="5">
        <f>MONTH(SalesDataTable[[#This Row],[Order Date]])</f>
        <v>5</v>
      </c>
      <c r="T881" s="8" t="str">
        <f>TEXT(SalesDataTable[[#This Row],[Order Date]],"mmm")</f>
        <v>May</v>
      </c>
    </row>
    <row r="882" spans="1:20" ht="15.75" x14ac:dyDescent="0.25">
      <c r="A882" s="2">
        <v>3775</v>
      </c>
      <c r="B882" s="3">
        <v>46164</v>
      </c>
      <c r="C882" s="4" t="s">
        <v>31</v>
      </c>
      <c r="D882" s="4" t="s">
        <v>32</v>
      </c>
      <c r="E882" s="4" t="s">
        <v>22</v>
      </c>
      <c r="F882" s="4" t="s">
        <v>36</v>
      </c>
      <c r="G882" s="4" t="s">
        <v>34</v>
      </c>
      <c r="H882" s="4" t="s">
        <v>64</v>
      </c>
      <c r="I882" s="5">
        <v>1</v>
      </c>
      <c r="J882" s="6">
        <v>131.74</v>
      </c>
      <c r="K882" s="7">
        <v>0</v>
      </c>
      <c r="L882" s="6">
        <v>66.650000000000006</v>
      </c>
      <c r="M882" s="6">
        <f t="shared" si="52"/>
        <v>131.74</v>
      </c>
      <c r="N882" s="6">
        <f t="shared" si="53"/>
        <v>66.650000000000006</v>
      </c>
      <c r="O882" s="6">
        <f t="shared" si="54"/>
        <v>65.09</v>
      </c>
      <c r="P882" s="8">
        <f t="shared" si="55"/>
        <v>0.49407924700166994</v>
      </c>
      <c r="Q882" s="9">
        <f>YEAR(SalesDataTable[[#This Row],[Order Date]])</f>
        <v>2026</v>
      </c>
      <c r="R882" s="8" t="str">
        <f>"Q"&amp;ROUNDUP(MONTH(SalesDataTable[[#This Row],[Order Date]])/3,0)</f>
        <v>Q2</v>
      </c>
      <c r="S882" s="5">
        <f>MONTH(SalesDataTable[[#This Row],[Order Date]])</f>
        <v>5</v>
      </c>
      <c r="T882" s="8" t="str">
        <f>TEXT(SalesDataTable[[#This Row],[Order Date]],"mmm")</f>
        <v>May</v>
      </c>
    </row>
    <row r="883" spans="1:20" ht="15.75" x14ac:dyDescent="0.25">
      <c r="A883" s="2">
        <v>4071</v>
      </c>
      <c r="B883" s="3">
        <v>46164</v>
      </c>
      <c r="C883" s="4" t="s">
        <v>40</v>
      </c>
      <c r="D883" s="4" t="s">
        <v>53</v>
      </c>
      <c r="E883" s="4" t="s">
        <v>22</v>
      </c>
      <c r="F883" s="4" t="s">
        <v>33</v>
      </c>
      <c r="G883" s="4" t="s">
        <v>29</v>
      </c>
      <c r="H883" s="4" t="s">
        <v>30</v>
      </c>
      <c r="I883" s="5">
        <v>5</v>
      </c>
      <c r="J883" s="6">
        <v>91.79</v>
      </c>
      <c r="K883" s="7">
        <v>0.05</v>
      </c>
      <c r="L883" s="6">
        <v>44.48</v>
      </c>
      <c r="M883" s="6">
        <f t="shared" si="52"/>
        <v>436.0025</v>
      </c>
      <c r="N883" s="6">
        <f t="shared" si="53"/>
        <v>222.39999999999998</v>
      </c>
      <c r="O883" s="6">
        <f t="shared" si="54"/>
        <v>213.60250000000002</v>
      </c>
      <c r="P883" s="8">
        <f t="shared" si="55"/>
        <v>0.48991118170193981</v>
      </c>
      <c r="Q883" s="9">
        <f>YEAR(SalesDataTable[[#This Row],[Order Date]])</f>
        <v>2026</v>
      </c>
      <c r="R883" s="8" t="str">
        <f>"Q"&amp;ROUNDUP(MONTH(SalesDataTable[[#This Row],[Order Date]])/3,0)</f>
        <v>Q2</v>
      </c>
      <c r="S883" s="5">
        <f>MONTH(SalesDataTable[[#This Row],[Order Date]])</f>
        <v>5</v>
      </c>
      <c r="T883" s="8" t="str">
        <f>TEXT(SalesDataTable[[#This Row],[Order Date]],"mmm")</f>
        <v>May</v>
      </c>
    </row>
    <row r="884" spans="1:20" ht="15.75" x14ac:dyDescent="0.25">
      <c r="A884" s="2">
        <v>5137</v>
      </c>
      <c r="B884" s="3">
        <v>46164</v>
      </c>
      <c r="C884" s="4" t="s">
        <v>40</v>
      </c>
      <c r="D884" s="4" t="s">
        <v>67</v>
      </c>
      <c r="E884" s="4" t="s">
        <v>22</v>
      </c>
      <c r="F884" s="4" t="s">
        <v>36</v>
      </c>
      <c r="G884" s="4" t="s">
        <v>29</v>
      </c>
      <c r="H884" s="4" t="s">
        <v>57</v>
      </c>
      <c r="I884" s="5">
        <v>4</v>
      </c>
      <c r="J884" s="6">
        <v>155.4</v>
      </c>
      <c r="K884" s="7">
        <v>0.05</v>
      </c>
      <c r="L884" s="6">
        <v>77.31</v>
      </c>
      <c r="M884" s="6">
        <f t="shared" si="52"/>
        <v>590.52</v>
      </c>
      <c r="N884" s="6">
        <f t="shared" si="53"/>
        <v>309.24</v>
      </c>
      <c r="O884" s="6">
        <f t="shared" si="54"/>
        <v>281.27999999999997</v>
      </c>
      <c r="P884" s="8">
        <f t="shared" si="55"/>
        <v>0.47632595001016048</v>
      </c>
      <c r="Q884" s="9">
        <f>YEAR(SalesDataTable[[#This Row],[Order Date]])</f>
        <v>2026</v>
      </c>
      <c r="R884" s="8" t="str">
        <f>"Q"&amp;ROUNDUP(MONTH(SalesDataTable[[#This Row],[Order Date]])/3,0)</f>
        <v>Q2</v>
      </c>
      <c r="S884" s="5">
        <f>MONTH(SalesDataTable[[#This Row],[Order Date]])</f>
        <v>5</v>
      </c>
      <c r="T884" s="8" t="str">
        <f>TEXT(SalesDataTable[[#This Row],[Order Date]],"mmm")</f>
        <v>May</v>
      </c>
    </row>
    <row r="885" spans="1:20" ht="15.75" x14ac:dyDescent="0.25">
      <c r="A885" s="2">
        <v>133</v>
      </c>
      <c r="B885" s="3">
        <v>46165</v>
      </c>
      <c r="C885" s="4" t="s">
        <v>26</v>
      </c>
      <c r="D885" s="4" t="s">
        <v>27</v>
      </c>
      <c r="E885" s="4" t="s">
        <v>22</v>
      </c>
      <c r="F885" s="4" t="s">
        <v>33</v>
      </c>
      <c r="G885" s="4" t="s">
        <v>34</v>
      </c>
      <c r="H885" s="4" t="s">
        <v>35</v>
      </c>
      <c r="I885" s="5">
        <v>1</v>
      </c>
      <c r="J885" s="6">
        <v>36.57</v>
      </c>
      <c r="K885" s="7">
        <v>0.05</v>
      </c>
      <c r="L885" s="6">
        <v>13.33</v>
      </c>
      <c r="M885" s="6">
        <f t="shared" si="52"/>
        <v>34.741500000000002</v>
      </c>
      <c r="N885" s="6">
        <f t="shared" si="53"/>
        <v>13.33</v>
      </c>
      <c r="O885" s="6">
        <f t="shared" si="54"/>
        <v>21.411500000000004</v>
      </c>
      <c r="P885" s="8">
        <f t="shared" si="55"/>
        <v>0.61630902522919284</v>
      </c>
      <c r="Q885" s="9">
        <f>YEAR(SalesDataTable[[#This Row],[Order Date]])</f>
        <v>2026</v>
      </c>
      <c r="R885" s="8" t="str">
        <f>"Q"&amp;ROUNDUP(MONTH(SalesDataTable[[#This Row],[Order Date]])/3,0)</f>
        <v>Q2</v>
      </c>
      <c r="S885" s="5">
        <f>MONTH(SalesDataTable[[#This Row],[Order Date]])</f>
        <v>5</v>
      </c>
      <c r="T885" s="8" t="str">
        <f>TEXT(SalesDataTable[[#This Row],[Order Date]],"mmm")</f>
        <v>May</v>
      </c>
    </row>
    <row r="886" spans="1:20" ht="15.75" x14ac:dyDescent="0.25">
      <c r="A886" s="2">
        <v>1385</v>
      </c>
      <c r="B886" s="3">
        <v>46165</v>
      </c>
      <c r="C886" s="4" t="s">
        <v>31</v>
      </c>
      <c r="D886" s="4" t="s">
        <v>72</v>
      </c>
      <c r="E886" s="4" t="s">
        <v>22</v>
      </c>
      <c r="F886" s="4" t="s">
        <v>33</v>
      </c>
      <c r="G886" s="4" t="s">
        <v>24</v>
      </c>
      <c r="H886" s="4" t="s">
        <v>46</v>
      </c>
      <c r="I886" s="5">
        <v>2</v>
      </c>
      <c r="J886" s="6">
        <v>41.19</v>
      </c>
      <c r="K886" s="7">
        <v>0</v>
      </c>
      <c r="L886" s="6">
        <v>17.190000000000001</v>
      </c>
      <c r="M886" s="6">
        <f t="shared" si="52"/>
        <v>82.38</v>
      </c>
      <c r="N886" s="6">
        <f t="shared" si="53"/>
        <v>34.380000000000003</v>
      </c>
      <c r="O886" s="6">
        <f t="shared" si="54"/>
        <v>47.999999999999993</v>
      </c>
      <c r="P886" s="8">
        <f t="shared" si="55"/>
        <v>0.58266569555717407</v>
      </c>
      <c r="Q886" s="9">
        <f>YEAR(SalesDataTable[[#This Row],[Order Date]])</f>
        <v>2026</v>
      </c>
      <c r="R886" s="8" t="str">
        <f>"Q"&amp;ROUNDUP(MONTH(SalesDataTable[[#This Row],[Order Date]])/3,0)</f>
        <v>Q2</v>
      </c>
      <c r="S886" s="5">
        <f>MONTH(SalesDataTable[[#This Row],[Order Date]])</f>
        <v>5</v>
      </c>
      <c r="T886" s="8" t="str">
        <f>TEXT(SalesDataTable[[#This Row],[Order Date]],"mmm")</f>
        <v>May</v>
      </c>
    </row>
    <row r="887" spans="1:20" ht="15.75" x14ac:dyDescent="0.25">
      <c r="A887" s="2">
        <v>1597</v>
      </c>
      <c r="B887" s="3">
        <v>46165</v>
      </c>
      <c r="C887" s="4" t="s">
        <v>40</v>
      </c>
      <c r="D887" s="4" t="s">
        <v>53</v>
      </c>
      <c r="E887" s="4" t="s">
        <v>22</v>
      </c>
      <c r="F887" s="4" t="s">
        <v>23</v>
      </c>
      <c r="G887" s="4" t="s">
        <v>34</v>
      </c>
      <c r="H887" s="4" t="s">
        <v>64</v>
      </c>
      <c r="I887" s="5">
        <v>1</v>
      </c>
      <c r="J887" s="6">
        <v>136.66999999999999</v>
      </c>
      <c r="K887" s="7">
        <v>0.05</v>
      </c>
      <c r="L887" s="6">
        <v>67.099999999999994</v>
      </c>
      <c r="M887" s="6">
        <f t="shared" si="52"/>
        <v>129.83649999999997</v>
      </c>
      <c r="N887" s="6">
        <f t="shared" si="53"/>
        <v>67.099999999999994</v>
      </c>
      <c r="O887" s="6">
        <f t="shared" si="54"/>
        <v>62.736499999999978</v>
      </c>
      <c r="P887" s="8">
        <f t="shared" si="55"/>
        <v>0.48319617364916639</v>
      </c>
      <c r="Q887" s="9">
        <f>YEAR(SalesDataTable[[#This Row],[Order Date]])</f>
        <v>2026</v>
      </c>
      <c r="R887" s="8" t="str">
        <f>"Q"&amp;ROUNDUP(MONTH(SalesDataTable[[#This Row],[Order Date]])/3,0)</f>
        <v>Q2</v>
      </c>
      <c r="S887" s="5">
        <f>MONTH(SalesDataTable[[#This Row],[Order Date]])</f>
        <v>5</v>
      </c>
      <c r="T887" s="8" t="str">
        <f>TEXT(SalesDataTable[[#This Row],[Order Date]],"mmm")</f>
        <v>May</v>
      </c>
    </row>
    <row r="888" spans="1:20" ht="15.75" x14ac:dyDescent="0.25">
      <c r="A888" s="2">
        <v>2273</v>
      </c>
      <c r="B888" s="3">
        <v>46165</v>
      </c>
      <c r="C888" s="4" t="s">
        <v>31</v>
      </c>
      <c r="D888" s="4" t="s">
        <v>32</v>
      </c>
      <c r="E888" s="4" t="s">
        <v>39</v>
      </c>
      <c r="F888" s="4" t="s">
        <v>33</v>
      </c>
      <c r="G888" s="4" t="s">
        <v>54</v>
      </c>
      <c r="H888" s="4" t="s">
        <v>62</v>
      </c>
      <c r="I888" s="5">
        <v>2</v>
      </c>
      <c r="J888" s="6">
        <v>35.700000000000003</v>
      </c>
      <c r="K888" s="7">
        <v>0</v>
      </c>
      <c r="L888" s="6">
        <v>13.52</v>
      </c>
      <c r="M888" s="6">
        <f t="shared" si="52"/>
        <v>71.400000000000006</v>
      </c>
      <c r="N888" s="6">
        <f t="shared" si="53"/>
        <v>27.04</v>
      </c>
      <c r="O888" s="6">
        <f t="shared" si="54"/>
        <v>44.360000000000007</v>
      </c>
      <c r="P888" s="8">
        <f t="shared" si="55"/>
        <v>0.62128851540616248</v>
      </c>
      <c r="Q888" s="9">
        <f>YEAR(SalesDataTable[[#This Row],[Order Date]])</f>
        <v>2026</v>
      </c>
      <c r="R888" s="8" t="str">
        <f>"Q"&amp;ROUNDUP(MONTH(SalesDataTable[[#This Row],[Order Date]])/3,0)</f>
        <v>Q2</v>
      </c>
      <c r="S888" s="5">
        <f>MONTH(SalesDataTable[[#This Row],[Order Date]])</f>
        <v>5</v>
      </c>
      <c r="T888" s="8" t="str">
        <f>TEXT(SalesDataTable[[#This Row],[Order Date]],"mmm")</f>
        <v>May</v>
      </c>
    </row>
    <row r="889" spans="1:20" ht="15.75" x14ac:dyDescent="0.25">
      <c r="A889" s="2">
        <v>2931</v>
      </c>
      <c r="B889" s="3">
        <v>46165</v>
      </c>
      <c r="C889" s="4" t="s">
        <v>20</v>
      </c>
      <c r="D889" s="4" t="s">
        <v>21</v>
      </c>
      <c r="E889" s="4" t="s">
        <v>22</v>
      </c>
      <c r="F889" s="4" t="s">
        <v>23</v>
      </c>
      <c r="G889" s="4" t="s">
        <v>24</v>
      </c>
      <c r="H889" s="4" t="s">
        <v>50</v>
      </c>
      <c r="I889" s="5">
        <v>1</v>
      </c>
      <c r="J889" s="6">
        <v>100.87</v>
      </c>
      <c r="K889" s="7">
        <v>0</v>
      </c>
      <c r="L889" s="6">
        <v>50.4</v>
      </c>
      <c r="M889" s="6">
        <f t="shared" si="52"/>
        <v>100.87</v>
      </c>
      <c r="N889" s="6">
        <f t="shared" si="53"/>
        <v>50.4</v>
      </c>
      <c r="O889" s="6">
        <f t="shared" si="54"/>
        <v>50.470000000000006</v>
      </c>
      <c r="P889" s="8">
        <f t="shared" si="55"/>
        <v>0.5003469812630118</v>
      </c>
      <c r="Q889" s="9">
        <f>YEAR(SalesDataTable[[#This Row],[Order Date]])</f>
        <v>2026</v>
      </c>
      <c r="R889" s="8" t="str">
        <f>"Q"&amp;ROUNDUP(MONTH(SalesDataTable[[#This Row],[Order Date]])/3,0)</f>
        <v>Q2</v>
      </c>
      <c r="S889" s="5">
        <f>MONTH(SalesDataTable[[#This Row],[Order Date]])</f>
        <v>5</v>
      </c>
      <c r="T889" s="8" t="str">
        <f>TEXT(SalesDataTable[[#This Row],[Order Date]],"mmm")</f>
        <v>May</v>
      </c>
    </row>
    <row r="890" spans="1:20" ht="15.75" x14ac:dyDescent="0.25">
      <c r="A890" s="2">
        <v>4143</v>
      </c>
      <c r="B890" s="3">
        <v>46165</v>
      </c>
      <c r="C890" s="4" t="s">
        <v>31</v>
      </c>
      <c r="D890" s="4" t="s">
        <v>72</v>
      </c>
      <c r="E890" s="4" t="s">
        <v>39</v>
      </c>
      <c r="F890" s="4" t="s">
        <v>23</v>
      </c>
      <c r="G890" s="4" t="s">
        <v>34</v>
      </c>
      <c r="H890" s="4" t="s">
        <v>64</v>
      </c>
      <c r="I890" s="5">
        <v>1</v>
      </c>
      <c r="J890" s="6">
        <v>130.80000000000001</v>
      </c>
      <c r="K890" s="7">
        <v>0</v>
      </c>
      <c r="L890" s="6">
        <v>68.7</v>
      </c>
      <c r="M890" s="6">
        <f t="shared" si="52"/>
        <v>130.80000000000001</v>
      </c>
      <c r="N890" s="6">
        <f t="shared" si="53"/>
        <v>68.7</v>
      </c>
      <c r="O890" s="6">
        <f t="shared" si="54"/>
        <v>62.100000000000009</v>
      </c>
      <c r="P890" s="8">
        <f t="shared" si="55"/>
        <v>0.4747706422018349</v>
      </c>
      <c r="Q890" s="9">
        <f>YEAR(SalesDataTable[[#This Row],[Order Date]])</f>
        <v>2026</v>
      </c>
      <c r="R890" s="8" t="str">
        <f>"Q"&amp;ROUNDUP(MONTH(SalesDataTable[[#This Row],[Order Date]])/3,0)</f>
        <v>Q2</v>
      </c>
      <c r="S890" s="5">
        <f>MONTH(SalesDataTable[[#This Row],[Order Date]])</f>
        <v>5</v>
      </c>
      <c r="T890" s="8" t="str">
        <f>TEXT(SalesDataTable[[#This Row],[Order Date]],"mmm")</f>
        <v>May</v>
      </c>
    </row>
    <row r="891" spans="1:20" ht="15.75" x14ac:dyDescent="0.25">
      <c r="A891" s="2">
        <v>4504</v>
      </c>
      <c r="B891" s="3">
        <v>46165</v>
      </c>
      <c r="C891" s="4" t="s">
        <v>20</v>
      </c>
      <c r="D891" s="4" t="s">
        <v>56</v>
      </c>
      <c r="E891" s="4" t="s">
        <v>48</v>
      </c>
      <c r="F891" s="4" t="s">
        <v>23</v>
      </c>
      <c r="G891" s="4" t="s">
        <v>29</v>
      </c>
      <c r="H891" s="4" t="s">
        <v>57</v>
      </c>
      <c r="I891" s="5">
        <v>1</v>
      </c>
      <c r="J891" s="6">
        <v>153.88999999999999</v>
      </c>
      <c r="K891" s="7">
        <v>0</v>
      </c>
      <c r="L891" s="6">
        <v>79.64</v>
      </c>
      <c r="M891" s="6">
        <f t="shared" si="52"/>
        <v>153.88999999999999</v>
      </c>
      <c r="N891" s="6">
        <f t="shared" si="53"/>
        <v>79.64</v>
      </c>
      <c r="O891" s="6">
        <f t="shared" si="54"/>
        <v>74.249999999999986</v>
      </c>
      <c r="P891" s="8">
        <f t="shared" si="55"/>
        <v>0.4824874910650464</v>
      </c>
      <c r="Q891" s="9">
        <f>YEAR(SalesDataTable[[#This Row],[Order Date]])</f>
        <v>2026</v>
      </c>
      <c r="R891" s="8" t="str">
        <f>"Q"&amp;ROUNDUP(MONTH(SalesDataTable[[#This Row],[Order Date]])/3,0)</f>
        <v>Q2</v>
      </c>
      <c r="S891" s="5">
        <f>MONTH(SalesDataTable[[#This Row],[Order Date]])</f>
        <v>5</v>
      </c>
      <c r="T891" s="8" t="str">
        <f>TEXT(SalesDataTable[[#This Row],[Order Date]],"mmm")</f>
        <v>May</v>
      </c>
    </row>
    <row r="892" spans="1:20" ht="15.75" x14ac:dyDescent="0.25">
      <c r="A892" s="2">
        <v>656</v>
      </c>
      <c r="B892" s="3">
        <v>46166</v>
      </c>
      <c r="C892" s="4" t="s">
        <v>40</v>
      </c>
      <c r="D892" s="4" t="s">
        <v>51</v>
      </c>
      <c r="E892" s="4" t="s">
        <v>22</v>
      </c>
      <c r="F892" s="4" t="s">
        <v>33</v>
      </c>
      <c r="G892" s="4" t="s">
        <v>43</v>
      </c>
      <c r="H892" s="4" t="s">
        <v>71</v>
      </c>
      <c r="I892" s="5">
        <v>1</v>
      </c>
      <c r="J892" s="6">
        <v>122.51</v>
      </c>
      <c r="K892" s="7">
        <v>0.15</v>
      </c>
      <c r="L892" s="6">
        <v>62.2</v>
      </c>
      <c r="M892" s="6">
        <f t="shared" si="52"/>
        <v>104.1335</v>
      </c>
      <c r="N892" s="6">
        <f t="shared" si="53"/>
        <v>62.2</v>
      </c>
      <c r="O892" s="6">
        <f t="shared" si="54"/>
        <v>41.933499999999995</v>
      </c>
      <c r="P892" s="8">
        <f t="shared" si="55"/>
        <v>0.40268981643755369</v>
      </c>
      <c r="Q892" s="9">
        <f>YEAR(SalesDataTable[[#This Row],[Order Date]])</f>
        <v>2026</v>
      </c>
      <c r="R892" s="8" t="str">
        <f>"Q"&amp;ROUNDUP(MONTH(SalesDataTable[[#This Row],[Order Date]])/3,0)</f>
        <v>Q2</v>
      </c>
      <c r="S892" s="5">
        <f>MONTH(SalesDataTable[[#This Row],[Order Date]])</f>
        <v>5</v>
      </c>
      <c r="T892" s="8" t="str">
        <f>TEXT(SalesDataTable[[#This Row],[Order Date]],"mmm")</f>
        <v>May</v>
      </c>
    </row>
    <row r="893" spans="1:20" ht="15.75" x14ac:dyDescent="0.25">
      <c r="A893" s="2">
        <v>979</v>
      </c>
      <c r="B893" s="3">
        <v>46166</v>
      </c>
      <c r="C893" s="4" t="s">
        <v>40</v>
      </c>
      <c r="D893" s="4" t="s">
        <v>41</v>
      </c>
      <c r="E893" s="4" t="s">
        <v>28</v>
      </c>
      <c r="F893" s="4" t="s">
        <v>23</v>
      </c>
      <c r="G893" s="4" t="s">
        <v>24</v>
      </c>
      <c r="H893" s="4" t="s">
        <v>25</v>
      </c>
      <c r="I893" s="5">
        <v>8</v>
      </c>
      <c r="J893" s="6">
        <v>79.94</v>
      </c>
      <c r="K893" s="7">
        <v>0.15</v>
      </c>
      <c r="L893" s="6">
        <v>41.65</v>
      </c>
      <c r="M893" s="6">
        <f t="shared" si="52"/>
        <v>543.59199999999998</v>
      </c>
      <c r="N893" s="6">
        <f t="shared" si="53"/>
        <v>333.2</v>
      </c>
      <c r="O893" s="6">
        <f t="shared" si="54"/>
        <v>210.392</v>
      </c>
      <c r="P893" s="8">
        <f t="shared" si="55"/>
        <v>0.38704028021015763</v>
      </c>
      <c r="Q893" s="9">
        <f>YEAR(SalesDataTable[[#This Row],[Order Date]])</f>
        <v>2026</v>
      </c>
      <c r="R893" s="8" t="str">
        <f>"Q"&amp;ROUNDUP(MONTH(SalesDataTable[[#This Row],[Order Date]])/3,0)</f>
        <v>Q2</v>
      </c>
      <c r="S893" s="5">
        <f>MONTH(SalesDataTable[[#This Row],[Order Date]])</f>
        <v>5</v>
      </c>
      <c r="T893" s="8" t="str">
        <f>TEXT(SalesDataTable[[#This Row],[Order Date]],"mmm")</f>
        <v>May</v>
      </c>
    </row>
    <row r="894" spans="1:20" ht="15.75" x14ac:dyDescent="0.25">
      <c r="A894" s="2">
        <v>1510</v>
      </c>
      <c r="B894" s="3">
        <v>46166</v>
      </c>
      <c r="C894" s="4" t="s">
        <v>40</v>
      </c>
      <c r="D894" s="4" t="s">
        <v>51</v>
      </c>
      <c r="E894" s="4" t="s">
        <v>22</v>
      </c>
      <c r="F894" s="4" t="s">
        <v>33</v>
      </c>
      <c r="G894" s="4" t="s">
        <v>24</v>
      </c>
      <c r="H894" s="4" t="s">
        <v>42</v>
      </c>
      <c r="I894" s="5">
        <v>2</v>
      </c>
      <c r="J894" s="6">
        <v>50.78</v>
      </c>
      <c r="K894" s="7">
        <v>0.05</v>
      </c>
      <c r="L894" s="6">
        <v>23.03</v>
      </c>
      <c r="M894" s="6">
        <f t="shared" si="52"/>
        <v>96.481999999999999</v>
      </c>
      <c r="N894" s="6">
        <f t="shared" si="53"/>
        <v>46.06</v>
      </c>
      <c r="O894" s="6">
        <f t="shared" si="54"/>
        <v>50.421999999999997</v>
      </c>
      <c r="P894" s="8">
        <f t="shared" si="55"/>
        <v>0.52260525279326708</v>
      </c>
      <c r="Q894" s="9">
        <f>YEAR(SalesDataTable[[#This Row],[Order Date]])</f>
        <v>2026</v>
      </c>
      <c r="R894" s="8" t="str">
        <f>"Q"&amp;ROUNDUP(MONTH(SalesDataTable[[#This Row],[Order Date]])/3,0)</f>
        <v>Q2</v>
      </c>
      <c r="S894" s="5">
        <f>MONTH(SalesDataTable[[#This Row],[Order Date]])</f>
        <v>5</v>
      </c>
      <c r="T894" s="8" t="str">
        <f>TEXT(SalesDataTable[[#This Row],[Order Date]],"mmm")</f>
        <v>May</v>
      </c>
    </row>
    <row r="895" spans="1:20" ht="15.75" x14ac:dyDescent="0.25">
      <c r="A895" s="2">
        <v>1959</v>
      </c>
      <c r="B895" s="3">
        <v>46166</v>
      </c>
      <c r="C895" s="4" t="s">
        <v>20</v>
      </c>
      <c r="D895" s="4" t="s">
        <v>70</v>
      </c>
      <c r="E895" s="4" t="s">
        <v>48</v>
      </c>
      <c r="F895" s="4" t="s">
        <v>36</v>
      </c>
      <c r="G895" s="4" t="s">
        <v>24</v>
      </c>
      <c r="H895" s="4" t="s">
        <v>25</v>
      </c>
      <c r="I895" s="5">
        <v>2</v>
      </c>
      <c r="J895" s="6">
        <v>80.59</v>
      </c>
      <c r="K895" s="7">
        <v>0.05</v>
      </c>
      <c r="L895" s="6">
        <v>41.44</v>
      </c>
      <c r="M895" s="6">
        <f t="shared" si="52"/>
        <v>153.12100000000001</v>
      </c>
      <c r="N895" s="6">
        <f t="shared" si="53"/>
        <v>82.88</v>
      </c>
      <c r="O895" s="6">
        <f t="shared" si="54"/>
        <v>70.241000000000014</v>
      </c>
      <c r="P895" s="8">
        <f t="shared" si="55"/>
        <v>0.45872871781140412</v>
      </c>
      <c r="Q895" s="9">
        <f>YEAR(SalesDataTable[[#This Row],[Order Date]])</f>
        <v>2026</v>
      </c>
      <c r="R895" s="8" t="str">
        <f>"Q"&amp;ROUNDUP(MONTH(SalesDataTable[[#This Row],[Order Date]])/3,0)</f>
        <v>Q2</v>
      </c>
      <c r="S895" s="5">
        <f>MONTH(SalesDataTable[[#This Row],[Order Date]])</f>
        <v>5</v>
      </c>
      <c r="T895" s="8" t="str">
        <f>TEXT(SalesDataTable[[#This Row],[Order Date]],"mmm")</f>
        <v>May</v>
      </c>
    </row>
    <row r="896" spans="1:20" ht="15.75" x14ac:dyDescent="0.25">
      <c r="A896" s="2">
        <v>2089</v>
      </c>
      <c r="B896" s="3">
        <v>46166</v>
      </c>
      <c r="C896" s="4" t="s">
        <v>20</v>
      </c>
      <c r="D896" s="4" t="s">
        <v>70</v>
      </c>
      <c r="E896" s="4" t="s">
        <v>48</v>
      </c>
      <c r="F896" s="4" t="s">
        <v>33</v>
      </c>
      <c r="G896" s="4" t="s">
        <v>54</v>
      </c>
      <c r="H896" s="4" t="s">
        <v>62</v>
      </c>
      <c r="I896" s="5">
        <v>3</v>
      </c>
      <c r="J896" s="6">
        <v>35.75</v>
      </c>
      <c r="K896" s="7">
        <v>0.15</v>
      </c>
      <c r="L896" s="6">
        <v>13.54</v>
      </c>
      <c r="M896" s="6">
        <f t="shared" si="52"/>
        <v>91.162499999999994</v>
      </c>
      <c r="N896" s="6">
        <f t="shared" si="53"/>
        <v>40.619999999999997</v>
      </c>
      <c r="O896" s="6">
        <f t="shared" si="54"/>
        <v>50.542499999999997</v>
      </c>
      <c r="P896" s="8">
        <f t="shared" si="55"/>
        <v>0.55442204853969557</v>
      </c>
      <c r="Q896" s="9">
        <f>YEAR(SalesDataTable[[#This Row],[Order Date]])</f>
        <v>2026</v>
      </c>
      <c r="R896" s="8" t="str">
        <f>"Q"&amp;ROUNDUP(MONTH(SalesDataTable[[#This Row],[Order Date]])/3,0)</f>
        <v>Q2</v>
      </c>
      <c r="S896" s="5">
        <f>MONTH(SalesDataTable[[#This Row],[Order Date]])</f>
        <v>5</v>
      </c>
      <c r="T896" s="8" t="str">
        <f>TEXT(SalesDataTable[[#This Row],[Order Date]],"mmm")</f>
        <v>May</v>
      </c>
    </row>
    <row r="897" spans="1:20" ht="15.75" x14ac:dyDescent="0.25">
      <c r="A897" s="2">
        <v>2446</v>
      </c>
      <c r="B897" s="3">
        <v>46166</v>
      </c>
      <c r="C897" s="4" t="s">
        <v>26</v>
      </c>
      <c r="D897" s="4" t="s">
        <v>63</v>
      </c>
      <c r="E897" s="4" t="s">
        <v>22</v>
      </c>
      <c r="F897" s="4" t="s">
        <v>33</v>
      </c>
      <c r="G897" s="4" t="s">
        <v>43</v>
      </c>
      <c r="H897" s="4" t="s">
        <v>49</v>
      </c>
      <c r="I897" s="5">
        <v>5</v>
      </c>
      <c r="J897" s="6">
        <v>195.78</v>
      </c>
      <c r="K897" s="7">
        <v>0.1</v>
      </c>
      <c r="L897" s="6">
        <v>101.98</v>
      </c>
      <c r="M897" s="6">
        <f t="shared" si="52"/>
        <v>881.01</v>
      </c>
      <c r="N897" s="6">
        <f t="shared" si="53"/>
        <v>509.90000000000003</v>
      </c>
      <c r="O897" s="6">
        <f t="shared" si="54"/>
        <v>371.10999999999996</v>
      </c>
      <c r="P897" s="8">
        <f t="shared" si="55"/>
        <v>0.4212324491208953</v>
      </c>
      <c r="Q897" s="9">
        <f>YEAR(SalesDataTable[[#This Row],[Order Date]])</f>
        <v>2026</v>
      </c>
      <c r="R897" s="8" t="str">
        <f>"Q"&amp;ROUNDUP(MONTH(SalesDataTable[[#This Row],[Order Date]])/3,0)</f>
        <v>Q2</v>
      </c>
      <c r="S897" s="5">
        <f>MONTH(SalesDataTable[[#This Row],[Order Date]])</f>
        <v>5</v>
      </c>
      <c r="T897" s="8" t="str">
        <f>TEXT(SalesDataTable[[#This Row],[Order Date]],"mmm")</f>
        <v>May</v>
      </c>
    </row>
    <row r="898" spans="1:20" ht="15.75" x14ac:dyDescent="0.25">
      <c r="A898" s="2">
        <v>2847</v>
      </c>
      <c r="B898" s="3">
        <v>46166</v>
      </c>
      <c r="C898" s="4" t="s">
        <v>40</v>
      </c>
      <c r="D898" s="4" t="s">
        <v>67</v>
      </c>
      <c r="E898" s="4" t="s">
        <v>22</v>
      </c>
      <c r="F898" s="4" t="s">
        <v>23</v>
      </c>
      <c r="G898" s="4" t="s">
        <v>43</v>
      </c>
      <c r="H898" s="4" t="s">
        <v>71</v>
      </c>
      <c r="I898" s="5">
        <v>2</v>
      </c>
      <c r="J898" s="6">
        <v>125.95</v>
      </c>
      <c r="K898" s="7">
        <v>0.05</v>
      </c>
      <c r="L898" s="6">
        <v>61.74</v>
      </c>
      <c r="M898" s="6">
        <f t="shared" ref="M898:M961" si="56">I898*J898*(1-K898)</f>
        <v>239.30500000000001</v>
      </c>
      <c r="N898" s="6">
        <f t="shared" ref="N898:N961" si="57">I898*L898</f>
        <v>123.48</v>
      </c>
      <c r="O898" s="6">
        <f t="shared" ref="O898:O961" si="58">M898-N898</f>
        <v>115.825</v>
      </c>
      <c r="P898" s="8">
        <f t="shared" ref="P898:P961" si="59">IFERROR(O898/M898,0)</f>
        <v>0.48400576669940032</v>
      </c>
      <c r="Q898" s="9">
        <f>YEAR(SalesDataTable[[#This Row],[Order Date]])</f>
        <v>2026</v>
      </c>
      <c r="R898" s="8" t="str">
        <f>"Q"&amp;ROUNDUP(MONTH(SalesDataTable[[#This Row],[Order Date]])/3,0)</f>
        <v>Q2</v>
      </c>
      <c r="S898" s="5">
        <f>MONTH(SalesDataTable[[#This Row],[Order Date]])</f>
        <v>5</v>
      </c>
      <c r="T898" s="8" t="str">
        <f>TEXT(SalesDataTable[[#This Row],[Order Date]],"mmm")</f>
        <v>May</v>
      </c>
    </row>
    <row r="899" spans="1:20" ht="15.75" x14ac:dyDescent="0.25">
      <c r="A899" s="2">
        <v>3454</v>
      </c>
      <c r="B899" s="3">
        <v>46166</v>
      </c>
      <c r="C899" s="4" t="s">
        <v>40</v>
      </c>
      <c r="D899" s="4" t="s">
        <v>51</v>
      </c>
      <c r="E899" s="4" t="s">
        <v>22</v>
      </c>
      <c r="F899" s="4" t="s">
        <v>33</v>
      </c>
      <c r="G899" s="4" t="s">
        <v>54</v>
      </c>
      <c r="H899" s="4" t="s">
        <v>55</v>
      </c>
      <c r="I899" s="5">
        <v>2</v>
      </c>
      <c r="J899" s="6">
        <v>41.32</v>
      </c>
      <c r="K899" s="7">
        <v>0</v>
      </c>
      <c r="L899" s="6">
        <v>14.91</v>
      </c>
      <c r="M899" s="6">
        <f t="shared" si="56"/>
        <v>82.64</v>
      </c>
      <c r="N899" s="6">
        <f t="shared" si="57"/>
        <v>29.82</v>
      </c>
      <c r="O899" s="6">
        <f t="shared" si="58"/>
        <v>52.82</v>
      </c>
      <c r="P899" s="8">
        <f t="shared" si="59"/>
        <v>0.63915779283639884</v>
      </c>
      <c r="Q899" s="9">
        <f>YEAR(SalesDataTable[[#This Row],[Order Date]])</f>
        <v>2026</v>
      </c>
      <c r="R899" s="8" t="str">
        <f>"Q"&amp;ROUNDUP(MONTH(SalesDataTable[[#This Row],[Order Date]])/3,0)</f>
        <v>Q2</v>
      </c>
      <c r="S899" s="5">
        <f>MONTH(SalesDataTable[[#This Row],[Order Date]])</f>
        <v>5</v>
      </c>
      <c r="T899" s="8" t="str">
        <f>TEXT(SalesDataTable[[#This Row],[Order Date]],"mmm")</f>
        <v>May</v>
      </c>
    </row>
    <row r="900" spans="1:20" ht="15.75" x14ac:dyDescent="0.25">
      <c r="A900" s="2">
        <v>4472</v>
      </c>
      <c r="B900" s="3">
        <v>46166</v>
      </c>
      <c r="C900" s="4" t="s">
        <v>40</v>
      </c>
      <c r="D900" s="4" t="s">
        <v>53</v>
      </c>
      <c r="E900" s="4" t="s">
        <v>48</v>
      </c>
      <c r="F900" s="4" t="s">
        <v>33</v>
      </c>
      <c r="G900" s="4" t="s">
        <v>29</v>
      </c>
      <c r="H900" s="4" t="s">
        <v>37</v>
      </c>
      <c r="I900" s="5">
        <v>2</v>
      </c>
      <c r="J900" s="6">
        <v>144.01</v>
      </c>
      <c r="K900" s="7">
        <v>0</v>
      </c>
      <c r="L900" s="6">
        <v>79.37</v>
      </c>
      <c r="M900" s="6">
        <f t="shared" si="56"/>
        <v>288.02</v>
      </c>
      <c r="N900" s="6">
        <f t="shared" si="57"/>
        <v>158.74</v>
      </c>
      <c r="O900" s="6">
        <f t="shared" si="58"/>
        <v>129.27999999999997</v>
      </c>
      <c r="P900" s="8">
        <f t="shared" si="59"/>
        <v>0.44885771821401282</v>
      </c>
      <c r="Q900" s="9">
        <f>YEAR(SalesDataTable[[#This Row],[Order Date]])</f>
        <v>2026</v>
      </c>
      <c r="R900" s="8" t="str">
        <f>"Q"&amp;ROUNDUP(MONTH(SalesDataTable[[#This Row],[Order Date]])/3,0)</f>
        <v>Q2</v>
      </c>
      <c r="S900" s="5">
        <f>MONTH(SalesDataTable[[#This Row],[Order Date]])</f>
        <v>5</v>
      </c>
      <c r="T900" s="8" t="str">
        <f>TEXT(SalesDataTable[[#This Row],[Order Date]],"mmm")</f>
        <v>May</v>
      </c>
    </row>
    <row r="901" spans="1:20" ht="15.75" x14ac:dyDescent="0.25">
      <c r="A901" s="2">
        <v>4852</v>
      </c>
      <c r="B901" s="3">
        <v>46166</v>
      </c>
      <c r="C901" s="4" t="s">
        <v>20</v>
      </c>
      <c r="D901" s="4" t="s">
        <v>70</v>
      </c>
      <c r="E901" s="4" t="s">
        <v>22</v>
      </c>
      <c r="F901" s="4" t="s">
        <v>36</v>
      </c>
      <c r="G901" s="4" t="s">
        <v>24</v>
      </c>
      <c r="H901" s="4" t="s">
        <v>42</v>
      </c>
      <c r="I901" s="5">
        <v>2</v>
      </c>
      <c r="J901" s="6">
        <v>51.17</v>
      </c>
      <c r="K901" s="7">
        <v>0.05</v>
      </c>
      <c r="L901" s="6">
        <v>21.97</v>
      </c>
      <c r="M901" s="6">
        <f t="shared" si="56"/>
        <v>97.222999999999999</v>
      </c>
      <c r="N901" s="6">
        <f t="shared" si="57"/>
        <v>43.94</v>
      </c>
      <c r="O901" s="6">
        <f t="shared" si="58"/>
        <v>53.283000000000001</v>
      </c>
      <c r="P901" s="8">
        <f t="shared" si="59"/>
        <v>0.54804932989107513</v>
      </c>
      <c r="Q901" s="9">
        <f>YEAR(SalesDataTable[[#This Row],[Order Date]])</f>
        <v>2026</v>
      </c>
      <c r="R901" s="8" t="str">
        <f>"Q"&amp;ROUNDUP(MONTH(SalesDataTable[[#This Row],[Order Date]])/3,0)</f>
        <v>Q2</v>
      </c>
      <c r="S901" s="5">
        <f>MONTH(SalesDataTable[[#This Row],[Order Date]])</f>
        <v>5</v>
      </c>
      <c r="T901" s="8" t="str">
        <f>TEXT(SalesDataTable[[#This Row],[Order Date]],"mmm")</f>
        <v>May</v>
      </c>
    </row>
    <row r="902" spans="1:20" ht="15.75" x14ac:dyDescent="0.25">
      <c r="A902" s="2">
        <v>4959</v>
      </c>
      <c r="B902" s="3">
        <v>46166</v>
      </c>
      <c r="C902" s="4" t="s">
        <v>20</v>
      </c>
      <c r="D902" s="4" t="s">
        <v>21</v>
      </c>
      <c r="E902" s="4" t="s">
        <v>28</v>
      </c>
      <c r="F902" s="4" t="s">
        <v>36</v>
      </c>
      <c r="G902" s="4" t="s">
        <v>43</v>
      </c>
      <c r="H902" s="4" t="s">
        <v>60</v>
      </c>
      <c r="I902" s="5">
        <v>6</v>
      </c>
      <c r="J902" s="6">
        <v>83.58</v>
      </c>
      <c r="K902" s="7">
        <v>0.2</v>
      </c>
      <c r="L902" s="6">
        <v>40.5</v>
      </c>
      <c r="M902" s="6">
        <f t="shared" si="56"/>
        <v>401.18400000000003</v>
      </c>
      <c r="N902" s="6">
        <f t="shared" si="57"/>
        <v>243</v>
      </c>
      <c r="O902" s="6">
        <f t="shared" si="58"/>
        <v>158.18400000000003</v>
      </c>
      <c r="P902" s="8">
        <f t="shared" si="59"/>
        <v>0.39429289303661169</v>
      </c>
      <c r="Q902" s="9">
        <f>YEAR(SalesDataTable[[#This Row],[Order Date]])</f>
        <v>2026</v>
      </c>
      <c r="R902" s="8" t="str">
        <f>"Q"&amp;ROUNDUP(MONTH(SalesDataTable[[#This Row],[Order Date]])/3,0)</f>
        <v>Q2</v>
      </c>
      <c r="S902" s="5">
        <f>MONTH(SalesDataTable[[#This Row],[Order Date]])</f>
        <v>5</v>
      </c>
      <c r="T902" s="8" t="str">
        <f>TEXT(SalesDataTable[[#This Row],[Order Date]],"mmm")</f>
        <v>May</v>
      </c>
    </row>
    <row r="903" spans="1:20" ht="15.75" x14ac:dyDescent="0.25">
      <c r="A903" s="2">
        <v>5056</v>
      </c>
      <c r="B903" s="3">
        <v>46166</v>
      </c>
      <c r="C903" s="4" t="s">
        <v>31</v>
      </c>
      <c r="D903" s="4" t="s">
        <v>72</v>
      </c>
      <c r="E903" s="4" t="s">
        <v>48</v>
      </c>
      <c r="F903" s="4" t="s">
        <v>23</v>
      </c>
      <c r="G903" s="4" t="s">
        <v>43</v>
      </c>
      <c r="H903" s="4" t="s">
        <v>60</v>
      </c>
      <c r="I903" s="5">
        <v>2</v>
      </c>
      <c r="J903" s="6">
        <v>80.010000000000005</v>
      </c>
      <c r="K903" s="7">
        <v>0</v>
      </c>
      <c r="L903" s="6">
        <v>38.54</v>
      </c>
      <c r="M903" s="6">
        <f t="shared" si="56"/>
        <v>160.02000000000001</v>
      </c>
      <c r="N903" s="6">
        <f t="shared" si="57"/>
        <v>77.08</v>
      </c>
      <c r="O903" s="6">
        <f t="shared" si="58"/>
        <v>82.940000000000012</v>
      </c>
      <c r="P903" s="8">
        <f t="shared" si="59"/>
        <v>0.51831021122359711</v>
      </c>
      <c r="Q903" s="9">
        <f>YEAR(SalesDataTable[[#This Row],[Order Date]])</f>
        <v>2026</v>
      </c>
      <c r="R903" s="8" t="str">
        <f>"Q"&amp;ROUNDUP(MONTH(SalesDataTable[[#This Row],[Order Date]])/3,0)</f>
        <v>Q2</v>
      </c>
      <c r="S903" s="5">
        <f>MONTH(SalesDataTable[[#This Row],[Order Date]])</f>
        <v>5</v>
      </c>
      <c r="T903" s="8" t="str">
        <f>TEXT(SalesDataTable[[#This Row],[Order Date]],"mmm")</f>
        <v>May</v>
      </c>
    </row>
    <row r="904" spans="1:20" ht="15.75" x14ac:dyDescent="0.25">
      <c r="A904" s="2">
        <v>1152</v>
      </c>
      <c r="B904" s="3">
        <v>46167</v>
      </c>
      <c r="C904" s="4" t="s">
        <v>40</v>
      </c>
      <c r="D904" s="4" t="s">
        <v>51</v>
      </c>
      <c r="E904" s="4" t="s">
        <v>22</v>
      </c>
      <c r="F904" s="4" t="s">
        <v>33</v>
      </c>
      <c r="G904" s="4" t="s">
        <v>29</v>
      </c>
      <c r="H904" s="4" t="s">
        <v>30</v>
      </c>
      <c r="I904" s="5">
        <v>2</v>
      </c>
      <c r="J904" s="6">
        <v>94.4</v>
      </c>
      <c r="K904" s="7">
        <v>0</v>
      </c>
      <c r="L904" s="6">
        <v>46.39</v>
      </c>
      <c r="M904" s="6">
        <f t="shared" si="56"/>
        <v>188.8</v>
      </c>
      <c r="N904" s="6">
        <f t="shared" si="57"/>
        <v>92.78</v>
      </c>
      <c r="O904" s="6">
        <f t="shared" si="58"/>
        <v>96.02000000000001</v>
      </c>
      <c r="P904" s="8">
        <f t="shared" si="59"/>
        <v>0.50858050847457625</v>
      </c>
      <c r="Q904" s="9">
        <f>YEAR(SalesDataTable[[#This Row],[Order Date]])</f>
        <v>2026</v>
      </c>
      <c r="R904" s="8" t="str">
        <f>"Q"&amp;ROUNDUP(MONTH(SalesDataTable[[#This Row],[Order Date]])/3,0)</f>
        <v>Q2</v>
      </c>
      <c r="S904" s="5">
        <f>MONTH(SalesDataTable[[#This Row],[Order Date]])</f>
        <v>5</v>
      </c>
      <c r="T904" s="8" t="str">
        <f>TEXT(SalesDataTable[[#This Row],[Order Date]],"mmm")</f>
        <v>May</v>
      </c>
    </row>
    <row r="905" spans="1:20" ht="15.75" x14ac:dyDescent="0.25">
      <c r="A905" s="2">
        <v>3919</v>
      </c>
      <c r="B905" s="3">
        <v>46167</v>
      </c>
      <c r="C905" s="4" t="s">
        <v>31</v>
      </c>
      <c r="D905" s="4" t="s">
        <v>32</v>
      </c>
      <c r="E905" s="4" t="s">
        <v>39</v>
      </c>
      <c r="F905" s="4" t="s">
        <v>36</v>
      </c>
      <c r="G905" s="4" t="s">
        <v>29</v>
      </c>
      <c r="H905" s="4" t="s">
        <v>57</v>
      </c>
      <c r="I905" s="5">
        <v>6</v>
      </c>
      <c r="J905" s="6">
        <v>157.33000000000001</v>
      </c>
      <c r="K905" s="7">
        <v>0</v>
      </c>
      <c r="L905" s="6">
        <v>78.849999999999994</v>
      </c>
      <c r="M905" s="6">
        <f t="shared" si="56"/>
        <v>943.98</v>
      </c>
      <c r="N905" s="6">
        <f t="shared" si="57"/>
        <v>473.09999999999997</v>
      </c>
      <c r="O905" s="6">
        <f t="shared" si="58"/>
        <v>470.88000000000005</v>
      </c>
      <c r="P905" s="8">
        <f t="shared" si="59"/>
        <v>0.4988241276298227</v>
      </c>
      <c r="Q905" s="9">
        <f>YEAR(SalesDataTable[[#This Row],[Order Date]])</f>
        <v>2026</v>
      </c>
      <c r="R905" s="8" t="str">
        <f>"Q"&amp;ROUNDUP(MONTH(SalesDataTable[[#This Row],[Order Date]])/3,0)</f>
        <v>Q2</v>
      </c>
      <c r="S905" s="5">
        <f>MONTH(SalesDataTable[[#This Row],[Order Date]])</f>
        <v>5</v>
      </c>
      <c r="T905" s="8" t="str">
        <f>TEXT(SalesDataTable[[#This Row],[Order Date]],"mmm")</f>
        <v>May</v>
      </c>
    </row>
    <row r="906" spans="1:20" ht="15.75" x14ac:dyDescent="0.25">
      <c r="A906" s="2">
        <v>4202</v>
      </c>
      <c r="B906" s="3">
        <v>46167</v>
      </c>
      <c r="C906" s="4" t="s">
        <v>31</v>
      </c>
      <c r="D906" s="4" t="s">
        <v>38</v>
      </c>
      <c r="E906" s="4" t="s">
        <v>22</v>
      </c>
      <c r="F906" s="4" t="s">
        <v>33</v>
      </c>
      <c r="G906" s="4" t="s">
        <v>43</v>
      </c>
      <c r="H906" s="4" t="s">
        <v>71</v>
      </c>
      <c r="I906" s="5">
        <v>1</v>
      </c>
      <c r="J906" s="6">
        <v>125.44</v>
      </c>
      <c r="K906" s="7">
        <v>0</v>
      </c>
      <c r="L906" s="6">
        <v>59.92</v>
      </c>
      <c r="M906" s="6">
        <f t="shared" si="56"/>
        <v>125.44</v>
      </c>
      <c r="N906" s="6">
        <f t="shared" si="57"/>
        <v>59.92</v>
      </c>
      <c r="O906" s="6">
        <f t="shared" si="58"/>
        <v>65.52</v>
      </c>
      <c r="P906" s="8">
        <f t="shared" si="59"/>
        <v>0.5223214285714286</v>
      </c>
      <c r="Q906" s="9">
        <f>YEAR(SalesDataTable[[#This Row],[Order Date]])</f>
        <v>2026</v>
      </c>
      <c r="R906" s="8" t="str">
        <f>"Q"&amp;ROUNDUP(MONTH(SalesDataTable[[#This Row],[Order Date]])/3,0)</f>
        <v>Q2</v>
      </c>
      <c r="S906" s="5">
        <f>MONTH(SalesDataTable[[#This Row],[Order Date]])</f>
        <v>5</v>
      </c>
      <c r="T906" s="8" t="str">
        <f>TEXT(SalesDataTable[[#This Row],[Order Date]],"mmm")</f>
        <v>May</v>
      </c>
    </row>
    <row r="907" spans="1:20" ht="15.75" x14ac:dyDescent="0.25">
      <c r="A907" s="2">
        <v>4274</v>
      </c>
      <c r="B907" s="3">
        <v>46167</v>
      </c>
      <c r="C907" s="4" t="s">
        <v>26</v>
      </c>
      <c r="D907" s="4" t="s">
        <v>63</v>
      </c>
      <c r="E907" s="4" t="s">
        <v>48</v>
      </c>
      <c r="F907" s="4" t="s">
        <v>23</v>
      </c>
      <c r="G907" s="4" t="s">
        <v>54</v>
      </c>
      <c r="H907" s="4" t="s">
        <v>62</v>
      </c>
      <c r="I907" s="5">
        <v>2</v>
      </c>
      <c r="J907" s="6">
        <v>36.18</v>
      </c>
      <c r="K907" s="7">
        <v>0</v>
      </c>
      <c r="L907" s="6">
        <v>13.71</v>
      </c>
      <c r="M907" s="6">
        <f t="shared" si="56"/>
        <v>72.36</v>
      </c>
      <c r="N907" s="6">
        <f t="shared" si="57"/>
        <v>27.42</v>
      </c>
      <c r="O907" s="6">
        <f t="shared" si="58"/>
        <v>44.94</v>
      </c>
      <c r="P907" s="8">
        <f t="shared" si="59"/>
        <v>0.62106135986733002</v>
      </c>
      <c r="Q907" s="9">
        <f>YEAR(SalesDataTable[[#This Row],[Order Date]])</f>
        <v>2026</v>
      </c>
      <c r="R907" s="8" t="str">
        <f>"Q"&amp;ROUNDUP(MONTH(SalesDataTable[[#This Row],[Order Date]])/3,0)</f>
        <v>Q2</v>
      </c>
      <c r="S907" s="5">
        <f>MONTH(SalesDataTable[[#This Row],[Order Date]])</f>
        <v>5</v>
      </c>
      <c r="T907" s="8" t="str">
        <f>TEXT(SalesDataTable[[#This Row],[Order Date]],"mmm")</f>
        <v>May</v>
      </c>
    </row>
    <row r="908" spans="1:20" ht="15.75" x14ac:dyDescent="0.25">
      <c r="A908" s="2">
        <v>4364</v>
      </c>
      <c r="B908" s="3">
        <v>46167</v>
      </c>
      <c r="C908" s="4" t="s">
        <v>20</v>
      </c>
      <c r="D908" s="4" t="s">
        <v>70</v>
      </c>
      <c r="E908" s="4" t="s">
        <v>39</v>
      </c>
      <c r="F908" s="4" t="s">
        <v>23</v>
      </c>
      <c r="G908" s="4" t="s">
        <v>54</v>
      </c>
      <c r="H908" s="4" t="s">
        <v>55</v>
      </c>
      <c r="I908" s="5">
        <v>1</v>
      </c>
      <c r="J908" s="6">
        <v>41</v>
      </c>
      <c r="K908" s="7">
        <v>0.05</v>
      </c>
      <c r="L908" s="6">
        <v>14.51</v>
      </c>
      <c r="M908" s="6">
        <f t="shared" si="56"/>
        <v>38.949999999999996</v>
      </c>
      <c r="N908" s="6">
        <f t="shared" si="57"/>
        <v>14.51</v>
      </c>
      <c r="O908" s="6">
        <f t="shared" si="58"/>
        <v>24.439999999999998</v>
      </c>
      <c r="P908" s="8">
        <f t="shared" si="59"/>
        <v>0.62747111681643131</v>
      </c>
      <c r="Q908" s="9">
        <f>YEAR(SalesDataTable[[#This Row],[Order Date]])</f>
        <v>2026</v>
      </c>
      <c r="R908" s="8" t="str">
        <f>"Q"&amp;ROUNDUP(MONTH(SalesDataTable[[#This Row],[Order Date]])/3,0)</f>
        <v>Q2</v>
      </c>
      <c r="S908" s="5">
        <f>MONTH(SalesDataTable[[#This Row],[Order Date]])</f>
        <v>5</v>
      </c>
      <c r="T908" s="8" t="str">
        <f>TEXT(SalesDataTable[[#This Row],[Order Date]],"mmm")</f>
        <v>May</v>
      </c>
    </row>
    <row r="909" spans="1:20" ht="15.75" x14ac:dyDescent="0.25">
      <c r="A909" s="2">
        <v>4896</v>
      </c>
      <c r="B909" s="3">
        <v>46167</v>
      </c>
      <c r="C909" s="4" t="s">
        <v>31</v>
      </c>
      <c r="D909" s="4" t="s">
        <v>45</v>
      </c>
      <c r="E909" s="4" t="s">
        <v>22</v>
      </c>
      <c r="F909" s="4" t="s">
        <v>23</v>
      </c>
      <c r="G909" s="4" t="s">
        <v>29</v>
      </c>
      <c r="H909" s="4" t="s">
        <v>66</v>
      </c>
      <c r="I909" s="5">
        <v>1</v>
      </c>
      <c r="J909" s="6">
        <v>72.33</v>
      </c>
      <c r="K909" s="7">
        <v>0.1</v>
      </c>
      <c r="L909" s="6">
        <v>32.61</v>
      </c>
      <c r="M909" s="6">
        <f t="shared" si="56"/>
        <v>65.096999999999994</v>
      </c>
      <c r="N909" s="6">
        <f t="shared" si="57"/>
        <v>32.61</v>
      </c>
      <c r="O909" s="6">
        <f t="shared" si="58"/>
        <v>32.486999999999995</v>
      </c>
      <c r="P909" s="8">
        <f t="shared" si="59"/>
        <v>0.49905525600258072</v>
      </c>
      <c r="Q909" s="9">
        <f>YEAR(SalesDataTable[[#This Row],[Order Date]])</f>
        <v>2026</v>
      </c>
      <c r="R909" s="8" t="str">
        <f>"Q"&amp;ROUNDUP(MONTH(SalesDataTable[[#This Row],[Order Date]])/3,0)</f>
        <v>Q2</v>
      </c>
      <c r="S909" s="5">
        <f>MONTH(SalesDataTable[[#This Row],[Order Date]])</f>
        <v>5</v>
      </c>
      <c r="T909" s="8" t="str">
        <f>TEXT(SalesDataTable[[#This Row],[Order Date]],"mmm")</f>
        <v>May</v>
      </c>
    </row>
    <row r="910" spans="1:20" ht="15.75" x14ac:dyDescent="0.25">
      <c r="A910" s="2">
        <v>5109</v>
      </c>
      <c r="B910" s="3">
        <v>46167</v>
      </c>
      <c r="C910" s="4" t="s">
        <v>40</v>
      </c>
      <c r="D910" s="4" t="s">
        <v>41</v>
      </c>
      <c r="E910" s="4" t="s">
        <v>22</v>
      </c>
      <c r="F910" s="4" t="s">
        <v>36</v>
      </c>
      <c r="G910" s="4" t="s">
        <v>43</v>
      </c>
      <c r="H910" s="4" t="s">
        <v>71</v>
      </c>
      <c r="I910" s="5">
        <v>2</v>
      </c>
      <c r="J910" s="6">
        <v>125.42</v>
      </c>
      <c r="K910" s="7">
        <v>0</v>
      </c>
      <c r="L910" s="6">
        <v>62.28</v>
      </c>
      <c r="M910" s="6">
        <f t="shared" si="56"/>
        <v>250.84</v>
      </c>
      <c r="N910" s="6">
        <f t="shared" si="57"/>
        <v>124.56</v>
      </c>
      <c r="O910" s="6">
        <f t="shared" si="58"/>
        <v>126.28</v>
      </c>
      <c r="P910" s="8">
        <f t="shared" si="59"/>
        <v>0.50342848030617127</v>
      </c>
      <c r="Q910" s="9">
        <f>YEAR(SalesDataTable[[#This Row],[Order Date]])</f>
        <v>2026</v>
      </c>
      <c r="R910" s="8" t="str">
        <f>"Q"&amp;ROUNDUP(MONTH(SalesDataTable[[#This Row],[Order Date]])/3,0)</f>
        <v>Q2</v>
      </c>
      <c r="S910" s="5">
        <f>MONTH(SalesDataTable[[#This Row],[Order Date]])</f>
        <v>5</v>
      </c>
      <c r="T910" s="8" t="str">
        <f>TEXT(SalesDataTable[[#This Row],[Order Date]],"mmm")</f>
        <v>May</v>
      </c>
    </row>
    <row r="911" spans="1:20" ht="15.75" x14ac:dyDescent="0.25">
      <c r="A911" s="2">
        <v>289</v>
      </c>
      <c r="B911" s="3">
        <v>46168</v>
      </c>
      <c r="C911" s="4" t="s">
        <v>20</v>
      </c>
      <c r="D911" s="4" t="s">
        <v>70</v>
      </c>
      <c r="E911" s="4" t="s">
        <v>22</v>
      </c>
      <c r="F911" s="4" t="s">
        <v>36</v>
      </c>
      <c r="G911" s="4" t="s">
        <v>24</v>
      </c>
      <c r="H911" s="4" t="s">
        <v>46</v>
      </c>
      <c r="I911" s="5">
        <v>2</v>
      </c>
      <c r="J911" s="6">
        <v>41.29</v>
      </c>
      <c r="K911" s="7">
        <v>0.15</v>
      </c>
      <c r="L911" s="6">
        <v>16.43</v>
      </c>
      <c r="M911" s="6">
        <f t="shared" si="56"/>
        <v>70.192999999999998</v>
      </c>
      <c r="N911" s="6">
        <f t="shared" si="57"/>
        <v>32.86</v>
      </c>
      <c r="O911" s="6">
        <f t="shared" si="58"/>
        <v>37.332999999999998</v>
      </c>
      <c r="P911" s="8">
        <f t="shared" si="59"/>
        <v>0.531862151496588</v>
      </c>
      <c r="Q911" s="9">
        <f>YEAR(SalesDataTable[[#This Row],[Order Date]])</f>
        <v>2026</v>
      </c>
      <c r="R911" s="8" t="str">
        <f>"Q"&amp;ROUNDUP(MONTH(SalesDataTable[[#This Row],[Order Date]])/3,0)</f>
        <v>Q2</v>
      </c>
      <c r="S911" s="5">
        <f>MONTH(SalesDataTable[[#This Row],[Order Date]])</f>
        <v>5</v>
      </c>
      <c r="T911" s="8" t="str">
        <f>TEXT(SalesDataTable[[#This Row],[Order Date]],"mmm")</f>
        <v>May</v>
      </c>
    </row>
    <row r="912" spans="1:20" ht="15.75" x14ac:dyDescent="0.25">
      <c r="A912" s="2">
        <v>4092</v>
      </c>
      <c r="B912" s="3">
        <v>46168</v>
      </c>
      <c r="C912" s="4" t="s">
        <v>40</v>
      </c>
      <c r="D912" s="4" t="s">
        <v>53</v>
      </c>
      <c r="E912" s="4" t="s">
        <v>28</v>
      </c>
      <c r="F912" s="4" t="s">
        <v>36</v>
      </c>
      <c r="G912" s="4" t="s">
        <v>34</v>
      </c>
      <c r="H912" s="4" t="s">
        <v>64</v>
      </c>
      <c r="I912" s="5">
        <v>8</v>
      </c>
      <c r="J912" s="6">
        <v>131.4</v>
      </c>
      <c r="K912" s="7">
        <v>0.05</v>
      </c>
      <c r="L912" s="6">
        <v>66.489999999999995</v>
      </c>
      <c r="M912" s="6">
        <f t="shared" si="56"/>
        <v>998.64</v>
      </c>
      <c r="N912" s="6">
        <f t="shared" si="57"/>
        <v>531.91999999999996</v>
      </c>
      <c r="O912" s="6">
        <f t="shared" si="58"/>
        <v>466.72</v>
      </c>
      <c r="P912" s="8">
        <f t="shared" si="59"/>
        <v>0.46735560362092449</v>
      </c>
      <c r="Q912" s="9">
        <f>YEAR(SalesDataTable[[#This Row],[Order Date]])</f>
        <v>2026</v>
      </c>
      <c r="R912" s="8" t="str">
        <f>"Q"&amp;ROUNDUP(MONTH(SalesDataTable[[#This Row],[Order Date]])/3,0)</f>
        <v>Q2</v>
      </c>
      <c r="S912" s="5">
        <f>MONTH(SalesDataTable[[#This Row],[Order Date]])</f>
        <v>5</v>
      </c>
      <c r="T912" s="8" t="str">
        <f>TEXT(SalesDataTable[[#This Row],[Order Date]],"mmm")</f>
        <v>May</v>
      </c>
    </row>
    <row r="913" spans="1:20" ht="15.75" x14ac:dyDescent="0.25">
      <c r="A913" s="2">
        <v>4727</v>
      </c>
      <c r="B913" s="3">
        <v>46168</v>
      </c>
      <c r="C913" s="4" t="s">
        <v>31</v>
      </c>
      <c r="D913" s="4" t="s">
        <v>72</v>
      </c>
      <c r="E913" s="4" t="s">
        <v>22</v>
      </c>
      <c r="F913" s="4" t="s">
        <v>33</v>
      </c>
      <c r="G913" s="4" t="s">
        <v>29</v>
      </c>
      <c r="H913" s="4" t="s">
        <v>37</v>
      </c>
      <c r="I913" s="5">
        <v>4</v>
      </c>
      <c r="J913" s="6">
        <v>140.66999999999999</v>
      </c>
      <c r="K913" s="7">
        <v>0</v>
      </c>
      <c r="L913" s="6">
        <v>80.72</v>
      </c>
      <c r="M913" s="6">
        <f t="shared" si="56"/>
        <v>562.67999999999995</v>
      </c>
      <c r="N913" s="6">
        <f t="shared" si="57"/>
        <v>322.88</v>
      </c>
      <c r="O913" s="6">
        <f t="shared" si="58"/>
        <v>239.79999999999995</v>
      </c>
      <c r="P913" s="8">
        <f t="shared" si="59"/>
        <v>0.42617473519584842</v>
      </c>
      <c r="Q913" s="9">
        <f>YEAR(SalesDataTable[[#This Row],[Order Date]])</f>
        <v>2026</v>
      </c>
      <c r="R913" s="8" t="str">
        <f>"Q"&amp;ROUNDUP(MONTH(SalesDataTable[[#This Row],[Order Date]])/3,0)</f>
        <v>Q2</v>
      </c>
      <c r="S913" s="5">
        <f>MONTH(SalesDataTable[[#This Row],[Order Date]])</f>
        <v>5</v>
      </c>
      <c r="T913" s="8" t="str">
        <f>TEXT(SalesDataTable[[#This Row],[Order Date]],"mmm")</f>
        <v>May</v>
      </c>
    </row>
    <row r="914" spans="1:20" ht="15.75" x14ac:dyDescent="0.25">
      <c r="A914" s="2">
        <v>4753</v>
      </c>
      <c r="B914" s="3">
        <v>46168</v>
      </c>
      <c r="C914" s="4" t="s">
        <v>40</v>
      </c>
      <c r="D914" s="4" t="s">
        <v>53</v>
      </c>
      <c r="E914" s="4" t="s">
        <v>22</v>
      </c>
      <c r="F914" s="4" t="s">
        <v>23</v>
      </c>
      <c r="G914" s="4" t="s">
        <v>54</v>
      </c>
      <c r="H914" s="4" t="s">
        <v>62</v>
      </c>
      <c r="I914" s="5">
        <v>1</v>
      </c>
      <c r="J914" s="6">
        <v>36.659999999999997</v>
      </c>
      <c r="K914" s="7">
        <v>0.05</v>
      </c>
      <c r="L914" s="6">
        <v>13.51</v>
      </c>
      <c r="M914" s="6">
        <f t="shared" si="56"/>
        <v>34.826999999999998</v>
      </c>
      <c r="N914" s="6">
        <f t="shared" si="57"/>
        <v>13.51</v>
      </c>
      <c r="O914" s="6">
        <f t="shared" si="58"/>
        <v>21.317</v>
      </c>
      <c r="P914" s="8">
        <f t="shared" si="59"/>
        <v>0.61208257960777557</v>
      </c>
      <c r="Q914" s="9">
        <f>YEAR(SalesDataTable[[#This Row],[Order Date]])</f>
        <v>2026</v>
      </c>
      <c r="R914" s="8" t="str">
        <f>"Q"&amp;ROUNDUP(MONTH(SalesDataTable[[#This Row],[Order Date]])/3,0)</f>
        <v>Q2</v>
      </c>
      <c r="S914" s="5">
        <f>MONTH(SalesDataTable[[#This Row],[Order Date]])</f>
        <v>5</v>
      </c>
      <c r="T914" s="8" t="str">
        <f>TEXT(SalesDataTable[[#This Row],[Order Date]],"mmm")</f>
        <v>May</v>
      </c>
    </row>
    <row r="915" spans="1:20" ht="15.75" x14ac:dyDescent="0.25">
      <c r="A915" s="2">
        <v>942</v>
      </c>
      <c r="B915" s="3">
        <v>46169</v>
      </c>
      <c r="C915" s="4" t="s">
        <v>40</v>
      </c>
      <c r="D915" s="4" t="s">
        <v>41</v>
      </c>
      <c r="E915" s="4" t="s">
        <v>22</v>
      </c>
      <c r="F915" s="4" t="s">
        <v>23</v>
      </c>
      <c r="G915" s="4" t="s">
        <v>34</v>
      </c>
      <c r="H915" s="4" t="s">
        <v>52</v>
      </c>
      <c r="I915" s="5">
        <v>1</v>
      </c>
      <c r="J915" s="6">
        <v>46.28</v>
      </c>
      <c r="K915" s="7">
        <v>0.05</v>
      </c>
      <c r="L915" s="6">
        <v>17.95</v>
      </c>
      <c r="M915" s="6">
        <f t="shared" si="56"/>
        <v>43.966000000000001</v>
      </c>
      <c r="N915" s="6">
        <f t="shared" si="57"/>
        <v>17.95</v>
      </c>
      <c r="O915" s="6">
        <f t="shared" si="58"/>
        <v>26.016000000000002</v>
      </c>
      <c r="P915" s="8">
        <f t="shared" si="59"/>
        <v>0.591729973161079</v>
      </c>
      <c r="Q915" s="9">
        <f>YEAR(SalesDataTable[[#This Row],[Order Date]])</f>
        <v>2026</v>
      </c>
      <c r="R915" s="8" t="str">
        <f>"Q"&amp;ROUNDUP(MONTH(SalesDataTable[[#This Row],[Order Date]])/3,0)</f>
        <v>Q2</v>
      </c>
      <c r="S915" s="5">
        <f>MONTH(SalesDataTable[[#This Row],[Order Date]])</f>
        <v>5</v>
      </c>
      <c r="T915" s="8" t="str">
        <f>TEXT(SalesDataTable[[#This Row],[Order Date]],"mmm")</f>
        <v>May</v>
      </c>
    </row>
    <row r="916" spans="1:20" ht="15.75" x14ac:dyDescent="0.25">
      <c r="A916" s="2">
        <v>1755</v>
      </c>
      <c r="B916" s="3">
        <v>46169</v>
      </c>
      <c r="C916" s="4" t="s">
        <v>40</v>
      </c>
      <c r="D916" s="4" t="s">
        <v>67</v>
      </c>
      <c r="E916" s="4" t="s">
        <v>48</v>
      </c>
      <c r="F916" s="4" t="s">
        <v>23</v>
      </c>
      <c r="G916" s="4" t="s">
        <v>29</v>
      </c>
      <c r="H916" s="4" t="s">
        <v>30</v>
      </c>
      <c r="I916" s="5">
        <v>2</v>
      </c>
      <c r="J916" s="6">
        <v>92.12</v>
      </c>
      <c r="K916" s="7">
        <v>0</v>
      </c>
      <c r="L916" s="6">
        <v>46.64</v>
      </c>
      <c r="M916" s="6">
        <f t="shared" si="56"/>
        <v>184.24</v>
      </c>
      <c r="N916" s="6">
        <f t="shared" si="57"/>
        <v>93.28</v>
      </c>
      <c r="O916" s="6">
        <f t="shared" si="58"/>
        <v>90.960000000000008</v>
      </c>
      <c r="P916" s="8">
        <f t="shared" si="59"/>
        <v>0.49370386452453324</v>
      </c>
      <c r="Q916" s="9">
        <f>YEAR(SalesDataTable[[#This Row],[Order Date]])</f>
        <v>2026</v>
      </c>
      <c r="R916" s="8" t="str">
        <f>"Q"&amp;ROUNDUP(MONTH(SalesDataTable[[#This Row],[Order Date]])/3,0)</f>
        <v>Q2</v>
      </c>
      <c r="S916" s="5">
        <f>MONTH(SalesDataTable[[#This Row],[Order Date]])</f>
        <v>5</v>
      </c>
      <c r="T916" s="8" t="str">
        <f>TEXT(SalesDataTable[[#This Row],[Order Date]],"mmm")</f>
        <v>May</v>
      </c>
    </row>
    <row r="917" spans="1:20" ht="15.75" x14ac:dyDescent="0.25">
      <c r="A917" s="2">
        <v>3073</v>
      </c>
      <c r="B917" s="3">
        <v>46169</v>
      </c>
      <c r="C917" s="4" t="s">
        <v>40</v>
      </c>
      <c r="D917" s="4" t="s">
        <v>67</v>
      </c>
      <c r="E917" s="4" t="s">
        <v>22</v>
      </c>
      <c r="F917" s="4" t="s">
        <v>23</v>
      </c>
      <c r="G917" s="4" t="s">
        <v>54</v>
      </c>
      <c r="H917" s="4" t="s">
        <v>55</v>
      </c>
      <c r="I917" s="5">
        <v>3</v>
      </c>
      <c r="J917" s="6">
        <v>39.549999999999997</v>
      </c>
      <c r="K917" s="7">
        <v>0</v>
      </c>
      <c r="L917" s="6">
        <v>14.87</v>
      </c>
      <c r="M917" s="6">
        <f t="shared" si="56"/>
        <v>118.64999999999999</v>
      </c>
      <c r="N917" s="6">
        <f t="shared" si="57"/>
        <v>44.61</v>
      </c>
      <c r="O917" s="6">
        <f t="shared" si="58"/>
        <v>74.039999999999992</v>
      </c>
      <c r="P917" s="8">
        <f t="shared" si="59"/>
        <v>0.6240202275600506</v>
      </c>
      <c r="Q917" s="9">
        <f>YEAR(SalesDataTable[[#This Row],[Order Date]])</f>
        <v>2026</v>
      </c>
      <c r="R917" s="8" t="str">
        <f>"Q"&amp;ROUNDUP(MONTH(SalesDataTable[[#This Row],[Order Date]])/3,0)</f>
        <v>Q2</v>
      </c>
      <c r="S917" s="5">
        <f>MONTH(SalesDataTable[[#This Row],[Order Date]])</f>
        <v>5</v>
      </c>
      <c r="T917" s="8" t="str">
        <f>TEXT(SalesDataTable[[#This Row],[Order Date]],"mmm")</f>
        <v>May</v>
      </c>
    </row>
    <row r="918" spans="1:20" ht="15.75" x14ac:dyDescent="0.25">
      <c r="A918" s="2">
        <v>4230</v>
      </c>
      <c r="B918" s="3">
        <v>46169</v>
      </c>
      <c r="C918" s="4" t="s">
        <v>20</v>
      </c>
      <c r="D918" s="4" t="s">
        <v>21</v>
      </c>
      <c r="E918" s="4" t="s">
        <v>39</v>
      </c>
      <c r="F918" s="4" t="s">
        <v>33</v>
      </c>
      <c r="G918" s="4" t="s">
        <v>24</v>
      </c>
      <c r="H918" s="4" t="s">
        <v>25</v>
      </c>
      <c r="I918" s="5">
        <v>1</v>
      </c>
      <c r="J918" s="6">
        <v>83.3</v>
      </c>
      <c r="K918" s="7">
        <v>0</v>
      </c>
      <c r="L918" s="6">
        <v>41.93</v>
      </c>
      <c r="M918" s="6">
        <f t="shared" si="56"/>
        <v>83.3</v>
      </c>
      <c r="N918" s="6">
        <f t="shared" si="57"/>
        <v>41.93</v>
      </c>
      <c r="O918" s="6">
        <f t="shared" si="58"/>
        <v>41.37</v>
      </c>
      <c r="P918" s="8">
        <f t="shared" si="59"/>
        <v>0.49663865546218489</v>
      </c>
      <c r="Q918" s="9">
        <f>YEAR(SalesDataTable[[#This Row],[Order Date]])</f>
        <v>2026</v>
      </c>
      <c r="R918" s="8" t="str">
        <f>"Q"&amp;ROUNDUP(MONTH(SalesDataTable[[#This Row],[Order Date]])/3,0)</f>
        <v>Q2</v>
      </c>
      <c r="S918" s="5">
        <f>MONTH(SalesDataTable[[#This Row],[Order Date]])</f>
        <v>5</v>
      </c>
      <c r="T918" s="8" t="str">
        <f>TEXT(SalesDataTable[[#This Row],[Order Date]],"mmm")</f>
        <v>May</v>
      </c>
    </row>
    <row r="919" spans="1:20" ht="15.75" x14ac:dyDescent="0.25">
      <c r="A919" s="2">
        <v>644</v>
      </c>
      <c r="B919" s="3">
        <v>46170</v>
      </c>
      <c r="C919" s="4" t="s">
        <v>40</v>
      </c>
      <c r="D919" s="4" t="s">
        <v>67</v>
      </c>
      <c r="E919" s="4" t="s">
        <v>39</v>
      </c>
      <c r="F919" s="4" t="s">
        <v>33</v>
      </c>
      <c r="G919" s="4" t="s">
        <v>29</v>
      </c>
      <c r="H919" s="4" t="s">
        <v>30</v>
      </c>
      <c r="I919" s="5">
        <v>2</v>
      </c>
      <c r="J919" s="6">
        <v>93.84</v>
      </c>
      <c r="K919" s="7">
        <v>0</v>
      </c>
      <c r="L919" s="6">
        <v>44.72</v>
      </c>
      <c r="M919" s="6">
        <f t="shared" si="56"/>
        <v>187.68</v>
      </c>
      <c r="N919" s="6">
        <f t="shared" si="57"/>
        <v>89.44</v>
      </c>
      <c r="O919" s="6">
        <f t="shared" si="58"/>
        <v>98.240000000000009</v>
      </c>
      <c r="P919" s="8">
        <f t="shared" si="59"/>
        <v>0.52344416027280483</v>
      </c>
      <c r="Q919" s="9">
        <f>YEAR(SalesDataTable[[#This Row],[Order Date]])</f>
        <v>2026</v>
      </c>
      <c r="R919" s="8" t="str">
        <f>"Q"&amp;ROUNDUP(MONTH(SalesDataTable[[#This Row],[Order Date]])/3,0)</f>
        <v>Q2</v>
      </c>
      <c r="S919" s="5">
        <f>MONTH(SalesDataTable[[#This Row],[Order Date]])</f>
        <v>5</v>
      </c>
      <c r="T919" s="8" t="str">
        <f>TEXT(SalesDataTable[[#This Row],[Order Date]],"mmm")</f>
        <v>May</v>
      </c>
    </row>
    <row r="920" spans="1:20" ht="15.75" x14ac:dyDescent="0.25">
      <c r="A920" s="2">
        <v>1122</v>
      </c>
      <c r="B920" s="3">
        <v>46170</v>
      </c>
      <c r="C920" s="4" t="s">
        <v>31</v>
      </c>
      <c r="D920" s="4" t="s">
        <v>72</v>
      </c>
      <c r="E920" s="4" t="s">
        <v>22</v>
      </c>
      <c r="F920" s="4" t="s">
        <v>23</v>
      </c>
      <c r="G920" s="4" t="s">
        <v>24</v>
      </c>
      <c r="H920" s="4" t="s">
        <v>42</v>
      </c>
      <c r="I920" s="5">
        <v>2</v>
      </c>
      <c r="J920" s="6">
        <v>51.25</v>
      </c>
      <c r="K920" s="7">
        <v>0</v>
      </c>
      <c r="L920" s="6">
        <v>22.57</v>
      </c>
      <c r="M920" s="6">
        <f t="shared" si="56"/>
        <v>102.5</v>
      </c>
      <c r="N920" s="6">
        <f t="shared" si="57"/>
        <v>45.14</v>
      </c>
      <c r="O920" s="6">
        <f t="shared" si="58"/>
        <v>57.36</v>
      </c>
      <c r="P920" s="8">
        <f t="shared" si="59"/>
        <v>0.55960975609756092</v>
      </c>
      <c r="Q920" s="9">
        <f>YEAR(SalesDataTable[[#This Row],[Order Date]])</f>
        <v>2026</v>
      </c>
      <c r="R920" s="8" t="str">
        <f>"Q"&amp;ROUNDUP(MONTH(SalesDataTable[[#This Row],[Order Date]])/3,0)</f>
        <v>Q2</v>
      </c>
      <c r="S920" s="5">
        <f>MONTH(SalesDataTable[[#This Row],[Order Date]])</f>
        <v>5</v>
      </c>
      <c r="T920" s="8" t="str">
        <f>TEXT(SalesDataTable[[#This Row],[Order Date]],"mmm")</f>
        <v>May</v>
      </c>
    </row>
    <row r="921" spans="1:20" ht="15.75" x14ac:dyDescent="0.25">
      <c r="A921" s="2">
        <v>2019</v>
      </c>
      <c r="B921" s="3">
        <v>46170</v>
      </c>
      <c r="C921" s="4" t="s">
        <v>40</v>
      </c>
      <c r="D921" s="4" t="s">
        <v>67</v>
      </c>
      <c r="E921" s="4" t="s">
        <v>28</v>
      </c>
      <c r="F921" s="4" t="s">
        <v>36</v>
      </c>
      <c r="G921" s="4" t="s">
        <v>24</v>
      </c>
      <c r="H921" s="4" t="s">
        <v>25</v>
      </c>
      <c r="I921" s="5">
        <v>8</v>
      </c>
      <c r="J921" s="6">
        <v>80.13</v>
      </c>
      <c r="K921" s="7">
        <v>0.1</v>
      </c>
      <c r="L921" s="6">
        <v>43.8</v>
      </c>
      <c r="M921" s="6">
        <f t="shared" si="56"/>
        <v>576.93600000000004</v>
      </c>
      <c r="N921" s="6">
        <f t="shared" si="57"/>
        <v>350.4</v>
      </c>
      <c r="O921" s="6">
        <f t="shared" si="58"/>
        <v>226.53600000000006</v>
      </c>
      <c r="P921" s="8">
        <f t="shared" si="59"/>
        <v>0.39265360455925796</v>
      </c>
      <c r="Q921" s="9">
        <f>YEAR(SalesDataTable[[#This Row],[Order Date]])</f>
        <v>2026</v>
      </c>
      <c r="R921" s="8" t="str">
        <f>"Q"&amp;ROUNDUP(MONTH(SalesDataTable[[#This Row],[Order Date]])/3,0)</f>
        <v>Q2</v>
      </c>
      <c r="S921" s="5">
        <f>MONTH(SalesDataTable[[#This Row],[Order Date]])</f>
        <v>5</v>
      </c>
      <c r="T921" s="8" t="str">
        <f>TEXT(SalesDataTable[[#This Row],[Order Date]],"mmm")</f>
        <v>May</v>
      </c>
    </row>
    <row r="922" spans="1:20" ht="15.75" x14ac:dyDescent="0.25">
      <c r="A922" s="2">
        <v>2432</v>
      </c>
      <c r="B922" s="3">
        <v>46170</v>
      </c>
      <c r="C922" s="4" t="s">
        <v>26</v>
      </c>
      <c r="D922" s="4" t="s">
        <v>63</v>
      </c>
      <c r="E922" s="4" t="s">
        <v>22</v>
      </c>
      <c r="F922" s="4" t="s">
        <v>23</v>
      </c>
      <c r="G922" s="4" t="s">
        <v>54</v>
      </c>
      <c r="H922" s="4" t="s">
        <v>55</v>
      </c>
      <c r="I922" s="5">
        <v>1</v>
      </c>
      <c r="J922" s="6">
        <v>41.13</v>
      </c>
      <c r="K922" s="7">
        <v>0</v>
      </c>
      <c r="L922" s="6">
        <v>14.8</v>
      </c>
      <c r="M922" s="6">
        <f t="shared" si="56"/>
        <v>41.13</v>
      </c>
      <c r="N922" s="6">
        <f t="shared" si="57"/>
        <v>14.8</v>
      </c>
      <c r="O922" s="6">
        <f t="shared" si="58"/>
        <v>26.330000000000002</v>
      </c>
      <c r="P922" s="8">
        <f t="shared" si="59"/>
        <v>0.64016532944322879</v>
      </c>
      <c r="Q922" s="9">
        <f>YEAR(SalesDataTable[[#This Row],[Order Date]])</f>
        <v>2026</v>
      </c>
      <c r="R922" s="8" t="str">
        <f>"Q"&amp;ROUNDUP(MONTH(SalesDataTable[[#This Row],[Order Date]])/3,0)</f>
        <v>Q2</v>
      </c>
      <c r="S922" s="5">
        <f>MONTH(SalesDataTable[[#This Row],[Order Date]])</f>
        <v>5</v>
      </c>
      <c r="T922" s="8" t="str">
        <f>TEXT(SalesDataTable[[#This Row],[Order Date]],"mmm")</f>
        <v>May</v>
      </c>
    </row>
    <row r="923" spans="1:20" ht="15.75" x14ac:dyDescent="0.25">
      <c r="A923" s="2">
        <v>2989</v>
      </c>
      <c r="B923" s="3">
        <v>46170</v>
      </c>
      <c r="C923" s="4" t="s">
        <v>40</v>
      </c>
      <c r="D923" s="4" t="s">
        <v>67</v>
      </c>
      <c r="E923" s="4" t="s">
        <v>22</v>
      </c>
      <c r="F923" s="4" t="s">
        <v>23</v>
      </c>
      <c r="G923" s="4" t="s">
        <v>43</v>
      </c>
      <c r="H923" s="4" t="s">
        <v>60</v>
      </c>
      <c r="I923" s="5">
        <v>1</v>
      </c>
      <c r="J923" s="6">
        <v>81.28</v>
      </c>
      <c r="K923" s="7">
        <v>0.15</v>
      </c>
      <c r="L923" s="6">
        <v>39.020000000000003</v>
      </c>
      <c r="M923" s="6">
        <f t="shared" si="56"/>
        <v>69.087999999999994</v>
      </c>
      <c r="N923" s="6">
        <f t="shared" si="57"/>
        <v>39.020000000000003</v>
      </c>
      <c r="O923" s="6">
        <f t="shared" si="58"/>
        <v>30.067999999999991</v>
      </c>
      <c r="P923" s="8">
        <f t="shared" si="59"/>
        <v>0.43521306160259371</v>
      </c>
      <c r="Q923" s="9">
        <f>YEAR(SalesDataTable[[#This Row],[Order Date]])</f>
        <v>2026</v>
      </c>
      <c r="R923" s="8" t="str">
        <f>"Q"&amp;ROUNDUP(MONTH(SalesDataTable[[#This Row],[Order Date]])/3,0)</f>
        <v>Q2</v>
      </c>
      <c r="S923" s="5">
        <f>MONTH(SalesDataTable[[#This Row],[Order Date]])</f>
        <v>5</v>
      </c>
      <c r="T923" s="8" t="str">
        <f>TEXT(SalesDataTable[[#This Row],[Order Date]],"mmm")</f>
        <v>May</v>
      </c>
    </row>
    <row r="924" spans="1:20" ht="15.75" x14ac:dyDescent="0.25">
      <c r="A924" s="2">
        <v>3019</v>
      </c>
      <c r="B924" s="3">
        <v>46170</v>
      </c>
      <c r="C924" s="4" t="s">
        <v>31</v>
      </c>
      <c r="D924" s="4" t="s">
        <v>38</v>
      </c>
      <c r="E924" s="4" t="s">
        <v>22</v>
      </c>
      <c r="F924" s="4" t="s">
        <v>36</v>
      </c>
      <c r="G924" s="4" t="s">
        <v>34</v>
      </c>
      <c r="H924" s="4" t="s">
        <v>52</v>
      </c>
      <c r="I924" s="5">
        <v>1</v>
      </c>
      <c r="J924" s="6">
        <v>46.19</v>
      </c>
      <c r="K924" s="7">
        <v>0</v>
      </c>
      <c r="L924" s="6">
        <v>18.329999999999998</v>
      </c>
      <c r="M924" s="6">
        <f t="shared" si="56"/>
        <v>46.19</v>
      </c>
      <c r="N924" s="6">
        <f t="shared" si="57"/>
        <v>18.329999999999998</v>
      </c>
      <c r="O924" s="6">
        <f t="shared" si="58"/>
        <v>27.86</v>
      </c>
      <c r="P924" s="8">
        <f t="shared" si="59"/>
        <v>0.60316085732842606</v>
      </c>
      <c r="Q924" s="9">
        <f>YEAR(SalesDataTable[[#This Row],[Order Date]])</f>
        <v>2026</v>
      </c>
      <c r="R924" s="8" t="str">
        <f>"Q"&amp;ROUNDUP(MONTH(SalesDataTable[[#This Row],[Order Date]])/3,0)</f>
        <v>Q2</v>
      </c>
      <c r="S924" s="5">
        <f>MONTH(SalesDataTable[[#This Row],[Order Date]])</f>
        <v>5</v>
      </c>
      <c r="T924" s="8" t="str">
        <f>TEXT(SalesDataTable[[#This Row],[Order Date]],"mmm")</f>
        <v>May</v>
      </c>
    </row>
    <row r="925" spans="1:20" ht="15.75" x14ac:dyDescent="0.25">
      <c r="A925" s="2">
        <v>3798</v>
      </c>
      <c r="B925" s="3">
        <v>46170</v>
      </c>
      <c r="C925" s="4" t="s">
        <v>40</v>
      </c>
      <c r="D925" s="4" t="s">
        <v>53</v>
      </c>
      <c r="E925" s="4" t="s">
        <v>22</v>
      </c>
      <c r="F925" s="4" t="s">
        <v>23</v>
      </c>
      <c r="G925" s="4" t="s">
        <v>29</v>
      </c>
      <c r="H925" s="4" t="s">
        <v>57</v>
      </c>
      <c r="I925" s="5">
        <v>3</v>
      </c>
      <c r="J925" s="6">
        <v>156.58000000000001</v>
      </c>
      <c r="K925" s="7">
        <v>0</v>
      </c>
      <c r="L925" s="6">
        <v>79.099999999999994</v>
      </c>
      <c r="M925" s="6">
        <f t="shared" si="56"/>
        <v>469.74</v>
      </c>
      <c r="N925" s="6">
        <f t="shared" si="57"/>
        <v>237.29999999999998</v>
      </c>
      <c r="O925" s="6">
        <f t="shared" si="58"/>
        <v>232.44000000000003</v>
      </c>
      <c r="P925" s="8">
        <f t="shared" si="59"/>
        <v>0.49482692553327379</v>
      </c>
      <c r="Q925" s="9">
        <f>YEAR(SalesDataTable[[#This Row],[Order Date]])</f>
        <v>2026</v>
      </c>
      <c r="R925" s="8" t="str">
        <f>"Q"&amp;ROUNDUP(MONTH(SalesDataTable[[#This Row],[Order Date]])/3,0)</f>
        <v>Q2</v>
      </c>
      <c r="S925" s="5">
        <f>MONTH(SalesDataTable[[#This Row],[Order Date]])</f>
        <v>5</v>
      </c>
      <c r="T925" s="8" t="str">
        <f>TEXT(SalesDataTable[[#This Row],[Order Date]],"mmm")</f>
        <v>May</v>
      </c>
    </row>
    <row r="926" spans="1:20" ht="15.75" x14ac:dyDescent="0.25">
      <c r="A926" s="2">
        <v>3862</v>
      </c>
      <c r="B926" s="3">
        <v>46170</v>
      </c>
      <c r="C926" s="4" t="s">
        <v>40</v>
      </c>
      <c r="D926" s="4" t="s">
        <v>67</v>
      </c>
      <c r="E926" s="4" t="s">
        <v>48</v>
      </c>
      <c r="F926" s="4" t="s">
        <v>33</v>
      </c>
      <c r="G926" s="4" t="s">
        <v>54</v>
      </c>
      <c r="H926" s="4" t="s">
        <v>58</v>
      </c>
      <c r="I926" s="5">
        <v>1</v>
      </c>
      <c r="J926" s="6">
        <v>123.91</v>
      </c>
      <c r="K926" s="7">
        <v>0</v>
      </c>
      <c r="L926" s="6">
        <v>68.89</v>
      </c>
      <c r="M926" s="6">
        <f t="shared" si="56"/>
        <v>123.91</v>
      </c>
      <c r="N926" s="6">
        <f t="shared" si="57"/>
        <v>68.89</v>
      </c>
      <c r="O926" s="6">
        <f t="shared" si="58"/>
        <v>55.019999999999996</v>
      </c>
      <c r="P926" s="8">
        <f t="shared" si="59"/>
        <v>0.44403195867968687</v>
      </c>
      <c r="Q926" s="9">
        <f>YEAR(SalesDataTable[[#This Row],[Order Date]])</f>
        <v>2026</v>
      </c>
      <c r="R926" s="8" t="str">
        <f>"Q"&amp;ROUNDUP(MONTH(SalesDataTable[[#This Row],[Order Date]])/3,0)</f>
        <v>Q2</v>
      </c>
      <c r="S926" s="5">
        <f>MONTH(SalesDataTable[[#This Row],[Order Date]])</f>
        <v>5</v>
      </c>
      <c r="T926" s="8" t="str">
        <f>TEXT(SalesDataTable[[#This Row],[Order Date]],"mmm")</f>
        <v>May</v>
      </c>
    </row>
    <row r="927" spans="1:20" ht="15.75" x14ac:dyDescent="0.25">
      <c r="A927" s="2">
        <v>4281</v>
      </c>
      <c r="B927" s="3">
        <v>46170</v>
      </c>
      <c r="C927" s="4" t="s">
        <v>31</v>
      </c>
      <c r="D927" s="4" t="s">
        <v>32</v>
      </c>
      <c r="E927" s="4" t="s">
        <v>48</v>
      </c>
      <c r="F927" s="4" t="s">
        <v>33</v>
      </c>
      <c r="G927" s="4" t="s">
        <v>24</v>
      </c>
      <c r="H927" s="4" t="s">
        <v>42</v>
      </c>
      <c r="I927" s="5">
        <v>1</v>
      </c>
      <c r="J927" s="6">
        <v>50.64</v>
      </c>
      <c r="K927" s="7">
        <v>0</v>
      </c>
      <c r="L927" s="6">
        <v>22.97</v>
      </c>
      <c r="M927" s="6">
        <f t="shared" si="56"/>
        <v>50.64</v>
      </c>
      <c r="N927" s="6">
        <f t="shared" si="57"/>
        <v>22.97</v>
      </c>
      <c r="O927" s="6">
        <f t="shared" si="58"/>
        <v>27.67</v>
      </c>
      <c r="P927" s="8">
        <f t="shared" si="59"/>
        <v>0.54640600315955767</v>
      </c>
      <c r="Q927" s="9">
        <f>YEAR(SalesDataTable[[#This Row],[Order Date]])</f>
        <v>2026</v>
      </c>
      <c r="R927" s="8" t="str">
        <f>"Q"&amp;ROUNDUP(MONTH(SalesDataTable[[#This Row],[Order Date]])/3,0)</f>
        <v>Q2</v>
      </c>
      <c r="S927" s="5">
        <f>MONTH(SalesDataTable[[#This Row],[Order Date]])</f>
        <v>5</v>
      </c>
      <c r="T927" s="8" t="str">
        <f>TEXT(SalesDataTable[[#This Row],[Order Date]],"mmm")</f>
        <v>May</v>
      </c>
    </row>
    <row r="928" spans="1:20" ht="15.75" x14ac:dyDescent="0.25">
      <c r="A928" s="2">
        <v>191</v>
      </c>
      <c r="B928" s="3">
        <v>46171</v>
      </c>
      <c r="C928" s="4" t="s">
        <v>31</v>
      </c>
      <c r="D928" s="4" t="s">
        <v>45</v>
      </c>
      <c r="E928" s="4" t="s">
        <v>22</v>
      </c>
      <c r="F928" s="4" t="s">
        <v>23</v>
      </c>
      <c r="G928" s="4" t="s">
        <v>29</v>
      </c>
      <c r="H928" s="4" t="s">
        <v>66</v>
      </c>
      <c r="I928" s="5">
        <v>2</v>
      </c>
      <c r="J928" s="6">
        <v>70.48</v>
      </c>
      <c r="K928" s="7">
        <v>0.1</v>
      </c>
      <c r="L928" s="6">
        <v>33.229999999999997</v>
      </c>
      <c r="M928" s="6">
        <f t="shared" si="56"/>
        <v>126.864</v>
      </c>
      <c r="N928" s="6">
        <f t="shared" si="57"/>
        <v>66.459999999999994</v>
      </c>
      <c r="O928" s="6">
        <f t="shared" si="58"/>
        <v>60.404000000000011</v>
      </c>
      <c r="P928" s="8">
        <f t="shared" si="59"/>
        <v>0.47613192079707412</v>
      </c>
      <c r="Q928" s="9">
        <f>YEAR(SalesDataTable[[#This Row],[Order Date]])</f>
        <v>2026</v>
      </c>
      <c r="R928" s="8" t="str">
        <f>"Q"&amp;ROUNDUP(MONTH(SalesDataTable[[#This Row],[Order Date]])/3,0)</f>
        <v>Q2</v>
      </c>
      <c r="S928" s="5">
        <f>MONTH(SalesDataTable[[#This Row],[Order Date]])</f>
        <v>5</v>
      </c>
      <c r="T928" s="8" t="str">
        <f>TEXT(SalesDataTable[[#This Row],[Order Date]],"mmm")</f>
        <v>May</v>
      </c>
    </row>
    <row r="929" spans="1:20" ht="15.75" x14ac:dyDescent="0.25">
      <c r="A929" s="2">
        <v>1039</v>
      </c>
      <c r="B929" s="3">
        <v>46171</v>
      </c>
      <c r="C929" s="4" t="s">
        <v>26</v>
      </c>
      <c r="D929" s="4" t="s">
        <v>61</v>
      </c>
      <c r="E929" s="4" t="s">
        <v>48</v>
      </c>
      <c r="F929" s="4" t="s">
        <v>33</v>
      </c>
      <c r="G929" s="4" t="s">
        <v>24</v>
      </c>
      <c r="H929" s="4" t="s">
        <v>46</v>
      </c>
      <c r="I929" s="5">
        <v>1</v>
      </c>
      <c r="J929" s="6">
        <v>41.27</v>
      </c>
      <c r="K929" s="7">
        <v>0.05</v>
      </c>
      <c r="L929" s="6">
        <v>17.149999999999999</v>
      </c>
      <c r="M929" s="6">
        <f t="shared" si="56"/>
        <v>39.206499999999998</v>
      </c>
      <c r="N929" s="6">
        <f t="shared" si="57"/>
        <v>17.149999999999999</v>
      </c>
      <c r="O929" s="6">
        <f t="shared" si="58"/>
        <v>22.0565</v>
      </c>
      <c r="P929" s="8">
        <f t="shared" si="59"/>
        <v>0.56257253261576523</v>
      </c>
      <c r="Q929" s="9">
        <f>YEAR(SalesDataTable[[#This Row],[Order Date]])</f>
        <v>2026</v>
      </c>
      <c r="R929" s="8" t="str">
        <f>"Q"&amp;ROUNDUP(MONTH(SalesDataTable[[#This Row],[Order Date]])/3,0)</f>
        <v>Q2</v>
      </c>
      <c r="S929" s="5">
        <f>MONTH(SalesDataTable[[#This Row],[Order Date]])</f>
        <v>5</v>
      </c>
      <c r="T929" s="8" t="str">
        <f>TEXT(SalesDataTable[[#This Row],[Order Date]],"mmm")</f>
        <v>May</v>
      </c>
    </row>
    <row r="930" spans="1:20" ht="15.75" x14ac:dyDescent="0.25">
      <c r="A930" s="2">
        <v>2641</v>
      </c>
      <c r="B930" s="3">
        <v>46171</v>
      </c>
      <c r="C930" s="4" t="s">
        <v>20</v>
      </c>
      <c r="D930" s="4" t="s">
        <v>70</v>
      </c>
      <c r="E930" s="4" t="s">
        <v>48</v>
      </c>
      <c r="F930" s="4" t="s">
        <v>23</v>
      </c>
      <c r="G930" s="4" t="s">
        <v>54</v>
      </c>
      <c r="H930" s="4" t="s">
        <v>62</v>
      </c>
      <c r="I930" s="5">
        <v>2</v>
      </c>
      <c r="J930" s="6">
        <v>36.9</v>
      </c>
      <c r="K930" s="7">
        <v>0</v>
      </c>
      <c r="L930" s="6">
        <v>14.07</v>
      </c>
      <c r="M930" s="6">
        <f t="shared" si="56"/>
        <v>73.8</v>
      </c>
      <c r="N930" s="6">
        <f t="shared" si="57"/>
        <v>28.14</v>
      </c>
      <c r="O930" s="6">
        <f t="shared" si="58"/>
        <v>45.66</v>
      </c>
      <c r="P930" s="8">
        <f t="shared" si="59"/>
        <v>0.61869918699186988</v>
      </c>
      <c r="Q930" s="9">
        <f>YEAR(SalesDataTable[[#This Row],[Order Date]])</f>
        <v>2026</v>
      </c>
      <c r="R930" s="8" t="str">
        <f>"Q"&amp;ROUNDUP(MONTH(SalesDataTable[[#This Row],[Order Date]])/3,0)</f>
        <v>Q2</v>
      </c>
      <c r="S930" s="5">
        <f>MONTH(SalesDataTable[[#This Row],[Order Date]])</f>
        <v>5</v>
      </c>
      <c r="T930" s="8" t="str">
        <f>TEXT(SalesDataTable[[#This Row],[Order Date]],"mmm")</f>
        <v>May</v>
      </c>
    </row>
    <row r="931" spans="1:20" ht="15.75" x14ac:dyDescent="0.25">
      <c r="A931" s="2">
        <v>3058</v>
      </c>
      <c r="B931" s="3">
        <v>46171</v>
      </c>
      <c r="C931" s="4" t="s">
        <v>26</v>
      </c>
      <c r="D931" s="4" t="s">
        <v>61</v>
      </c>
      <c r="E931" s="4" t="s">
        <v>22</v>
      </c>
      <c r="F931" s="4" t="s">
        <v>23</v>
      </c>
      <c r="G931" s="4" t="s">
        <v>43</v>
      </c>
      <c r="H931" s="4" t="s">
        <v>49</v>
      </c>
      <c r="I931" s="5">
        <v>1</v>
      </c>
      <c r="J931" s="6">
        <v>196.91</v>
      </c>
      <c r="K931" s="7">
        <v>0</v>
      </c>
      <c r="L931" s="6">
        <v>106.31</v>
      </c>
      <c r="M931" s="6">
        <f t="shared" si="56"/>
        <v>196.91</v>
      </c>
      <c r="N931" s="6">
        <f t="shared" si="57"/>
        <v>106.31</v>
      </c>
      <c r="O931" s="6">
        <f t="shared" si="58"/>
        <v>90.6</v>
      </c>
      <c r="P931" s="8">
        <f t="shared" si="59"/>
        <v>0.46010867909197095</v>
      </c>
      <c r="Q931" s="9">
        <f>YEAR(SalesDataTable[[#This Row],[Order Date]])</f>
        <v>2026</v>
      </c>
      <c r="R931" s="8" t="str">
        <f>"Q"&amp;ROUNDUP(MONTH(SalesDataTable[[#This Row],[Order Date]])/3,0)</f>
        <v>Q2</v>
      </c>
      <c r="S931" s="5">
        <f>MONTH(SalesDataTable[[#This Row],[Order Date]])</f>
        <v>5</v>
      </c>
      <c r="T931" s="8" t="str">
        <f>TEXT(SalesDataTable[[#This Row],[Order Date]],"mmm")</f>
        <v>May</v>
      </c>
    </row>
    <row r="932" spans="1:20" ht="15.75" x14ac:dyDescent="0.25">
      <c r="A932" s="2">
        <v>3110</v>
      </c>
      <c r="B932" s="3">
        <v>46171</v>
      </c>
      <c r="C932" s="4" t="s">
        <v>26</v>
      </c>
      <c r="D932" s="4" t="s">
        <v>47</v>
      </c>
      <c r="E932" s="4" t="s">
        <v>39</v>
      </c>
      <c r="F932" s="4" t="s">
        <v>36</v>
      </c>
      <c r="G932" s="4" t="s">
        <v>54</v>
      </c>
      <c r="H932" s="4" t="s">
        <v>62</v>
      </c>
      <c r="I932" s="5">
        <v>3</v>
      </c>
      <c r="J932" s="6">
        <v>35.79</v>
      </c>
      <c r="K932" s="7">
        <v>0</v>
      </c>
      <c r="L932" s="6">
        <v>13.67</v>
      </c>
      <c r="M932" s="6">
        <f t="shared" si="56"/>
        <v>107.37</v>
      </c>
      <c r="N932" s="6">
        <f t="shared" si="57"/>
        <v>41.01</v>
      </c>
      <c r="O932" s="6">
        <f t="shared" si="58"/>
        <v>66.360000000000014</v>
      </c>
      <c r="P932" s="8">
        <f t="shared" si="59"/>
        <v>0.61804973456272716</v>
      </c>
      <c r="Q932" s="9">
        <f>YEAR(SalesDataTable[[#This Row],[Order Date]])</f>
        <v>2026</v>
      </c>
      <c r="R932" s="8" t="str">
        <f>"Q"&amp;ROUNDUP(MONTH(SalesDataTable[[#This Row],[Order Date]])/3,0)</f>
        <v>Q2</v>
      </c>
      <c r="S932" s="5">
        <f>MONTH(SalesDataTable[[#This Row],[Order Date]])</f>
        <v>5</v>
      </c>
      <c r="T932" s="8" t="str">
        <f>TEXT(SalesDataTable[[#This Row],[Order Date]],"mmm")</f>
        <v>May</v>
      </c>
    </row>
    <row r="933" spans="1:20" ht="15.75" x14ac:dyDescent="0.25">
      <c r="A933" s="2">
        <v>3981</v>
      </c>
      <c r="B933" s="3">
        <v>46171</v>
      </c>
      <c r="C933" s="4" t="s">
        <v>40</v>
      </c>
      <c r="D933" s="4" t="s">
        <v>67</v>
      </c>
      <c r="E933" s="4" t="s">
        <v>22</v>
      </c>
      <c r="F933" s="4" t="s">
        <v>33</v>
      </c>
      <c r="G933" s="4" t="s">
        <v>24</v>
      </c>
      <c r="H933" s="4" t="s">
        <v>25</v>
      </c>
      <c r="I933" s="5">
        <v>2</v>
      </c>
      <c r="J933" s="6">
        <v>82.22</v>
      </c>
      <c r="K933" s="7">
        <v>0.05</v>
      </c>
      <c r="L933" s="6">
        <v>42.35</v>
      </c>
      <c r="M933" s="6">
        <f t="shared" si="56"/>
        <v>156.21799999999999</v>
      </c>
      <c r="N933" s="6">
        <f t="shared" si="57"/>
        <v>84.7</v>
      </c>
      <c r="O933" s="6">
        <f t="shared" si="58"/>
        <v>71.517999999999986</v>
      </c>
      <c r="P933" s="8">
        <f t="shared" si="59"/>
        <v>0.45780895927485943</v>
      </c>
      <c r="Q933" s="9">
        <f>YEAR(SalesDataTable[[#This Row],[Order Date]])</f>
        <v>2026</v>
      </c>
      <c r="R933" s="8" t="str">
        <f>"Q"&amp;ROUNDUP(MONTH(SalesDataTable[[#This Row],[Order Date]])/3,0)</f>
        <v>Q2</v>
      </c>
      <c r="S933" s="5">
        <f>MONTH(SalesDataTable[[#This Row],[Order Date]])</f>
        <v>5</v>
      </c>
      <c r="T933" s="8" t="str">
        <f>TEXT(SalesDataTable[[#This Row],[Order Date]],"mmm")</f>
        <v>May</v>
      </c>
    </row>
    <row r="934" spans="1:20" ht="15.75" x14ac:dyDescent="0.25">
      <c r="A934" s="2">
        <v>4663</v>
      </c>
      <c r="B934" s="3">
        <v>46171</v>
      </c>
      <c r="C934" s="4" t="s">
        <v>31</v>
      </c>
      <c r="D934" s="4" t="s">
        <v>45</v>
      </c>
      <c r="E934" s="4" t="s">
        <v>22</v>
      </c>
      <c r="F934" s="4" t="s">
        <v>33</v>
      </c>
      <c r="G934" s="4" t="s">
        <v>24</v>
      </c>
      <c r="H934" s="4" t="s">
        <v>46</v>
      </c>
      <c r="I934" s="5">
        <v>1</v>
      </c>
      <c r="J934" s="6">
        <v>40.57</v>
      </c>
      <c r="K934" s="7">
        <v>0</v>
      </c>
      <c r="L934" s="6">
        <v>16.809999999999999</v>
      </c>
      <c r="M934" s="6">
        <f t="shared" si="56"/>
        <v>40.57</v>
      </c>
      <c r="N934" s="6">
        <f t="shared" si="57"/>
        <v>16.809999999999999</v>
      </c>
      <c r="O934" s="6">
        <f t="shared" si="58"/>
        <v>23.76</v>
      </c>
      <c r="P934" s="8">
        <f t="shared" si="59"/>
        <v>0.58565442445156524</v>
      </c>
      <c r="Q934" s="9">
        <f>YEAR(SalesDataTable[[#This Row],[Order Date]])</f>
        <v>2026</v>
      </c>
      <c r="R934" s="8" t="str">
        <f>"Q"&amp;ROUNDUP(MONTH(SalesDataTable[[#This Row],[Order Date]])/3,0)</f>
        <v>Q2</v>
      </c>
      <c r="S934" s="5">
        <f>MONTH(SalesDataTable[[#This Row],[Order Date]])</f>
        <v>5</v>
      </c>
      <c r="T934" s="8" t="str">
        <f>TEXT(SalesDataTable[[#This Row],[Order Date]],"mmm")</f>
        <v>May</v>
      </c>
    </row>
    <row r="935" spans="1:20" ht="15.75" x14ac:dyDescent="0.25">
      <c r="A935" s="2">
        <v>5021</v>
      </c>
      <c r="B935" s="3">
        <v>46171</v>
      </c>
      <c r="C935" s="4" t="s">
        <v>31</v>
      </c>
      <c r="D935" s="4" t="s">
        <v>59</v>
      </c>
      <c r="E935" s="4" t="s">
        <v>39</v>
      </c>
      <c r="F935" s="4" t="s">
        <v>23</v>
      </c>
      <c r="G935" s="4" t="s">
        <v>43</v>
      </c>
      <c r="H935" s="4" t="s">
        <v>49</v>
      </c>
      <c r="I935" s="5">
        <v>1</v>
      </c>
      <c r="J935" s="6">
        <v>191.62</v>
      </c>
      <c r="K935" s="7">
        <v>0.05</v>
      </c>
      <c r="L935" s="6">
        <v>106.15</v>
      </c>
      <c r="M935" s="6">
        <f t="shared" si="56"/>
        <v>182.03899999999999</v>
      </c>
      <c r="N935" s="6">
        <f t="shared" si="57"/>
        <v>106.15</v>
      </c>
      <c r="O935" s="6">
        <f t="shared" si="58"/>
        <v>75.888999999999982</v>
      </c>
      <c r="P935" s="8">
        <f t="shared" si="59"/>
        <v>0.41688319535923613</v>
      </c>
      <c r="Q935" s="9">
        <f>YEAR(SalesDataTable[[#This Row],[Order Date]])</f>
        <v>2026</v>
      </c>
      <c r="R935" s="8" t="str">
        <f>"Q"&amp;ROUNDUP(MONTH(SalesDataTable[[#This Row],[Order Date]])/3,0)</f>
        <v>Q2</v>
      </c>
      <c r="S935" s="5">
        <f>MONTH(SalesDataTable[[#This Row],[Order Date]])</f>
        <v>5</v>
      </c>
      <c r="T935" s="8" t="str">
        <f>TEXT(SalesDataTable[[#This Row],[Order Date]],"mmm")</f>
        <v>May</v>
      </c>
    </row>
    <row r="936" spans="1:20" ht="15.75" x14ac:dyDescent="0.25">
      <c r="A936" s="2">
        <v>5107</v>
      </c>
      <c r="B936" s="3">
        <v>46171</v>
      </c>
      <c r="C936" s="4" t="s">
        <v>26</v>
      </c>
      <c r="D936" s="4" t="s">
        <v>47</v>
      </c>
      <c r="E936" s="4" t="s">
        <v>48</v>
      </c>
      <c r="F936" s="4" t="s">
        <v>23</v>
      </c>
      <c r="G936" s="4" t="s">
        <v>29</v>
      </c>
      <c r="H936" s="4" t="s">
        <v>57</v>
      </c>
      <c r="I936" s="5">
        <v>1</v>
      </c>
      <c r="J936" s="6">
        <v>154.07</v>
      </c>
      <c r="K936" s="7">
        <v>0.05</v>
      </c>
      <c r="L936" s="6">
        <v>78.400000000000006</v>
      </c>
      <c r="M936" s="6">
        <f t="shared" si="56"/>
        <v>146.36649999999997</v>
      </c>
      <c r="N936" s="6">
        <f t="shared" si="57"/>
        <v>78.400000000000006</v>
      </c>
      <c r="O936" s="6">
        <f t="shared" si="58"/>
        <v>67.966499999999968</v>
      </c>
      <c r="P936" s="8">
        <f t="shared" si="59"/>
        <v>0.46435830603314271</v>
      </c>
      <c r="Q936" s="9">
        <f>YEAR(SalesDataTable[[#This Row],[Order Date]])</f>
        <v>2026</v>
      </c>
      <c r="R936" s="8" t="str">
        <f>"Q"&amp;ROUNDUP(MONTH(SalesDataTable[[#This Row],[Order Date]])/3,0)</f>
        <v>Q2</v>
      </c>
      <c r="S936" s="5">
        <f>MONTH(SalesDataTable[[#This Row],[Order Date]])</f>
        <v>5</v>
      </c>
      <c r="T936" s="8" t="str">
        <f>TEXT(SalesDataTable[[#This Row],[Order Date]],"mmm")</f>
        <v>May</v>
      </c>
    </row>
    <row r="937" spans="1:20" ht="15.75" x14ac:dyDescent="0.25">
      <c r="A937" s="2">
        <v>454</v>
      </c>
      <c r="B937" s="3">
        <v>46172</v>
      </c>
      <c r="C937" s="4" t="s">
        <v>31</v>
      </c>
      <c r="D937" s="4" t="s">
        <v>59</v>
      </c>
      <c r="E937" s="4" t="s">
        <v>48</v>
      </c>
      <c r="F937" s="4" t="s">
        <v>23</v>
      </c>
      <c r="G937" s="4" t="s">
        <v>43</v>
      </c>
      <c r="H937" s="4" t="s">
        <v>71</v>
      </c>
      <c r="I937" s="5">
        <v>1</v>
      </c>
      <c r="J937" s="6">
        <v>120.8</v>
      </c>
      <c r="K937" s="7">
        <v>0</v>
      </c>
      <c r="L937" s="6">
        <v>61.4</v>
      </c>
      <c r="M937" s="6">
        <f t="shared" si="56"/>
        <v>120.8</v>
      </c>
      <c r="N937" s="6">
        <f t="shared" si="57"/>
        <v>61.4</v>
      </c>
      <c r="O937" s="6">
        <f t="shared" si="58"/>
        <v>59.4</v>
      </c>
      <c r="P937" s="8">
        <f t="shared" si="59"/>
        <v>0.49172185430463577</v>
      </c>
      <c r="Q937" s="9">
        <f>YEAR(SalesDataTable[[#This Row],[Order Date]])</f>
        <v>2026</v>
      </c>
      <c r="R937" s="8" t="str">
        <f>"Q"&amp;ROUNDUP(MONTH(SalesDataTable[[#This Row],[Order Date]])/3,0)</f>
        <v>Q2</v>
      </c>
      <c r="S937" s="5">
        <f>MONTH(SalesDataTable[[#This Row],[Order Date]])</f>
        <v>5</v>
      </c>
      <c r="T937" s="8" t="str">
        <f>TEXT(SalesDataTable[[#This Row],[Order Date]],"mmm")</f>
        <v>May</v>
      </c>
    </row>
    <row r="938" spans="1:20" ht="15.75" x14ac:dyDescent="0.25">
      <c r="A938" s="2">
        <v>873</v>
      </c>
      <c r="B938" s="3">
        <v>46172</v>
      </c>
      <c r="C938" s="4" t="s">
        <v>31</v>
      </c>
      <c r="D938" s="4" t="s">
        <v>59</v>
      </c>
      <c r="E938" s="4" t="s">
        <v>22</v>
      </c>
      <c r="F938" s="4" t="s">
        <v>36</v>
      </c>
      <c r="G938" s="4" t="s">
        <v>24</v>
      </c>
      <c r="H938" s="4" t="s">
        <v>46</v>
      </c>
      <c r="I938" s="5">
        <v>1</v>
      </c>
      <c r="J938" s="6">
        <v>40.15</v>
      </c>
      <c r="K938" s="7">
        <v>0</v>
      </c>
      <c r="L938" s="6">
        <v>16.82</v>
      </c>
      <c r="M938" s="6">
        <f t="shared" si="56"/>
        <v>40.15</v>
      </c>
      <c r="N938" s="6">
        <f t="shared" si="57"/>
        <v>16.82</v>
      </c>
      <c r="O938" s="6">
        <f t="shared" si="58"/>
        <v>23.33</v>
      </c>
      <c r="P938" s="8">
        <f t="shared" si="59"/>
        <v>0.58107098381070976</v>
      </c>
      <c r="Q938" s="9">
        <f>YEAR(SalesDataTable[[#This Row],[Order Date]])</f>
        <v>2026</v>
      </c>
      <c r="R938" s="8" t="str">
        <f>"Q"&amp;ROUNDUP(MONTH(SalesDataTable[[#This Row],[Order Date]])/3,0)</f>
        <v>Q2</v>
      </c>
      <c r="S938" s="5">
        <f>MONTH(SalesDataTable[[#This Row],[Order Date]])</f>
        <v>5</v>
      </c>
      <c r="T938" s="8" t="str">
        <f>TEXT(SalesDataTable[[#This Row],[Order Date]],"mmm")</f>
        <v>May</v>
      </c>
    </row>
    <row r="939" spans="1:20" ht="15.75" x14ac:dyDescent="0.25">
      <c r="A939" s="2">
        <v>1116</v>
      </c>
      <c r="B939" s="3">
        <v>46172</v>
      </c>
      <c r="C939" s="4" t="s">
        <v>26</v>
      </c>
      <c r="D939" s="4" t="s">
        <v>63</v>
      </c>
      <c r="E939" s="4" t="s">
        <v>28</v>
      </c>
      <c r="F939" s="4" t="s">
        <v>36</v>
      </c>
      <c r="G939" s="4" t="s">
        <v>34</v>
      </c>
      <c r="H939" s="4" t="s">
        <v>64</v>
      </c>
      <c r="I939" s="5">
        <v>5</v>
      </c>
      <c r="J939" s="6">
        <v>134.4</v>
      </c>
      <c r="K939" s="7">
        <v>0.15</v>
      </c>
      <c r="L939" s="6">
        <v>67.709999999999994</v>
      </c>
      <c r="M939" s="6">
        <f t="shared" si="56"/>
        <v>571.19999999999993</v>
      </c>
      <c r="N939" s="6">
        <f t="shared" si="57"/>
        <v>338.54999999999995</v>
      </c>
      <c r="O939" s="6">
        <f t="shared" si="58"/>
        <v>232.64999999999998</v>
      </c>
      <c r="P939" s="8">
        <f t="shared" si="59"/>
        <v>0.40730042016806722</v>
      </c>
      <c r="Q939" s="9">
        <f>YEAR(SalesDataTable[[#This Row],[Order Date]])</f>
        <v>2026</v>
      </c>
      <c r="R939" s="8" t="str">
        <f>"Q"&amp;ROUNDUP(MONTH(SalesDataTable[[#This Row],[Order Date]])/3,0)</f>
        <v>Q2</v>
      </c>
      <c r="S939" s="5">
        <f>MONTH(SalesDataTable[[#This Row],[Order Date]])</f>
        <v>5</v>
      </c>
      <c r="T939" s="8" t="str">
        <f>TEXT(SalesDataTable[[#This Row],[Order Date]],"mmm")</f>
        <v>May</v>
      </c>
    </row>
    <row r="940" spans="1:20" ht="15.75" x14ac:dyDescent="0.25">
      <c r="A940" s="2">
        <v>1206</v>
      </c>
      <c r="B940" s="3">
        <v>46172</v>
      </c>
      <c r="C940" s="4" t="s">
        <v>40</v>
      </c>
      <c r="D940" s="4" t="s">
        <v>67</v>
      </c>
      <c r="E940" s="4" t="s">
        <v>22</v>
      </c>
      <c r="F940" s="4" t="s">
        <v>23</v>
      </c>
      <c r="G940" s="4" t="s">
        <v>34</v>
      </c>
      <c r="H940" s="4" t="s">
        <v>35</v>
      </c>
      <c r="I940" s="5">
        <v>2</v>
      </c>
      <c r="J940" s="6">
        <v>37.130000000000003</v>
      </c>
      <c r="K940" s="7">
        <v>0.05</v>
      </c>
      <c r="L940" s="6">
        <v>13.44</v>
      </c>
      <c r="M940" s="6">
        <f t="shared" si="56"/>
        <v>70.546999999999997</v>
      </c>
      <c r="N940" s="6">
        <f t="shared" si="57"/>
        <v>26.88</v>
      </c>
      <c r="O940" s="6">
        <f t="shared" si="58"/>
        <v>43.667000000000002</v>
      </c>
      <c r="P940" s="8">
        <f t="shared" si="59"/>
        <v>0.6189774193091131</v>
      </c>
      <c r="Q940" s="9">
        <f>YEAR(SalesDataTable[[#This Row],[Order Date]])</f>
        <v>2026</v>
      </c>
      <c r="R940" s="8" t="str">
        <f>"Q"&amp;ROUNDUP(MONTH(SalesDataTable[[#This Row],[Order Date]])/3,0)</f>
        <v>Q2</v>
      </c>
      <c r="S940" s="5">
        <f>MONTH(SalesDataTable[[#This Row],[Order Date]])</f>
        <v>5</v>
      </c>
      <c r="T940" s="8" t="str">
        <f>TEXT(SalesDataTable[[#This Row],[Order Date]],"mmm")</f>
        <v>May</v>
      </c>
    </row>
    <row r="941" spans="1:20" ht="15.75" x14ac:dyDescent="0.25">
      <c r="A941" s="2">
        <v>1576</v>
      </c>
      <c r="B941" s="3">
        <v>46172</v>
      </c>
      <c r="C941" s="4" t="s">
        <v>26</v>
      </c>
      <c r="D941" s="4" t="s">
        <v>27</v>
      </c>
      <c r="E941" s="4" t="s">
        <v>22</v>
      </c>
      <c r="F941" s="4" t="s">
        <v>36</v>
      </c>
      <c r="G941" s="4" t="s">
        <v>43</v>
      </c>
      <c r="H941" s="4" t="s">
        <v>71</v>
      </c>
      <c r="I941" s="5">
        <v>6</v>
      </c>
      <c r="J941" s="6">
        <v>123.82</v>
      </c>
      <c r="K941" s="7">
        <v>0</v>
      </c>
      <c r="L941" s="6">
        <v>61.91</v>
      </c>
      <c r="M941" s="6">
        <f t="shared" si="56"/>
        <v>742.92</v>
      </c>
      <c r="N941" s="6">
        <f t="shared" si="57"/>
        <v>371.46</v>
      </c>
      <c r="O941" s="6">
        <f t="shared" si="58"/>
        <v>371.46</v>
      </c>
      <c r="P941" s="8">
        <f t="shared" si="59"/>
        <v>0.5</v>
      </c>
      <c r="Q941" s="9">
        <f>YEAR(SalesDataTable[[#This Row],[Order Date]])</f>
        <v>2026</v>
      </c>
      <c r="R941" s="8" t="str">
        <f>"Q"&amp;ROUNDUP(MONTH(SalesDataTable[[#This Row],[Order Date]])/3,0)</f>
        <v>Q2</v>
      </c>
      <c r="S941" s="5">
        <f>MONTH(SalesDataTable[[#This Row],[Order Date]])</f>
        <v>5</v>
      </c>
      <c r="T941" s="8" t="str">
        <f>TEXT(SalesDataTable[[#This Row],[Order Date]],"mmm")</f>
        <v>May</v>
      </c>
    </row>
    <row r="942" spans="1:20" ht="15.75" x14ac:dyDescent="0.25">
      <c r="A942" s="2">
        <v>2634</v>
      </c>
      <c r="B942" s="3">
        <v>46172</v>
      </c>
      <c r="C942" s="4" t="s">
        <v>31</v>
      </c>
      <c r="D942" s="4" t="s">
        <v>72</v>
      </c>
      <c r="E942" s="4" t="s">
        <v>48</v>
      </c>
      <c r="F942" s="4" t="s">
        <v>23</v>
      </c>
      <c r="G942" s="4" t="s">
        <v>34</v>
      </c>
      <c r="H942" s="4" t="s">
        <v>35</v>
      </c>
      <c r="I942" s="5">
        <v>2</v>
      </c>
      <c r="J942" s="6">
        <v>36.94</v>
      </c>
      <c r="K942" s="7">
        <v>0.05</v>
      </c>
      <c r="L942" s="6">
        <v>13.82</v>
      </c>
      <c r="M942" s="6">
        <f t="shared" si="56"/>
        <v>70.185999999999993</v>
      </c>
      <c r="N942" s="6">
        <f t="shared" si="57"/>
        <v>27.64</v>
      </c>
      <c r="O942" s="6">
        <f t="shared" si="58"/>
        <v>42.545999999999992</v>
      </c>
      <c r="P942" s="8">
        <f t="shared" si="59"/>
        <v>0.60618926851508848</v>
      </c>
      <c r="Q942" s="9">
        <f>YEAR(SalesDataTable[[#This Row],[Order Date]])</f>
        <v>2026</v>
      </c>
      <c r="R942" s="8" t="str">
        <f>"Q"&amp;ROUNDUP(MONTH(SalesDataTable[[#This Row],[Order Date]])/3,0)</f>
        <v>Q2</v>
      </c>
      <c r="S942" s="5">
        <f>MONTH(SalesDataTable[[#This Row],[Order Date]])</f>
        <v>5</v>
      </c>
      <c r="T942" s="8" t="str">
        <f>TEXT(SalesDataTable[[#This Row],[Order Date]],"mmm")</f>
        <v>May</v>
      </c>
    </row>
    <row r="943" spans="1:20" ht="15.75" x14ac:dyDescent="0.25">
      <c r="A943" s="2">
        <v>2649</v>
      </c>
      <c r="B943" s="3">
        <v>46172</v>
      </c>
      <c r="C943" s="4" t="s">
        <v>20</v>
      </c>
      <c r="D943" s="4" t="s">
        <v>21</v>
      </c>
      <c r="E943" s="4" t="s">
        <v>22</v>
      </c>
      <c r="F943" s="4" t="s">
        <v>33</v>
      </c>
      <c r="G943" s="4" t="s">
        <v>43</v>
      </c>
      <c r="H943" s="4" t="s">
        <v>49</v>
      </c>
      <c r="I943" s="5">
        <v>3</v>
      </c>
      <c r="J943" s="6">
        <v>199.17</v>
      </c>
      <c r="K943" s="7">
        <v>0.05</v>
      </c>
      <c r="L943" s="6">
        <v>105.24</v>
      </c>
      <c r="M943" s="6">
        <f t="shared" si="56"/>
        <v>567.6345</v>
      </c>
      <c r="N943" s="6">
        <f t="shared" si="57"/>
        <v>315.71999999999997</v>
      </c>
      <c r="O943" s="6">
        <f t="shared" si="58"/>
        <v>251.91450000000003</v>
      </c>
      <c r="P943" s="8">
        <f t="shared" si="59"/>
        <v>0.4437970207941907</v>
      </c>
      <c r="Q943" s="9">
        <f>YEAR(SalesDataTable[[#This Row],[Order Date]])</f>
        <v>2026</v>
      </c>
      <c r="R943" s="8" t="str">
        <f>"Q"&amp;ROUNDUP(MONTH(SalesDataTable[[#This Row],[Order Date]])/3,0)</f>
        <v>Q2</v>
      </c>
      <c r="S943" s="5">
        <f>MONTH(SalesDataTable[[#This Row],[Order Date]])</f>
        <v>5</v>
      </c>
      <c r="T943" s="8" t="str">
        <f>TEXT(SalesDataTable[[#This Row],[Order Date]],"mmm")</f>
        <v>May</v>
      </c>
    </row>
    <row r="944" spans="1:20" ht="15.75" x14ac:dyDescent="0.25">
      <c r="A944" s="2">
        <v>2774</v>
      </c>
      <c r="B944" s="3">
        <v>46172</v>
      </c>
      <c r="C944" s="4" t="s">
        <v>20</v>
      </c>
      <c r="D944" s="4" t="s">
        <v>56</v>
      </c>
      <c r="E944" s="4" t="s">
        <v>22</v>
      </c>
      <c r="F944" s="4" t="s">
        <v>23</v>
      </c>
      <c r="G944" s="4" t="s">
        <v>43</v>
      </c>
      <c r="H944" s="4" t="s">
        <v>60</v>
      </c>
      <c r="I944" s="5">
        <v>3</v>
      </c>
      <c r="J944" s="6">
        <v>83.17</v>
      </c>
      <c r="K944" s="7">
        <v>0</v>
      </c>
      <c r="L944" s="6">
        <v>40.520000000000003</v>
      </c>
      <c r="M944" s="6">
        <f t="shared" si="56"/>
        <v>249.51</v>
      </c>
      <c r="N944" s="6">
        <f t="shared" si="57"/>
        <v>121.56</v>
      </c>
      <c r="O944" s="6">
        <f t="shared" si="58"/>
        <v>127.94999999999999</v>
      </c>
      <c r="P944" s="8">
        <f t="shared" si="59"/>
        <v>0.51280509799206442</v>
      </c>
      <c r="Q944" s="9">
        <f>YEAR(SalesDataTable[[#This Row],[Order Date]])</f>
        <v>2026</v>
      </c>
      <c r="R944" s="8" t="str">
        <f>"Q"&amp;ROUNDUP(MONTH(SalesDataTable[[#This Row],[Order Date]])/3,0)</f>
        <v>Q2</v>
      </c>
      <c r="S944" s="5">
        <f>MONTH(SalesDataTable[[#This Row],[Order Date]])</f>
        <v>5</v>
      </c>
      <c r="T944" s="8" t="str">
        <f>TEXT(SalesDataTable[[#This Row],[Order Date]],"mmm")</f>
        <v>May</v>
      </c>
    </row>
    <row r="945" spans="1:20" ht="15.75" x14ac:dyDescent="0.25">
      <c r="A945" s="2">
        <v>3037</v>
      </c>
      <c r="B945" s="3">
        <v>46172</v>
      </c>
      <c r="C945" s="4" t="s">
        <v>26</v>
      </c>
      <c r="D945" s="4" t="s">
        <v>47</v>
      </c>
      <c r="E945" s="4" t="s">
        <v>22</v>
      </c>
      <c r="F945" s="4" t="s">
        <v>36</v>
      </c>
      <c r="G945" s="4" t="s">
        <v>34</v>
      </c>
      <c r="H945" s="4" t="s">
        <v>52</v>
      </c>
      <c r="I945" s="5">
        <v>1</v>
      </c>
      <c r="J945" s="6">
        <v>45.8</v>
      </c>
      <c r="K945" s="7">
        <v>0.05</v>
      </c>
      <c r="L945" s="6">
        <v>17.88</v>
      </c>
      <c r="M945" s="6">
        <f t="shared" si="56"/>
        <v>43.51</v>
      </c>
      <c r="N945" s="6">
        <f t="shared" si="57"/>
        <v>17.88</v>
      </c>
      <c r="O945" s="6">
        <f t="shared" si="58"/>
        <v>25.63</v>
      </c>
      <c r="P945" s="8">
        <f t="shared" si="59"/>
        <v>0.58905998621006661</v>
      </c>
      <c r="Q945" s="9">
        <f>YEAR(SalesDataTable[[#This Row],[Order Date]])</f>
        <v>2026</v>
      </c>
      <c r="R945" s="8" t="str">
        <f>"Q"&amp;ROUNDUP(MONTH(SalesDataTable[[#This Row],[Order Date]])/3,0)</f>
        <v>Q2</v>
      </c>
      <c r="S945" s="5">
        <f>MONTH(SalesDataTable[[#This Row],[Order Date]])</f>
        <v>5</v>
      </c>
      <c r="T945" s="8" t="str">
        <f>TEXT(SalesDataTable[[#This Row],[Order Date]],"mmm")</f>
        <v>May</v>
      </c>
    </row>
    <row r="946" spans="1:20" ht="15.75" x14ac:dyDescent="0.25">
      <c r="A946" s="2">
        <v>3138</v>
      </c>
      <c r="B946" s="3">
        <v>46172</v>
      </c>
      <c r="C946" s="4" t="s">
        <v>31</v>
      </c>
      <c r="D946" s="4" t="s">
        <v>32</v>
      </c>
      <c r="E946" s="4" t="s">
        <v>48</v>
      </c>
      <c r="F946" s="4" t="s">
        <v>23</v>
      </c>
      <c r="G946" s="4" t="s">
        <v>29</v>
      </c>
      <c r="H946" s="4" t="s">
        <v>57</v>
      </c>
      <c r="I946" s="5">
        <v>1</v>
      </c>
      <c r="J946" s="6">
        <v>154.85</v>
      </c>
      <c r="K946" s="7">
        <v>0</v>
      </c>
      <c r="L946" s="6">
        <v>80.17</v>
      </c>
      <c r="M946" s="6">
        <f t="shared" si="56"/>
        <v>154.85</v>
      </c>
      <c r="N946" s="6">
        <f t="shared" si="57"/>
        <v>80.17</v>
      </c>
      <c r="O946" s="6">
        <f t="shared" si="58"/>
        <v>74.679999999999993</v>
      </c>
      <c r="P946" s="8">
        <f t="shared" si="59"/>
        <v>0.48227316758153049</v>
      </c>
      <c r="Q946" s="9">
        <f>YEAR(SalesDataTable[[#This Row],[Order Date]])</f>
        <v>2026</v>
      </c>
      <c r="R946" s="8" t="str">
        <f>"Q"&amp;ROUNDUP(MONTH(SalesDataTable[[#This Row],[Order Date]])/3,0)</f>
        <v>Q2</v>
      </c>
      <c r="S946" s="5">
        <f>MONTH(SalesDataTable[[#This Row],[Order Date]])</f>
        <v>5</v>
      </c>
      <c r="T946" s="8" t="str">
        <f>TEXT(SalesDataTable[[#This Row],[Order Date]],"mmm")</f>
        <v>May</v>
      </c>
    </row>
    <row r="947" spans="1:20" ht="15.75" x14ac:dyDescent="0.25">
      <c r="A947" s="2">
        <v>3228</v>
      </c>
      <c r="B947" s="3">
        <v>46172</v>
      </c>
      <c r="C947" s="4" t="s">
        <v>40</v>
      </c>
      <c r="D947" s="4" t="s">
        <v>67</v>
      </c>
      <c r="E947" s="4" t="s">
        <v>22</v>
      </c>
      <c r="F947" s="4" t="s">
        <v>36</v>
      </c>
      <c r="G947" s="4" t="s">
        <v>43</v>
      </c>
      <c r="H947" s="4" t="s">
        <v>49</v>
      </c>
      <c r="I947" s="5">
        <v>1</v>
      </c>
      <c r="J947" s="6">
        <v>194.99</v>
      </c>
      <c r="K947" s="7">
        <v>0</v>
      </c>
      <c r="L947" s="6">
        <v>101.21</v>
      </c>
      <c r="M947" s="6">
        <f t="shared" si="56"/>
        <v>194.99</v>
      </c>
      <c r="N947" s="6">
        <f t="shared" si="57"/>
        <v>101.21</v>
      </c>
      <c r="O947" s="6">
        <f t="shared" si="58"/>
        <v>93.780000000000015</v>
      </c>
      <c r="P947" s="8">
        <f t="shared" si="59"/>
        <v>0.48094774090979031</v>
      </c>
      <c r="Q947" s="9">
        <f>YEAR(SalesDataTable[[#This Row],[Order Date]])</f>
        <v>2026</v>
      </c>
      <c r="R947" s="8" t="str">
        <f>"Q"&amp;ROUNDUP(MONTH(SalesDataTable[[#This Row],[Order Date]])/3,0)</f>
        <v>Q2</v>
      </c>
      <c r="S947" s="5">
        <f>MONTH(SalesDataTable[[#This Row],[Order Date]])</f>
        <v>5</v>
      </c>
      <c r="T947" s="8" t="str">
        <f>TEXT(SalesDataTable[[#This Row],[Order Date]],"mmm")</f>
        <v>May</v>
      </c>
    </row>
    <row r="948" spans="1:20" ht="15.75" x14ac:dyDescent="0.25">
      <c r="A948" s="2">
        <v>3401</v>
      </c>
      <c r="B948" s="3">
        <v>46172</v>
      </c>
      <c r="C948" s="4" t="s">
        <v>31</v>
      </c>
      <c r="D948" s="4" t="s">
        <v>59</v>
      </c>
      <c r="E948" s="4" t="s">
        <v>22</v>
      </c>
      <c r="F948" s="4" t="s">
        <v>23</v>
      </c>
      <c r="G948" s="4" t="s">
        <v>54</v>
      </c>
      <c r="H948" s="4" t="s">
        <v>62</v>
      </c>
      <c r="I948" s="5">
        <v>1</v>
      </c>
      <c r="J948" s="6">
        <v>36.31</v>
      </c>
      <c r="K948" s="7">
        <v>0</v>
      </c>
      <c r="L948" s="6">
        <v>13.93</v>
      </c>
      <c r="M948" s="6">
        <f t="shared" si="56"/>
        <v>36.31</v>
      </c>
      <c r="N948" s="6">
        <f t="shared" si="57"/>
        <v>13.93</v>
      </c>
      <c r="O948" s="6">
        <f t="shared" si="58"/>
        <v>22.380000000000003</v>
      </c>
      <c r="P948" s="8">
        <f t="shared" si="59"/>
        <v>0.61635912971633167</v>
      </c>
      <c r="Q948" s="9">
        <f>YEAR(SalesDataTable[[#This Row],[Order Date]])</f>
        <v>2026</v>
      </c>
      <c r="R948" s="8" t="str">
        <f>"Q"&amp;ROUNDUP(MONTH(SalesDataTable[[#This Row],[Order Date]])/3,0)</f>
        <v>Q2</v>
      </c>
      <c r="S948" s="5">
        <f>MONTH(SalesDataTable[[#This Row],[Order Date]])</f>
        <v>5</v>
      </c>
      <c r="T948" s="8" t="str">
        <f>TEXT(SalesDataTable[[#This Row],[Order Date]],"mmm")</f>
        <v>May</v>
      </c>
    </row>
    <row r="949" spans="1:20" ht="15.75" x14ac:dyDescent="0.25">
      <c r="A949" s="2">
        <v>3511</v>
      </c>
      <c r="B949" s="3">
        <v>46172</v>
      </c>
      <c r="C949" s="4" t="s">
        <v>20</v>
      </c>
      <c r="D949" s="4" t="s">
        <v>21</v>
      </c>
      <c r="E949" s="4" t="s">
        <v>22</v>
      </c>
      <c r="F949" s="4" t="s">
        <v>23</v>
      </c>
      <c r="G949" s="4" t="s">
        <v>34</v>
      </c>
      <c r="H949" s="4" t="s">
        <v>52</v>
      </c>
      <c r="I949" s="5">
        <v>1</v>
      </c>
      <c r="J949" s="6">
        <v>47.19</v>
      </c>
      <c r="K949" s="7">
        <v>0</v>
      </c>
      <c r="L949" s="6">
        <v>18.54</v>
      </c>
      <c r="M949" s="6">
        <f t="shared" si="56"/>
        <v>47.19</v>
      </c>
      <c r="N949" s="6">
        <f t="shared" si="57"/>
        <v>18.54</v>
      </c>
      <c r="O949" s="6">
        <f t="shared" si="58"/>
        <v>28.65</v>
      </c>
      <c r="P949" s="8">
        <f t="shared" si="59"/>
        <v>0.60712015257469798</v>
      </c>
      <c r="Q949" s="9">
        <f>YEAR(SalesDataTable[[#This Row],[Order Date]])</f>
        <v>2026</v>
      </c>
      <c r="R949" s="8" t="str">
        <f>"Q"&amp;ROUNDUP(MONTH(SalesDataTable[[#This Row],[Order Date]])/3,0)</f>
        <v>Q2</v>
      </c>
      <c r="S949" s="5">
        <f>MONTH(SalesDataTable[[#This Row],[Order Date]])</f>
        <v>5</v>
      </c>
      <c r="T949" s="8" t="str">
        <f>TEXT(SalesDataTable[[#This Row],[Order Date]],"mmm")</f>
        <v>May</v>
      </c>
    </row>
    <row r="950" spans="1:20" ht="15.75" x14ac:dyDescent="0.25">
      <c r="A950" s="2">
        <v>4485</v>
      </c>
      <c r="B950" s="3">
        <v>46172</v>
      </c>
      <c r="C950" s="4" t="s">
        <v>40</v>
      </c>
      <c r="D950" s="4" t="s">
        <v>53</v>
      </c>
      <c r="E950" s="4" t="s">
        <v>22</v>
      </c>
      <c r="F950" s="4" t="s">
        <v>33</v>
      </c>
      <c r="G950" s="4" t="s">
        <v>54</v>
      </c>
      <c r="H950" s="4" t="s">
        <v>58</v>
      </c>
      <c r="I950" s="5">
        <v>1</v>
      </c>
      <c r="J950" s="6">
        <v>124.14</v>
      </c>
      <c r="K950" s="7">
        <v>0</v>
      </c>
      <c r="L950" s="6">
        <v>70.900000000000006</v>
      </c>
      <c r="M950" s="6">
        <f t="shared" si="56"/>
        <v>124.14</v>
      </c>
      <c r="N950" s="6">
        <f t="shared" si="57"/>
        <v>70.900000000000006</v>
      </c>
      <c r="O950" s="6">
        <f t="shared" si="58"/>
        <v>53.239999999999995</v>
      </c>
      <c r="P950" s="8">
        <f t="shared" si="59"/>
        <v>0.42887062993394548</v>
      </c>
      <c r="Q950" s="9">
        <f>YEAR(SalesDataTable[[#This Row],[Order Date]])</f>
        <v>2026</v>
      </c>
      <c r="R950" s="8" t="str">
        <f>"Q"&amp;ROUNDUP(MONTH(SalesDataTable[[#This Row],[Order Date]])/3,0)</f>
        <v>Q2</v>
      </c>
      <c r="S950" s="5">
        <f>MONTH(SalesDataTable[[#This Row],[Order Date]])</f>
        <v>5</v>
      </c>
      <c r="T950" s="8" t="str">
        <f>TEXT(SalesDataTable[[#This Row],[Order Date]],"mmm")</f>
        <v>May</v>
      </c>
    </row>
    <row r="951" spans="1:20" ht="15.75" x14ac:dyDescent="0.25">
      <c r="A951" s="2">
        <v>447</v>
      </c>
      <c r="B951" s="3">
        <v>46173</v>
      </c>
      <c r="C951" s="4" t="s">
        <v>40</v>
      </c>
      <c r="D951" s="4" t="s">
        <v>53</v>
      </c>
      <c r="E951" s="4" t="s">
        <v>22</v>
      </c>
      <c r="F951" s="4" t="s">
        <v>23</v>
      </c>
      <c r="G951" s="4" t="s">
        <v>34</v>
      </c>
      <c r="H951" s="4" t="s">
        <v>64</v>
      </c>
      <c r="I951" s="5">
        <v>1</v>
      </c>
      <c r="J951" s="6">
        <v>131.94999999999999</v>
      </c>
      <c r="K951" s="7">
        <v>0</v>
      </c>
      <c r="L951" s="6">
        <v>65.17</v>
      </c>
      <c r="M951" s="6">
        <f t="shared" si="56"/>
        <v>131.94999999999999</v>
      </c>
      <c r="N951" s="6">
        <f t="shared" si="57"/>
        <v>65.17</v>
      </c>
      <c r="O951" s="6">
        <f t="shared" si="58"/>
        <v>66.779999999999987</v>
      </c>
      <c r="P951" s="8">
        <f t="shared" si="59"/>
        <v>0.50610079575596811</v>
      </c>
      <c r="Q951" s="9">
        <f>YEAR(SalesDataTable[[#This Row],[Order Date]])</f>
        <v>2026</v>
      </c>
      <c r="R951" s="8" t="str">
        <f>"Q"&amp;ROUNDUP(MONTH(SalesDataTable[[#This Row],[Order Date]])/3,0)</f>
        <v>Q2</v>
      </c>
      <c r="S951" s="5">
        <f>MONTH(SalesDataTable[[#This Row],[Order Date]])</f>
        <v>5</v>
      </c>
      <c r="T951" s="8" t="str">
        <f>TEXT(SalesDataTable[[#This Row],[Order Date]],"mmm")</f>
        <v>May</v>
      </c>
    </row>
    <row r="952" spans="1:20" ht="15.75" x14ac:dyDescent="0.25">
      <c r="A952" s="2">
        <v>1208</v>
      </c>
      <c r="B952" s="3">
        <v>46173</v>
      </c>
      <c r="C952" s="4" t="s">
        <v>40</v>
      </c>
      <c r="D952" s="4" t="s">
        <v>53</v>
      </c>
      <c r="E952" s="4" t="s">
        <v>48</v>
      </c>
      <c r="F952" s="4" t="s">
        <v>33</v>
      </c>
      <c r="G952" s="4" t="s">
        <v>24</v>
      </c>
      <c r="H952" s="4" t="s">
        <v>50</v>
      </c>
      <c r="I952" s="5">
        <v>1</v>
      </c>
      <c r="J952" s="6">
        <v>102.24</v>
      </c>
      <c r="K952" s="7">
        <v>0</v>
      </c>
      <c r="L952" s="6">
        <v>50.75</v>
      </c>
      <c r="M952" s="6">
        <f t="shared" si="56"/>
        <v>102.24</v>
      </c>
      <c r="N952" s="6">
        <f t="shared" si="57"/>
        <v>50.75</v>
      </c>
      <c r="O952" s="6">
        <f t="shared" si="58"/>
        <v>51.489999999999995</v>
      </c>
      <c r="P952" s="8">
        <f t="shared" si="59"/>
        <v>0.50361893583724571</v>
      </c>
      <c r="Q952" s="9">
        <f>YEAR(SalesDataTable[[#This Row],[Order Date]])</f>
        <v>2026</v>
      </c>
      <c r="R952" s="8" t="str">
        <f>"Q"&amp;ROUNDUP(MONTH(SalesDataTable[[#This Row],[Order Date]])/3,0)</f>
        <v>Q2</v>
      </c>
      <c r="S952" s="5">
        <f>MONTH(SalesDataTable[[#This Row],[Order Date]])</f>
        <v>5</v>
      </c>
      <c r="T952" s="8" t="str">
        <f>TEXT(SalesDataTable[[#This Row],[Order Date]],"mmm")</f>
        <v>May</v>
      </c>
    </row>
    <row r="953" spans="1:20" ht="15.75" x14ac:dyDescent="0.25">
      <c r="A953" s="2">
        <v>1355</v>
      </c>
      <c r="B953" s="3">
        <v>46173</v>
      </c>
      <c r="C953" s="4" t="s">
        <v>40</v>
      </c>
      <c r="D953" s="4" t="s">
        <v>67</v>
      </c>
      <c r="E953" s="4" t="s">
        <v>48</v>
      </c>
      <c r="F953" s="4" t="s">
        <v>33</v>
      </c>
      <c r="G953" s="4" t="s">
        <v>29</v>
      </c>
      <c r="H953" s="4" t="s">
        <v>57</v>
      </c>
      <c r="I953" s="5">
        <v>2</v>
      </c>
      <c r="J953" s="6">
        <v>152.07</v>
      </c>
      <c r="K953" s="7">
        <v>0</v>
      </c>
      <c r="L953" s="6">
        <v>76.849999999999994</v>
      </c>
      <c r="M953" s="6">
        <f t="shared" si="56"/>
        <v>304.14</v>
      </c>
      <c r="N953" s="6">
        <f t="shared" si="57"/>
        <v>153.69999999999999</v>
      </c>
      <c r="O953" s="6">
        <f t="shared" si="58"/>
        <v>150.44</v>
      </c>
      <c r="P953" s="8">
        <f t="shared" si="59"/>
        <v>0.49464062602748737</v>
      </c>
      <c r="Q953" s="9">
        <f>YEAR(SalesDataTable[[#This Row],[Order Date]])</f>
        <v>2026</v>
      </c>
      <c r="R953" s="8" t="str">
        <f>"Q"&amp;ROUNDUP(MONTH(SalesDataTable[[#This Row],[Order Date]])/3,0)</f>
        <v>Q2</v>
      </c>
      <c r="S953" s="5">
        <f>MONTH(SalesDataTable[[#This Row],[Order Date]])</f>
        <v>5</v>
      </c>
      <c r="T953" s="8" t="str">
        <f>TEXT(SalesDataTable[[#This Row],[Order Date]],"mmm")</f>
        <v>May</v>
      </c>
    </row>
    <row r="954" spans="1:20" ht="15.75" x14ac:dyDescent="0.25">
      <c r="A954" s="2">
        <v>1474</v>
      </c>
      <c r="B954" s="3">
        <v>46173</v>
      </c>
      <c r="C954" s="4" t="s">
        <v>31</v>
      </c>
      <c r="D954" s="4" t="s">
        <v>38</v>
      </c>
      <c r="E954" s="4" t="s">
        <v>22</v>
      </c>
      <c r="F954" s="4" t="s">
        <v>33</v>
      </c>
      <c r="G954" s="4" t="s">
        <v>43</v>
      </c>
      <c r="H954" s="4" t="s">
        <v>71</v>
      </c>
      <c r="I954" s="5">
        <v>2</v>
      </c>
      <c r="J954" s="6">
        <v>123.34</v>
      </c>
      <c r="K954" s="7">
        <v>0.05</v>
      </c>
      <c r="L954" s="6">
        <v>58.96</v>
      </c>
      <c r="M954" s="6">
        <f t="shared" si="56"/>
        <v>234.346</v>
      </c>
      <c r="N954" s="6">
        <f t="shared" si="57"/>
        <v>117.92</v>
      </c>
      <c r="O954" s="6">
        <f t="shared" si="58"/>
        <v>116.426</v>
      </c>
      <c r="P954" s="8">
        <f t="shared" si="59"/>
        <v>0.49681240558831813</v>
      </c>
      <c r="Q954" s="9">
        <f>YEAR(SalesDataTable[[#This Row],[Order Date]])</f>
        <v>2026</v>
      </c>
      <c r="R954" s="8" t="str">
        <f>"Q"&amp;ROUNDUP(MONTH(SalesDataTable[[#This Row],[Order Date]])/3,0)</f>
        <v>Q2</v>
      </c>
      <c r="S954" s="5">
        <f>MONTH(SalesDataTable[[#This Row],[Order Date]])</f>
        <v>5</v>
      </c>
      <c r="T954" s="8" t="str">
        <f>TEXT(SalesDataTable[[#This Row],[Order Date]],"mmm")</f>
        <v>May</v>
      </c>
    </row>
    <row r="955" spans="1:20" ht="15.75" x14ac:dyDescent="0.25">
      <c r="A955" s="2">
        <v>1625</v>
      </c>
      <c r="B955" s="3">
        <v>46173</v>
      </c>
      <c r="C955" s="4" t="s">
        <v>31</v>
      </c>
      <c r="D955" s="4" t="s">
        <v>32</v>
      </c>
      <c r="E955" s="4" t="s">
        <v>39</v>
      </c>
      <c r="F955" s="4" t="s">
        <v>23</v>
      </c>
      <c r="G955" s="4" t="s">
        <v>29</v>
      </c>
      <c r="H955" s="4" t="s">
        <v>57</v>
      </c>
      <c r="I955" s="5">
        <v>1</v>
      </c>
      <c r="J955" s="6">
        <v>155.81</v>
      </c>
      <c r="K955" s="7">
        <v>0</v>
      </c>
      <c r="L955" s="6">
        <v>80.31</v>
      </c>
      <c r="M955" s="6">
        <f t="shared" si="56"/>
        <v>155.81</v>
      </c>
      <c r="N955" s="6">
        <f t="shared" si="57"/>
        <v>80.31</v>
      </c>
      <c r="O955" s="6">
        <f t="shared" si="58"/>
        <v>75.5</v>
      </c>
      <c r="P955" s="8">
        <f t="shared" si="59"/>
        <v>0.48456453372697517</v>
      </c>
      <c r="Q955" s="9">
        <f>YEAR(SalesDataTable[[#This Row],[Order Date]])</f>
        <v>2026</v>
      </c>
      <c r="R955" s="8" t="str">
        <f>"Q"&amp;ROUNDUP(MONTH(SalesDataTable[[#This Row],[Order Date]])/3,0)</f>
        <v>Q2</v>
      </c>
      <c r="S955" s="5">
        <f>MONTH(SalesDataTable[[#This Row],[Order Date]])</f>
        <v>5</v>
      </c>
      <c r="T955" s="8" t="str">
        <f>TEXT(SalesDataTable[[#This Row],[Order Date]],"mmm")</f>
        <v>May</v>
      </c>
    </row>
    <row r="956" spans="1:20" ht="15.75" x14ac:dyDescent="0.25">
      <c r="A956" s="2">
        <v>1877</v>
      </c>
      <c r="B956" s="3">
        <v>46173</v>
      </c>
      <c r="C956" s="4" t="s">
        <v>31</v>
      </c>
      <c r="D956" s="4" t="s">
        <v>72</v>
      </c>
      <c r="E956" s="4" t="s">
        <v>22</v>
      </c>
      <c r="F956" s="4" t="s">
        <v>23</v>
      </c>
      <c r="G956" s="4" t="s">
        <v>34</v>
      </c>
      <c r="H956" s="4" t="s">
        <v>68</v>
      </c>
      <c r="I956" s="5">
        <v>1</v>
      </c>
      <c r="J956" s="6">
        <v>163.19</v>
      </c>
      <c r="K956" s="7">
        <v>0.05</v>
      </c>
      <c r="L956" s="6">
        <v>87.95</v>
      </c>
      <c r="M956" s="6">
        <f t="shared" si="56"/>
        <v>155.03049999999999</v>
      </c>
      <c r="N956" s="6">
        <f t="shared" si="57"/>
        <v>87.95</v>
      </c>
      <c r="O956" s="6">
        <f t="shared" si="58"/>
        <v>67.080499999999986</v>
      </c>
      <c r="P956" s="8">
        <f t="shared" si="59"/>
        <v>0.4326922766810401</v>
      </c>
      <c r="Q956" s="9">
        <f>YEAR(SalesDataTable[[#This Row],[Order Date]])</f>
        <v>2026</v>
      </c>
      <c r="R956" s="8" t="str">
        <f>"Q"&amp;ROUNDUP(MONTH(SalesDataTable[[#This Row],[Order Date]])/3,0)</f>
        <v>Q2</v>
      </c>
      <c r="S956" s="5">
        <f>MONTH(SalesDataTable[[#This Row],[Order Date]])</f>
        <v>5</v>
      </c>
      <c r="T956" s="8" t="str">
        <f>TEXT(SalesDataTable[[#This Row],[Order Date]],"mmm")</f>
        <v>May</v>
      </c>
    </row>
    <row r="957" spans="1:20" ht="15.75" x14ac:dyDescent="0.25">
      <c r="A957" s="2">
        <v>1978</v>
      </c>
      <c r="B957" s="3">
        <v>46173</v>
      </c>
      <c r="C957" s="4" t="s">
        <v>26</v>
      </c>
      <c r="D957" s="4" t="s">
        <v>63</v>
      </c>
      <c r="E957" s="4" t="s">
        <v>22</v>
      </c>
      <c r="F957" s="4" t="s">
        <v>23</v>
      </c>
      <c r="G957" s="4" t="s">
        <v>29</v>
      </c>
      <c r="H957" s="4" t="s">
        <v>37</v>
      </c>
      <c r="I957" s="5">
        <v>1</v>
      </c>
      <c r="J957" s="6">
        <v>147.30000000000001</v>
      </c>
      <c r="K957" s="7">
        <v>0.05</v>
      </c>
      <c r="L957" s="6">
        <v>81.510000000000005</v>
      </c>
      <c r="M957" s="6">
        <f t="shared" si="56"/>
        <v>139.935</v>
      </c>
      <c r="N957" s="6">
        <f t="shared" si="57"/>
        <v>81.510000000000005</v>
      </c>
      <c r="O957" s="6">
        <f t="shared" si="58"/>
        <v>58.424999999999997</v>
      </c>
      <c r="P957" s="8">
        <f t="shared" si="59"/>
        <v>0.41751527494908347</v>
      </c>
      <c r="Q957" s="9">
        <f>YEAR(SalesDataTable[[#This Row],[Order Date]])</f>
        <v>2026</v>
      </c>
      <c r="R957" s="8" t="str">
        <f>"Q"&amp;ROUNDUP(MONTH(SalesDataTable[[#This Row],[Order Date]])/3,0)</f>
        <v>Q2</v>
      </c>
      <c r="S957" s="5">
        <f>MONTH(SalesDataTable[[#This Row],[Order Date]])</f>
        <v>5</v>
      </c>
      <c r="T957" s="8" t="str">
        <f>TEXT(SalesDataTable[[#This Row],[Order Date]],"mmm")</f>
        <v>May</v>
      </c>
    </row>
    <row r="958" spans="1:20" ht="15.75" x14ac:dyDescent="0.25">
      <c r="A958" s="2">
        <v>3616</v>
      </c>
      <c r="B958" s="3">
        <v>46173</v>
      </c>
      <c r="C958" s="4" t="s">
        <v>31</v>
      </c>
      <c r="D958" s="4" t="s">
        <v>32</v>
      </c>
      <c r="E958" s="4" t="s">
        <v>22</v>
      </c>
      <c r="F958" s="4" t="s">
        <v>23</v>
      </c>
      <c r="G958" s="4" t="s">
        <v>54</v>
      </c>
      <c r="H958" s="4" t="s">
        <v>58</v>
      </c>
      <c r="I958" s="5">
        <v>5</v>
      </c>
      <c r="J958" s="6">
        <v>126.16</v>
      </c>
      <c r="K958" s="7">
        <v>0</v>
      </c>
      <c r="L958" s="6">
        <v>68.59</v>
      </c>
      <c r="M958" s="6">
        <f t="shared" si="56"/>
        <v>630.79999999999995</v>
      </c>
      <c r="N958" s="6">
        <f t="shared" si="57"/>
        <v>342.95000000000005</v>
      </c>
      <c r="O958" s="6">
        <f t="shared" si="58"/>
        <v>287.84999999999991</v>
      </c>
      <c r="P958" s="8">
        <f t="shared" si="59"/>
        <v>0.45632530120481918</v>
      </c>
      <c r="Q958" s="9">
        <f>YEAR(SalesDataTable[[#This Row],[Order Date]])</f>
        <v>2026</v>
      </c>
      <c r="R958" s="8" t="str">
        <f>"Q"&amp;ROUNDUP(MONTH(SalesDataTable[[#This Row],[Order Date]])/3,0)</f>
        <v>Q2</v>
      </c>
      <c r="S958" s="5">
        <f>MONTH(SalesDataTable[[#This Row],[Order Date]])</f>
        <v>5</v>
      </c>
      <c r="T958" s="8" t="str">
        <f>TEXT(SalesDataTable[[#This Row],[Order Date]],"mmm")</f>
        <v>May</v>
      </c>
    </row>
    <row r="959" spans="1:20" ht="15.75" x14ac:dyDescent="0.25">
      <c r="A959" s="2">
        <v>3992</v>
      </c>
      <c r="B959" s="3">
        <v>46173</v>
      </c>
      <c r="C959" s="4" t="s">
        <v>40</v>
      </c>
      <c r="D959" s="4" t="s">
        <v>53</v>
      </c>
      <c r="E959" s="4" t="s">
        <v>22</v>
      </c>
      <c r="F959" s="4" t="s">
        <v>33</v>
      </c>
      <c r="G959" s="4" t="s">
        <v>34</v>
      </c>
      <c r="H959" s="4" t="s">
        <v>68</v>
      </c>
      <c r="I959" s="5">
        <v>2</v>
      </c>
      <c r="J959" s="6">
        <v>163.57</v>
      </c>
      <c r="K959" s="7">
        <v>0</v>
      </c>
      <c r="L959" s="6">
        <v>85.72</v>
      </c>
      <c r="M959" s="6">
        <f t="shared" si="56"/>
        <v>327.14</v>
      </c>
      <c r="N959" s="6">
        <f t="shared" si="57"/>
        <v>171.44</v>
      </c>
      <c r="O959" s="6">
        <f t="shared" si="58"/>
        <v>155.69999999999999</v>
      </c>
      <c r="P959" s="8">
        <f t="shared" si="59"/>
        <v>0.47594302133643085</v>
      </c>
      <c r="Q959" s="9">
        <f>YEAR(SalesDataTable[[#This Row],[Order Date]])</f>
        <v>2026</v>
      </c>
      <c r="R959" s="8" t="str">
        <f>"Q"&amp;ROUNDUP(MONTH(SalesDataTable[[#This Row],[Order Date]])/3,0)</f>
        <v>Q2</v>
      </c>
      <c r="S959" s="5">
        <f>MONTH(SalesDataTable[[#This Row],[Order Date]])</f>
        <v>5</v>
      </c>
      <c r="T959" s="8" t="str">
        <f>TEXT(SalesDataTable[[#This Row],[Order Date]],"mmm")</f>
        <v>May</v>
      </c>
    </row>
    <row r="960" spans="1:20" ht="15.75" x14ac:dyDescent="0.25">
      <c r="A960" s="2">
        <v>4091</v>
      </c>
      <c r="B960" s="3">
        <v>46173</v>
      </c>
      <c r="C960" s="4" t="s">
        <v>31</v>
      </c>
      <c r="D960" s="4" t="s">
        <v>72</v>
      </c>
      <c r="E960" s="4" t="s">
        <v>22</v>
      </c>
      <c r="F960" s="4" t="s">
        <v>33</v>
      </c>
      <c r="G960" s="4" t="s">
        <v>29</v>
      </c>
      <c r="H960" s="4" t="s">
        <v>37</v>
      </c>
      <c r="I960" s="5">
        <v>1</v>
      </c>
      <c r="J960" s="6">
        <v>142.06</v>
      </c>
      <c r="K960" s="7">
        <v>0</v>
      </c>
      <c r="L960" s="6">
        <v>77.36</v>
      </c>
      <c r="M960" s="6">
        <f t="shared" si="56"/>
        <v>142.06</v>
      </c>
      <c r="N960" s="6">
        <f t="shared" si="57"/>
        <v>77.36</v>
      </c>
      <c r="O960" s="6">
        <f t="shared" si="58"/>
        <v>64.7</v>
      </c>
      <c r="P960" s="8">
        <f t="shared" si="59"/>
        <v>0.45544136280444886</v>
      </c>
      <c r="Q960" s="9">
        <f>YEAR(SalesDataTable[[#This Row],[Order Date]])</f>
        <v>2026</v>
      </c>
      <c r="R960" s="8" t="str">
        <f>"Q"&amp;ROUNDUP(MONTH(SalesDataTable[[#This Row],[Order Date]])/3,0)</f>
        <v>Q2</v>
      </c>
      <c r="S960" s="5">
        <f>MONTH(SalesDataTable[[#This Row],[Order Date]])</f>
        <v>5</v>
      </c>
      <c r="T960" s="8" t="str">
        <f>TEXT(SalesDataTable[[#This Row],[Order Date]],"mmm")</f>
        <v>May</v>
      </c>
    </row>
    <row r="961" spans="1:20" ht="15.75" x14ac:dyDescent="0.25">
      <c r="A961" s="2">
        <v>4204</v>
      </c>
      <c r="B961" s="3">
        <v>46173</v>
      </c>
      <c r="C961" s="4" t="s">
        <v>26</v>
      </c>
      <c r="D961" s="4" t="s">
        <v>61</v>
      </c>
      <c r="E961" s="4" t="s">
        <v>22</v>
      </c>
      <c r="F961" s="4" t="s">
        <v>33</v>
      </c>
      <c r="G961" s="4" t="s">
        <v>24</v>
      </c>
      <c r="H961" s="4" t="s">
        <v>25</v>
      </c>
      <c r="I961" s="5">
        <v>1</v>
      </c>
      <c r="J961" s="6">
        <v>81.37</v>
      </c>
      <c r="K961" s="7">
        <v>0</v>
      </c>
      <c r="L961" s="6">
        <v>42.01</v>
      </c>
      <c r="M961" s="6">
        <f t="shared" si="56"/>
        <v>81.37</v>
      </c>
      <c r="N961" s="6">
        <f t="shared" si="57"/>
        <v>42.01</v>
      </c>
      <c r="O961" s="6">
        <f t="shared" si="58"/>
        <v>39.360000000000007</v>
      </c>
      <c r="P961" s="8">
        <f t="shared" si="59"/>
        <v>0.48371635737986979</v>
      </c>
      <c r="Q961" s="9">
        <f>YEAR(SalesDataTable[[#This Row],[Order Date]])</f>
        <v>2026</v>
      </c>
      <c r="R961" s="8" t="str">
        <f>"Q"&amp;ROUNDUP(MONTH(SalesDataTable[[#This Row],[Order Date]])/3,0)</f>
        <v>Q2</v>
      </c>
      <c r="S961" s="5">
        <f>MONTH(SalesDataTable[[#This Row],[Order Date]])</f>
        <v>5</v>
      </c>
      <c r="T961" s="8" t="str">
        <f>TEXT(SalesDataTable[[#This Row],[Order Date]],"mmm")</f>
        <v>May</v>
      </c>
    </row>
    <row r="962" spans="1:20" ht="15.75" x14ac:dyDescent="0.25">
      <c r="A962" s="2">
        <v>4234</v>
      </c>
      <c r="B962" s="3">
        <v>46173</v>
      </c>
      <c r="C962" s="4" t="s">
        <v>40</v>
      </c>
      <c r="D962" s="4" t="s">
        <v>53</v>
      </c>
      <c r="E962" s="4" t="s">
        <v>39</v>
      </c>
      <c r="F962" s="4" t="s">
        <v>33</v>
      </c>
      <c r="G962" s="4" t="s">
        <v>43</v>
      </c>
      <c r="H962" s="4" t="s">
        <v>71</v>
      </c>
      <c r="I962" s="5">
        <v>1</v>
      </c>
      <c r="J962" s="6">
        <v>120.75</v>
      </c>
      <c r="K962" s="7">
        <v>0</v>
      </c>
      <c r="L962" s="6">
        <v>61.21</v>
      </c>
      <c r="M962" s="6">
        <f t="shared" ref="M962:M1025" si="60">I962*J962*(1-K962)</f>
        <v>120.75</v>
      </c>
      <c r="N962" s="6">
        <f t="shared" ref="N962:N1025" si="61">I962*L962</f>
        <v>61.21</v>
      </c>
      <c r="O962" s="6">
        <f t="shared" ref="O962:O1025" si="62">M962-N962</f>
        <v>59.54</v>
      </c>
      <c r="P962" s="8">
        <f t="shared" ref="P962:P1025" si="63">IFERROR(O962/M962,0)</f>
        <v>0.49308488612836437</v>
      </c>
      <c r="Q962" s="9">
        <f>YEAR(SalesDataTable[[#This Row],[Order Date]])</f>
        <v>2026</v>
      </c>
      <c r="R962" s="8" t="str">
        <f>"Q"&amp;ROUNDUP(MONTH(SalesDataTable[[#This Row],[Order Date]])/3,0)</f>
        <v>Q2</v>
      </c>
      <c r="S962" s="5">
        <f>MONTH(SalesDataTable[[#This Row],[Order Date]])</f>
        <v>5</v>
      </c>
      <c r="T962" s="8" t="str">
        <f>TEXT(SalesDataTable[[#This Row],[Order Date]],"mmm")</f>
        <v>May</v>
      </c>
    </row>
    <row r="963" spans="1:20" ht="15.75" x14ac:dyDescent="0.25">
      <c r="A963" s="2">
        <v>4696</v>
      </c>
      <c r="B963" s="3">
        <v>46173</v>
      </c>
      <c r="C963" s="4" t="s">
        <v>26</v>
      </c>
      <c r="D963" s="4" t="s">
        <v>69</v>
      </c>
      <c r="E963" s="4" t="s">
        <v>22</v>
      </c>
      <c r="F963" s="4" t="s">
        <v>33</v>
      </c>
      <c r="G963" s="4" t="s">
        <v>24</v>
      </c>
      <c r="H963" s="4" t="s">
        <v>25</v>
      </c>
      <c r="I963" s="5">
        <v>4</v>
      </c>
      <c r="J963" s="6">
        <v>81.790000000000006</v>
      </c>
      <c r="K963" s="7">
        <v>0</v>
      </c>
      <c r="L963" s="6">
        <v>42.96</v>
      </c>
      <c r="M963" s="6">
        <f t="shared" si="60"/>
        <v>327.16000000000003</v>
      </c>
      <c r="N963" s="6">
        <f t="shared" si="61"/>
        <v>171.84</v>
      </c>
      <c r="O963" s="6">
        <f t="shared" si="62"/>
        <v>155.32000000000002</v>
      </c>
      <c r="P963" s="8">
        <f t="shared" si="63"/>
        <v>0.47475241472062601</v>
      </c>
      <c r="Q963" s="9">
        <f>YEAR(SalesDataTable[[#This Row],[Order Date]])</f>
        <v>2026</v>
      </c>
      <c r="R963" s="8" t="str">
        <f>"Q"&amp;ROUNDUP(MONTH(SalesDataTable[[#This Row],[Order Date]])/3,0)</f>
        <v>Q2</v>
      </c>
      <c r="S963" s="5">
        <f>MONTH(SalesDataTable[[#This Row],[Order Date]])</f>
        <v>5</v>
      </c>
      <c r="T963" s="8" t="str">
        <f>TEXT(SalesDataTable[[#This Row],[Order Date]],"mmm")</f>
        <v>May</v>
      </c>
    </row>
    <row r="964" spans="1:20" ht="15.75" x14ac:dyDescent="0.25">
      <c r="A964" s="2">
        <v>4755</v>
      </c>
      <c r="B964" s="3">
        <v>46173</v>
      </c>
      <c r="C964" s="4" t="s">
        <v>20</v>
      </c>
      <c r="D964" s="4" t="s">
        <v>70</v>
      </c>
      <c r="E964" s="4" t="s">
        <v>22</v>
      </c>
      <c r="F964" s="4" t="s">
        <v>33</v>
      </c>
      <c r="G964" s="4" t="s">
        <v>43</v>
      </c>
      <c r="H964" s="4" t="s">
        <v>60</v>
      </c>
      <c r="I964" s="5">
        <v>1</v>
      </c>
      <c r="J964" s="6">
        <v>81.2</v>
      </c>
      <c r="K964" s="7">
        <v>0.1</v>
      </c>
      <c r="L964" s="6">
        <v>40.270000000000003</v>
      </c>
      <c r="M964" s="6">
        <f t="shared" si="60"/>
        <v>73.08</v>
      </c>
      <c r="N964" s="6">
        <f t="shared" si="61"/>
        <v>40.270000000000003</v>
      </c>
      <c r="O964" s="6">
        <f t="shared" si="62"/>
        <v>32.809999999999995</v>
      </c>
      <c r="P964" s="8">
        <f t="shared" si="63"/>
        <v>0.44896004378762994</v>
      </c>
      <c r="Q964" s="9">
        <f>YEAR(SalesDataTable[[#This Row],[Order Date]])</f>
        <v>2026</v>
      </c>
      <c r="R964" s="8" t="str">
        <f>"Q"&amp;ROUNDUP(MONTH(SalesDataTable[[#This Row],[Order Date]])/3,0)</f>
        <v>Q2</v>
      </c>
      <c r="S964" s="5">
        <f>MONTH(SalesDataTable[[#This Row],[Order Date]])</f>
        <v>5</v>
      </c>
      <c r="T964" s="8" t="str">
        <f>TEXT(SalesDataTable[[#This Row],[Order Date]],"mmm")</f>
        <v>May</v>
      </c>
    </row>
    <row r="965" spans="1:20" ht="15.75" x14ac:dyDescent="0.25">
      <c r="A965" s="2">
        <v>5090</v>
      </c>
      <c r="B965" s="3">
        <v>46173</v>
      </c>
      <c r="C965" s="4" t="s">
        <v>26</v>
      </c>
      <c r="D965" s="4" t="s">
        <v>27</v>
      </c>
      <c r="E965" s="4" t="s">
        <v>48</v>
      </c>
      <c r="F965" s="4" t="s">
        <v>33</v>
      </c>
      <c r="G965" s="4" t="s">
        <v>34</v>
      </c>
      <c r="H965" s="4" t="s">
        <v>52</v>
      </c>
      <c r="I965" s="5">
        <v>2</v>
      </c>
      <c r="J965" s="6">
        <v>46.52</v>
      </c>
      <c r="K965" s="7">
        <v>0.05</v>
      </c>
      <c r="L965" s="6">
        <v>18.739999999999998</v>
      </c>
      <c r="M965" s="6">
        <f t="shared" si="60"/>
        <v>88.388000000000005</v>
      </c>
      <c r="N965" s="6">
        <f t="shared" si="61"/>
        <v>37.479999999999997</v>
      </c>
      <c r="O965" s="6">
        <f t="shared" si="62"/>
        <v>50.908000000000008</v>
      </c>
      <c r="P965" s="8">
        <f t="shared" si="63"/>
        <v>0.57596053762954258</v>
      </c>
      <c r="Q965" s="9">
        <f>YEAR(SalesDataTable[[#This Row],[Order Date]])</f>
        <v>2026</v>
      </c>
      <c r="R965" s="8" t="str">
        <f>"Q"&amp;ROUNDUP(MONTH(SalesDataTable[[#This Row],[Order Date]])/3,0)</f>
        <v>Q2</v>
      </c>
      <c r="S965" s="5">
        <f>MONTH(SalesDataTable[[#This Row],[Order Date]])</f>
        <v>5</v>
      </c>
      <c r="T965" s="8" t="str">
        <f>TEXT(SalesDataTable[[#This Row],[Order Date]],"mmm")</f>
        <v>May</v>
      </c>
    </row>
    <row r="966" spans="1:20" ht="15.75" x14ac:dyDescent="0.25">
      <c r="A966" s="2">
        <v>27</v>
      </c>
      <c r="B966" s="3">
        <v>46174</v>
      </c>
      <c r="C966" s="4" t="s">
        <v>40</v>
      </c>
      <c r="D966" s="4" t="s">
        <v>67</v>
      </c>
      <c r="E966" s="4" t="s">
        <v>22</v>
      </c>
      <c r="F966" s="4" t="s">
        <v>23</v>
      </c>
      <c r="G966" s="4" t="s">
        <v>43</v>
      </c>
      <c r="H966" s="4" t="s">
        <v>49</v>
      </c>
      <c r="I966" s="5">
        <v>1</v>
      </c>
      <c r="J966" s="6">
        <v>195.22</v>
      </c>
      <c r="K966" s="7">
        <v>0</v>
      </c>
      <c r="L966" s="6">
        <v>105.91</v>
      </c>
      <c r="M966" s="6">
        <f t="shared" si="60"/>
        <v>195.22</v>
      </c>
      <c r="N966" s="6">
        <f t="shared" si="61"/>
        <v>105.91</v>
      </c>
      <c r="O966" s="6">
        <f t="shared" si="62"/>
        <v>89.31</v>
      </c>
      <c r="P966" s="8">
        <f t="shared" si="63"/>
        <v>0.45748386435816002</v>
      </c>
      <c r="Q966" s="9">
        <f>YEAR(SalesDataTable[[#This Row],[Order Date]])</f>
        <v>2026</v>
      </c>
      <c r="R966" s="8" t="str">
        <f>"Q"&amp;ROUNDUP(MONTH(SalesDataTable[[#This Row],[Order Date]])/3,0)</f>
        <v>Q2</v>
      </c>
      <c r="S966" s="5">
        <f>MONTH(SalesDataTable[[#This Row],[Order Date]])</f>
        <v>6</v>
      </c>
      <c r="T966" s="8" t="str">
        <f>TEXT(SalesDataTable[[#This Row],[Order Date]],"mmm")</f>
        <v>Jun</v>
      </c>
    </row>
    <row r="967" spans="1:20" ht="15.75" x14ac:dyDescent="0.25">
      <c r="A967" s="2">
        <v>463</v>
      </c>
      <c r="B967" s="3">
        <v>46174</v>
      </c>
      <c r="C967" s="4" t="s">
        <v>40</v>
      </c>
      <c r="D967" s="4" t="s">
        <v>41</v>
      </c>
      <c r="E967" s="4" t="s">
        <v>22</v>
      </c>
      <c r="F967" s="4" t="s">
        <v>33</v>
      </c>
      <c r="G967" s="4" t="s">
        <v>24</v>
      </c>
      <c r="H967" s="4" t="s">
        <v>46</v>
      </c>
      <c r="I967" s="5">
        <v>1</v>
      </c>
      <c r="J967" s="6">
        <v>40.71</v>
      </c>
      <c r="K967" s="7">
        <v>0.05</v>
      </c>
      <c r="L967" s="6">
        <v>16.559999999999999</v>
      </c>
      <c r="M967" s="6">
        <f t="shared" si="60"/>
        <v>38.674500000000002</v>
      </c>
      <c r="N967" s="6">
        <f t="shared" si="61"/>
        <v>16.559999999999999</v>
      </c>
      <c r="O967" s="6">
        <f t="shared" si="62"/>
        <v>22.114500000000003</v>
      </c>
      <c r="P967" s="8">
        <f t="shared" si="63"/>
        <v>0.57181088314005357</v>
      </c>
      <c r="Q967" s="9">
        <f>YEAR(SalesDataTable[[#This Row],[Order Date]])</f>
        <v>2026</v>
      </c>
      <c r="R967" s="8" t="str">
        <f>"Q"&amp;ROUNDUP(MONTH(SalesDataTable[[#This Row],[Order Date]])/3,0)</f>
        <v>Q2</v>
      </c>
      <c r="S967" s="5">
        <f>MONTH(SalesDataTable[[#This Row],[Order Date]])</f>
        <v>6</v>
      </c>
      <c r="T967" s="8" t="str">
        <f>TEXT(SalesDataTable[[#This Row],[Order Date]],"mmm")</f>
        <v>Jun</v>
      </c>
    </row>
    <row r="968" spans="1:20" ht="15.75" x14ac:dyDescent="0.25">
      <c r="A968" s="2">
        <v>653</v>
      </c>
      <c r="B968" s="3">
        <v>46174</v>
      </c>
      <c r="C968" s="4" t="s">
        <v>26</v>
      </c>
      <c r="D968" s="4" t="s">
        <v>61</v>
      </c>
      <c r="E968" s="4" t="s">
        <v>22</v>
      </c>
      <c r="F968" s="4" t="s">
        <v>23</v>
      </c>
      <c r="G968" s="4" t="s">
        <v>54</v>
      </c>
      <c r="H968" s="4" t="s">
        <v>55</v>
      </c>
      <c r="I968" s="5">
        <v>1</v>
      </c>
      <c r="J968" s="6">
        <v>41.26</v>
      </c>
      <c r="K968" s="7">
        <v>0.05</v>
      </c>
      <c r="L968" s="6">
        <v>14.32</v>
      </c>
      <c r="M968" s="6">
        <f t="shared" si="60"/>
        <v>39.196999999999996</v>
      </c>
      <c r="N968" s="6">
        <f t="shared" si="61"/>
        <v>14.32</v>
      </c>
      <c r="O968" s="6">
        <f t="shared" si="62"/>
        <v>24.876999999999995</v>
      </c>
      <c r="P968" s="8">
        <f t="shared" si="63"/>
        <v>0.63466591831007468</v>
      </c>
      <c r="Q968" s="9">
        <f>YEAR(SalesDataTable[[#This Row],[Order Date]])</f>
        <v>2026</v>
      </c>
      <c r="R968" s="8" t="str">
        <f>"Q"&amp;ROUNDUP(MONTH(SalesDataTable[[#This Row],[Order Date]])/3,0)</f>
        <v>Q2</v>
      </c>
      <c r="S968" s="5">
        <f>MONTH(SalesDataTable[[#This Row],[Order Date]])</f>
        <v>6</v>
      </c>
      <c r="T968" s="8" t="str">
        <f>TEXT(SalesDataTable[[#This Row],[Order Date]],"mmm")</f>
        <v>Jun</v>
      </c>
    </row>
    <row r="969" spans="1:20" ht="15.75" x14ac:dyDescent="0.25">
      <c r="A969" s="2">
        <v>1485</v>
      </c>
      <c r="B969" s="3">
        <v>46174</v>
      </c>
      <c r="C969" s="4" t="s">
        <v>26</v>
      </c>
      <c r="D969" s="4" t="s">
        <v>61</v>
      </c>
      <c r="E969" s="4" t="s">
        <v>39</v>
      </c>
      <c r="F969" s="4" t="s">
        <v>33</v>
      </c>
      <c r="G969" s="4" t="s">
        <v>54</v>
      </c>
      <c r="H969" s="4" t="s">
        <v>55</v>
      </c>
      <c r="I969" s="5">
        <v>2</v>
      </c>
      <c r="J969" s="6">
        <v>40.840000000000003</v>
      </c>
      <c r="K969" s="7">
        <v>0</v>
      </c>
      <c r="L969" s="6">
        <v>14.48</v>
      </c>
      <c r="M969" s="6">
        <f t="shared" si="60"/>
        <v>81.680000000000007</v>
      </c>
      <c r="N969" s="6">
        <f t="shared" si="61"/>
        <v>28.96</v>
      </c>
      <c r="O969" s="6">
        <f t="shared" si="62"/>
        <v>52.720000000000006</v>
      </c>
      <c r="P969" s="8">
        <f t="shared" si="63"/>
        <v>0.64544564152791384</v>
      </c>
      <c r="Q969" s="9">
        <f>YEAR(SalesDataTable[[#This Row],[Order Date]])</f>
        <v>2026</v>
      </c>
      <c r="R969" s="8" t="str">
        <f>"Q"&amp;ROUNDUP(MONTH(SalesDataTable[[#This Row],[Order Date]])/3,0)</f>
        <v>Q2</v>
      </c>
      <c r="S969" s="5">
        <f>MONTH(SalesDataTable[[#This Row],[Order Date]])</f>
        <v>6</v>
      </c>
      <c r="T969" s="8" t="str">
        <f>TEXT(SalesDataTable[[#This Row],[Order Date]],"mmm")</f>
        <v>Jun</v>
      </c>
    </row>
    <row r="970" spans="1:20" ht="15.75" x14ac:dyDescent="0.25">
      <c r="A970" s="2">
        <v>1925</v>
      </c>
      <c r="B970" s="3">
        <v>46174</v>
      </c>
      <c r="C970" s="4" t="s">
        <v>40</v>
      </c>
      <c r="D970" s="4" t="s">
        <v>41</v>
      </c>
      <c r="E970" s="4" t="s">
        <v>22</v>
      </c>
      <c r="F970" s="4" t="s">
        <v>23</v>
      </c>
      <c r="G970" s="4" t="s">
        <v>29</v>
      </c>
      <c r="H970" s="4" t="s">
        <v>37</v>
      </c>
      <c r="I970" s="5">
        <v>1</v>
      </c>
      <c r="J970" s="6">
        <v>143.32</v>
      </c>
      <c r="K970" s="7">
        <v>0</v>
      </c>
      <c r="L970" s="6">
        <v>80.36</v>
      </c>
      <c r="M970" s="6">
        <f t="shared" si="60"/>
        <v>143.32</v>
      </c>
      <c r="N970" s="6">
        <f t="shared" si="61"/>
        <v>80.36</v>
      </c>
      <c r="O970" s="6">
        <f t="shared" si="62"/>
        <v>62.959999999999994</v>
      </c>
      <c r="P970" s="8">
        <f t="shared" si="63"/>
        <v>0.43929667876081496</v>
      </c>
      <c r="Q970" s="9">
        <f>YEAR(SalesDataTable[[#This Row],[Order Date]])</f>
        <v>2026</v>
      </c>
      <c r="R970" s="8" t="str">
        <f>"Q"&amp;ROUNDUP(MONTH(SalesDataTable[[#This Row],[Order Date]])/3,0)</f>
        <v>Q2</v>
      </c>
      <c r="S970" s="5">
        <f>MONTH(SalesDataTable[[#This Row],[Order Date]])</f>
        <v>6</v>
      </c>
      <c r="T970" s="8" t="str">
        <f>TEXT(SalesDataTable[[#This Row],[Order Date]],"mmm")</f>
        <v>Jun</v>
      </c>
    </row>
    <row r="971" spans="1:20" ht="15.75" x14ac:dyDescent="0.25">
      <c r="A971" s="2">
        <v>1952</v>
      </c>
      <c r="B971" s="3">
        <v>46174</v>
      </c>
      <c r="C971" s="4" t="s">
        <v>20</v>
      </c>
      <c r="D971" s="4" t="s">
        <v>70</v>
      </c>
      <c r="E971" s="4" t="s">
        <v>22</v>
      </c>
      <c r="F971" s="4" t="s">
        <v>33</v>
      </c>
      <c r="G971" s="4" t="s">
        <v>29</v>
      </c>
      <c r="H971" s="4" t="s">
        <v>57</v>
      </c>
      <c r="I971" s="5">
        <v>2</v>
      </c>
      <c r="J971" s="6">
        <v>156.31</v>
      </c>
      <c r="K971" s="7">
        <v>0</v>
      </c>
      <c r="L971" s="6">
        <v>79.87</v>
      </c>
      <c r="M971" s="6">
        <f t="shared" si="60"/>
        <v>312.62</v>
      </c>
      <c r="N971" s="6">
        <f t="shared" si="61"/>
        <v>159.74</v>
      </c>
      <c r="O971" s="6">
        <f t="shared" si="62"/>
        <v>152.88</v>
      </c>
      <c r="P971" s="8">
        <f t="shared" si="63"/>
        <v>0.4890282131661442</v>
      </c>
      <c r="Q971" s="9">
        <f>YEAR(SalesDataTable[[#This Row],[Order Date]])</f>
        <v>2026</v>
      </c>
      <c r="R971" s="8" t="str">
        <f>"Q"&amp;ROUNDUP(MONTH(SalesDataTable[[#This Row],[Order Date]])/3,0)</f>
        <v>Q2</v>
      </c>
      <c r="S971" s="5">
        <f>MONTH(SalesDataTable[[#This Row],[Order Date]])</f>
        <v>6</v>
      </c>
      <c r="T971" s="8" t="str">
        <f>TEXT(SalesDataTable[[#This Row],[Order Date]],"mmm")</f>
        <v>Jun</v>
      </c>
    </row>
    <row r="972" spans="1:20" ht="15.75" x14ac:dyDescent="0.25">
      <c r="A972" s="2">
        <v>2010</v>
      </c>
      <c r="B972" s="3">
        <v>46174</v>
      </c>
      <c r="C972" s="4" t="s">
        <v>40</v>
      </c>
      <c r="D972" s="4" t="s">
        <v>53</v>
      </c>
      <c r="E972" s="4" t="s">
        <v>22</v>
      </c>
      <c r="F972" s="4" t="s">
        <v>33</v>
      </c>
      <c r="G972" s="4" t="s">
        <v>24</v>
      </c>
      <c r="H972" s="4" t="s">
        <v>50</v>
      </c>
      <c r="I972" s="5">
        <v>3</v>
      </c>
      <c r="J972" s="6">
        <v>100.69</v>
      </c>
      <c r="K972" s="7">
        <v>0.1</v>
      </c>
      <c r="L972" s="6">
        <v>51.31</v>
      </c>
      <c r="M972" s="6">
        <f t="shared" si="60"/>
        <v>271.863</v>
      </c>
      <c r="N972" s="6">
        <f t="shared" si="61"/>
        <v>153.93</v>
      </c>
      <c r="O972" s="6">
        <f t="shared" si="62"/>
        <v>117.93299999999999</v>
      </c>
      <c r="P972" s="8">
        <f t="shared" si="63"/>
        <v>0.43379569856876438</v>
      </c>
      <c r="Q972" s="9">
        <f>YEAR(SalesDataTable[[#This Row],[Order Date]])</f>
        <v>2026</v>
      </c>
      <c r="R972" s="8" t="str">
        <f>"Q"&amp;ROUNDUP(MONTH(SalesDataTable[[#This Row],[Order Date]])/3,0)</f>
        <v>Q2</v>
      </c>
      <c r="S972" s="5">
        <f>MONTH(SalesDataTable[[#This Row],[Order Date]])</f>
        <v>6</v>
      </c>
      <c r="T972" s="8" t="str">
        <f>TEXT(SalesDataTable[[#This Row],[Order Date]],"mmm")</f>
        <v>Jun</v>
      </c>
    </row>
    <row r="973" spans="1:20" ht="15.75" x14ac:dyDescent="0.25">
      <c r="A973" s="2">
        <v>2114</v>
      </c>
      <c r="B973" s="3">
        <v>46174</v>
      </c>
      <c r="C973" s="4" t="s">
        <v>40</v>
      </c>
      <c r="D973" s="4" t="s">
        <v>67</v>
      </c>
      <c r="E973" s="4" t="s">
        <v>39</v>
      </c>
      <c r="F973" s="4" t="s">
        <v>36</v>
      </c>
      <c r="G973" s="4" t="s">
        <v>34</v>
      </c>
      <c r="H973" s="4" t="s">
        <v>52</v>
      </c>
      <c r="I973" s="5">
        <v>2</v>
      </c>
      <c r="J973" s="6">
        <v>45.54</v>
      </c>
      <c r="K973" s="7">
        <v>0.1</v>
      </c>
      <c r="L973" s="6">
        <v>18.309999999999999</v>
      </c>
      <c r="M973" s="6">
        <f t="shared" si="60"/>
        <v>81.971999999999994</v>
      </c>
      <c r="N973" s="6">
        <f t="shared" si="61"/>
        <v>36.619999999999997</v>
      </c>
      <c r="O973" s="6">
        <f t="shared" si="62"/>
        <v>45.351999999999997</v>
      </c>
      <c r="P973" s="8">
        <f t="shared" si="63"/>
        <v>0.5532620894939736</v>
      </c>
      <c r="Q973" s="9">
        <f>YEAR(SalesDataTable[[#This Row],[Order Date]])</f>
        <v>2026</v>
      </c>
      <c r="R973" s="8" t="str">
        <f>"Q"&amp;ROUNDUP(MONTH(SalesDataTable[[#This Row],[Order Date]])/3,0)</f>
        <v>Q2</v>
      </c>
      <c r="S973" s="5">
        <f>MONTH(SalesDataTable[[#This Row],[Order Date]])</f>
        <v>6</v>
      </c>
      <c r="T973" s="8" t="str">
        <f>TEXT(SalesDataTable[[#This Row],[Order Date]],"mmm")</f>
        <v>Jun</v>
      </c>
    </row>
    <row r="974" spans="1:20" ht="15.75" x14ac:dyDescent="0.25">
      <c r="A974" s="2">
        <v>3104</v>
      </c>
      <c r="B974" s="3">
        <v>46174</v>
      </c>
      <c r="C974" s="4" t="s">
        <v>31</v>
      </c>
      <c r="D974" s="4" t="s">
        <v>38</v>
      </c>
      <c r="E974" s="4" t="s">
        <v>28</v>
      </c>
      <c r="F974" s="4" t="s">
        <v>36</v>
      </c>
      <c r="G974" s="4" t="s">
        <v>29</v>
      </c>
      <c r="H974" s="4" t="s">
        <v>57</v>
      </c>
      <c r="I974" s="5">
        <v>5</v>
      </c>
      <c r="J974" s="6">
        <v>153.97</v>
      </c>
      <c r="K974" s="7">
        <v>0.15</v>
      </c>
      <c r="L974" s="6">
        <v>79.81</v>
      </c>
      <c r="M974" s="6">
        <f t="shared" si="60"/>
        <v>654.37249999999995</v>
      </c>
      <c r="N974" s="6">
        <f t="shared" si="61"/>
        <v>399.05</v>
      </c>
      <c r="O974" s="6">
        <f t="shared" si="62"/>
        <v>255.32249999999993</v>
      </c>
      <c r="P974" s="8">
        <f t="shared" si="63"/>
        <v>0.39017914108554369</v>
      </c>
      <c r="Q974" s="9">
        <f>YEAR(SalesDataTable[[#This Row],[Order Date]])</f>
        <v>2026</v>
      </c>
      <c r="R974" s="8" t="str">
        <f>"Q"&amp;ROUNDUP(MONTH(SalesDataTable[[#This Row],[Order Date]])/3,0)</f>
        <v>Q2</v>
      </c>
      <c r="S974" s="5">
        <f>MONTH(SalesDataTable[[#This Row],[Order Date]])</f>
        <v>6</v>
      </c>
      <c r="T974" s="8" t="str">
        <f>TEXT(SalesDataTable[[#This Row],[Order Date]],"mmm")</f>
        <v>Jun</v>
      </c>
    </row>
    <row r="975" spans="1:20" ht="15.75" x14ac:dyDescent="0.25">
      <c r="A975" s="2">
        <v>3230</v>
      </c>
      <c r="B975" s="3">
        <v>46174</v>
      </c>
      <c r="C975" s="4" t="s">
        <v>31</v>
      </c>
      <c r="D975" s="4" t="s">
        <v>72</v>
      </c>
      <c r="E975" s="4" t="s">
        <v>39</v>
      </c>
      <c r="F975" s="4" t="s">
        <v>23</v>
      </c>
      <c r="G975" s="4" t="s">
        <v>54</v>
      </c>
      <c r="H975" s="4" t="s">
        <v>58</v>
      </c>
      <c r="I975" s="5">
        <v>1</v>
      </c>
      <c r="J975" s="6">
        <v>124.17</v>
      </c>
      <c r="K975" s="7">
        <v>0</v>
      </c>
      <c r="L975" s="6">
        <v>71.040000000000006</v>
      </c>
      <c r="M975" s="6">
        <f t="shared" si="60"/>
        <v>124.17</v>
      </c>
      <c r="N975" s="6">
        <f t="shared" si="61"/>
        <v>71.040000000000006</v>
      </c>
      <c r="O975" s="6">
        <f t="shared" si="62"/>
        <v>53.129999999999995</v>
      </c>
      <c r="P975" s="8">
        <f t="shared" si="63"/>
        <v>0.4278811307079004</v>
      </c>
      <c r="Q975" s="9">
        <f>YEAR(SalesDataTable[[#This Row],[Order Date]])</f>
        <v>2026</v>
      </c>
      <c r="R975" s="8" t="str">
        <f>"Q"&amp;ROUNDUP(MONTH(SalesDataTable[[#This Row],[Order Date]])/3,0)</f>
        <v>Q2</v>
      </c>
      <c r="S975" s="5">
        <f>MONTH(SalesDataTable[[#This Row],[Order Date]])</f>
        <v>6</v>
      </c>
      <c r="T975" s="8" t="str">
        <f>TEXT(SalesDataTable[[#This Row],[Order Date]],"mmm")</f>
        <v>Jun</v>
      </c>
    </row>
    <row r="976" spans="1:20" ht="15.75" x14ac:dyDescent="0.25">
      <c r="A976" s="2">
        <v>3415</v>
      </c>
      <c r="B976" s="3">
        <v>46174</v>
      </c>
      <c r="C976" s="4" t="s">
        <v>31</v>
      </c>
      <c r="D976" s="4" t="s">
        <v>45</v>
      </c>
      <c r="E976" s="4" t="s">
        <v>39</v>
      </c>
      <c r="F976" s="4" t="s">
        <v>23</v>
      </c>
      <c r="G976" s="4" t="s">
        <v>29</v>
      </c>
      <c r="H976" s="4" t="s">
        <v>57</v>
      </c>
      <c r="I976" s="5">
        <v>1</v>
      </c>
      <c r="J976" s="6">
        <v>152.94999999999999</v>
      </c>
      <c r="K976" s="7">
        <v>0.05</v>
      </c>
      <c r="L976" s="6">
        <v>76.97</v>
      </c>
      <c r="M976" s="6">
        <f t="shared" si="60"/>
        <v>145.30249999999998</v>
      </c>
      <c r="N976" s="6">
        <f t="shared" si="61"/>
        <v>76.97</v>
      </c>
      <c r="O976" s="6">
        <f t="shared" si="62"/>
        <v>68.332499999999982</v>
      </c>
      <c r="P976" s="8">
        <f t="shared" si="63"/>
        <v>0.47027752447480248</v>
      </c>
      <c r="Q976" s="9">
        <f>YEAR(SalesDataTable[[#This Row],[Order Date]])</f>
        <v>2026</v>
      </c>
      <c r="R976" s="8" t="str">
        <f>"Q"&amp;ROUNDUP(MONTH(SalesDataTable[[#This Row],[Order Date]])/3,0)</f>
        <v>Q2</v>
      </c>
      <c r="S976" s="5">
        <f>MONTH(SalesDataTable[[#This Row],[Order Date]])</f>
        <v>6</v>
      </c>
      <c r="T976" s="8" t="str">
        <f>TEXT(SalesDataTable[[#This Row],[Order Date]],"mmm")</f>
        <v>Jun</v>
      </c>
    </row>
    <row r="977" spans="1:20" ht="15.75" x14ac:dyDescent="0.25">
      <c r="A977" s="2">
        <v>4130</v>
      </c>
      <c r="B977" s="3">
        <v>46174</v>
      </c>
      <c r="C977" s="4" t="s">
        <v>40</v>
      </c>
      <c r="D977" s="4" t="s">
        <v>67</v>
      </c>
      <c r="E977" s="4" t="s">
        <v>22</v>
      </c>
      <c r="F977" s="4" t="s">
        <v>33</v>
      </c>
      <c r="G977" s="4" t="s">
        <v>24</v>
      </c>
      <c r="H977" s="4" t="s">
        <v>25</v>
      </c>
      <c r="I977" s="5">
        <v>3</v>
      </c>
      <c r="J977" s="6">
        <v>80.099999999999994</v>
      </c>
      <c r="K977" s="7">
        <v>0</v>
      </c>
      <c r="L977" s="6">
        <v>43.51</v>
      </c>
      <c r="M977" s="6">
        <f t="shared" si="60"/>
        <v>240.29999999999998</v>
      </c>
      <c r="N977" s="6">
        <f t="shared" si="61"/>
        <v>130.53</v>
      </c>
      <c r="O977" s="6">
        <f t="shared" si="62"/>
        <v>109.76999999999998</v>
      </c>
      <c r="P977" s="8">
        <f t="shared" si="63"/>
        <v>0.45680399500624214</v>
      </c>
      <c r="Q977" s="9">
        <f>YEAR(SalesDataTable[[#This Row],[Order Date]])</f>
        <v>2026</v>
      </c>
      <c r="R977" s="8" t="str">
        <f>"Q"&amp;ROUNDUP(MONTH(SalesDataTable[[#This Row],[Order Date]])/3,0)</f>
        <v>Q2</v>
      </c>
      <c r="S977" s="5">
        <f>MONTH(SalesDataTable[[#This Row],[Order Date]])</f>
        <v>6</v>
      </c>
      <c r="T977" s="8" t="str">
        <f>TEXT(SalesDataTable[[#This Row],[Order Date]],"mmm")</f>
        <v>Jun</v>
      </c>
    </row>
    <row r="978" spans="1:20" ht="15.75" x14ac:dyDescent="0.25">
      <c r="A978" s="2">
        <v>4314</v>
      </c>
      <c r="B978" s="3">
        <v>46174</v>
      </c>
      <c r="C978" s="4" t="s">
        <v>40</v>
      </c>
      <c r="D978" s="4" t="s">
        <v>41</v>
      </c>
      <c r="E978" s="4" t="s">
        <v>39</v>
      </c>
      <c r="F978" s="4" t="s">
        <v>33</v>
      </c>
      <c r="G978" s="4" t="s">
        <v>54</v>
      </c>
      <c r="H978" s="4" t="s">
        <v>62</v>
      </c>
      <c r="I978" s="5">
        <v>2</v>
      </c>
      <c r="J978" s="6">
        <v>36.61</v>
      </c>
      <c r="K978" s="7">
        <v>0</v>
      </c>
      <c r="L978" s="6">
        <v>14.15</v>
      </c>
      <c r="M978" s="6">
        <f t="shared" si="60"/>
        <v>73.22</v>
      </c>
      <c r="N978" s="6">
        <f t="shared" si="61"/>
        <v>28.3</v>
      </c>
      <c r="O978" s="6">
        <f t="shared" si="62"/>
        <v>44.92</v>
      </c>
      <c r="P978" s="8">
        <f t="shared" si="63"/>
        <v>0.61349358098880091</v>
      </c>
      <c r="Q978" s="9">
        <f>YEAR(SalesDataTable[[#This Row],[Order Date]])</f>
        <v>2026</v>
      </c>
      <c r="R978" s="8" t="str">
        <f>"Q"&amp;ROUNDUP(MONTH(SalesDataTable[[#This Row],[Order Date]])/3,0)</f>
        <v>Q2</v>
      </c>
      <c r="S978" s="5">
        <f>MONTH(SalesDataTable[[#This Row],[Order Date]])</f>
        <v>6</v>
      </c>
      <c r="T978" s="8" t="str">
        <f>TEXT(SalesDataTable[[#This Row],[Order Date]],"mmm")</f>
        <v>Jun</v>
      </c>
    </row>
    <row r="979" spans="1:20" ht="15.75" x14ac:dyDescent="0.25">
      <c r="A979" s="2">
        <v>998</v>
      </c>
      <c r="B979" s="3">
        <v>46175</v>
      </c>
      <c r="C979" s="4" t="s">
        <v>26</v>
      </c>
      <c r="D979" s="4" t="s">
        <v>61</v>
      </c>
      <c r="E979" s="4" t="s">
        <v>22</v>
      </c>
      <c r="F979" s="4" t="s">
        <v>23</v>
      </c>
      <c r="G979" s="4" t="s">
        <v>34</v>
      </c>
      <c r="H979" s="4" t="s">
        <v>64</v>
      </c>
      <c r="I979" s="5">
        <v>2</v>
      </c>
      <c r="J979" s="6">
        <v>131.81</v>
      </c>
      <c r="K979" s="7">
        <v>0.05</v>
      </c>
      <c r="L979" s="6">
        <v>66.09</v>
      </c>
      <c r="M979" s="6">
        <f t="shared" si="60"/>
        <v>250.43899999999999</v>
      </c>
      <c r="N979" s="6">
        <f t="shared" si="61"/>
        <v>132.18</v>
      </c>
      <c r="O979" s="6">
        <f t="shared" si="62"/>
        <v>118.25899999999999</v>
      </c>
      <c r="P979" s="8">
        <f t="shared" si="63"/>
        <v>0.47220680485068217</v>
      </c>
      <c r="Q979" s="9">
        <f>YEAR(SalesDataTable[[#This Row],[Order Date]])</f>
        <v>2026</v>
      </c>
      <c r="R979" s="8" t="str">
        <f>"Q"&amp;ROUNDUP(MONTH(SalesDataTable[[#This Row],[Order Date]])/3,0)</f>
        <v>Q2</v>
      </c>
      <c r="S979" s="5">
        <f>MONTH(SalesDataTable[[#This Row],[Order Date]])</f>
        <v>6</v>
      </c>
      <c r="T979" s="8" t="str">
        <f>TEXT(SalesDataTable[[#This Row],[Order Date]],"mmm")</f>
        <v>Jun</v>
      </c>
    </row>
    <row r="980" spans="1:20" ht="15.75" x14ac:dyDescent="0.25">
      <c r="A980" s="2">
        <v>1172</v>
      </c>
      <c r="B980" s="3">
        <v>46175</v>
      </c>
      <c r="C980" s="4" t="s">
        <v>20</v>
      </c>
      <c r="D980" s="4" t="s">
        <v>70</v>
      </c>
      <c r="E980" s="4" t="s">
        <v>22</v>
      </c>
      <c r="F980" s="4" t="s">
        <v>23</v>
      </c>
      <c r="G980" s="4" t="s">
        <v>29</v>
      </c>
      <c r="H980" s="4" t="s">
        <v>57</v>
      </c>
      <c r="I980" s="5">
        <v>1</v>
      </c>
      <c r="J980" s="6">
        <v>153.43</v>
      </c>
      <c r="K980" s="7">
        <v>0.05</v>
      </c>
      <c r="L980" s="6">
        <v>78.16</v>
      </c>
      <c r="M980" s="6">
        <f t="shared" si="60"/>
        <v>145.7585</v>
      </c>
      <c r="N980" s="6">
        <f t="shared" si="61"/>
        <v>78.16</v>
      </c>
      <c r="O980" s="6">
        <f t="shared" si="62"/>
        <v>67.598500000000001</v>
      </c>
      <c r="P980" s="8">
        <f t="shared" si="63"/>
        <v>0.46377055197467043</v>
      </c>
      <c r="Q980" s="9">
        <f>YEAR(SalesDataTable[[#This Row],[Order Date]])</f>
        <v>2026</v>
      </c>
      <c r="R980" s="8" t="str">
        <f>"Q"&amp;ROUNDUP(MONTH(SalesDataTable[[#This Row],[Order Date]])/3,0)</f>
        <v>Q2</v>
      </c>
      <c r="S980" s="5">
        <f>MONTH(SalesDataTable[[#This Row],[Order Date]])</f>
        <v>6</v>
      </c>
      <c r="T980" s="8" t="str">
        <f>TEXT(SalesDataTable[[#This Row],[Order Date]],"mmm")</f>
        <v>Jun</v>
      </c>
    </row>
    <row r="981" spans="1:20" ht="15.75" x14ac:dyDescent="0.25">
      <c r="A981" s="2">
        <v>1261</v>
      </c>
      <c r="B981" s="3">
        <v>46175</v>
      </c>
      <c r="C981" s="4" t="s">
        <v>26</v>
      </c>
      <c r="D981" s="4" t="s">
        <v>69</v>
      </c>
      <c r="E981" s="4" t="s">
        <v>22</v>
      </c>
      <c r="F981" s="4" t="s">
        <v>33</v>
      </c>
      <c r="G981" s="4" t="s">
        <v>24</v>
      </c>
      <c r="H981" s="4" t="s">
        <v>25</v>
      </c>
      <c r="I981" s="5">
        <v>2</v>
      </c>
      <c r="J981" s="6">
        <v>80.06</v>
      </c>
      <c r="K981" s="7">
        <v>0</v>
      </c>
      <c r="L981" s="6">
        <v>42.87</v>
      </c>
      <c r="M981" s="6">
        <f t="shared" si="60"/>
        <v>160.12</v>
      </c>
      <c r="N981" s="6">
        <f t="shared" si="61"/>
        <v>85.74</v>
      </c>
      <c r="O981" s="6">
        <f t="shared" si="62"/>
        <v>74.38000000000001</v>
      </c>
      <c r="P981" s="8">
        <f t="shared" si="63"/>
        <v>0.4645266050462154</v>
      </c>
      <c r="Q981" s="9">
        <f>YEAR(SalesDataTable[[#This Row],[Order Date]])</f>
        <v>2026</v>
      </c>
      <c r="R981" s="8" t="str">
        <f>"Q"&amp;ROUNDUP(MONTH(SalesDataTable[[#This Row],[Order Date]])/3,0)</f>
        <v>Q2</v>
      </c>
      <c r="S981" s="5">
        <f>MONTH(SalesDataTable[[#This Row],[Order Date]])</f>
        <v>6</v>
      </c>
      <c r="T981" s="8" t="str">
        <f>TEXT(SalesDataTable[[#This Row],[Order Date]],"mmm")</f>
        <v>Jun</v>
      </c>
    </row>
    <row r="982" spans="1:20" ht="15.75" x14ac:dyDescent="0.25">
      <c r="A982" s="2">
        <v>1762</v>
      </c>
      <c r="B982" s="3">
        <v>46175</v>
      </c>
      <c r="C982" s="4" t="s">
        <v>40</v>
      </c>
      <c r="D982" s="4" t="s">
        <v>67</v>
      </c>
      <c r="E982" s="4" t="s">
        <v>39</v>
      </c>
      <c r="F982" s="4" t="s">
        <v>36</v>
      </c>
      <c r="G982" s="4" t="s">
        <v>54</v>
      </c>
      <c r="H982" s="4" t="s">
        <v>55</v>
      </c>
      <c r="I982" s="5">
        <v>1</v>
      </c>
      <c r="J982" s="6">
        <v>40.549999999999997</v>
      </c>
      <c r="K982" s="7">
        <v>0</v>
      </c>
      <c r="L982" s="6">
        <v>15.16</v>
      </c>
      <c r="M982" s="6">
        <f t="shared" si="60"/>
        <v>40.549999999999997</v>
      </c>
      <c r="N982" s="6">
        <f t="shared" si="61"/>
        <v>15.16</v>
      </c>
      <c r="O982" s="6">
        <f t="shared" si="62"/>
        <v>25.389999999999997</v>
      </c>
      <c r="P982" s="8">
        <f t="shared" si="63"/>
        <v>0.62614056720098643</v>
      </c>
      <c r="Q982" s="9">
        <f>YEAR(SalesDataTable[[#This Row],[Order Date]])</f>
        <v>2026</v>
      </c>
      <c r="R982" s="8" t="str">
        <f>"Q"&amp;ROUNDUP(MONTH(SalesDataTable[[#This Row],[Order Date]])/3,0)</f>
        <v>Q2</v>
      </c>
      <c r="S982" s="5">
        <f>MONTH(SalesDataTable[[#This Row],[Order Date]])</f>
        <v>6</v>
      </c>
      <c r="T982" s="8" t="str">
        <f>TEXT(SalesDataTable[[#This Row],[Order Date]],"mmm")</f>
        <v>Jun</v>
      </c>
    </row>
    <row r="983" spans="1:20" ht="15.75" x14ac:dyDescent="0.25">
      <c r="A983" s="2">
        <v>1851</v>
      </c>
      <c r="B983" s="3">
        <v>46175</v>
      </c>
      <c r="C983" s="4" t="s">
        <v>26</v>
      </c>
      <c r="D983" s="4" t="s">
        <v>47</v>
      </c>
      <c r="E983" s="4" t="s">
        <v>22</v>
      </c>
      <c r="F983" s="4" t="s">
        <v>33</v>
      </c>
      <c r="G983" s="4" t="s">
        <v>34</v>
      </c>
      <c r="H983" s="4" t="s">
        <v>52</v>
      </c>
      <c r="I983" s="5">
        <v>3</v>
      </c>
      <c r="J983" s="6">
        <v>45.43</v>
      </c>
      <c r="K983" s="7">
        <v>0.15</v>
      </c>
      <c r="L983" s="6">
        <v>17.850000000000001</v>
      </c>
      <c r="M983" s="6">
        <f t="shared" si="60"/>
        <v>115.84649999999999</v>
      </c>
      <c r="N983" s="6">
        <f t="shared" si="61"/>
        <v>53.550000000000004</v>
      </c>
      <c r="O983" s="6">
        <f t="shared" si="62"/>
        <v>62.296499999999988</v>
      </c>
      <c r="P983" s="8">
        <f t="shared" si="63"/>
        <v>0.53775038520801222</v>
      </c>
      <c r="Q983" s="9">
        <f>YEAR(SalesDataTable[[#This Row],[Order Date]])</f>
        <v>2026</v>
      </c>
      <c r="R983" s="8" t="str">
        <f>"Q"&amp;ROUNDUP(MONTH(SalesDataTable[[#This Row],[Order Date]])/3,0)</f>
        <v>Q2</v>
      </c>
      <c r="S983" s="5">
        <f>MONTH(SalesDataTable[[#This Row],[Order Date]])</f>
        <v>6</v>
      </c>
      <c r="T983" s="8" t="str">
        <f>TEXT(SalesDataTable[[#This Row],[Order Date]],"mmm")</f>
        <v>Jun</v>
      </c>
    </row>
    <row r="984" spans="1:20" ht="15.75" x14ac:dyDescent="0.25">
      <c r="A984" s="2">
        <v>3205</v>
      </c>
      <c r="B984" s="3">
        <v>46175</v>
      </c>
      <c r="C984" s="4" t="s">
        <v>40</v>
      </c>
      <c r="D984" s="4" t="s">
        <v>41</v>
      </c>
      <c r="E984" s="4" t="s">
        <v>28</v>
      </c>
      <c r="F984" s="4" t="s">
        <v>36</v>
      </c>
      <c r="G984" s="4" t="s">
        <v>29</v>
      </c>
      <c r="H984" s="4" t="s">
        <v>37</v>
      </c>
      <c r="I984" s="5">
        <v>6</v>
      </c>
      <c r="J984" s="6">
        <v>146.85</v>
      </c>
      <c r="K984" s="7">
        <v>0.15</v>
      </c>
      <c r="L984" s="6">
        <v>80.45</v>
      </c>
      <c r="M984" s="6">
        <f t="shared" si="60"/>
        <v>748.93499999999995</v>
      </c>
      <c r="N984" s="6">
        <f t="shared" si="61"/>
        <v>482.70000000000005</v>
      </c>
      <c r="O984" s="6">
        <f t="shared" si="62"/>
        <v>266.2349999999999</v>
      </c>
      <c r="P984" s="8">
        <f t="shared" si="63"/>
        <v>0.35548478839952724</v>
      </c>
      <c r="Q984" s="9">
        <f>YEAR(SalesDataTable[[#This Row],[Order Date]])</f>
        <v>2026</v>
      </c>
      <c r="R984" s="8" t="str">
        <f>"Q"&amp;ROUNDUP(MONTH(SalesDataTable[[#This Row],[Order Date]])/3,0)</f>
        <v>Q2</v>
      </c>
      <c r="S984" s="5">
        <f>MONTH(SalesDataTable[[#This Row],[Order Date]])</f>
        <v>6</v>
      </c>
      <c r="T984" s="8" t="str">
        <f>TEXT(SalesDataTable[[#This Row],[Order Date]],"mmm")</f>
        <v>Jun</v>
      </c>
    </row>
    <row r="985" spans="1:20" ht="15.75" x14ac:dyDescent="0.25">
      <c r="A985" s="2">
        <v>1396</v>
      </c>
      <c r="B985" s="3">
        <v>46176</v>
      </c>
      <c r="C985" s="4" t="s">
        <v>31</v>
      </c>
      <c r="D985" s="4" t="s">
        <v>38</v>
      </c>
      <c r="E985" s="4" t="s">
        <v>22</v>
      </c>
      <c r="F985" s="4" t="s">
        <v>36</v>
      </c>
      <c r="G985" s="4" t="s">
        <v>43</v>
      </c>
      <c r="H985" s="4" t="s">
        <v>49</v>
      </c>
      <c r="I985" s="5">
        <v>1</v>
      </c>
      <c r="J985" s="6">
        <v>192.33</v>
      </c>
      <c r="K985" s="7">
        <v>0.1</v>
      </c>
      <c r="L985" s="6">
        <v>105.15</v>
      </c>
      <c r="M985" s="6">
        <f t="shared" si="60"/>
        <v>173.09700000000001</v>
      </c>
      <c r="N985" s="6">
        <f t="shared" si="61"/>
        <v>105.15</v>
      </c>
      <c r="O985" s="6">
        <f t="shared" si="62"/>
        <v>67.947000000000003</v>
      </c>
      <c r="P985" s="8">
        <f t="shared" si="63"/>
        <v>0.39253713235931298</v>
      </c>
      <c r="Q985" s="9">
        <f>YEAR(SalesDataTable[[#This Row],[Order Date]])</f>
        <v>2026</v>
      </c>
      <c r="R985" s="8" t="str">
        <f>"Q"&amp;ROUNDUP(MONTH(SalesDataTable[[#This Row],[Order Date]])/3,0)</f>
        <v>Q2</v>
      </c>
      <c r="S985" s="5">
        <f>MONTH(SalesDataTable[[#This Row],[Order Date]])</f>
        <v>6</v>
      </c>
      <c r="T985" s="8" t="str">
        <f>TEXT(SalesDataTable[[#This Row],[Order Date]],"mmm")</f>
        <v>Jun</v>
      </c>
    </row>
    <row r="986" spans="1:20" ht="15.75" x14ac:dyDescent="0.25">
      <c r="A986" s="2">
        <v>1441</v>
      </c>
      <c r="B986" s="3">
        <v>46176</v>
      </c>
      <c r="C986" s="4" t="s">
        <v>31</v>
      </c>
      <c r="D986" s="4" t="s">
        <v>59</v>
      </c>
      <c r="E986" s="4" t="s">
        <v>48</v>
      </c>
      <c r="F986" s="4" t="s">
        <v>33</v>
      </c>
      <c r="G986" s="4" t="s">
        <v>34</v>
      </c>
      <c r="H986" s="4" t="s">
        <v>64</v>
      </c>
      <c r="I986" s="5">
        <v>3</v>
      </c>
      <c r="J986" s="6">
        <v>135.4</v>
      </c>
      <c r="K986" s="7">
        <v>0</v>
      </c>
      <c r="L986" s="6">
        <v>65.16</v>
      </c>
      <c r="M986" s="6">
        <f t="shared" si="60"/>
        <v>406.20000000000005</v>
      </c>
      <c r="N986" s="6">
        <f t="shared" si="61"/>
        <v>195.48</v>
      </c>
      <c r="O986" s="6">
        <f t="shared" si="62"/>
        <v>210.72000000000006</v>
      </c>
      <c r="P986" s="8">
        <f t="shared" si="63"/>
        <v>0.51875923190546536</v>
      </c>
      <c r="Q986" s="9">
        <f>YEAR(SalesDataTable[[#This Row],[Order Date]])</f>
        <v>2026</v>
      </c>
      <c r="R986" s="8" t="str">
        <f>"Q"&amp;ROUNDUP(MONTH(SalesDataTable[[#This Row],[Order Date]])/3,0)</f>
        <v>Q2</v>
      </c>
      <c r="S986" s="5">
        <f>MONTH(SalesDataTable[[#This Row],[Order Date]])</f>
        <v>6</v>
      </c>
      <c r="T986" s="8" t="str">
        <f>TEXT(SalesDataTable[[#This Row],[Order Date]],"mmm")</f>
        <v>Jun</v>
      </c>
    </row>
    <row r="987" spans="1:20" ht="15.75" x14ac:dyDescent="0.25">
      <c r="A987" s="2">
        <v>1511</v>
      </c>
      <c r="B987" s="3">
        <v>46176</v>
      </c>
      <c r="C987" s="4" t="s">
        <v>31</v>
      </c>
      <c r="D987" s="4" t="s">
        <v>45</v>
      </c>
      <c r="E987" s="4" t="s">
        <v>22</v>
      </c>
      <c r="F987" s="4" t="s">
        <v>33</v>
      </c>
      <c r="G987" s="4" t="s">
        <v>54</v>
      </c>
      <c r="H987" s="4" t="s">
        <v>62</v>
      </c>
      <c r="I987" s="5">
        <v>2</v>
      </c>
      <c r="J987" s="6">
        <v>36.08</v>
      </c>
      <c r="K987" s="7">
        <v>0.05</v>
      </c>
      <c r="L987" s="6">
        <v>13.73</v>
      </c>
      <c r="M987" s="6">
        <f t="shared" si="60"/>
        <v>68.551999999999992</v>
      </c>
      <c r="N987" s="6">
        <f t="shared" si="61"/>
        <v>27.46</v>
      </c>
      <c r="O987" s="6">
        <f t="shared" si="62"/>
        <v>41.091999999999992</v>
      </c>
      <c r="P987" s="8">
        <f t="shared" si="63"/>
        <v>0.59942817131520587</v>
      </c>
      <c r="Q987" s="9">
        <f>YEAR(SalesDataTable[[#This Row],[Order Date]])</f>
        <v>2026</v>
      </c>
      <c r="R987" s="8" t="str">
        <f>"Q"&amp;ROUNDUP(MONTH(SalesDataTable[[#This Row],[Order Date]])/3,0)</f>
        <v>Q2</v>
      </c>
      <c r="S987" s="5">
        <f>MONTH(SalesDataTable[[#This Row],[Order Date]])</f>
        <v>6</v>
      </c>
      <c r="T987" s="8" t="str">
        <f>TEXT(SalesDataTable[[#This Row],[Order Date]],"mmm")</f>
        <v>Jun</v>
      </c>
    </row>
    <row r="988" spans="1:20" ht="15.75" x14ac:dyDescent="0.25">
      <c r="A988" s="2">
        <v>1701</v>
      </c>
      <c r="B988" s="3">
        <v>46176</v>
      </c>
      <c r="C988" s="4" t="s">
        <v>20</v>
      </c>
      <c r="D988" s="4" t="s">
        <v>56</v>
      </c>
      <c r="E988" s="4" t="s">
        <v>22</v>
      </c>
      <c r="F988" s="4" t="s">
        <v>33</v>
      </c>
      <c r="G988" s="4" t="s">
        <v>34</v>
      </c>
      <c r="H988" s="4" t="s">
        <v>52</v>
      </c>
      <c r="I988" s="5">
        <v>1</v>
      </c>
      <c r="J988" s="6">
        <v>46.16</v>
      </c>
      <c r="K988" s="7">
        <v>0</v>
      </c>
      <c r="L988" s="6">
        <v>18.36</v>
      </c>
      <c r="M988" s="6">
        <f t="shared" si="60"/>
        <v>46.16</v>
      </c>
      <c r="N988" s="6">
        <f t="shared" si="61"/>
        <v>18.36</v>
      </c>
      <c r="O988" s="6">
        <f t="shared" si="62"/>
        <v>27.799999999999997</v>
      </c>
      <c r="P988" s="8">
        <f t="shared" si="63"/>
        <v>0.60225303292894283</v>
      </c>
      <c r="Q988" s="9">
        <f>YEAR(SalesDataTable[[#This Row],[Order Date]])</f>
        <v>2026</v>
      </c>
      <c r="R988" s="8" t="str">
        <f>"Q"&amp;ROUNDUP(MONTH(SalesDataTable[[#This Row],[Order Date]])/3,0)</f>
        <v>Q2</v>
      </c>
      <c r="S988" s="5">
        <f>MONTH(SalesDataTable[[#This Row],[Order Date]])</f>
        <v>6</v>
      </c>
      <c r="T988" s="8" t="str">
        <f>TEXT(SalesDataTable[[#This Row],[Order Date]],"mmm")</f>
        <v>Jun</v>
      </c>
    </row>
    <row r="989" spans="1:20" ht="15.75" x14ac:dyDescent="0.25">
      <c r="A989" s="2">
        <v>1984</v>
      </c>
      <c r="B989" s="3">
        <v>46176</v>
      </c>
      <c r="C989" s="4" t="s">
        <v>26</v>
      </c>
      <c r="D989" s="4" t="s">
        <v>27</v>
      </c>
      <c r="E989" s="4" t="s">
        <v>22</v>
      </c>
      <c r="F989" s="4" t="s">
        <v>23</v>
      </c>
      <c r="G989" s="4" t="s">
        <v>24</v>
      </c>
      <c r="H989" s="4" t="s">
        <v>42</v>
      </c>
      <c r="I989" s="5">
        <v>2</v>
      </c>
      <c r="J989" s="6">
        <v>50.77</v>
      </c>
      <c r="K989" s="7">
        <v>0</v>
      </c>
      <c r="L989" s="6">
        <v>22.93</v>
      </c>
      <c r="M989" s="6">
        <f t="shared" si="60"/>
        <v>101.54</v>
      </c>
      <c r="N989" s="6">
        <f t="shared" si="61"/>
        <v>45.86</v>
      </c>
      <c r="O989" s="6">
        <f t="shared" si="62"/>
        <v>55.680000000000007</v>
      </c>
      <c r="P989" s="8">
        <f t="shared" si="63"/>
        <v>0.54835532794957653</v>
      </c>
      <c r="Q989" s="9">
        <f>YEAR(SalesDataTable[[#This Row],[Order Date]])</f>
        <v>2026</v>
      </c>
      <c r="R989" s="8" t="str">
        <f>"Q"&amp;ROUNDUP(MONTH(SalesDataTable[[#This Row],[Order Date]])/3,0)</f>
        <v>Q2</v>
      </c>
      <c r="S989" s="5">
        <f>MONTH(SalesDataTable[[#This Row],[Order Date]])</f>
        <v>6</v>
      </c>
      <c r="T989" s="8" t="str">
        <f>TEXT(SalesDataTable[[#This Row],[Order Date]],"mmm")</f>
        <v>Jun</v>
      </c>
    </row>
    <row r="990" spans="1:20" ht="15.75" x14ac:dyDescent="0.25">
      <c r="A990" s="2">
        <v>2572</v>
      </c>
      <c r="B990" s="3">
        <v>46176</v>
      </c>
      <c r="C990" s="4" t="s">
        <v>40</v>
      </c>
      <c r="D990" s="4" t="s">
        <v>53</v>
      </c>
      <c r="E990" s="4" t="s">
        <v>48</v>
      </c>
      <c r="F990" s="4" t="s">
        <v>36</v>
      </c>
      <c r="G990" s="4" t="s">
        <v>29</v>
      </c>
      <c r="H990" s="4" t="s">
        <v>66</v>
      </c>
      <c r="I990" s="5">
        <v>2</v>
      </c>
      <c r="J990" s="6">
        <v>70.97</v>
      </c>
      <c r="K990" s="7">
        <v>0.05</v>
      </c>
      <c r="L990" s="6">
        <v>32.54</v>
      </c>
      <c r="M990" s="6">
        <f t="shared" si="60"/>
        <v>134.84299999999999</v>
      </c>
      <c r="N990" s="6">
        <f t="shared" si="61"/>
        <v>65.08</v>
      </c>
      <c r="O990" s="6">
        <f t="shared" si="62"/>
        <v>69.762999999999991</v>
      </c>
      <c r="P990" s="8">
        <f t="shared" si="63"/>
        <v>0.51736463887632278</v>
      </c>
      <c r="Q990" s="9">
        <f>YEAR(SalesDataTable[[#This Row],[Order Date]])</f>
        <v>2026</v>
      </c>
      <c r="R990" s="8" t="str">
        <f>"Q"&amp;ROUNDUP(MONTH(SalesDataTable[[#This Row],[Order Date]])/3,0)</f>
        <v>Q2</v>
      </c>
      <c r="S990" s="5">
        <f>MONTH(SalesDataTable[[#This Row],[Order Date]])</f>
        <v>6</v>
      </c>
      <c r="T990" s="8" t="str">
        <f>TEXT(SalesDataTable[[#This Row],[Order Date]],"mmm")</f>
        <v>Jun</v>
      </c>
    </row>
    <row r="991" spans="1:20" ht="15.75" x14ac:dyDescent="0.25">
      <c r="A991" s="2">
        <v>2833</v>
      </c>
      <c r="B991" s="3">
        <v>46176</v>
      </c>
      <c r="C991" s="4" t="s">
        <v>40</v>
      </c>
      <c r="D991" s="4" t="s">
        <v>67</v>
      </c>
      <c r="E991" s="4" t="s">
        <v>22</v>
      </c>
      <c r="F991" s="4" t="s">
        <v>23</v>
      </c>
      <c r="G991" s="4" t="s">
        <v>29</v>
      </c>
      <c r="H991" s="4" t="s">
        <v>37</v>
      </c>
      <c r="I991" s="5">
        <v>3</v>
      </c>
      <c r="J991" s="6">
        <v>141.6</v>
      </c>
      <c r="K991" s="7">
        <v>0</v>
      </c>
      <c r="L991" s="6">
        <v>78.02</v>
      </c>
      <c r="M991" s="6">
        <f t="shared" si="60"/>
        <v>424.79999999999995</v>
      </c>
      <c r="N991" s="6">
        <f t="shared" si="61"/>
        <v>234.06</v>
      </c>
      <c r="O991" s="6">
        <f t="shared" si="62"/>
        <v>190.73999999999995</v>
      </c>
      <c r="P991" s="8">
        <f t="shared" si="63"/>
        <v>0.44901129943502821</v>
      </c>
      <c r="Q991" s="9">
        <f>YEAR(SalesDataTable[[#This Row],[Order Date]])</f>
        <v>2026</v>
      </c>
      <c r="R991" s="8" t="str">
        <f>"Q"&amp;ROUNDUP(MONTH(SalesDataTable[[#This Row],[Order Date]])/3,0)</f>
        <v>Q2</v>
      </c>
      <c r="S991" s="5">
        <f>MONTH(SalesDataTable[[#This Row],[Order Date]])</f>
        <v>6</v>
      </c>
      <c r="T991" s="8" t="str">
        <f>TEXT(SalesDataTable[[#This Row],[Order Date]],"mmm")</f>
        <v>Jun</v>
      </c>
    </row>
    <row r="992" spans="1:20" ht="15.75" x14ac:dyDescent="0.25">
      <c r="A992" s="2">
        <v>3522</v>
      </c>
      <c r="B992" s="3">
        <v>46176</v>
      </c>
      <c r="C992" s="4" t="s">
        <v>40</v>
      </c>
      <c r="D992" s="4" t="s">
        <v>67</v>
      </c>
      <c r="E992" s="4" t="s">
        <v>22</v>
      </c>
      <c r="F992" s="4" t="s">
        <v>33</v>
      </c>
      <c r="G992" s="4" t="s">
        <v>24</v>
      </c>
      <c r="H992" s="4" t="s">
        <v>46</v>
      </c>
      <c r="I992" s="5">
        <v>1</v>
      </c>
      <c r="J992" s="6">
        <v>40.57</v>
      </c>
      <c r="K992" s="7">
        <v>0</v>
      </c>
      <c r="L992" s="6">
        <v>16.329999999999998</v>
      </c>
      <c r="M992" s="6">
        <f t="shared" si="60"/>
        <v>40.57</v>
      </c>
      <c r="N992" s="6">
        <f t="shared" si="61"/>
        <v>16.329999999999998</v>
      </c>
      <c r="O992" s="6">
        <f t="shared" si="62"/>
        <v>24.240000000000002</v>
      </c>
      <c r="P992" s="8">
        <f t="shared" si="63"/>
        <v>0.59748582696573826</v>
      </c>
      <c r="Q992" s="9">
        <f>YEAR(SalesDataTable[[#This Row],[Order Date]])</f>
        <v>2026</v>
      </c>
      <c r="R992" s="8" t="str">
        <f>"Q"&amp;ROUNDUP(MONTH(SalesDataTable[[#This Row],[Order Date]])/3,0)</f>
        <v>Q2</v>
      </c>
      <c r="S992" s="5">
        <f>MONTH(SalesDataTable[[#This Row],[Order Date]])</f>
        <v>6</v>
      </c>
      <c r="T992" s="8" t="str">
        <f>TEXT(SalesDataTable[[#This Row],[Order Date]],"mmm")</f>
        <v>Jun</v>
      </c>
    </row>
    <row r="993" spans="1:20" ht="15.75" x14ac:dyDescent="0.25">
      <c r="A993" s="2">
        <v>146</v>
      </c>
      <c r="B993" s="3">
        <v>46177</v>
      </c>
      <c r="C993" s="4" t="s">
        <v>26</v>
      </c>
      <c r="D993" s="4" t="s">
        <v>69</v>
      </c>
      <c r="E993" s="4" t="s">
        <v>48</v>
      </c>
      <c r="F993" s="4" t="s">
        <v>23</v>
      </c>
      <c r="G993" s="4" t="s">
        <v>24</v>
      </c>
      <c r="H993" s="4" t="s">
        <v>25</v>
      </c>
      <c r="I993" s="5">
        <v>2</v>
      </c>
      <c r="J993" s="6">
        <v>81.81</v>
      </c>
      <c r="K993" s="7">
        <v>0</v>
      </c>
      <c r="L993" s="6">
        <v>42.54</v>
      </c>
      <c r="M993" s="6">
        <f t="shared" si="60"/>
        <v>163.62</v>
      </c>
      <c r="N993" s="6">
        <f t="shared" si="61"/>
        <v>85.08</v>
      </c>
      <c r="O993" s="6">
        <f t="shared" si="62"/>
        <v>78.540000000000006</v>
      </c>
      <c r="P993" s="8">
        <f t="shared" si="63"/>
        <v>0.48001466813348004</v>
      </c>
      <c r="Q993" s="9">
        <f>YEAR(SalesDataTable[[#This Row],[Order Date]])</f>
        <v>2026</v>
      </c>
      <c r="R993" s="8" t="str">
        <f>"Q"&amp;ROUNDUP(MONTH(SalesDataTable[[#This Row],[Order Date]])/3,0)</f>
        <v>Q2</v>
      </c>
      <c r="S993" s="5">
        <f>MONTH(SalesDataTable[[#This Row],[Order Date]])</f>
        <v>6</v>
      </c>
      <c r="T993" s="8" t="str">
        <f>TEXT(SalesDataTable[[#This Row],[Order Date]],"mmm")</f>
        <v>Jun</v>
      </c>
    </row>
    <row r="994" spans="1:20" ht="15.75" x14ac:dyDescent="0.25">
      <c r="A994" s="2">
        <v>161</v>
      </c>
      <c r="B994" s="3">
        <v>46177</v>
      </c>
      <c r="C994" s="4" t="s">
        <v>20</v>
      </c>
      <c r="D994" s="4" t="s">
        <v>21</v>
      </c>
      <c r="E994" s="4" t="s">
        <v>48</v>
      </c>
      <c r="F994" s="4" t="s">
        <v>23</v>
      </c>
      <c r="G994" s="4" t="s">
        <v>24</v>
      </c>
      <c r="H994" s="4" t="s">
        <v>42</v>
      </c>
      <c r="I994" s="5">
        <v>2</v>
      </c>
      <c r="J994" s="6">
        <v>50.09</v>
      </c>
      <c r="K994" s="7">
        <v>0</v>
      </c>
      <c r="L994" s="6">
        <v>22.91</v>
      </c>
      <c r="M994" s="6">
        <f t="shared" si="60"/>
        <v>100.18</v>
      </c>
      <c r="N994" s="6">
        <f t="shared" si="61"/>
        <v>45.82</v>
      </c>
      <c r="O994" s="6">
        <f t="shared" si="62"/>
        <v>54.360000000000007</v>
      </c>
      <c r="P994" s="8">
        <f t="shared" si="63"/>
        <v>0.54262327809942112</v>
      </c>
      <c r="Q994" s="9">
        <f>YEAR(SalesDataTable[[#This Row],[Order Date]])</f>
        <v>2026</v>
      </c>
      <c r="R994" s="8" t="str">
        <f>"Q"&amp;ROUNDUP(MONTH(SalesDataTable[[#This Row],[Order Date]])/3,0)</f>
        <v>Q2</v>
      </c>
      <c r="S994" s="5">
        <f>MONTH(SalesDataTable[[#This Row],[Order Date]])</f>
        <v>6</v>
      </c>
      <c r="T994" s="8" t="str">
        <f>TEXT(SalesDataTable[[#This Row],[Order Date]],"mmm")</f>
        <v>Jun</v>
      </c>
    </row>
    <row r="995" spans="1:20" ht="15.75" x14ac:dyDescent="0.25">
      <c r="A995" s="2">
        <v>819</v>
      </c>
      <c r="B995" s="3">
        <v>46177</v>
      </c>
      <c r="C995" s="4" t="s">
        <v>40</v>
      </c>
      <c r="D995" s="4" t="s">
        <v>53</v>
      </c>
      <c r="E995" s="4" t="s">
        <v>22</v>
      </c>
      <c r="F995" s="4" t="s">
        <v>23</v>
      </c>
      <c r="G995" s="4" t="s">
        <v>29</v>
      </c>
      <c r="H995" s="4" t="s">
        <v>66</v>
      </c>
      <c r="I995" s="5">
        <v>1</v>
      </c>
      <c r="J995" s="6">
        <v>72.38</v>
      </c>
      <c r="K995" s="7">
        <v>0</v>
      </c>
      <c r="L995" s="6">
        <v>32.68</v>
      </c>
      <c r="M995" s="6">
        <f t="shared" si="60"/>
        <v>72.38</v>
      </c>
      <c r="N995" s="6">
        <f t="shared" si="61"/>
        <v>32.68</v>
      </c>
      <c r="O995" s="6">
        <f t="shared" si="62"/>
        <v>39.699999999999996</v>
      </c>
      <c r="P995" s="8">
        <f t="shared" si="63"/>
        <v>0.54849405913235694</v>
      </c>
      <c r="Q995" s="9">
        <f>YEAR(SalesDataTable[[#This Row],[Order Date]])</f>
        <v>2026</v>
      </c>
      <c r="R995" s="8" t="str">
        <f>"Q"&amp;ROUNDUP(MONTH(SalesDataTable[[#This Row],[Order Date]])/3,0)</f>
        <v>Q2</v>
      </c>
      <c r="S995" s="5">
        <f>MONTH(SalesDataTable[[#This Row],[Order Date]])</f>
        <v>6</v>
      </c>
      <c r="T995" s="8" t="str">
        <f>TEXT(SalesDataTable[[#This Row],[Order Date]],"mmm")</f>
        <v>Jun</v>
      </c>
    </row>
    <row r="996" spans="1:20" ht="15.75" x14ac:dyDescent="0.25">
      <c r="A996" s="2">
        <v>2104</v>
      </c>
      <c r="B996" s="3">
        <v>46177</v>
      </c>
      <c r="C996" s="4" t="s">
        <v>26</v>
      </c>
      <c r="D996" s="4" t="s">
        <v>27</v>
      </c>
      <c r="E996" s="4" t="s">
        <v>22</v>
      </c>
      <c r="F996" s="4" t="s">
        <v>33</v>
      </c>
      <c r="G996" s="4" t="s">
        <v>29</v>
      </c>
      <c r="H996" s="4" t="s">
        <v>30</v>
      </c>
      <c r="I996" s="5">
        <v>1</v>
      </c>
      <c r="J996" s="6">
        <v>92.31</v>
      </c>
      <c r="K996" s="7">
        <v>0</v>
      </c>
      <c r="L996" s="6">
        <v>45.58</v>
      </c>
      <c r="M996" s="6">
        <f t="shared" si="60"/>
        <v>92.31</v>
      </c>
      <c r="N996" s="6">
        <f t="shared" si="61"/>
        <v>45.58</v>
      </c>
      <c r="O996" s="6">
        <f t="shared" si="62"/>
        <v>46.730000000000004</v>
      </c>
      <c r="P996" s="8">
        <f t="shared" si="63"/>
        <v>0.50622901094139316</v>
      </c>
      <c r="Q996" s="9">
        <f>YEAR(SalesDataTable[[#This Row],[Order Date]])</f>
        <v>2026</v>
      </c>
      <c r="R996" s="8" t="str">
        <f>"Q"&amp;ROUNDUP(MONTH(SalesDataTable[[#This Row],[Order Date]])/3,0)</f>
        <v>Q2</v>
      </c>
      <c r="S996" s="5">
        <f>MONTH(SalesDataTable[[#This Row],[Order Date]])</f>
        <v>6</v>
      </c>
      <c r="T996" s="8" t="str">
        <f>TEXT(SalesDataTable[[#This Row],[Order Date]],"mmm")</f>
        <v>Jun</v>
      </c>
    </row>
    <row r="997" spans="1:20" ht="15.75" x14ac:dyDescent="0.25">
      <c r="A997" s="2">
        <v>2678</v>
      </c>
      <c r="B997" s="3">
        <v>46177</v>
      </c>
      <c r="C997" s="4" t="s">
        <v>40</v>
      </c>
      <c r="D997" s="4" t="s">
        <v>53</v>
      </c>
      <c r="E997" s="4" t="s">
        <v>28</v>
      </c>
      <c r="F997" s="4" t="s">
        <v>23</v>
      </c>
      <c r="G997" s="4" t="s">
        <v>34</v>
      </c>
      <c r="H997" s="4" t="s">
        <v>52</v>
      </c>
      <c r="I997" s="5">
        <v>12</v>
      </c>
      <c r="J997" s="6">
        <v>47.6</v>
      </c>
      <c r="K997" s="7">
        <v>0.15</v>
      </c>
      <c r="L997" s="6">
        <v>18.670000000000002</v>
      </c>
      <c r="M997" s="6">
        <f t="shared" si="60"/>
        <v>485.52000000000004</v>
      </c>
      <c r="N997" s="6">
        <f t="shared" si="61"/>
        <v>224.04000000000002</v>
      </c>
      <c r="O997" s="6">
        <f t="shared" si="62"/>
        <v>261.48</v>
      </c>
      <c r="P997" s="8">
        <f t="shared" si="63"/>
        <v>0.53855659911023235</v>
      </c>
      <c r="Q997" s="9">
        <f>YEAR(SalesDataTable[[#This Row],[Order Date]])</f>
        <v>2026</v>
      </c>
      <c r="R997" s="8" t="str">
        <f>"Q"&amp;ROUNDUP(MONTH(SalesDataTable[[#This Row],[Order Date]])/3,0)</f>
        <v>Q2</v>
      </c>
      <c r="S997" s="5">
        <f>MONTH(SalesDataTable[[#This Row],[Order Date]])</f>
        <v>6</v>
      </c>
      <c r="T997" s="8" t="str">
        <f>TEXT(SalesDataTable[[#This Row],[Order Date]],"mmm")</f>
        <v>Jun</v>
      </c>
    </row>
    <row r="998" spans="1:20" ht="15.75" x14ac:dyDescent="0.25">
      <c r="A998" s="2">
        <v>3015</v>
      </c>
      <c r="B998" s="3">
        <v>46177</v>
      </c>
      <c r="C998" s="4" t="s">
        <v>26</v>
      </c>
      <c r="D998" s="4" t="s">
        <v>69</v>
      </c>
      <c r="E998" s="4" t="s">
        <v>22</v>
      </c>
      <c r="F998" s="4" t="s">
        <v>23</v>
      </c>
      <c r="G998" s="4" t="s">
        <v>34</v>
      </c>
      <c r="H998" s="4" t="s">
        <v>52</v>
      </c>
      <c r="I998" s="5">
        <v>1</v>
      </c>
      <c r="J998" s="6">
        <v>45.5</v>
      </c>
      <c r="K998" s="7">
        <v>0.05</v>
      </c>
      <c r="L998" s="6">
        <v>18.89</v>
      </c>
      <c r="M998" s="6">
        <f t="shared" si="60"/>
        <v>43.225000000000001</v>
      </c>
      <c r="N998" s="6">
        <f t="shared" si="61"/>
        <v>18.89</v>
      </c>
      <c r="O998" s="6">
        <f t="shared" si="62"/>
        <v>24.335000000000001</v>
      </c>
      <c r="P998" s="8">
        <f t="shared" si="63"/>
        <v>0.56298438403701567</v>
      </c>
      <c r="Q998" s="9">
        <f>YEAR(SalesDataTable[[#This Row],[Order Date]])</f>
        <v>2026</v>
      </c>
      <c r="R998" s="8" t="str">
        <f>"Q"&amp;ROUNDUP(MONTH(SalesDataTable[[#This Row],[Order Date]])/3,0)</f>
        <v>Q2</v>
      </c>
      <c r="S998" s="5">
        <f>MONTH(SalesDataTable[[#This Row],[Order Date]])</f>
        <v>6</v>
      </c>
      <c r="T998" s="8" t="str">
        <f>TEXT(SalesDataTable[[#This Row],[Order Date]],"mmm")</f>
        <v>Jun</v>
      </c>
    </row>
    <row r="999" spans="1:20" ht="15.75" x14ac:dyDescent="0.25">
      <c r="A999" s="2">
        <v>3243</v>
      </c>
      <c r="B999" s="3">
        <v>46177</v>
      </c>
      <c r="C999" s="4" t="s">
        <v>31</v>
      </c>
      <c r="D999" s="4" t="s">
        <v>45</v>
      </c>
      <c r="E999" s="4" t="s">
        <v>22</v>
      </c>
      <c r="F999" s="4" t="s">
        <v>23</v>
      </c>
      <c r="G999" s="4" t="s">
        <v>54</v>
      </c>
      <c r="H999" s="4" t="s">
        <v>62</v>
      </c>
      <c r="I999" s="5">
        <v>1</v>
      </c>
      <c r="J999" s="6">
        <v>35.99</v>
      </c>
      <c r="K999" s="7">
        <v>0</v>
      </c>
      <c r="L999" s="6">
        <v>14.05</v>
      </c>
      <c r="M999" s="6">
        <f t="shared" si="60"/>
        <v>35.99</v>
      </c>
      <c r="N999" s="6">
        <f t="shared" si="61"/>
        <v>14.05</v>
      </c>
      <c r="O999" s="6">
        <f t="shared" si="62"/>
        <v>21.94</v>
      </c>
      <c r="P999" s="8">
        <f t="shared" si="63"/>
        <v>0.60961378160600166</v>
      </c>
      <c r="Q999" s="9">
        <f>YEAR(SalesDataTable[[#This Row],[Order Date]])</f>
        <v>2026</v>
      </c>
      <c r="R999" s="8" t="str">
        <f>"Q"&amp;ROUNDUP(MONTH(SalesDataTable[[#This Row],[Order Date]])/3,0)</f>
        <v>Q2</v>
      </c>
      <c r="S999" s="5">
        <f>MONTH(SalesDataTable[[#This Row],[Order Date]])</f>
        <v>6</v>
      </c>
      <c r="T999" s="8" t="str">
        <f>TEXT(SalesDataTable[[#This Row],[Order Date]],"mmm")</f>
        <v>Jun</v>
      </c>
    </row>
    <row r="1000" spans="1:20" ht="15.75" x14ac:dyDescent="0.25">
      <c r="A1000" s="2">
        <v>3283</v>
      </c>
      <c r="B1000" s="3">
        <v>46177</v>
      </c>
      <c r="C1000" s="4" t="s">
        <v>26</v>
      </c>
      <c r="D1000" s="4" t="s">
        <v>63</v>
      </c>
      <c r="E1000" s="4" t="s">
        <v>48</v>
      </c>
      <c r="F1000" s="4" t="s">
        <v>23</v>
      </c>
      <c r="G1000" s="4" t="s">
        <v>54</v>
      </c>
      <c r="H1000" s="4" t="s">
        <v>58</v>
      </c>
      <c r="I1000" s="5">
        <v>1</v>
      </c>
      <c r="J1000" s="6">
        <v>122.55</v>
      </c>
      <c r="K1000" s="7">
        <v>0</v>
      </c>
      <c r="L1000" s="6">
        <v>68.97</v>
      </c>
      <c r="M1000" s="6">
        <f t="shared" si="60"/>
        <v>122.55</v>
      </c>
      <c r="N1000" s="6">
        <f t="shared" si="61"/>
        <v>68.97</v>
      </c>
      <c r="O1000" s="6">
        <f t="shared" si="62"/>
        <v>53.58</v>
      </c>
      <c r="P1000" s="8">
        <f t="shared" si="63"/>
        <v>0.43720930232558142</v>
      </c>
      <c r="Q1000" s="9">
        <f>YEAR(SalesDataTable[[#This Row],[Order Date]])</f>
        <v>2026</v>
      </c>
      <c r="R1000" s="8" t="str">
        <f>"Q"&amp;ROUNDUP(MONTH(SalesDataTable[[#This Row],[Order Date]])/3,0)</f>
        <v>Q2</v>
      </c>
      <c r="S1000" s="5">
        <f>MONTH(SalesDataTable[[#This Row],[Order Date]])</f>
        <v>6</v>
      </c>
      <c r="T1000" s="8" t="str">
        <f>TEXT(SalesDataTable[[#This Row],[Order Date]],"mmm")</f>
        <v>Jun</v>
      </c>
    </row>
    <row r="1001" spans="1:20" ht="15.75" x14ac:dyDescent="0.25">
      <c r="A1001" s="2">
        <v>3966</v>
      </c>
      <c r="B1001" s="3">
        <v>46177</v>
      </c>
      <c r="C1001" s="4" t="s">
        <v>40</v>
      </c>
      <c r="D1001" s="4" t="s">
        <v>53</v>
      </c>
      <c r="E1001" s="4" t="s">
        <v>22</v>
      </c>
      <c r="F1001" s="4" t="s">
        <v>33</v>
      </c>
      <c r="G1001" s="4" t="s">
        <v>54</v>
      </c>
      <c r="H1001" s="4" t="s">
        <v>58</v>
      </c>
      <c r="I1001" s="5">
        <v>3</v>
      </c>
      <c r="J1001" s="6">
        <v>126.22</v>
      </c>
      <c r="K1001" s="7">
        <v>0</v>
      </c>
      <c r="L1001" s="6">
        <v>69.599999999999994</v>
      </c>
      <c r="M1001" s="6">
        <f t="shared" si="60"/>
        <v>378.65999999999997</v>
      </c>
      <c r="N1001" s="6">
        <f t="shared" si="61"/>
        <v>208.79999999999998</v>
      </c>
      <c r="O1001" s="6">
        <f t="shared" si="62"/>
        <v>169.85999999999999</v>
      </c>
      <c r="P1001" s="8">
        <f t="shared" si="63"/>
        <v>0.4485818412295991</v>
      </c>
      <c r="Q1001" s="9">
        <f>YEAR(SalesDataTable[[#This Row],[Order Date]])</f>
        <v>2026</v>
      </c>
      <c r="R1001" s="8" t="str">
        <f>"Q"&amp;ROUNDUP(MONTH(SalesDataTable[[#This Row],[Order Date]])/3,0)</f>
        <v>Q2</v>
      </c>
      <c r="S1001" s="5">
        <f>MONTH(SalesDataTable[[#This Row],[Order Date]])</f>
        <v>6</v>
      </c>
      <c r="T1001" s="8" t="str">
        <f>TEXT(SalesDataTable[[#This Row],[Order Date]],"mmm")</f>
        <v>Jun</v>
      </c>
    </row>
    <row r="1002" spans="1:20" ht="15.75" x14ac:dyDescent="0.25">
      <c r="A1002" s="2">
        <v>1349</v>
      </c>
      <c r="B1002" s="3">
        <v>46178</v>
      </c>
      <c r="C1002" s="4" t="s">
        <v>20</v>
      </c>
      <c r="D1002" s="4" t="s">
        <v>70</v>
      </c>
      <c r="E1002" s="4" t="s">
        <v>39</v>
      </c>
      <c r="F1002" s="4" t="s">
        <v>23</v>
      </c>
      <c r="G1002" s="4" t="s">
        <v>29</v>
      </c>
      <c r="H1002" s="4" t="s">
        <v>30</v>
      </c>
      <c r="I1002" s="5">
        <v>6</v>
      </c>
      <c r="J1002" s="6">
        <v>91.98</v>
      </c>
      <c r="K1002" s="7">
        <v>0.05</v>
      </c>
      <c r="L1002" s="6">
        <v>46.46</v>
      </c>
      <c r="M1002" s="6">
        <f t="shared" si="60"/>
        <v>524.28599999999994</v>
      </c>
      <c r="N1002" s="6">
        <f t="shared" si="61"/>
        <v>278.76</v>
      </c>
      <c r="O1002" s="6">
        <f t="shared" si="62"/>
        <v>245.52599999999995</v>
      </c>
      <c r="P1002" s="8">
        <f t="shared" si="63"/>
        <v>0.46830546686350577</v>
      </c>
      <c r="Q1002" s="9">
        <f>YEAR(SalesDataTable[[#This Row],[Order Date]])</f>
        <v>2026</v>
      </c>
      <c r="R1002" s="8" t="str">
        <f>"Q"&amp;ROUNDUP(MONTH(SalesDataTable[[#This Row],[Order Date]])/3,0)</f>
        <v>Q2</v>
      </c>
      <c r="S1002" s="5">
        <f>MONTH(SalesDataTable[[#This Row],[Order Date]])</f>
        <v>6</v>
      </c>
      <c r="T1002" s="8" t="str">
        <f>TEXT(SalesDataTable[[#This Row],[Order Date]],"mmm")</f>
        <v>Jun</v>
      </c>
    </row>
    <row r="1003" spans="1:20" ht="15.75" x14ac:dyDescent="0.25">
      <c r="A1003" s="2">
        <v>2333</v>
      </c>
      <c r="B1003" s="3">
        <v>46178</v>
      </c>
      <c r="C1003" s="4" t="s">
        <v>31</v>
      </c>
      <c r="D1003" s="4" t="s">
        <v>45</v>
      </c>
      <c r="E1003" s="4" t="s">
        <v>22</v>
      </c>
      <c r="F1003" s="4" t="s">
        <v>36</v>
      </c>
      <c r="G1003" s="4" t="s">
        <v>43</v>
      </c>
      <c r="H1003" s="4" t="s">
        <v>71</v>
      </c>
      <c r="I1003" s="5">
        <v>1</v>
      </c>
      <c r="J1003" s="6">
        <v>125.32</v>
      </c>
      <c r="K1003" s="7">
        <v>0</v>
      </c>
      <c r="L1003" s="6">
        <v>59.03</v>
      </c>
      <c r="M1003" s="6">
        <f t="shared" si="60"/>
        <v>125.32</v>
      </c>
      <c r="N1003" s="6">
        <f t="shared" si="61"/>
        <v>59.03</v>
      </c>
      <c r="O1003" s="6">
        <f t="shared" si="62"/>
        <v>66.289999999999992</v>
      </c>
      <c r="P1003" s="8">
        <f t="shared" si="63"/>
        <v>0.52896584743057773</v>
      </c>
      <c r="Q1003" s="9">
        <f>YEAR(SalesDataTable[[#This Row],[Order Date]])</f>
        <v>2026</v>
      </c>
      <c r="R1003" s="8" t="str">
        <f>"Q"&amp;ROUNDUP(MONTH(SalesDataTable[[#This Row],[Order Date]])/3,0)</f>
        <v>Q2</v>
      </c>
      <c r="S1003" s="5">
        <f>MONTH(SalesDataTable[[#This Row],[Order Date]])</f>
        <v>6</v>
      </c>
      <c r="T1003" s="8" t="str">
        <f>TEXT(SalesDataTable[[#This Row],[Order Date]],"mmm")</f>
        <v>Jun</v>
      </c>
    </row>
    <row r="1004" spans="1:20" ht="15.75" x14ac:dyDescent="0.25">
      <c r="A1004" s="2">
        <v>2628</v>
      </c>
      <c r="B1004" s="3">
        <v>46178</v>
      </c>
      <c r="C1004" s="4" t="s">
        <v>40</v>
      </c>
      <c r="D1004" s="4" t="s">
        <v>53</v>
      </c>
      <c r="E1004" s="4" t="s">
        <v>48</v>
      </c>
      <c r="F1004" s="4" t="s">
        <v>23</v>
      </c>
      <c r="G1004" s="4" t="s">
        <v>34</v>
      </c>
      <c r="H1004" s="4" t="s">
        <v>68</v>
      </c>
      <c r="I1004" s="5">
        <v>2</v>
      </c>
      <c r="J1004" s="6">
        <v>167.26</v>
      </c>
      <c r="K1004" s="7">
        <v>0</v>
      </c>
      <c r="L1004" s="6">
        <v>89.65</v>
      </c>
      <c r="M1004" s="6">
        <f t="shared" si="60"/>
        <v>334.52</v>
      </c>
      <c r="N1004" s="6">
        <f t="shared" si="61"/>
        <v>179.3</v>
      </c>
      <c r="O1004" s="6">
        <f t="shared" si="62"/>
        <v>155.21999999999997</v>
      </c>
      <c r="P1004" s="8">
        <f t="shared" si="63"/>
        <v>0.46400813105344968</v>
      </c>
      <c r="Q1004" s="9">
        <f>YEAR(SalesDataTable[[#This Row],[Order Date]])</f>
        <v>2026</v>
      </c>
      <c r="R1004" s="8" t="str">
        <f>"Q"&amp;ROUNDUP(MONTH(SalesDataTable[[#This Row],[Order Date]])/3,0)</f>
        <v>Q2</v>
      </c>
      <c r="S1004" s="5">
        <f>MONTH(SalesDataTable[[#This Row],[Order Date]])</f>
        <v>6</v>
      </c>
      <c r="T1004" s="8" t="str">
        <f>TEXT(SalesDataTable[[#This Row],[Order Date]],"mmm")</f>
        <v>Jun</v>
      </c>
    </row>
    <row r="1005" spans="1:20" ht="15.75" x14ac:dyDescent="0.25">
      <c r="A1005" s="2">
        <v>2718</v>
      </c>
      <c r="B1005" s="3">
        <v>46178</v>
      </c>
      <c r="C1005" s="4" t="s">
        <v>20</v>
      </c>
      <c r="D1005" s="4" t="s">
        <v>21</v>
      </c>
      <c r="E1005" s="4" t="s">
        <v>48</v>
      </c>
      <c r="F1005" s="4" t="s">
        <v>23</v>
      </c>
      <c r="G1005" s="4" t="s">
        <v>24</v>
      </c>
      <c r="H1005" s="4" t="s">
        <v>25</v>
      </c>
      <c r="I1005" s="5">
        <v>1</v>
      </c>
      <c r="J1005" s="6">
        <v>80.19</v>
      </c>
      <c r="K1005" s="7">
        <v>0</v>
      </c>
      <c r="L1005" s="6">
        <v>42.18</v>
      </c>
      <c r="M1005" s="6">
        <f t="shared" si="60"/>
        <v>80.19</v>
      </c>
      <c r="N1005" s="6">
        <f t="shared" si="61"/>
        <v>42.18</v>
      </c>
      <c r="O1005" s="6">
        <f t="shared" si="62"/>
        <v>38.01</v>
      </c>
      <c r="P1005" s="8">
        <f t="shared" si="63"/>
        <v>0.47399925177702956</v>
      </c>
      <c r="Q1005" s="9">
        <f>YEAR(SalesDataTable[[#This Row],[Order Date]])</f>
        <v>2026</v>
      </c>
      <c r="R1005" s="8" t="str">
        <f>"Q"&amp;ROUNDUP(MONTH(SalesDataTable[[#This Row],[Order Date]])/3,0)</f>
        <v>Q2</v>
      </c>
      <c r="S1005" s="5">
        <f>MONTH(SalesDataTable[[#This Row],[Order Date]])</f>
        <v>6</v>
      </c>
      <c r="T1005" s="8" t="str">
        <f>TEXT(SalesDataTable[[#This Row],[Order Date]],"mmm")</f>
        <v>Jun</v>
      </c>
    </row>
    <row r="1006" spans="1:20" ht="15.75" x14ac:dyDescent="0.25">
      <c r="A1006" s="2">
        <v>3185</v>
      </c>
      <c r="B1006" s="3">
        <v>46178</v>
      </c>
      <c r="C1006" s="4" t="s">
        <v>20</v>
      </c>
      <c r="D1006" s="4" t="s">
        <v>70</v>
      </c>
      <c r="E1006" s="4" t="s">
        <v>22</v>
      </c>
      <c r="F1006" s="4" t="s">
        <v>33</v>
      </c>
      <c r="G1006" s="4" t="s">
        <v>24</v>
      </c>
      <c r="H1006" s="4" t="s">
        <v>42</v>
      </c>
      <c r="I1006" s="5">
        <v>1</v>
      </c>
      <c r="J1006" s="6">
        <v>49.86</v>
      </c>
      <c r="K1006" s="7">
        <v>0</v>
      </c>
      <c r="L1006" s="6">
        <v>22.72</v>
      </c>
      <c r="M1006" s="6">
        <f t="shared" si="60"/>
        <v>49.86</v>
      </c>
      <c r="N1006" s="6">
        <f t="shared" si="61"/>
        <v>22.72</v>
      </c>
      <c r="O1006" s="6">
        <f t="shared" si="62"/>
        <v>27.14</v>
      </c>
      <c r="P1006" s="8">
        <f t="shared" si="63"/>
        <v>0.5443241075010028</v>
      </c>
      <c r="Q1006" s="9">
        <f>YEAR(SalesDataTable[[#This Row],[Order Date]])</f>
        <v>2026</v>
      </c>
      <c r="R1006" s="8" t="str">
        <f>"Q"&amp;ROUNDUP(MONTH(SalesDataTable[[#This Row],[Order Date]])/3,0)</f>
        <v>Q2</v>
      </c>
      <c r="S1006" s="5">
        <f>MONTH(SalesDataTable[[#This Row],[Order Date]])</f>
        <v>6</v>
      </c>
      <c r="T1006" s="8" t="str">
        <f>TEXT(SalesDataTable[[#This Row],[Order Date]],"mmm")</f>
        <v>Jun</v>
      </c>
    </row>
    <row r="1007" spans="1:20" ht="15.75" x14ac:dyDescent="0.25">
      <c r="A1007" s="2">
        <v>4495</v>
      </c>
      <c r="B1007" s="3">
        <v>46178</v>
      </c>
      <c r="C1007" s="4" t="s">
        <v>31</v>
      </c>
      <c r="D1007" s="4" t="s">
        <v>59</v>
      </c>
      <c r="E1007" s="4" t="s">
        <v>39</v>
      </c>
      <c r="F1007" s="4" t="s">
        <v>33</v>
      </c>
      <c r="G1007" s="4" t="s">
        <v>43</v>
      </c>
      <c r="H1007" s="4" t="s">
        <v>49</v>
      </c>
      <c r="I1007" s="5">
        <v>2</v>
      </c>
      <c r="J1007" s="6">
        <v>195.51</v>
      </c>
      <c r="K1007" s="7">
        <v>0</v>
      </c>
      <c r="L1007" s="6">
        <v>102.97</v>
      </c>
      <c r="M1007" s="6">
        <f t="shared" si="60"/>
        <v>391.02</v>
      </c>
      <c r="N1007" s="6">
        <f t="shared" si="61"/>
        <v>205.94</v>
      </c>
      <c r="O1007" s="6">
        <f t="shared" si="62"/>
        <v>185.07999999999998</v>
      </c>
      <c r="P1007" s="8">
        <f t="shared" si="63"/>
        <v>0.47332617257429288</v>
      </c>
      <c r="Q1007" s="9">
        <f>YEAR(SalesDataTable[[#This Row],[Order Date]])</f>
        <v>2026</v>
      </c>
      <c r="R1007" s="8" t="str">
        <f>"Q"&amp;ROUNDUP(MONTH(SalesDataTable[[#This Row],[Order Date]])/3,0)</f>
        <v>Q2</v>
      </c>
      <c r="S1007" s="5">
        <f>MONTH(SalesDataTable[[#This Row],[Order Date]])</f>
        <v>6</v>
      </c>
      <c r="T1007" s="8" t="str">
        <f>TEXT(SalesDataTable[[#This Row],[Order Date]],"mmm")</f>
        <v>Jun</v>
      </c>
    </row>
    <row r="1008" spans="1:20" ht="15.75" x14ac:dyDescent="0.25">
      <c r="A1008" s="2">
        <v>815</v>
      </c>
      <c r="B1008" s="3">
        <v>46179</v>
      </c>
      <c r="C1008" s="4" t="s">
        <v>20</v>
      </c>
      <c r="D1008" s="4" t="s">
        <v>21</v>
      </c>
      <c r="E1008" s="4" t="s">
        <v>39</v>
      </c>
      <c r="F1008" s="4" t="s">
        <v>33</v>
      </c>
      <c r="G1008" s="4" t="s">
        <v>54</v>
      </c>
      <c r="H1008" s="4" t="s">
        <v>55</v>
      </c>
      <c r="I1008" s="5">
        <v>1</v>
      </c>
      <c r="J1008" s="6">
        <v>39.61</v>
      </c>
      <c r="K1008" s="7">
        <v>0</v>
      </c>
      <c r="L1008" s="6">
        <v>14.75</v>
      </c>
      <c r="M1008" s="6">
        <f t="shared" si="60"/>
        <v>39.61</v>
      </c>
      <c r="N1008" s="6">
        <f t="shared" si="61"/>
        <v>14.75</v>
      </c>
      <c r="O1008" s="6">
        <f t="shared" si="62"/>
        <v>24.86</v>
      </c>
      <c r="P1008" s="8">
        <f t="shared" si="63"/>
        <v>0.62761928805857103</v>
      </c>
      <c r="Q1008" s="9">
        <f>YEAR(SalesDataTable[[#This Row],[Order Date]])</f>
        <v>2026</v>
      </c>
      <c r="R1008" s="8" t="str">
        <f>"Q"&amp;ROUNDUP(MONTH(SalesDataTable[[#This Row],[Order Date]])/3,0)</f>
        <v>Q2</v>
      </c>
      <c r="S1008" s="5">
        <f>MONTH(SalesDataTable[[#This Row],[Order Date]])</f>
        <v>6</v>
      </c>
      <c r="T1008" s="8" t="str">
        <f>TEXT(SalesDataTable[[#This Row],[Order Date]],"mmm")</f>
        <v>Jun</v>
      </c>
    </row>
    <row r="1009" spans="1:20" ht="15.75" x14ac:dyDescent="0.25">
      <c r="A1009" s="2">
        <v>1140</v>
      </c>
      <c r="B1009" s="3">
        <v>46179</v>
      </c>
      <c r="C1009" s="4" t="s">
        <v>26</v>
      </c>
      <c r="D1009" s="4" t="s">
        <v>27</v>
      </c>
      <c r="E1009" s="4" t="s">
        <v>39</v>
      </c>
      <c r="F1009" s="4" t="s">
        <v>23</v>
      </c>
      <c r="G1009" s="4" t="s">
        <v>29</v>
      </c>
      <c r="H1009" s="4" t="s">
        <v>66</v>
      </c>
      <c r="I1009" s="5">
        <v>1</v>
      </c>
      <c r="J1009" s="6">
        <v>70.86</v>
      </c>
      <c r="K1009" s="7">
        <v>0</v>
      </c>
      <c r="L1009" s="6">
        <v>31.47</v>
      </c>
      <c r="M1009" s="6">
        <f t="shared" si="60"/>
        <v>70.86</v>
      </c>
      <c r="N1009" s="6">
        <f t="shared" si="61"/>
        <v>31.47</v>
      </c>
      <c r="O1009" s="6">
        <f t="shared" si="62"/>
        <v>39.39</v>
      </c>
      <c r="P1009" s="8">
        <f t="shared" si="63"/>
        <v>0.55588484335309063</v>
      </c>
      <c r="Q1009" s="9">
        <f>YEAR(SalesDataTable[[#This Row],[Order Date]])</f>
        <v>2026</v>
      </c>
      <c r="R1009" s="8" t="str">
        <f>"Q"&amp;ROUNDUP(MONTH(SalesDataTable[[#This Row],[Order Date]])/3,0)</f>
        <v>Q2</v>
      </c>
      <c r="S1009" s="5">
        <f>MONTH(SalesDataTable[[#This Row],[Order Date]])</f>
        <v>6</v>
      </c>
      <c r="T1009" s="8" t="str">
        <f>TEXT(SalesDataTable[[#This Row],[Order Date]],"mmm")</f>
        <v>Jun</v>
      </c>
    </row>
    <row r="1010" spans="1:20" ht="15.75" x14ac:dyDescent="0.25">
      <c r="A1010" s="2">
        <v>1544</v>
      </c>
      <c r="B1010" s="3">
        <v>46179</v>
      </c>
      <c r="C1010" s="4" t="s">
        <v>40</v>
      </c>
      <c r="D1010" s="4" t="s">
        <v>51</v>
      </c>
      <c r="E1010" s="4" t="s">
        <v>28</v>
      </c>
      <c r="F1010" s="4" t="s">
        <v>23</v>
      </c>
      <c r="G1010" s="4" t="s">
        <v>54</v>
      </c>
      <c r="H1010" s="4" t="s">
        <v>55</v>
      </c>
      <c r="I1010" s="5">
        <v>8</v>
      </c>
      <c r="J1010" s="6">
        <v>40.46</v>
      </c>
      <c r="K1010" s="7">
        <v>0.2</v>
      </c>
      <c r="L1010" s="6">
        <v>14.7</v>
      </c>
      <c r="M1010" s="6">
        <f t="shared" si="60"/>
        <v>258.94400000000002</v>
      </c>
      <c r="N1010" s="6">
        <f t="shared" si="61"/>
        <v>117.6</v>
      </c>
      <c r="O1010" s="6">
        <f t="shared" si="62"/>
        <v>141.34400000000002</v>
      </c>
      <c r="P1010" s="8">
        <f t="shared" si="63"/>
        <v>0.54584775086505199</v>
      </c>
      <c r="Q1010" s="9">
        <f>YEAR(SalesDataTable[[#This Row],[Order Date]])</f>
        <v>2026</v>
      </c>
      <c r="R1010" s="8" t="str">
        <f>"Q"&amp;ROUNDUP(MONTH(SalesDataTable[[#This Row],[Order Date]])/3,0)</f>
        <v>Q2</v>
      </c>
      <c r="S1010" s="5">
        <f>MONTH(SalesDataTable[[#This Row],[Order Date]])</f>
        <v>6</v>
      </c>
      <c r="T1010" s="8" t="str">
        <f>TEXT(SalesDataTable[[#This Row],[Order Date]],"mmm")</f>
        <v>Jun</v>
      </c>
    </row>
    <row r="1011" spans="1:20" ht="15.75" x14ac:dyDescent="0.25">
      <c r="A1011" s="2">
        <v>2420</v>
      </c>
      <c r="B1011" s="3">
        <v>46179</v>
      </c>
      <c r="C1011" s="4" t="s">
        <v>31</v>
      </c>
      <c r="D1011" s="4" t="s">
        <v>45</v>
      </c>
      <c r="E1011" s="4" t="s">
        <v>22</v>
      </c>
      <c r="F1011" s="4" t="s">
        <v>33</v>
      </c>
      <c r="G1011" s="4" t="s">
        <v>34</v>
      </c>
      <c r="H1011" s="4" t="s">
        <v>64</v>
      </c>
      <c r="I1011" s="5">
        <v>1</v>
      </c>
      <c r="J1011" s="6">
        <v>131.79</v>
      </c>
      <c r="K1011" s="7">
        <v>0</v>
      </c>
      <c r="L1011" s="6">
        <v>68.22</v>
      </c>
      <c r="M1011" s="6">
        <f t="shared" si="60"/>
        <v>131.79</v>
      </c>
      <c r="N1011" s="6">
        <f t="shared" si="61"/>
        <v>68.22</v>
      </c>
      <c r="O1011" s="6">
        <f t="shared" si="62"/>
        <v>63.569999999999993</v>
      </c>
      <c r="P1011" s="8">
        <f t="shared" si="63"/>
        <v>0.48235829729114499</v>
      </c>
      <c r="Q1011" s="9">
        <f>YEAR(SalesDataTable[[#This Row],[Order Date]])</f>
        <v>2026</v>
      </c>
      <c r="R1011" s="8" t="str">
        <f>"Q"&amp;ROUNDUP(MONTH(SalesDataTable[[#This Row],[Order Date]])/3,0)</f>
        <v>Q2</v>
      </c>
      <c r="S1011" s="5">
        <f>MONTH(SalesDataTable[[#This Row],[Order Date]])</f>
        <v>6</v>
      </c>
      <c r="T1011" s="8" t="str">
        <f>TEXT(SalesDataTable[[#This Row],[Order Date]],"mmm")</f>
        <v>Jun</v>
      </c>
    </row>
    <row r="1012" spans="1:20" ht="15.75" x14ac:dyDescent="0.25">
      <c r="A1012" s="2">
        <v>2805</v>
      </c>
      <c r="B1012" s="3">
        <v>46179</v>
      </c>
      <c r="C1012" s="4" t="s">
        <v>31</v>
      </c>
      <c r="D1012" s="4" t="s">
        <v>59</v>
      </c>
      <c r="E1012" s="4" t="s">
        <v>28</v>
      </c>
      <c r="F1012" s="4" t="s">
        <v>23</v>
      </c>
      <c r="G1012" s="4" t="s">
        <v>43</v>
      </c>
      <c r="H1012" s="4" t="s">
        <v>44</v>
      </c>
      <c r="I1012" s="5">
        <v>12</v>
      </c>
      <c r="J1012" s="6">
        <v>338.45</v>
      </c>
      <c r="K1012" s="7">
        <v>0.1</v>
      </c>
      <c r="L1012" s="6">
        <v>196.78</v>
      </c>
      <c r="M1012" s="6">
        <f t="shared" si="60"/>
        <v>3655.2599999999998</v>
      </c>
      <c r="N1012" s="6">
        <f t="shared" si="61"/>
        <v>2361.36</v>
      </c>
      <c r="O1012" s="6">
        <f t="shared" si="62"/>
        <v>1293.8999999999996</v>
      </c>
      <c r="P1012" s="8">
        <f t="shared" si="63"/>
        <v>0.35398302719915947</v>
      </c>
      <c r="Q1012" s="9">
        <f>YEAR(SalesDataTable[[#This Row],[Order Date]])</f>
        <v>2026</v>
      </c>
      <c r="R1012" s="8" t="str">
        <f>"Q"&amp;ROUNDUP(MONTH(SalesDataTable[[#This Row],[Order Date]])/3,0)</f>
        <v>Q2</v>
      </c>
      <c r="S1012" s="5">
        <f>MONTH(SalesDataTable[[#This Row],[Order Date]])</f>
        <v>6</v>
      </c>
      <c r="T1012" s="8" t="str">
        <f>TEXT(SalesDataTable[[#This Row],[Order Date]],"mmm")</f>
        <v>Jun</v>
      </c>
    </row>
    <row r="1013" spans="1:20" ht="15.75" x14ac:dyDescent="0.25">
      <c r="A1013" s="2">
        <v>3160</v>
      </c>
      <c r="B1013" s="3">
        <v>46179</v>
      </c>
      <c r="C1013" s="4" t="s">
        <v>31</v>
      </c>
      <c r="D1013" s="4" t="s">
        <v>38</v>
      </c>
      <c r="E1013" s="4" t="s">
        <v>39</v>
      </c>
      <c r="F1013" s="4" t="s">
        <v>23</v>
      </c>
      <c r="G1013" s="4" t="s">
        <v>54</v>
      </c>
      <c r="H1013" s="4" t="s">
        <v>55</v>
      </c>
      <c r="I1013" s="5">
        <v>2</v>
      </c>
      <c r="J1013" s="6">
        <v>40.99</v>
      </c>
      <c r="K1013" s="7">
        <v>0</v>
      </c>
      <c r="L1013" s="6">
        <v>14.53</v>
      </c>
      <c r="M1013" s="6">
        <f t="shared" si="60"/>
        <v>81.98</v>
      </c>
      <c r="N1013" s="6">
        <f t="shared" si="61"/>
        <v>29.06</v>
      </c>
      <c r="O1013" s="6">
        <f t="shared" si="62"/>
        <v>52.92</v>
      </c>
      <c r="P1013" s="8">
        <f t="shared" si="63"/>
        <v>0.64552329836545497</v>
      </c>
      <c r="Q1013" s="9">
        <f>YEAR(SalesDataTable[[#This Row],[Order Date]])</f>
        <v>2026</v>
      </c>
      <c r="R1013" s="8" t="str">
        <f>"Q"&amp;ROUNDUP(MONTH(SalesDataTable[[#This Row],[Order Date]])/3,0)</f>
        <v>Q2</v>
      </c>
      <c r="S1013" s="5">
        <f>MONTH(SalesDataTable[[#This Row],[Order Date]])</f>
        <v>6</v>
      </c>
      <c r="T1013" s="8" t="str">
        <f>TEXT(SalesDataTable[[#This Row],[Order Date]],"mmm")</f>
        <v>Jun</v>
      </c>
    </row>
    <row r="1014" spans="1:20" ht="15.75" x14ac:dyDescent="0.25">
      <c r="A1014" s="2">
        <v>3278</v>
      </c>
      <c r="B1014" s="3">
        <v>46179</v>
      </c>
      <c r="C1014" s="4" t="s">
        <v>26</v>
      </c>
      <c r="D1014" s="4" t="s">
        <v>63</v>
      </c>
      <c r="E1014" s="4" t="s">
        <v>39</v>
      </c>
      <c r="F1014" s="4" t="s">
        <v>23</v>
      </c>
      <c r="G1014" s="4" t="s">
        <v>24</v>
      </c>
      <c r="H1014" s="4" t="s">
        <v>50</v>
      </c>
      <c r="I1014" s="5">
        <v>1</v>
      </c>
      <c r="J1014" s="6">
        <v>101.85</v>
      </c>
      <c r="K1014" s="7">
        <v>0</v>
      </c>
      <c r="L1014" s="6">
        <v>51.59</v>
      </c>
      <c r="M1014" s="6">
        <f t="shared" si="60"/>
        <v>101.85</v>
      </c>
      <c r="N1014" s="6">
        <f t="shared" si="61"/>
        <v>51.59</v>
      </c>
      <c r="O1014" s="6">
        <f t="shared" si="62"/>
        <v>50.259999999999991</v>
      </c>
      <c r="P1014" s="8">
        <f t="shared" si="63"/>
        <v>0.49347079037800679</v>
      </c>
      <c r="Q1014" s="9">
        <f>YEAR(SalesDataTable[[#This Row],[Order Date]])</f>
        <v>2026</v>
      </c>
      <c r="R1014" s="8" t="str">
        <f>"Q"&amp;ROUNDUP(MONTH(SalesDataTable[[#This Row],[Order Date]])/3,0)</f>
        <v>Q2</v>
      </c>
      <c r="S1014" s="5">
        <f>MONTH(SalesDataTable[[#This Row],[Order Date]])</f>
        <v>6</v>
      </c>
      <c r="T1014" s="8" t="str">
        <f>TEXT(SalesDataTable[[#This Row],[Order Date]],"mmm")</f>
        <v>Jun</v>
      </c>
    </row>
    <row r="1015" spans="1:20" ht="15.75" x14ac:dyDescent="0.25">
      <c r="A1015" s="2">
        <v>3555</v>
      </c>
      <c r="B1015" s="3">
        <v>46179</v>
      </c>
      <c r="C1015" s="4" t="s">
        <v>31</v>
      </c>
      <c r="D1015" s="4" t="s">
        <v>32</v>
      </c>
      <c r="E1015" s="4" t="s">
        <v>28</v>
      </c>
      <c r="F1015" s="4" t="s">
        <v>36</v>
      </c>
      <c r="G1015" s="4" t="s">
        <v>43</v>
      </c>
      <c r="H1015" s="4" t="s">
        <v>44</v>
      </c>
      <c r="I1015" s="5">
        <v>4</v>
      </c>
      <c r="J1015" s="6">
        <v>346.14</v>
      </c>
      <c r="K1015" s="7">
        <v>0.05</v>
      </c>
      <c r="L1015" s="6">
        <v>198.97</v>
      </c>
      <c r="M1015" s="6">
        <f t="shared" si="60"/>
        <v>1315.3319999999999</v>
      </c>
      <c r="N1015" s="6">
        <f t="shared" si="61"/>
        <v>795.88</v>
      </c>
      <c r="O1015" s="6">
        <f t="shared" si="62"/>
        <v>519.45199999999988</v>
      </c>
      <c r="P1015" s="8">
        <f t="shared" si="63"/>
        <v>0.39492082607280893</v>
      </c>
      <c r="Q1015" s="9">
        <f>YEAR(SalesDataTable[[#This Row],[Order Date]])</f>
        <v>2026</v>
      </c>
      <c r="R1015" s="8" t="str">
        <f>"Q"&amp;ROUNDUP(MONTH(SalesDataTable[[#This Row],[Order Date]])/3,0)</f>
        <v>Q2</v>
      </c>
      <c r="S1015" s="5">
        <f>MONTH(SalesDataTable[[#This Row],[Order Date]])</f>
        <v>6</v>
      </c>
      <c r="T1015" s="8" t="str">
        <f>TEXT(SalesDataTable[[#This Row],[Order Date]],"mmm")</f>
        <v>Jun</v>
      </c>
    </row>
    <row r="1016" spans="1:20" ht="15.75" x14ac:dyDescent="0.25">
      <c r="A1016" s="2">
        <v>3702</v>
      </c>
      <c r="B1016" s="3">
        <v>46179</v>
      </c>
      <c r="C1016" s="4" t="s">
        <v>20</v>
      </c>
      <c r="D1016" s="4" t="s">
        <v>56</v>
      </c>
      <c r="E1016" s="4" t="s">
        <v>39</v>
      </c>
      <c r="F1016" s="4" t="s">
        <v>36</v>
      </c>
      <c r="G1016" s="4" t="s">
        <v>24</v>
      </c>
      <c r="H1016" s="4" t="s">
        <v>25</v>
      </c>
      <c r="I1016" s="5">
        <v>2</v>
      </c>
      <c r="J1016" s="6">
        <v>83.28</v>
      </c>
      <c r="K1016" s="7">
        <v>0</v>
      </c>
      <c r="L1016" s="6">
        <v>43.56</v>
      </c>
      <c r="M1016" s="6">
        <f t="shared" si="60"/>
        <v>166.56</v>
      </c>
      <c r="N1016" s="6">
        <f t="shared" si="61"/>
        <v>87.12</v>
      </c>
      <c r="O1016" s="6">
        <f t="shared" si="62"/>
        <v>79.44</v>
      </c>
      <c r="P1016" s="8">
        <f t="shared" si="63"/>
        <v>0.47694524495677232</v>
      </c>
      <c r="Q1016" s="9">
        <f>YEAR(SalesDataTable[[#This Row],[Order Date]])</f>
        <v>2026</v>
      </c>
      <c r="R1016" s="8" t="str">
        <f>"Q"&amp;ROUNDUP(MONTH(SalesDataTable[[#This Row],[Order Date]])/3,0)</f>
        <v>Q2</v>
      </c>
      <c r="S1016" s="5">
        <f>MONTH(SalesDataTable[[#This Row],[Order Date]])</f>
        <v>6</v>
      </c>
      <c r="T1016" s="8" t="str">
        <f>TEXT(SalesDataTable[[#This Row],[Order Date]],"mmm")</f>
        <v>Jun</v>
      </c>
    </row>
    <row r="1017" spans="1:20" ht="15.75" x14ac:dyDescent="0.25">
      <c r="A1017" s="2">
        <v>4349</v>
      </c>
      <c r="B1017" s="3">
        <v>46179</v>
      </c>
      <c r="C1017" s="4" t="s">
        <v>40</v>
      </c>
      <c r="D1017" s="4" t="s">
        <v>51</v>
      </c>
      <c r="E1017" s="4" t="s">
        <v>39</v>
      </c>
      <c r="F1017" s="4" t="s">
        <v>36</v>
      </c>
      <c r="G1017" s="4" t="s">
        <v>24</v>
      </c>
      <c r="H1017" s="4" t="s">
        <v>25</v>
      </c>
      <c r="I1017" s="5">
        <v>1</v>
      </c>
      <c r="J1017" s="6">
        <v>80.349999999999994</v>
      </c>
      <c r="K1017" s="7">
        <v>0.15</v>
      </c>
      <c r="L1017" s="6">
        <v>43.51</v>
      </c>
      <c r="M1017" s="6">
        <f t="shared" si="60"/>
        <v>68.297499999999999</v>
      </c>
      <c r="N1017" s="6">
        <f t="shared" si="61"/>
        <v>43.51</v>
      </c>
      <c r="O1017" s="6">
        <f t="shared" si="62"/>
        <v>24.787500000000001</v>
      </c>
      <c r="P1017" s="8">
        <f t="shared" si="63"/>
        <v>0.3629342216040119</v>
      </c>
      <c r="Q1017" s="9">
        <f>YEAR(SalesDataTable[[#This Row],[Order Date]])</f>
        <v>2026</v>
      </c>
      <c r="R1017" s="8" t="str">
        <f>"Q"&amp;ROUNDUP(MONTH(SalesDataTable[[#This Row],[Order Date]])/3,0)</f>
        <v>Q2</v>
      </c>
      <c r="S1017" s="5">
        <f>MONTH(SalesDataTable[[#This Row],[Order Date]])</f>
        <v>6</v>
      </c>
      <c r="T1017" s="8" t="str">
        <f>TEXT(SalesDataTable[[#This Row],[Order Date]],"mmm")</f>
        <v>Jun</v>
      </c>
    </row>
    <row r="1018" spans="1:20" ht="15.75" x14ac:dyDescent="0.25">
      <c r="A1018" s="2">
        <v>4989</v>
      </c>
      <c r="B1018" s="3">
        <v>46179</v>
      </c>
      <c r="C1018" s="4" t="s">
        <v>26</v>
      </c>
      <c r="D1018" s="4" t="s">
        <v>27</v>
      </c>
      <c r="E1018" s="4" t="s">
        <v>22</v>
      </c>
      <c r="F1018" s="4" t="s">
        <v>23</v>
      </c>
      <c r="G1018" s="4" t="s">
        <v>24</v>
      </c>
      <c r="H1018" s="4" t="s">
        <v>46</v>
      </c>
      <c r="I1018" s="5">
        <v>1</v>
      </c>
      <c r="J1018" s="6">
        <v>40.86</v>
      </c>
      <c r="K1018" s="7">
        <v>0.05</v>
      </c>
      <c r="L1018" s="6">
        <v>16.899999999999999</v>
      </c>
      <c r="M1018" s="6">
        <f t="shared" si="60"/>
        <v>38.817</v>
      </c>
      <c r="N1018" s="6">
        <f t="shared" si="61"/>
        <v>16.899999999999999</v>
      </c>
      <c r="O1018" s="6">
        <f t="shared" si="62"/>
        <v>21.917000000000002</v>
      </c>
      <c r="P1018" s="8">
        <f t="shared" si="63"/>
        <v>0.564623747327202</v>
      </c>
      <c r="Q1018" s="9">
        <f>YEAR(SalesDataTable[[#This Row],[Order Date]])</f>
        <v>2026</v>
      </c>
      <c r="R1018" s="8" t="str">
        <f>"Q"&amp;ROUNDUP(MONTH(SalesDataTable[[#This Row],[Order Date]])/3,0)</f>
        <v>Q2</v>
      </c>
      <c r="S1018" s="5">
        <f>MONTH(SalesDataTable[[#This Row],[Order Date]])</f>
        <v>6</v>
      </c>
      <c r="T1018" s="8" t="str">
        <f>TEXT(SalesDataTable[[#This Row],[Order Date]],"mmm")</f>
        <v>Jun</v>
      </c>
    </row>
    <row r="1019" spans="1:20" ht="15.75" x14ac:dyDescent="0.25">
      <c r="A1019" s="2">
        <v>713</v>
      </c>
      <c r="B1019" s="3">
        <v>46180</v>
      </c>
      <c r="C1019" s="4" t="s">
        <v>26</v>
      </c>
      <c r="D1019" s="4" t="s">
        <v>47</v>
      </c>
      <c r="E1019" s="4" t="s">
        <v>39</v>
      </c>
      <c r="F1019" s="4" t="s">
        <v>23</v>
      </c>
      <c r="G1019" s="4" t="s">
        <v>34</v>
      </c>
      <c r="H1019" s="4" t="s">
        <v>35</v>
      </c>
      <c r="I1019" s="5">
        <v>4</v>
      </c>
      <c r="J1019" s="6">
        <v>36.299999999999997</v>
      </c>
      <c r="K1019" s="7">
        <v>0.05</v>
      </c>
      <c r="L1019" s="6">
        <v>13.16</v>
      </c>
      <c r="M1019" s="6">
        <f t="shared" si="60"/>
        <v>137.93999999999997</v>
      </c>
      <c r="N1019" s="6">
        <f t="shared" si="61"/>
        <v>52.64</v>
      </c>
      <c r="O1019" s="6">
        <f t="shared" si="62"/>
        <v>85.299999999999969</v>
      </c>
      <c r="P1019" s="8">
        <f t="shared" si="63"/>
        <v>0.61838480498767567</v>
      </c>
      <c r="Q1019" s="9">
        <f>YEAR(SalesDataTable[[#This Row],[Order Date]])</f>
        <v>2026</v>
      </c>
      <c r="R1019" s="8" t="str">
        <f>"Q"&amp;ROUNDUP(MONTH(SalesDataTable[[#This Row],[Order Date]])/3,0)</f>
        <v>Q2</v>
      </c>
      <c r="S1019" s="5">
        <f>MONTH(SalesDataTable[[#This Row],[Order Date]])</f>
        <v>6</v>
      </c>
      <c r="T1019" s="8" t="str">
        <f>TEXT(SalesDataTable[[#This Row],[Order Date]],"mmm")</f>
        <v>Jun</v>
      </c>
    </row>
    <row r="1020" spans="1:20" ht="15.75" x14ac:dyDescent="0.25">
      <c r="A1020" s="2">
        <v>3355</v>
      </c>
      <c r="B1020" s="3">
        <v>46180</v>
      </c>
      <c r="C1020" s="4" t="s">
        <v>20</v>
      </c>
      <c r="D1020" s="4" t="s">
        <v>70</v>
      </c>
      <c r="E1020" s="4" t="s">
        <v>28</v>
      </c>
      <c r="F1020" s="4" t="s">
        <v>33</v>
      </c>
      <c r="G1020" s="4" t="s">
        <v>43</v>
      </c>
      <c r="H1020" s="4" t="s">
        <v>44</v>
      </c>
      <c r="I1020" s="5">
        <v>10</v>
      </c>
      <c r="J1020" s="6">
        <v>338.26</v>
      </c>
      <c r="K1020" s="7">
        <v>0.05</v>
      </c>
      <c r="L1020" s="6">
        <v>197.42</v>
      </c>
      <c r="M1020" s="6">
        <f t="shared" si="60"/>
        <v>3213.47</v>
      </c>
      <c r="N1020" s="6">
        <f t="shared" si="61"/>
        <v>1974.1999999999998</v>
      </c>
      <c r="O1020" s="6">
        <f t="shared" si="62"/>
        <v>1239.27</v>
      </c>
      <c r="P1020" s="8">
        <f t="shared" si="63"/>
        <v>0.38564853569505864</v>
      </c>
      <c r="Q1020" s="9">
        <f>YEAR(SalesDataTable[[#This Row],[Order Date]])</f>
        <v>2026</v>
      </c>
      <c r="R1020" s="8" t="str">
        <f>"Q"&amp;ROUNDUP(MONTH(SalesDataTable[[#This Row],[Order Date]])/3,0)</f>
        <v>Q2</v>
      </c>
      <c r="S1020" s="5">
        <f>MONTH(SalesDataTable[[#This Row],[Order Date]])</f>
        <v>6</v>
      </c>
      <c r="T1020" s="8" t="str">
        <f>TEXT(SalesDataTable[[#This Row],[Order Date]],"mmm")</f>
        <v>Jun</v>
      </c>
    </row>
    <row r="1021" spans="1:20" ht="15.75" x14ac:dyDescent="0.25">
      <c r="A1021" s="2">
        <v>3879</v>
      </c>
      <c r="B1021" s="3">
        <v>46180</v>
      </c>
      <c r="C1021" s="4" t="s">
        <v>20</v>
      </c>
      <c r="D1021" s="4" t="s">
        <v>56</v>
      </c>
      <c r="E1021" s="4" t="s">
        <v>48</v>
      </c>
      <c r="F1021" s="4" t="s">
        <v>23</v>
      </c>
      <c r="G1021" s="4" t="s">
        <v>24</v>
      </c>
      <c r="H1021" s="4" t="s">
        <v>46</v>
      </c>
      <c r="I1021" s="5">
        <v>2</v>
      </c>
      <c r="J1021" s="6">
        <v>41.25</v>
      </c>
      <c r="K1021" s="7">
        <v>0</v>
      </c>
      <c r="L1021" s="6">
        <v>17.13</v>
      </c>
      <c r="M1021" s="6">
        <f t="shared" si="60"/>
        <v>82.5</v>
      </c>
      <c r="N1021" s="6">
        <f t="shared" si="61"/>
        <v>34.26</v>
      </c>
      <c r="O1021" s="6">
        <f t="shared" si="62"/>
        <v>48.24</v>
      </c>
      <c r="P1021" s="8">
        <f t="shared" si="63"/>
        <v>0.58472727272727276</v>
      </c>
      <c r="Q1021" s="9">
        <f>YEAR(SalesDataTable[[#This Row],[Order Date]])</f>
        <v>2026</v>
      </c>
      <c r="R1021" s="8" t="str">
        <f>"Q"&amp;ROUNDUP(MONTH(SalesDataTable[[#This Row],[Order Date]])/3,0)</f>
        <v>Q2</v>
      </c>
      <c r="S1021" s="5">
        <f>MONTH(SalesDataTable[[#This Row],[Order Date]])</f>
        <v>6</v>
      </c>
      <c r="T1021" s="8" t="str">
        <f>TEXT(SalesDataTable[[#This Row],[Order Date]],"mmm")</f>
        <v>Jun</v>
      </c>
    </row>
    <row r="1022" spans="1:20" ht="15.75" x14ac:dyDescent="0.25">
      <c r="A1022" s="2">
        <v>3989</v>
      </c>
      <c r="B1022" s="3">
        <v>46180</v>
      </c>
      <c r="C1022" s="4" t="s">
        <v>26</v>
      </c>
      <c r="D1022" s="4" t="s">
        <v>63</v>
      </c>
      <c r="E1022" s="4" t="s">
        <v>22</v>
      </c>
      <c r="F1022" s="4" t="s">
        <v>23</v>
      </c>
      <c r="G1022" s="4" t="s">
        <v>29</v>
      </c>
      <c r="H1022" s="4" t="s">
        <v>30</v>
      </c>
      <c r="I1022" s="5">
        <v>2</v>
      </c>
      <c r="J1022" s="6">
        <v>92</v>
      </c>
      <c r="K1022" s="7">
        <v>0</v>
      </c>
      <c r="L1022" s="6">
        <v>44.27</v>
      </c>
      <c r="M1022" s="6">
        <f t="shared" si="60"/>
        <v>184</v>
      </c>
      <c r="N1022" s="6">
        <f t="shared" si="61"/>
        <v>88.54</v>
      </c>
      <c r="O1022" s="6">
        <f t="shared" si="62"/>
        <v>95.46</v>
      </c>
      <c r="P1022" s="8">
        <f t="shared" si="63"/>
        <v>0.51880434782608698</v>
      </c>
      <c r="Q1022" s="9">
        <f>YEAR(SalesDataTable[[#This Row],[Order Date]])</f>
        <v>2026</v>
      </c>
      <c r="R1022" s="8" t="str">
        <f>"Q"&amp;ROUNDUP(MONTH(SalesDataTable[[#This Row],[Order Date]])/3,0)</f>
        <v>Q2</v>
      </c>
      <c r="S1022" s="5">
        <f>MONTH(SalesDataTable[[#This Row],[Order Date]])</f>
        <v>6</v>
      </c>
      <c r="T1022" s="8" t="str">
        <f>TEXT(SalesDataTable[[#This Row],[Order Date]],"mmm")</f>
        <v>Jun</v>
      </c>
    </row>
    <row r="1023" spans="1:20" ht="15.75" x14ac:dyDescent="0.25">
      <c r="A1023" s="2">
        <v>4193</v>
      </c>
      <c r="B1023" s="3">
        <v>46180</v>
      </c>
      <c r="C1023" s="4" t="s">
        <v>26</v>
      </c>
      <c r="D1023" s="4" t="s">
        <v>47</v>
      </c>
      <c r="E1023" s="4" t="s">
        <v>22</v>
      </c>
      <c r="F1023" s="4" t="s">
        <v>33</v>
      </c>
      <c r="G1023" s="4" t="s">
        <v>43</v>
      </c>
      <c r="H1023" s="4" t="s">
        <v>60</v>
      </c>
      <c r="I1023" s="5">
        <v>1</v>
      </c>
      <c r="J1023" s="6">
        <v>80.89</v>
      </c>
      <c r="K1023" s="7">
        <v>0.1</v>
      </c>
      <c r="L1023" s="6">
        <v>40.32</v>
      </c>
      <c r="M1023" s="6">
        <f t="shared" si="60"/>
        <v>72.801000000000002</v>
      </c>
      <c r="N1023" s="6">
        <f t="shared" si="61"/>
        <v>40.32</v>
      </c>
      <c r="O1023" s="6">
        <f t="shared" si="62"/>
        <v>32.481000000000002</v>
      </c>
      <c r="P1023" s="8">
        <f t="shared" si="63"/>
        <v>0.44616145382618372</v>
      </c>
      <c r="Q1023" s="9">
        <f>YEAR(SalesDataTable[[#This Row],[Order Date]])</f>
        <v>2026</v>
      </c>
      <c r="R1023" s="8" t="str">
        <f>"Q"&amp;ROUNDUP(MONTH(SalesDataTable[[#This Row],[Order Date]])/3,0)</f>
        <v>Q2</v>
      </c>
      <c r="S1023" s="5">
        <f>MONTH(SalesDataTable[[#This Row],[Order Date]])</f>
        <v>6</v>
      </c>
      <c r="T1023" s="8" t="str">
        <f>TEXT(SalesDataTable[[#This Row],[Order Date]],"mmm")</f>
        <v>Jun</v>
      </c>
    </row>
    <row r="1024" spans="1:20" ht="15.75" x14ac:dyDescent="0.25">
      <c r="A1024" s="2">
        <v>4413</v>
      </c>
      <c r="B1024" s="3">
        <v>46180</v>
      </c>
      <c r="C1024" s="4" t="s">
        <v>20</v>
      </c>
      <c r="D1024" s="4" t="s">
        <v>21</v>
      </c>
      <c r="E1024" s="4" t="s">
        <v>39</v>
      </c>
      <c r="F1024" s="4" t="s">
        <v>33</v>
      </c>
      <c r="G1024" s="4" t="s">
        <v>43</v>
      </c>
      <c r="H1024" s="4" t="s">
        <v>49</v>
      </c>
      <c r="I1024" s="5">
        <v>1</v>
      </c>
      <c r="J1024" s="6">
        <v>194.73</v>
      </c>
      <c r="K1024" s="7">
        <v>0</v>
      </c>
      <c r="L1024" s="6">
        <v>101.91</v>
      </c>
      <c r="M1024" s="6">
        <f t="shared" si="60"/>
        <v>194.73</v>
      </c>
      <c r="N1024" s="6">
        <f t="shared" si="61"/>
        <v>101.91</v>
      </c>
      <c r="O1024" s="6">
        <f t="shared" si="62"/>
        <v>92.82</v>
      </c>
      <c r="P1024" s="8">
        <f t="shared" si="63"/>
        <v>0.47665999075643195</v>
      </c>
      <c r="Q1024" s="9">
        <f>YEAR(SalesDataTable[[#This Row],[Order Date]])</f>
        <v>2026</v>
      </c>
      <c r="R1024" s="8" t="str">
        <f>"Q"&amp;ROUNDUP(MONTH(SalesDataTable[[#This Row],[Order Date]])/3,0)</f>
        <v>Q2</v>
      </c>
      <c r="S1024" s="5">
        <f>MONTH(SalesDataTable[[#This Row],[Order Date]])</f>
        <v>6</v>
      </c>
      <c r="T1024" s="8" t="str">
        <f>TEXT(SalesDataTable[[#This Row],[Order Date]],"mmm")</f>
        <v>Jun</v>
      </c>
    </row>
    <row r="1025" spans="1:20" ht="15.75" x14ac:dyDescent="0.25">
      <c r="A1025" s="2">
        <v>4598</v>
      </c>
      <c r="B1025" s="3">
        <v>46180</v>
      </c>
      <c r="C1025" s="4" t="s">
        <v>40</v>
      </c>
      <c r="D1025" s="4" t="s">
        <v>41</v>
      </c>
      <c r="E1025" s="4" t="s">
        <v>28</v>
      </c>
      <c r="F1025" s="4" t="s">
        <v>36</v>
      </c>
      <c r="G1025" s="4" t="s">
        <v>29</v>
      </c>
      <c r="H1025" s="4" t="s">
        <v>30</v>
      </c>
      <c r="I1025" s="5">
        <v>5</v>
      </c>
      <c r="J1025" s="6">
        <v>93.82</v>
      </c>
      <c r="K1025" s="7">
        <v>0.15</v>
      </c>
      <c r="L1025" s="6">
        <v>46.06</v>
      </c>
      <c r="M1025" s="6">
        <f t="shared" si="60"/>
        <v>398.73499999999996</v>
      </c>
      <c r="N1025" s="6">
        <f t="shared" si="61"/>
        <v>230.3</v>
      </c>
      <c r="O1025" s="6">
        <f t="shared" si="62"/>
        <v>168.43499999999995</v>
      </c>
      <c r="P1025" s="8">
        <f t="shared" si="63"/>
        <v>0.4224234140469233</v>
      </c>
      <c r="Q1025" s="9">
        <f>YEAR(SalesDataTable[[#This Row],[Order Date]])</f>
        <v>2026</v>
      </c>
      <c r="R1025" s="8" t="str">
        <f>"Q"&amp;ROUNDUP(MONTH(SalesDataTable[[#This Row],[Order Date]])/3,0)</f>
        <v>Q2</v>
      </c>
      <c r="S1025" s="5">
        <f>MONTH(SalesDataTable[[#This Row],[Order Date]])</f>
        <v>6</v>
      </c>
      <c r="T1025" s="8" t="str">
        <f>TEXT(SalesDataTable[[#This Row],[Order Date]],"mmm")</f>
        <v>Jun</v>
      </c>
    </row>
    <row r="1026" spans="1:20" ht="15.75" x14ac:dyDescent="0.25">
      <c r="A1026" s="2">
        <v>72</v>
      </c>
      <c r="B1026" s="3">
        <v>46181</v>
      </c>
      <c r="C1026" s="4" t="s">
        <v>31</v>
      </c>
      <c r="D1026" s="4" t="s">
        <v>59</v>
      </c>
      <c r="E1026" s="4" t="s">
        <v>39</v>
      </c>
      <c r="F1026" s="4" t="s">
        <v>33</v>
      </c>
      <c r="G1026" s="4" t="s">
        <v>29</v>
      </c>
      <c r="H1026" s="4" t="s">
        <v>37</v>
      </c>
      <c r="I1026" s="5">
        <v>3</v>
      </c>
      <c r="J1026" s="6">
        <v>142.53</v>
      </c>
      <c r="K1026" s="7">
        <v>0</v>
      </c>
      <c r="L1026" s="6">
        <v>80.67</v>
      </c>
      <c r="M1026" s="6">
        <f t="shared" ref="M1026:M1089" si="64">I1026*J1026*(1-K1026)</f>
        <v>427.59000000000003</v>
      </c>
      <c r="N1026" s="6">
        <f t="shared" ref="N1026:N1089" si="65">I1026*L1026</f>
        <v>242.01</v>
      </c>
      <c r="O1026" s="6">
        <f t="shared" ref="O1026:O1089" si="66">M1026-N1026</f>
        <v>185.58000000000004</v>
      </c>
      <c r="P1026" s="8">
        <f t="shared" ref="P1026:P1089" si="67">IFERROR(O1026/M1026,0)</f>
        <v>0.43401389181225014</v>
      </c>
      <c r="Q1026" s="9">
        <f>YEAR(SalesDataTable[[#This Row],[Order Date]])</f>
        <v>2026</v>
      </c>
      <c r="R1026" s="8" t="str">
        <f>"Q"&amp;ROUNDUP(MONTH(SalesDataTable[[#This Row],[Order Date]])/3,0)</f>
        <v>Q2</v>
      </c>
      <c r="S1026" s="5">
        <f>MONTH(SalesDataTable[[#This Row],[Order Date]])</f>
        <v>6</v>
      </c>
      <c r="T1026" s="8" t="str">
        <f>TEXT(SalesDataTable[[#This Row],[Order Date]],"mmm")</f>
        <v>Jun</v>
      </c>
    </row>
    <row r="1027" spans="1:20" ht="15.75" x14ac:dyDescent="0.25">
      <c r="A1027" s="2">
        <v>176</v>
      </c>
      <c r="B1027" s="3">
        <v>46181</v>
      </c>
      <c r="C1027" s="4" t="s">
        <v>26</v>
      </c>
      <c r="D1027" s="4" t="s">
        <v>69</v>
      </c>
      <c r="E1027" s="4" t="s">
        <v>22</v>
      </c>
      <c r="F1027" s="4" t="s">
        <v>23</v>
      </c>
      <c r="G1027" s="4" t="s">
        <v>43</v>
      </c>
      <c r="H1027" s="4" t="s">
        <v>49</v>
      </c>
      <c r="I1027" s="5">
        <v>1</v>
      </c>
      <c r="J1027" s="6">
        <v>196.33</v>
      </c>
      <c r="K1027" s="7">
        <v>0</v>
      </c>
      <c r="L1027" s="6">
        <v>103.27</v>
      </c>
      <c r="M1027" s="6">
        <f t="shared" si="64"/>
        <v>196.33</v>
      </c>
      <c r="N1027" s="6">
        <f t="shared" si="65"/>
        <v>103.27</v>
      </c>
      <c r="O1027" s="6">
        <f t="shared" si="66"/>
        <v>93.060000000000016</v>
      </c>
      <c r="P1027" s="8">
        <f t="shared" si="67"/>
        <v>0.47399786074466466</v>
      </c>
      <c r="Q1027" s="9">
        <f>YEAR(SalesDataTable[[#This Row],[Order Date]])</f>
        <v>2026</v>
      </c>
      <c r="R1027" s="8" t="str">
        <f>"Q"&amp;ROUNDUP(MONTH(SalesDataTable[[#This Row],[Order Date]])/3,0)</f>
        <v>Q2</v>
      </c>
      <c r="S1027" s="5">
        <f>MONTH(SalesDataTable[[#This Row],[Order Date]])</f>
        <v>6</v>
      </c>
      <c r="T1027" s="8" t="str">
        <f>TEXT(SalesDataTable[[#This Row],[Order Date]],"mmm")</f>
        <v>Jun</v>
      </c>
    </row>
    <row r="1028" spans="1:20" ht="15.75" x14ac:dyDescent="0.25">
      <c r="A1028" s="2">
        <v>205</v>
      </c>
      <c r="B1028" s="3">
        <v>46181</v>
      </c>
      <c r="C1028" s="4" t="s">
        <v>40</v>
      </c>
      <c r="D1028" s="4" t="s">
        <v>51</v>
      </c>
      <c r="E1028" s="4" t="s">
        <v>22</v>
      </c>
      <c r="F1028" s="4" t="s">
        <v>33</v>
      </c>
      <c r="G1028" s="4" t="s">
        <v>24</v>
      </c>
      <c r="H1028" s="4" t="s">
        <v>46</v>
      </c>
      <c r="I1028" s="5">
        <v>2</v>
      </c>
      <c r="J1028" s="6">
        <v>41.05</v>
      </c>
      <c r="K1028" s="7">
        <v>0</v>
      </c>
      <c r="L1028" s="6">
        <v>16.690000000000001</v>
      </c>
      <c r="M1028" s="6">
        <f t="shared" si="64"/>
        <v>82.1</v>
      </c>
      <c r="N1028" s="6">
        <f t="shared" si="65"/>
        <v>33.380000000000003</v>
      </c>
      <c r="O1028" s="6">
        <f t="shared" si="66"/>
        <v>48.719999999999992</v>
      </c>
      <c r="P1028" s="8">
        <f t="shared" si="67"/>
        <v>0.59342265529841653</v>
      </c>
      <c r="Q1028" s="9">
        <f>YEAR(SalesDataTable[[#This Row],[Order Date]])</f>
        <v>2026</v>
      </c>
      <c r="R1028" s="8" t="str">
        <f>"Q"&amp;ROUNDUP(MONTH(SalesDataTable[[#This Row],[Order Date]])/3,0)</f>
        <v>Q2</v>
      </c>
      <c r="S1028" s="5">
        <f>MONTH(SalesDataTable[[#This Row],[Order Date]])</f>
        <v>6</v>
      </c>
      <c r="T1028" s="8" t="str">
        <f>TEXT(SalesDataTable[[#This Row],[Order Date]],"mmm")</f>
        <v>Jun</v>
      </c>
    </row>
    <row r="1029" spans="1:20" ht="15.75" x14ac:dyDescent="0.25">
      <c r="A1029" s="2">
        <v>896</v>
      </c>
      <c r="B1029" s="3">
        <v>46181</v>
      </c>
      <c r="C1029" s="4" t="s">
        <v>40</v>
      </c>
      <c r="D1029" s="4" t="s">
        <v>53</v>
      </c>
      <c r="E1029" s="4" t="s">
        <v>22</v>
      </c>
      <c r="F1029" s="4" t="s">
        <v>33</v>
      </c>
      <c r="G1029" s="4" t="s">
        <v>54</v>
      </c>
      <c r="H1029" s="4" t="s">
        <v>58</v>
      </c>
      <c r="I1029" s="5">
        <v>1</v>
      </c>
      <c r="J1029" s="6">
        <v>123.09</v>
      </c>
      <c r="K1029" s="7">
        <v>0</v>
      </c>
      <c r="L1029" s="6">
        <v>68.03</v>
      </c>
      <c r="M1029" s="6">
        <f t="shared" si="64"/>
        <v>123.09</v>
      </c>
      <c r="N1029" s="6">
        <f t="shared" si="65"/>
        <v>68.03</v>
      </c>
      <c r="O1029" s="6">
        <f t="shared" si="66"/>
        <v>55.06</v>
      </c>
      <c r="P1029" s="8">
        <f t="shared" si="67"/>
        <v>0.44731497278414167</v>
      </c>
      <c r="Q1029" s="9">
        <f>YEAR(SalesDataTable[[#This Row],[Order Date]])</f>
        <v>2026</v>
      </c>
      <c r="R1029" s="8" t="str">
        <f>"Q"&amp;ROUNDUP(MONTH(SalesDataTable[[#This Row],[Order Date]])/3,0)</f>
        <v>Q2</v>
      </c>
      <c r="S1029" s="5">
        <f>MONTH(SalesDataTable[[#This Row],[Order Date]])</f>
        <v>6</v>
      </c>
      <c r="T1029" s="8" t="str">
        <f>TEXT(SalesDataTable[[#This Row],[Order Date]],"mmm")</f>
        <v>Jun</v>
      </c>
    </row>
    <row r="1030" spans="1:20" ht="15.75" x14ac:dyDescent="0.25">
      <c r="A1030" s="2">
        <v>1697</v>
      </c>
      <c r="B1030" s="3">
        <v>46181</v>
      </c>
      <c r="C1030" s="4" t="s">
        <v>26</v>
      </c>
      <c r="D1030" s="4" t="s">
        <v>63</v>
      </c>
      <c r="E1030" s="4" t="s">
        <v>22</v>
      </c>
      <c r="F1030" s="4" t="s">
        <v>36</v>
      </c>
      <c r="G1030" s="4" t="s">
        <v>29</v>
      </c>
      <c r="H1030" s="4" t="s">
        <v>37</v>
      </c>
      <c r="I1030" s="5">
        <v>2</v>
      </c>
      <c r="J1030" s="6">
        <v>141.09</v>
      </c>
      <c r="K1030" s="7">
        <v>0</v>
      </c>
      <c r="L1030" s="6">
        <v>81.69</v>
      </c>
      <c r="M1030" s="6">
        <f t="shared" si="64"/>
        <v>282.18</v>
      </c>
      <c r="N1030" s="6">
        <f t="shared" si="65"/>
        <v>163.38</v>
      </c>
      <c r="O1030" s="6">
        <f t="shared" si="66"/>
        <v>118.80000000000001</v>
      </c>
      <c r="P1030" s="8">
        <f t="shared" si="67"/>
        <v>0.42100786731873274</v>
      </c>
      <c r="Q1030" s="9">
        <f>YEAR(SalesDataTable[[#This Row],[Order Date]])</f>
        <v>2026</v>
      </c>
      <c r="R1030" s="8" t="str">
        <f>"Q"&amp;ROUNDUP(MONTH(SalesDataTable[[#This Row],[Order Date]])/3,0)</f>
        <v>Q2</v>
      </c>
      <c r="S1030" s="5">
        <f>MONTH(SalesDataTable[[#This Row],[Order Date]])</f>
        <v>6</v>
      </c>
      <c r="T1030" s="8" t="str">
        <f>TEXT(SalesDataTable[[#This Row],[Order Date]],"mmm")</f>
        <v>Jun</v>
      </c>
    </row>
    <row r="1031" spans="1:20" ht="15.75" x14ac:dyDescent="0.25">
      <c r="A1031" s="2">
        <v>2159</v>
      </c>
      <c r="B1031" s="3">
        <v>46181</v>
      </c>
      <c r="C1031" s="4" t="s">
        <v>31</v>
      </c>
      <c r="D1031" s="4" t="s">
        <v>59</v>
      </c>
      <c r="E1031" s="4" t="s">
        <v>39</v>
      </c>
      <c r="F1031" s="4" t="s">
        <v>33</v>
      </c>
      <c r="G1031" s="4" t="s">
        <v>29</v>
      </c>
      <c r="H1031" s="4" t="s">
        <v>57</v>
      </c>
      <c r="I1031" s="5">
        <v>1</v>
      </c>
      <c r="J1031" s="6">
        <v>157.04</v>
      </c>
      <c r="K1031" s="7">
        <v>0</v>
      </c>
      <c r="L1031" s="6">
        <v>77.540000000000006</v>
      </c>
      <c r="M1031" s="6">
        <f t="shared" si="64"/>
        <v>157.04</v>
      </c>
      <c r="N1031" s="6">
        <f t="shared" si="65"/>
        <v>77.540000000000006</v>
      </c>
      <c r="O1031" s="6">
        <f t="shared" si="66"/>
        <v>79.499999999999986</v>
      </c>
      <c r="P1031" s="8">
        <f t="shared" si="67"/>
        <v>0.5062404482934284</v>
      </c>
      <c r="Q1031" s="9">
        <f>YEAR(SalesDataTable[[#This Row],[Order Date]])</f>
        <v>2026</v>
      </c>
      <c r="R1031" s="8" t="str">
        <f>"Q"&amp;ROUNDUP(MONTH(SalesDataTable[[#This Row],[Order Date]])/3,0)</f>
        <v>Q2</v>
      </c>
      <c r="S1031" s="5">
        <f>MONTH(SalesDataTable[[#This Row],[Order Date]])</f>
        <v>6</v>
      </c>
      <c r="T1031" s="8" t="str">
        <f>TEXT(SalesDataTable[[#This Row],[Order Date]],"mmm")</f>
        <v>Jun</v>
      </c>
    </row>
    <row r="1032" spans="1:20" ht="15.75" x14ac:dyDescent="0.25">
      <c r="A1032" s="2">
        <v>2772</v>
      </c>
      <c r="B1032" s="3">
        <v>46181</v>
      </c>
      <c r="C1032" s="4" t="s">
        <v>40</v>
      </c>
      <c r="D1032" s="4" t="s">
        <v>51</v>
      </c>
      <c r="E1032" s="4" t="s">
        <v>39</v>
      </c>
      <c r="F1032" s="4" t="s">
        <v>33</v>
      </c>
      <c r="G1032" s="4" t="s">
        <v>34</v>
      </c>
      <c r="H1032" s="4" t="s">
        <v>64</v>
      </c>
      <c r="I1032" s="5">
        <v>6</v>
      </c>
      <c r="J1032" s="6">
        <v>136.46</v>
      </c>
      <c r="K1032" s="7">
        <v>0</v>
      </c>
      <c r="L1032" s="6">
        <v>68.61</v>
      </c>
      <c r="M1032" s="6">
        <f t="shared" si="64"/>
        <v>818.76</v>
      </c>
      <c r="N1032" s="6">
        <f t="shared" si="65"/>
        <v>411.65999999999997</v>
      </c>
      <c r="O1032" s="6">
        <f t="shared" si="66"/>
        <v>407.1</v>
      </c>
      <c r="P1032" s="8">
        <f t="shared" si="67"/>
        <v>0.49721530118716112</v>
      </c>
      <c r="Q1032" s="9">
        <f>YEAR(SalesDataTable[[#This Row],[Order Date]])</f>
        <v>2026</v>
      </c>
      <c r="R1032" s="8" t="str">
        <f>"Q"&amp;ROUNDUP(MONTH(SalesDataTable[[#This Row],[Order Date]])/3,0)</f>
        <v>Q2</v>
      </c>
      <c r="S1032" s="5">
        <f>MONTH(SalesDataTable[[#This Row],[Order Date]])</f>
        <v>6</v>
      </c>
      <c r="T1032" s="8" t="str">
        <f>TEXT(SalesDataTable[[#This Row],[Order Date]],"mmm")</f>
        <v>Jun</v>
      </c>
    </row>
    <row r="1033" spans="1:20" ht="15.75" x14ac:dyDescent="0.25">
      <c r="A1033" s="2">
        <v>3091</v>
      </c>
      <c r="B1033" s="3">
        <v>46181</v>
      </c>
      <c r="C1033" s="4" t="s">
        <v>20</v>
      </c>
      <c r="D1033" s="4" t="s">
        <v>21</v>
      </c>
      <c r="E1033" s="4" t="s">
        <v>22</v>
      </c>
      <c r="F1033" s="4" t="s">
        <v>33</v>
      </c>
      <c r="G1033" s="4" t="s">
        <v>54</v>
      </c>
      <c r="H1033" s="4" t="s">
        <v>62</v>
      </c>
      <c r="I1033" s="5">
        <v>1</v>
      </c>
      <c r="J1033" s="6">
        <v>36.1</v>
      </c>
      <c r="K1033" s="7">
        <v>0</v>
      </c>
      <c r="L1033" s="6">
        <v>13.65</v>
      </c>
      <c r="M1033" s="6">
        <f t="shared" si="64"/>
        <v>36.1</v>
      </c>
      <c r="N1033" s="6">
        <f t="shared" si="65"/>
        <v>13.65</v>
      </c>
      <c r="O1033" s="6">
        <f t="shared" si="66"/>
        <v>22.450000000000003</v>
      </c>
      <c r="P1033" s="8">
        <f t="shared" si="67"/>
        <v>0.62188365650969535</v>
      </c>
      <c r="Q1033" s="9">
        <f>YEAR(SalesDataTable[[#This Row],[Order Date]])</f>
        <v>2026</v>
      </c>
      <c r="R1033" s="8" t="str">
        <f>"Q"&amp;ROUNDUP(MONTH(SalesDataTable[[#This Row],[Order Date]])/3,0)</f>
        <v>Q2</v>
      </c>
      <c r="S1033" s="5">
        <f>MONTH(SalesDataTable[[#This Row],[Order Date]])</f>
        <v>6</v>
      </c>
      <c r="T1033" s="8" t="str">
        <f>TEXT(SalesDataTable[[#This Row],[Order Date]],"mmm")</f>
        <v>Jun</v>
      </c>
    </row>
    <row r="1034" spans="1:20" ht="15.75" x14ac:dyDescent="0.25">
      <c r="A1034" s="2">
        <v>4241</v>
      </c>
      <c r="B1034" s="3">
        <v>46181</v>
      </c>
      <c r="C1034" s="4" t="s">
        <v>40</v>
      </c>
      <c r="D1034" s="4" t="s">
        <v>67</v>
      </c>
      <c r="E1034" s="4" t="s">
        <v>22</v>
      </c>
      <c r="F1034" s="4" t="s">
        <v>33</v>
      </c>
      <c r="G1034" s="4" t="s">
        <v>29</v>
      </c>
      <c r="H1034" s="4" t="s">
        <v>30</v>
      </c>
      <c r="I1034" s="5">
        <v>3</v>
      </c>
      <c r="J1034" s="6">
        <v>92.73</v>
      </c>
      <c r="K1034" s="7">
        <v>0</v>
      </c>
      <c r="L1034" s="6">
        <v>44.68</v>
      </c>
      <c r="M1034" s="6">
        <f t="shared" si="64"/>
        <v>278.19</v>
      </c>
      <c r="N1034" s="6">
        <f t="shared" si="65"/>
        <v>134.04</v>
      </c>
      <c r="O1034" s="6">
        <f t="shared" si="66"/>
        <v>144.15</v>
      </c>
      <c r="P1034" s="8">
        <f t="shared" si="67"/>
        <v>0.51817103418526911</v>
      </c>
      <c r="Q1034" s="9">
        <f>YEAR(SalesDataTable[[#This Row],[Order Date]])</f>
        <v>2026</v>
      </c>
      <c r="R1034" s="8" t="str">
        <f>"Q"&amp;ROUNDUP(MONTH(SalesDataTable[[#This Row],[Order Date]])/3,0)</f>
        <v>Q2</v>
      </c>
      <c r="S1034" s="5">
        <f>MONTH(SalesDataTable[[#This Row],[Order Date]])</f>
        <v>6</v>
      </c>
      <c r="T1034" s="8" t="str">
        <f>TEXT(SalesDataTable[[#This Row],[Order Date]],"mmm")</f>
        <v>Jun</v>
      </c>
    </row>
    <row r="1035" spans="1:20" ht="15.75" x14ac:dyDescent="0.25">
      <c r="A1035" s="2">
        <v>5185</v>
      </c>
      <c r="B1035" s="3">
        <v>46181</v>
      </c>
      <c r="C1035" s="4" t="s">
        <v>26</v>
      </c>
      <c r="D1035" s="4" t="s">
        <v>63</v>
      </c>
      <c r="E1035" s="4" t="s">
        <v>22</v>
      </c>
      <c r="F1035" s="4" t="s">
        <v>33</v>
      </c>
      <c r="G1035" s="4" t="s">
        <v>34</v>
      </c>
      <c r="H1035" s="4" t="s">
        <v>68</v>
      </c>
      <c r="I1035" s="5">
        <v>3</v>
      </c>
      <c r="J1035" s="6">
        <v>164.31</v>
      </c>
      <c r="K1035" s="7">
        <v>0.05</v>
      </c>
      <c r="L1035" s="6">
        <v>86</v>
      </c>
      <c r="M1035" s="6">
        <f t="shared" si="64"/>
        <v>468.2835</v>
      </c>
      <c r="N1035" s="6">
        <f t="shared" si="65"/>
        <v>258</v>
      </c>
      <c r="O1035" s="6">
        <f t="shared" si="66"/>
        <v>210.2835</v>
      </c>
      <c r="P1035" s="8">
        <f t="shared" si="67"/>
        <v>0.44905169624810615</v>
      </c>
      <c r="Q1035" s="9">
        <f>YEAR(SalesDataTable[[#This Row],[Order Date]])</f>
        <v>2026</v>
      </c>
      <c r="R1035" s="8" t="str">
        <f>"Q"&amp;ROUNDUP(MONTH(SalesDataTable[[#This Row],[Order Date]])/3,0)</f>
        <v>Q2</v>
      </c>
      <c r="S1035" s="5">
        <f>MONTH(SalesDataTable[[#This Row],[Order Date]])</f>
        <v>6</v>
      </c>
      <c r="T1035" s="8" t="str">
        <f>TEXT(SalesDataTable[[#This Row],[Order Date]],"mmm")</f>
        <v>Jun</v>
      </c>
    </row>
    <row r="1036" spans="1:20" ht="15.75" x14ac:dyDescent="0.25">
      <c r="A1036" s="2">
        <v>1437</v>
      </c>
      <c r="B1036" s="3">
        <v>46182</v>
      </c>
      <c r="C1036" s="4" t="s">
        <v>40</v>
      </c>
      <c r="D1036" s="4" t="s">
        <v>53</v>
      </c>
      <c r="E1036" s="4" t="s">
        <v>48</v>
      </c>
      <c r="F1036" s="4" t="s">
        <v>33</v>
      </c>
      <c r="G1036" s="4" t="s">
        <v>34</v>
      </c>
      <c r="H1036" s="4" t="s">
        <v>35</v>
      </c>
      <c r="I1036" s="5">
        <v>2</v>
      </c>
      <c r="J1036" s="6">
        <v>36.85</v>
      </c>
      <c r="K1036" s="7">
        <v>0.1</v>
      </c>
      <c r="L1036" s="6">
        <v>13.92</v>
      </c>
      <c r="M1036" s="6">
        <f t="shared" si="64"/>
        <v>66.33</v>
      </c>
      <c r="N1036" s="6">
        <f t="shared" si="65"/>
        <v>27.84</v>
      </c>
      <c r="O1036" s="6">
        <f t="shared" si="66"/>
        <v>38.489999999999995</v>
      </c>
      <c r="P1036" s="8">
        <f t="shared" si="67"/>
        <v>0.58028041610131154</v>
      </c>
      <c r="Q1036" s="9">
        <f>YEAR(SalesDataTable[[#This Row],[Order Date]])</f>
        <v>2026</v>
      </c>
      <c r="R1036" s="8" t="str">
        <f>"Q"&amp;ROUNDUP(MONTH(SalesDataTable[[#This Row],[Order Date]])/3,0)</f>
        <v>Q2</v>
      </c>
      <c r="S1036" s="5">
        <f>MONTH(SalesDataTable[[#This Row],[Order Date]])</f>
        <v>6</v>
      </c>
      <c r="T1036" s="8" t="str">
        <f>TEXT(SalesDataTable[[#This Row],[Order Date]],"mmm")</f>
        <v>Jun</v>
      </c>
    </row>
    <row r="1037" spans="1:20" ht="15.75" x14ac:dyDescent="0.25">
      <c r="A1037" s="2">
        <v>2316</v>
      </c>
      <c r="B1037" s="3">
        <v>46182</v>
      </c>
      <c r="C1037" s="4" t="s">
        <v>26</v>
      </c>
      <c r="D1037" s="4" t="s">
        <v>61</v>
      </c>
      <c r="E1037" s="4" t="s">
        <v>48</v>
      </c>
      <c r="F1037" s="4" t="s">
        <v>33</v>
      </c>
      <c r="G1037" s="4" t="s">
        <v>54</v>
      </c>
      <c r="H1037" s="4" t="s">
        <v>62</v>
      </c>
      <c r="I1037" s="5">
        <v>1</v>
      </c>
      <c r="J1037" s="6">
        <v>35.619999999999997</v>
      </c>
      <c r="K1037" s="7">
        <v>0</v>
      </c>
      <c r="L1037" s="6">
        <v>14.05</v>
      </c>
      <c r="M1037" s="6">
        <f t="shared" si="64"/>
        <v>35.619999999999997</v>
      </c>
      <c r="N1037" s="6">
        <f t="shared" si="65"/>
        <v>14.05</v>
      </c>
      <c r="O1037" s="6">
        <f t="shared" si="66"/>
        <v>21.569999999999997</v>
      </c>
      <c r="P1037" s="8">
        <f t="shared" si="67"/>
        <v>0.60555867490174053</v>
      </c>
      <c r="Q1037" s="9">
        <f>YEAR(SalesDataTable[[#This Row],[Order Date]])</f>
        <v>2026</v>
      </c>
      <c r="R1037" s="8" t="str">
        <f>"Q"&amp;ROUNDUP(MONTH(SalesDataTable[[#This Row],[Order Date]])/3,0)</f>
        <v>Q2</v>
      </c>
      <c r="S1037" s="5">
        <f>MONTH(SalesDataTable[[#This Row],[Order Date]])</f>
        <v>6</v>
      </c>
      <c r="T1037" s="8" t="str">
        <f>TEXT(SalesDataTable[[#This Row],[Order Date]],"mmm")</f>
        <v>Jun</v>
      </c>
    </row>
    <row r="1038" spans="1:20" ht="15.75" x14ac:dyDescent="0.25">
      <c r="A1038" s="2">
        <v>2329</v>
      </c>
      <c r="B1038" s="3">
        <v>46182</v>
      </c>
      <c r="C1038" s="4" t="s">
        <v>40</v>
      </c>
      <c r="D1038" s="4" t="s">
        <v>53</v>
      </c>
      <c r="E1038" s="4" t="s">
        <v>22</v>
      </c>
      <c r="F1038" s="4" t="s">
        <v>33</v>
      </c>
      <c r="G1038" s="4" t="s">
        <v>29</v>
      </c>
      <c r="H1038" s="4" t="s">
        <v>57</v>
      </c>
      <c r="I1038" s="5">
        <v>3</v>
      </c>
      <c r="J1038" s="6">
        <v>157.43</v>
      </c>
      <c r="K1038" s="7">
        <v>0.15</v>
      </c>
      <c r="L1038" s="6">
        <v>77.56</v>
      </c>
      <c r="M1038" s="6">
        <f t="shared" si="64"/>
        <v>401.44650000000001</v>
      </c>
      <c r="N1038" s="6">
        <f t="shared" si="65"/>
        <v>232.68</v>
      </c>
      <c r="O1038" s="6">
        <f t="shared" si="66"/>
        <v>168.76650000000001</v>
      </c>
      <c r="P1038" s="8">
        <f t="shared" si="67"/>
        <v>0.42039599299034863</v>
      </c>
      <c r="Q1038" s="9">
        <f>YEAR(SalesDataTable[[#This Row],[Order Date]])</f>
        <v>2026</v>
      </c>
      <c r="R1038" s="8" t="str">
        <f>"Q"&amp;ROUNDUP(MONTH(SalesDataTable[[#This Row],[Order Date]])/3,0)</f>
        <v>Q2</v>
      </c>
      <c r="S1038" s="5">
        <f>MONTH(SalesDataTable[[#This Row],[Order Date]])</f>
        <v>6</v>
      </c>
      <c r="T1038" s="8" t="str">
        <f>TEXT(SalesDataTable[[#This Row],[Order Date]],"mmm")</f>
        <v>Jun</v>
      </c>
    </row>
    <row r="1039" spans="1:20" ht="15.75" x14ac:dyDescent="0.25">
      <c r="A1039" s="2">
        <v>3036</v>
      </c>
      <c r="B1039" s="3">
        <v>46182</v>
      </c>
      <c r="C1039" s="4" t="s">
        <v>26</v>
      </c>
      <c r="D1039" s="4" t="s">
        <v>63</v>
      </c>
      <c r="E1039" s="4" t="s">
        <v>39</v>
      </c>
      <c r="F1039" s="4" t="s">
        <v>33</v>
      </c>
      <c r="G1039" s="4" t="s">
        <v>24</v>
      </c>
      <c r="H1039" s="4" t="s">
        <v>25</v>
      </c>
      <c r="I1039" s="5">
        <v>1</v>
      </c>
      <c r="J1039" s="6">
        <v>81.2</v>
      </c>
      <c r="K1039" s="7">
        <v>0.1</v>
      </c>
      <c r="L1039" s="6">
        <v>41.64</v>
      </c>
      <c r="M1039" s="6">
        <f t="shared" si="64"/>
        <v>73.08</v>
      </c>
      <c r="N1039" s="6">
        <f t="shared" si="65"/>
        <v>41.64</v>
      </c>
      <c r="O1039" s="6">
        <f t="shared" si="66"/>
        <v>31.439999999999998</v>
      </c>
      <c r="P1039" s="8">
        <f t="shared" si="67"/>
        <v>0.43021346469622329</v>
      </c>
      <c r="Q1039" s="9">
        <f>YEAR(SalesDataTable[[#This Row],[Order Date]])</f>
        <v>2026</v>
      </c>
      <c r="R1039" s="8" t="str">
        <f>"Q"&amp;ROUNDUP(MONTH(SalesDataTable[[#This Row],[Order Date]])/3,0)</f>
        <v>Q2</v>
      </c>
      <c r="S1039" s="5">
        <f>MONTH(SalesDataTable[[#This Row],[Order Date]])</f>
        <v>6</v>
      </c>
      <c r="T1039" s="8" t="str">
        <f>TEXT(SalesDataTable[[#This Row],[Order Date]],"mmm")</f>
        <v>Jun</v>
      </c>
    </row>
    <row r="1040" spans="1:20" ht="15.75" x14ac:dyDescent="0.25">
      <c r="A1040" s="2">
        <v>3429</v>
      </c>
      <c r="B1040" s="3">
        <v>46182</v>
      </c>
      <c r="C1040" s="4" t="s">
        <v>40</v>
      </c>
      <c r="D1040" s="4" t="s">
        <v>67</v>
      </c>
      <c r="E1040" s="4" t="s">
        <v>22</v>
      </c>
      <c r="F1040" s="4" t="s">
        <v>23</v>
      </c>
      <c r="G1040" s="4" t="s">
        <v>29</v>
      </c>
      <c r="H1040" s="4" t="s">
        <v>30</v>
      </c>
      <c r="I1040" s="5">
        <v>4</v>
      </c>
      <c r="J1040" s="6">
        <v>93.58</v>
      </c>
      <c r="K1040" s="7">
        <v>0.1</v>
      </c>
      <c r="L1040" s="6">
        <v>44.56</v>
      </c>
      <c r="M1040" s="6">
        <f t="shared" si="64"/>
        <v>336.88799999999998</v>
      </c>
      <c r="N1040" s="6">
        <f t="shared" si="65"/>
        <v>178.24</v>
      </c>
      <c r="O1040" s="6">
        <f t="shared" si="66"/>
        <v>158.64799999999997</v>
      </c>
      <c r="P1040" s="8">
        <f t="shared" si="67"/>
        <v>0.4709220868656645</v>
      </c>
      <c r="Q1040" s="9">
        <f>YEAR(SalesDataTable[[#This Row],[Order Date]])</f>
        <v>2026</v>
      </c>
      <c r="R1040" s="8" t="str">
        <f>"Q"&amp;ROUNDUP(MONTH(SalesDataTable[[#This Row],[Order Date]])/3,0)</f>
        <v>Q2</v>
      </c>
      <c r="S1040" s="5">
        <f>MONTH(SalesDataTable[[#This Row],[Order Date]])</f>
        <v>6</v>
      </c>
      <c r="T1040" s="8" t="str">
        <f>TEXT(SalesDataTable[[#This Row],[Order Date]],"mmm")</f>
        <v>Jun</v>
      </c>
    </row>
    <row r="1041" spans="1:20" ht="15.75" x14ac:dyDescent="0.25">
      <c r="A1041" s="2">
        <v>3615</v>
      </c>
      <c r="B1041" s="3">
        <v>46182</v>
      </c>
      <c r="C1041" s="4" t="s">
        <v>26</v>
      </c>
      <c r="D1041" s="4" t="s">
        <v>69</v>
      </c>
      <c r="E1041" s="4" t="s">
        <v>22</v>
      </c>
      <c r="F1041" s="4" t="s">
        <v>33</v>
      </c>
      <c r="G1041" s="4" t="s">
        <v>29</v>
      </c>
      <c r="H1041" s="4" t="s">
        <v>57</v>
      </c>
      <c r="I1041" s="5">
        <v>4</v>
      </c>
      <c r="J1041" s="6">
        <v>155.22</v>
      </c>
      <c r="K1041" s="7">
        <v>0</v>
      </c>
      <c r="L1041" s="6">
        <v>77.209999999999994</v>
      </c>
      <c r="M1041" s="6">
        <f t="shared" si="64"/>
        <v>620.88</v>
      </c>
      <c r="N1041" s="6">
        <f t="shared" si="65"/>
        <v>308.83999999999997</v>
      </c>
      <c r="O1041" s="6">
        <f t="shared" si="66"/>
        <v>312.04000000000002</v>
      </c>
      <c r="P1041" s="8">
        <f t="shared" si="67"/>
        <v>0.50257698750161062</v>
      </c>
      <c r="Q1041" s="9">
        <f>YEAR(SalesDataTable[[#This Row],[Order Date]])</f>
        <v>2026</v>
      </c>
      <c r="R1041" s="8" t="str">
        <f>"Q"&amp;ROUNDUP(MONTH(SalesDataTable[[#This Row],[Order Date]])/3,0)</f>
        <v>Q2</v>
      </c>
      <c r="S1041" s="5">
        <f>MONTH(SalesDataTable[[#This Row],[Order Date]])</f>
        <v>6</v>
      </c>
      <c r="T1041" s="8" t="str">
        <f>TEXT(SalesDataTable[[#This Row],[Order Date]],"mmm")</f>
        <v>Jun</v>
      </c>
    </row>
    <row r="1042" spans="1:20" ht="15.75" x14ac:dyDescent="0.25">
      <c r="A1042" s="2">
        <v>3661</v>
      </c>
      <c r="B1042" s="3">
        <v>46182</v>
      </c>
      <c r="C1042" s="4" t="s">
        <v>40</v>
      </c>
      <c r="D1042" s="4" t="s">
        <v>53</v>
      </c>
      <c r="E1042" s="4" t="s">
        <v>22</v>
      </c>
      <c r="F1042" s="4" t="s">
        <v>33</v>
      </c>
      <c r="G1042" s="4" t="s">
        <v>24</v>
      </c>
      <c r="H1042" s="4" t="s">
        <v>50</v>
      </c>
      <c r="I1042" s="5">
        <v>4</v>
      </c>
      <c r="J1042" s="6">
        <v>100.33</v>
      </c>
      <c r="K1042" s="7">
        <v>0</v>
      </c>
      <c r="L1042" s="6">
        <v>49.99</v>
      </c>
      <c r="M1042" s="6">
        <f t="shared" si="64"/>
        <v>401.32</v>
      </c>
      <c r="N1042" s="6">
        <f t="shared" si="65"/>
        <v>199.96</v>
      </c>
      <c r="O1042" s="6">
        <f t="shared" si="66"/>
        <v>201.35999999999999</v>
      </c>
      <c r="P1042" s="8">
        <f t="shared" si="67"/>
        <v>0.5017442439948171</v>
      </c>
      <c r="Q1042" s="9">
        <f>YEAR(SalesDataTable[[#This Row],[Order Date]])</f>
        <v>2026</v>
      </c>
      <c r="R1042" s="8" t="str">
        <f>"Q"&amp;ROUNDUP(MONTH(SalesDataTable[[#This Row],[Order Date]])/3,0)</f>
        <v>Q2</v>
      </c>
      <c r="S1042" s="5">
        <f>MONTH(SalesDataTable[[#This Row],[Order Date]])</f>
        <v>6</v>
      </c>
      <c r="T1042" s="8" t="str">
        <f>TEXT(SalesDataTable[[#This Row],[Order Date]],"mmm")</f>
        <v>Jun</v>
      </c>
    </row>
    <row r="1043" spans="1:20" ht="15.75" x14ac:dyDescent="0.25">
      <c r="A1043" s="2">
        <v>3831</v>
      </c>
      <c r="B1043" s="3">
        <v>46182</v>
      </c>
      <c r="C1043" s="4" t="s">
        <v>31</v>
      </c>
      <c r="D1043" s="4" t="s">
        <v>38</v>
      </c>
      <c r="E1043" s="4" t="s">
        <v>22</v>
      </c>
      <c r="F1043" s="4" t="s">
        <v>36</v>
      </c>
      <c r="G1043" s="4" t="s">
        <v>34</v>
      </c>
      <c r="H1043" s="4" t="s">
        <v>64</v>
      </c>
      <c r="I1043" s="5">
        <v>2</v>
      </c>
      <c r="J1043" s="6">
        <v>134.28</v>
      </c>
      <c r="K1043" s="7">
        <v>0</v>
      </c>
      <c r="L1043" s="6">
        <v>69.12</v>
      </c>
      <c r="M1043" s="6">
        <f t="shared" si="64"/>
        <v>268.56</v>
      </c>
      <c r="N1043" s="6">
        <f t="shared" si="65"/>
        <v>138.24</v>
      </c>
      <c r="O1043" s="6">
        <f t="shared" si="66"/>
        <v>130.32</v>
      </c>
      <c r="P1043" s="8">
        <f t="shared" si="67"/>
        <v>0.48525469168900803</v>
      </c>
      <c r="Q1043" s="9">
        <f>YEAR(SalesDataTable[[#This Row],[Order Date]])</f>
        <v>2026</v>
      </c>
      <c r="R1043" s="8" t="str">
        <f>"Q"&amp;ROUNDUP(MONTH(SalesDataTable[[#This Row],[Order Date]])/3,0)</f>
        <v>Q2</v>
      </c>
      <c r="S1043" s="5">
        <f>MONTH(SalesDataTable[[#This Row],[Order Date]])</f>
        <v>6</v>
      </c>
      <c r="T1043" s="8" t="str">
        <f>TEXT(SalesDataTable[[#This Row],[Order Date]],"mmm")</f>
        <v>Jun</v>
      </c>
    </row>
    <row r="1044" spans="1:20" ht="15.75" x14ac:dyDescent="0.25">
      <c r="A1044" s="2">
        <v>4394</v>
      </c>
      <c r="B1044" s="3">
        <v>46182</v>
      </c>
      <c r="C1044" s="4" t="s">
        <v>31</v>
      </c>
      <c r="D1044" s="4" t="s">
        <v>32</v>
      </c>
      <c r="E1044" s="4" t="s">
        <v>22</v>
      </c>
      <c r="F1044" s="4" t="s">
        <v>33</v>
      </c>
      <c r="G1044" s="4" t="s">
        <v>54</v>
      </c>
      <c r="H1044" s="4" t="s">
        <v>65</v>
      </c>
      <c r="I1044" s="5">
        <v>2</v>
      </c>
      <c r="J1044" s="6">
        <v>51.16</v>
      </c>
      <c r="K1044" s="7">
        <v>0</v>
      </c>
      <c r="L1044" s="6">
        <v>21.57</v>
      </c>
      <c r="M1044" s="6">
        <f t="shared" si="64"/>
        <v>102.32</v>
      </c>
      <c r="N1044" s="6">
        <f t="shared" si="65"/>
        <v>43.14</v>
      </c>
      <c r="O1044" s="6">
        <f t="shared" si="66"/>
        <v>59.179999999999993</v>
      </c>
      <c r="P1044" s="8">
        <f t="shared" si="67"/>
        <v>0.57838154808444098</v>
      </c>
      <c r="Q1044" s="9">
        <f>YEAR(SalesDataTable[[#This Row],[Order Date]])</f>
        <v>2026</v>
      </c>
      <c r="R1044" s="8" t="str">
        <f>"Q"&amp;ROUNDUP(MONTH(SalesDataTable[[#This Row],[Order Date]])/3,0)</f>
        <v>Q2</v>
      </c>
      <c r="S1044" s="5">
        <f>MONTH(SalesDataTable[[#This Row],[Order Date]])</f>
        <v>6</v>
      </c>
      <c r="T1044" s="8" t="str">
        <f>TEXT(SalesDataTable[[#This Row],[Order Date]],"mmm")</f>
        <v>Jun</v>
      </c>
    </row>
    <row r="1045" spans="1:20" ht="15.75" x14ac:dyDescent="0.25">
      <c r="A1045" s="2">
        <v>372</v>
      </c>
      <c r="B1045" s="3">
        <v>46183</v>
      </c>
      <c r="C1045" s="4" t="s">
        <v>26</v>
      </c>
      <c r="D1045" s="4" t="s">
        <v>63</v>
      </c>
      <c r="E1045" s="4" t="s">
        <v>22</v>
      </c>
      <c r="F1045" s="4" t="s">
        <v>23</v>
      </c>
      <c r="G1045" s="4" t="s">
        <v>54</v>
      </c>
      <c r="H1045" s="4" t="s">
        <v>62</v>
      </c>
      <c r="I1045" s="5">
        <v>3</v>
      </c>
      <c r="J1045" s="6">
        <v>35.94</v>
      </c>
      <c r="K1045" s="7">
        <v>0.1</v>
      </c>
      <c r="L1045" s="6">
        <v>14.04</v>
      </c>
      <c r="M1045" s="6">
        <f t="shared" si="64"/>
        <v>97.037999999999997</v>
      </c>
      <c r="N1045" s="6">
        <f t="shared" si="65"/>
        <v>42.12</v>
      </c>
      <c r="O1045" s="6">
        <f t="shared" si="66"/>
        <v>54.917999999999999</v>
      </c>
      <c r="P1045" s="8">
        <f t="shared" si="67"/>
        <v>0.56594323873121866</v>
      </c>
      <c r="Q1045" s="9">
        <f>YEAR(SalesDataTable[[#This Row],[Order Date]])</f>
        <v>2026</v>
      </c>
      <c r="R1045" s="8" t="str">
        <f>"Q"&amp;ROUNDUP(MONTH(SalesDataTable[[#This Row],[Order Date]])/3,0)</f>
        <v>Q2</v>
      </c>
      <c r="S1045" s="5">
        <f>MONTH(SalesDataTable[[#This Row],[Order Date]])</f>
        <v>6</v>
      </c>
      <c r="T1045" s="8" t="str">
        <f>TEXT(SalesDataTable[[#This Row],[Order Date]],"mmm")</f>
        <v>Jun</v>
      </c>
    </row>
    <row r="1046" spans="1:20" ht="15.75" x14ac:dyDescent="0.25">
      <c r="A1046" s="2">
        <v>532</v>
      </c>
      <c r="B1046" s="3">
        <v>46183</v>
      </c>
      <c r="C1046" s="4" t="s">
        <v>31</v>
      </c>
      <c r="D1046" s="4" t="s">
        <v>59</v>
      </c>
      <c r="E1046" s="4" t="s">
        <v>39</v>
      </c>
      <c r="F1046" s="4" t="s">
        <v>23</v>
      </c>
      <c r="G1046" s="4" t="s">
        <v>29</v>
      </c>
      <c r="H1046" s="4" t="s">
        <v>37</v>
      </c>
      <c r="I1046" s="5">
        <v>1</v>
      </c>
      <c r="J1046" s="6">
        <v>145.34</v>
      </c>
      <c r="K1046" s="7">
        <v>0.05</v>
      </c>
      <c r="L1046" s="6">
        <v>77.89</v>
      </c>
      <c r="M1046" s="6">
        <f t="shared" si="64"/>
        <v>138.07300000000001</v>
      </c>
      <c r="N1046" s="6">
        <f t="shared" si="65"/>
        <v>77.89</v>
      </c>
      <c r="O1046" s="6">
        <f t="shared" si="66"/>
        <v>60.183000000000007</v>
      </c>
      <c r="P1046" s="8">
        <f t="shared" si="67"/>
        <v>0.43587812244247609</v>
      </c>
      <c r="Q1046" s="9">
        <f>YEAR(SalesDataTable[[#This Row],[Order Date]])</f>
        <v>2026</v>
      </c>
      <c r="R1046" s="8" t="str">
        <f>"Q"&amp;ROUNDUP(MONTH(SalesDataTable[[#This Row],[Order Date]])/3,0)</f>
        <v>Q2</v>
      </c>
      <c r="S1046" s="5">
        <f>MONTH(SalesDataTable[[#This Row],[Order Date]])</f>
        <v>6</v>
      </c>
      <c r="T1046" s="8" t="str">
        <f>TEXT(SalesDataTable[[#This Row],[Order Date]],"mmm")</f>
        <v>Jun</v>
      </c>
    </row>
    <row r="1047" spans="1:20" ht="15.75" x14ac:dyDescent="0.25">
      <c r="A1047" s="2">
        <v>910</v>
      </c>
      <c r="B1047" s="3">
        <v>46183</v>
      </c>
      <c r="C1047" s="4" t="s">
        <v>31</v>
      </c>
      <c r="D1047" s="4" t="s">
        <v>72</v>
      </c>
      <c r="E1047" s="4" t="s">
        <v>22</v>
      </c>
      <c r="F1047" s="4" t="s">
        <v>36</v>
      </c>
      <c r="G1047" s="4" t="s">
        <v>34</v>
      </c>
      <c r="H1047" s="4" t="s">
        <v>35</v>
      </c>
      <c r="I1047" s="5">
        <v>1</v>
      </c>
      <c r="J1047" s="6">
        <v>35.950000000000003</v>
      </c>
      <c r="K1047" s="7">
        <v>0.1</v>
      </c>
      <c r="L1047" s="6">
        <v>13.63</v>
      </c>
      <c r="M1047" s="6">
        <f t="shared" si="64"/>
        <v>32.355000000000004</v>
      </c>
      <c r="N1047" s="6">
        <f t="shared" si="65"/>
        <v>13.63</v>
      </c>
      <c r="O1047" s="6">
        <f t="shared" si="66"/>
        <v>18.725000000000001</v>
      </c>
      <c r="P1047" s="8">
        <f t="shared" si="67"/>
        <v>0.57873589862463293</v>
      </c>
      <c r="Q1047" s="9">
        <f>YEAR(SalesDataTable[[#This Row],[Order Date]])</f>
        <v>2026</v>
      </c>
      <c r="R1047" s="8" t="str">
        <f>"Q"&amp;ROUNDUP(MONTH(SalesDataTable[[#This Row],[Order Date]])/3,0)</f>
        <v>Q2</v>
      </c>
      <c r="S1047" s="5">
        <f>MONTH(SalesDataTable[[#This Row],[Order Date]])</f>
        <v>6</v>
      </c>
      <c r="T1047" s="8" t="str">
        <f>TEXT(SalesDataTable[[#This Row],[Order Date]],"mmm")</f>
        <v>Jun</v>
      </c>
    </row>
    <row r="1048" spans="1:20" ht="15.75" x14ac:dyDescent="0.25">
      <c r="A1048" s="2">
        <v>938</v>
      </c>
      <c r="B1048" s="3">
        <v>46183</v>
      </c>
      <c r="C1048" s="4" t="s">
        <v>40</v>
      </c>
      <c r="D1048" s="4" t="s">
        <v>67</v>
      </c>
      <c r="E1048" s="4" t="s">
        <v>39</v>
      </c>
      <c r="F1048" s="4" t="s">
        <v>36</v>
      </c>
      <c r="G1048" s="4" t="s">
        <v>54</v>
      </c>
      <c r="H1048" s="4" t="s">
        <v>65</v>
      </c>
      <c r="I1048" s="5">
        <v>1</v>
      </c>
      <c r="J1048" s="6">
        <v>51.09</v>
      </c>
      <c r="K1048" s="7">
        <v>0</v>
      </c>
      <c r="L1048" s="6">
        <v>22.4</v>
      </c>
      <c r="M1048" s="6">
        <f t="shared" si="64"/>
        <v>51.09</v>
      </c>
      <c r="N1048" s="6">
        <f t="shared" si="65"/>
        <v>22.4</v>
      </c>
      <c r="O1048" s="6">
        <f t="shared" si="66"/>
        <v>28.690000000000005</v>
      </c>
      <c r="P1048" s="8">
        <f t="shared" si="67"/>
        <v>0.56155803484047762</v>
      </c>
      <c r="Q1048" s="9">
        <f>YEAR(SalesDataTable[[#This Row],[Order Date]])</f>
        <v>2026</v>
      </c>
      <c r="R1048" s="8" t="str">
        <f>"Q"&amp;ROUNDUP(MONTH(SalesDataTable[[#This Row],[Order Date]])/3,0)</f>
        <v>Q2</v>
      </c>
      <c r="S1048" s="5">
        <f>MONTH(SalesDataTable[[#This Row],[Order Date]])</f>
        <v>6</v>
      </c>
      <c r="T1048" s="8" t="str">
        <f>TEXT(SalesDataTable[[#This Row],[Order Date]],"mmm")</f>
        <v>Jun</v>
      </c>
    </row>
    <row r="1049" spans="1:20" ht="15.75" x14ac:dyDescent="0.25">
      <c r="A1049" s="2">
        <v>1079</v>
      </c>
      <c r="B1049" s="3">
        <v>46183</v>
      </c>
      <c r="C1049" s="4" t="s">
        <v>26</v>
      </c>
      <c r="D1049" s="4" t="s">
        <v>69</v>
      </c>
      <c r="E1049" s="4" t="s">
        <v>39</v>
      </c>
      <c r="F1049" s="4" t="s">
        <v>23</v>
      </c>
      <c r="G1049" s="4" t="s">
        <v>43</v>
      </c>
      <c r="H1049" s="4" t="s">
        <v>49</v>
      </c>
      <c r="I1049" s="5">
        <v>2</v>
      </c>
      <c r="J1049" s="6">
        <v>198.69</v>
      </c>
      <c r="K1049" s="7">
        <v>0.15</v>
      </c>
      <c r="L1049" s="6">
        <v>104.25</v>
      </c>
      <c r="M1049" s="6">
        <f t="shared" si="64"/>
        <v>337.77299999999997</v>
      </c>
      <c r="N1049" s="6">
        <f t="shared" si="65"/>
        <v>208.5</v>
      </c>
      <c r="O1049" s="6">
        <f t="shared" si="66"/>
        <v>129.27299999999997</v>
      </c>
      <c r="P1049" s="8">
        <f t="shared" si="67"/>
        <v>0.38272153191640534</v>
      </c>
      <c r="Q1049" s="9">
        <f>YEAR(SalesDataTable[[#This Row],[Order Date]])</f>
        <v>2026</v>
      </c>
      <c r="R1049" s="8" t="str">
        <f>"Q"&amp;ROUNDUP(MONTH(SalesDataTable[[#This Row],[Order Date]])/3,0)</f>
        <v>Q2</v>
      </c>
      <c r="S1049" s="5">
        <f>MONTH(SalesDataTable[[#This Row],[Order Date]])</f>
        <v>6</v>
      </c>
      <c r="T1049" s="8" t="str">
        <f>TEXT(SalesDataTable[[#This Row],[Order Date]],"mmm")</f>
        <v>Jun</v>
      </c>
    </row>
    <row r="1050" spans="1:20" ht="15.75" x14ac:dyDescent="0.25">
      <c r="A1050" s="2">
        <v>1662</v>
      </c>
      <c r="B1050" s="3">
        <v>46183</v>
      </c>
      <c r="C1050" s="4" t="s">
        <v>26</v>
      </c>
      <c r="D1050" s="4" t="s">
        <v>47</v>
      </c>
      <c r="E1050" s="4" t="s">
        <v>39</v>
      </c>
      <c r="F1050" s="4" t="s">
        <v>33</v>
      </c>
      <c r="G1050" s="4" t="s">
        <v>24</v>
      </c>
      <c r="H1050" s="4" t="s">
        <v>25</v>
      </c>
      <c r="I1050" s="5">
        <v>3</v>
      </c>
      <c r="J1050" s="6">
        <v>83.45</v>
      </c>
      <c r="K1050" s="7">
        <v>0</v>
      </c>
      <c r="L1050" s="6">
        <v>43.73</v>
      </c>
      <c r="M1050" s="6">
        <f t="shared" si="64"/>
        <v>250.35000000000002</v>
      </c>
      <c r="N1050" s="6">
        <f t="shared" si="65"/>
        <v>131.19</v>
      </c>
      <c r="O1050" s="6">
        <f t="shared" si="66"/>
        <v>119.16000000000003</v>
      </c>
      <c r="P1050" s="8">
        <f t="shared" si="67"/>
        <v>0.47597363690832839</v>
      </c>
      <c r="Q1050" s="9">
        <f>YEAR(SalesDataTable[[#This Row],[Order Date]])</f>
        <v>2026</v>
      </c>
      <c r="R1050" s="8" t="str">
        <f>"Q"&amp;ROUNDUP(MONTH(SalesDataTable[[#This Row],[Order Date]])/3,0)</f>
        <v>Q2</v>
      </c>
      <c r="S1050" s="5">
        <f>MONTH(SalesDataTable[[#This Row],[Order Date]])</f>
        <v>6</v>
      </c>
      <c r="T1050" s="8" t="str">
        <f>TEXT(SalesDataTable[[#This Row],[Order Date]],"mmm")</f>
        <v>Jun</v>
      </c>
    </row>
    <row r="1051" spans="1:20" ht="15.75" x14ac:dyDescent="0.25">
      <c r="A1051" s="2">
        <v>2748</v>
      </c>
      <c r="B1051" s="3">
        <v>46183</v>
      </c>
      <c r="C1051" s="4" t="s">
        <v>31</v>
      </c>
      <c r="D1051" s="4" t="s">
        <v>32</v>
      </c>
      <c r="E1051" s="4" t="s">
        <v>22</v>
      </c>
      <c r="F1051" s="4" t="s">
        <v>33</v>
      </c>
      <c r="G1051" s="4" t="s">
        <v>54</v>
      </c>
      <c r="H1051" s="4" t="s">
        <v>55</v>
      </c>
      <c r="I1051" s="5">
        <v>2</v>
      </c>
      <c r="J1051" s="6">
        <v>40.86</v>
      </c>
      <c r="K1051" s="7">
        <v>0</v>
      </c>
      <c r="L1051" s="6">
        <v>14.59</v>
      </c>
      <c r="M1051" s="6">
        <f t="shared" si="64"/>
        <v>81.72</v>
      </c>
      <c r="N1051" s="6">
        <f t="shared" si="65"/>
        <v>29.18</v>
      </c>
      <c r="O1051" s="6">
        <f t="shared" si="66"/>
        <v>52.54</v>
      </c>
      <c r="P1051" s="8">
        <f t="shared" si="67"/>
        <v>0.64292706803720023</v>
      </c>
      <c r="Q1051" s="9">
        <f>YEAR(SalesDataTable[[#This Row],[Order Date]])</f>
        <v>2026</v>
      </c>
      <c r="R1051" s="8" t="str">
        <f>"Q"&amp;ROUNDUP(MONTH(SalesDataTable[[#This Row],[Order Date]])/3,0)</f>
        <v>Q2</v>
      </c>
      <c r="S1051" s="5">
        <f>MONTH(SalesDataTable[[#This Row],[Order Date]])</f>
        <v>6</v>
      </c>
      <c r="T1051" s="8" t="str">
        <f>TEXT(SalesDataTable[[#This Row],[Order Date]],"mmm")</f>
        <v>Jun</v>
      </c>
    </row>
    <row r="1052" spans="1:20" ht="15.75" x14ac:dyDescent="0.25">
      <c r="A1052" s="2">
        <v>3354</v>
      </c>
      <c r="B1052" s="3">
        <v>46183</v>
      </c>
      <c r="C1052" s="4" t="s">
        <v>26</v>
      </c>
      <c r="D1052" s="4" t="s">
        <v>47</v>
      </c>
      <c r="E1052" s="4" t="s">
        <v>39</v>
      </c>
      <c r="F1052" s="4" t="s">
        <v>33</v>
      </c>
      <c r="G1052" s="4" t="s">
        <v>43</v>
      </c>
      <c r="H1052" s="4" t="s">
        <v>60</v>
      </c>
      <c r="I1052" s="5">
        <v>1</v>
      </c>
      <c r="J1052" s="6">
        <v>82.21</v>
      </c>
      <c r="K1052" s="7">
        <v>0.05</v>
      </c>
      <c r="L1052" s="6">
        <v>39.04</v>
      </c>
      <c r="M1052" s="6">
        <f t="shared" si="64"/>
        <v>78.099499999999992</v>
      </c>
      <c r="N1052" s="6">
        <f t="shared" si="65"/>
        <v>39.04</v>
      </c>
      <c r="O1052" s="6">
        <f t="shared" si="66"/>
        <v>39.059499999999993</v>
      </c>
      <c r="P1052" s="8">
        <f t="shared" si="67"/>
        <v>0.50012484074802011</v>
      </c>
      <c r="Q1052" s="9">
        <f>YEAR(SalesDataTable[[#This Row],[Order Date]])</f>
        <v>2026</v>
      </c>
      <c r="R1052" s="8" t="str">
        <f>"Q"&amp;ROUNDUP(MONTH(SalesDataTable[[#This Row],[Order Date]])/3,0)</f>
        <v>Q2</v>
      </c>
      <c r="S1052" s="5">
        <f>MONTH(SalesDataTable[[#This Row],[Order Date]])</f>
        <v>6</v>
      </c>
      <c r="T1052" s="8" t="str">
        <f>TEXT(SalesDataTable[[#This Row],[Order Date]],"mmm")</f>
        <v>Jun</v>
      </c>
    </row>
    <row r="1053" spans="1:20" ht="15.75" x14ac:dyDescent="0.25">
      <c r="A1053" s="2">
        <v>3532</v>
      </c>
      <c r="B1053" s="3">
        <v>46183</v>
      </c>
      <c r="C1053" s="4" t="s">
        <v>31</v>
      </c>
      <c r="D1053" s="4" t="s">
        <v>59</v>
      </c>
      <c r="E1053" s="4" t="s">
        <v>48</v>
      </c>
      <c r="F1053" s="4" t="s">
        <v>36</v>
      </c>
      <c r="G1053" s="4" t="s">
        <v>54</v>
      </c>
      <c r="H1053" s="4" t="s">
        <v>62</v>
      </c>
      <c r="I1053" s="5">
        <v>1</v>
      </c>
      <c r="J1053" s="6">
        <v>35.93</v>
      </c>
      <c r="K1053" s="7">
        <v>0.1</v>
      </c>
      <c r="L1053" s="6">
        <v>13.52</v>
      </c>
      <c r="M1053" s="6">
        <f t="shared" si="64"/>
        <v>32.337000000000003</v>
      </c>
      <c r="N1053" s="6">
        <f t="shared" si="65"/>
        <v>13.52</v>
      </c>
      <c r="O1053" s="6">
        <f t="shared" si="66"/>
        <v>18.817000000000004</v>
      </c>
      <c r="P1053" s="8">
        <f t="shared" si="67"/>
        <v>0.58190308315551853</v>
      </c>
      <c r="Q1053" s="9">
        <f>YEAR(SalesDataTable[[#This Row],[Order Date]])</f>
        <v>2026</v>
      </c>
      <c r="R1053" s="8" t="str">
        <f>"Q"&amp;ROUNDUP(MONTH(SalesDataTable[[#This Row],[Order Date]])/3,0)</f>
        <v>Q2</v>
      </c>
      <c r="S1053" s="5">
        <f>MONTH(SalesDataTable[[#This Row],[Order Date]])</f>
        <v>6</v>
      </c>
      <c r="T1053" s="8" t="str">
        <f>TEXT(SalesDataTable[[#This Row],[Order Date]],"mmm")</f>
        <v>Jun</v>
      </c>
    </row>
    <row r="1054" spans="1:20" ht="15.75" x14ac:dyDescent="0.25">
      <c r="A1054" s="2">
        <v>3636</v>
      </c>
      <c r="B1054" s="3">
        <v>46183</v>
      </c>
      <c r="C1054" s="4" t="s">
        <v>20</v>
      </c>
      <c r="D1054" s="4" t="s">
        <v>21</v>
      </c>
      <c r="E1054" s="4" t="s">
        <v>48</v>
      </c>
      <c r="F1054" s="4" t="s">
        <v>33</v>
      </c>
      <c r="G1054" s="4" t="s">
        <v>34</v>
      </c>
      <c r="H1054" s="4" t="s">
        <v>68</v>
      </c>
      <c r="I1054" s="5">
        <v>2</v>
      </c>
      <c r="J1054" s="6">
        <v>164.77</v>
      </c>
      <c r="K1054" s="7">
        <v>0</v>
      </c>
      <c r="L1054" s="6">
        <v>89.07</v>
      </c>
      <c r="M1054" s="6">
        <f t="shared" si="64"/>
        <v>329.54</v>
      </c>
      <c r="N1054" s="6">
        <f t="shared" si="65"/>
        <v>178.14</v>
      </c>
      <c r="O1054" s="6">
        <f t="shared" si="66"/>
        <v>151.40000000000003</v>
      </c>
      <c r="P1054" s="8">
        <f t="shared" si="67"/>
        <v>0.45942829398555568</v>
      </c>
      <c r="Q1054" s="9">
        <f>YEAR(SalesDataTable[[#This Row],[Order Date]])</f>
        <v>2026</v>
      </c>
      <c r="R1054" s="8" t="str">
        <f>"Q"&amp;ROUNDUP(MONTH(SalesDataTable[[#This Row],[Order Date]])/3,0)</f>
        <v>Q2</v>
      </c>
      <c r="S1054" s="5">
        <f>MONTH(SalesDataTable[[#This Row],[Order Date]])</f>
        <v>6</v>
      </c>
      <c r="T1054" s="8" t="str">
        <f>TEXT(SalesDataTable[[#This Row],[Order Date]],"mmm")</f>
        <v>Jun</v>
      </c>
    </row>
    <row r="1055" spans="1:20" ht="15.75" x14ac:dyDescent="0.25">
      <c r="A1055" s="2">
        <v>3810</v>
      </c>
      <c r="B1055" s="3">
        <v>46183</v>
      </c>
      <c r="C1055" s="4" t="s">
        <v>31</v>
      </c>
      <c r="D1055" s="4" t="s">
        <v>32</v>
      </c>
      <c r="E1055" s="4" t="s">
        <v>28</v>
      </c>
      <c r="F1055" s="4" t="s">
        <v>36</v>
      </c>
      <c r="G1055" s="4" t="s">
        <v>34</v>
      </c>
      <c r="H1055" s="4" t="s">
        <v>52</v>
      </c>
      <c r="I1055" s="5">
        <v>4</v>
      </c>
      <c r="J1055" s="6">
        <v>47.36</v>
      </c>
      <c r="K1055" s="7">
        <v>0.1</v>
      </c>
      <c r="L1055" s="6">
        <v>18.87</v>
      </c>
      <c r="M1055" s="6">
        <f t="shared" si="64"/>
        <v>170.49600000000001</v>
      </c>
      <c r="N1055" s="6">
        <f t="shared" si="65"/>
        <v>75.48</v>
      </c>
      <c r="O1055" s="6">
        <f t="shared" si="66"/>
        <v>95.016000000000005</v>
      </c>
      <c r="P1055" s="8">
        <f t="shared" si="67"/>
        <v>0.55729166666666663</v>
      </c>
      <c r="Q1055" s="9">
        <f>YEAR(SalesDataTable[[#This Row],[Order Date]])</f>
        <v>2026</v>
      </c>
      <c r="R1055" s="8" t="str">
        <f>"Q"&amp;ROUNDUP(MONTH(SalesDataTable[[#This Row],[Order Date]])/3,0)</f>
        <v>Q2</v>
      </c>
      <c r="S1055" s="5">
        <f>MONTH(SalesDataTable[[#This Row],[Order Date]])</f>
        <v>6</v>
      </c>
      <c r="T1055" s="8" t="str">
        <f>TEXT(SalesDataTable[[#This Row],[Order Date]],"mmm")</f>
        <v>Jun</v>
      </c>
    </row>
    <row r="1056" spans="1:20" ht="15.75" x14ac:dyDescent="0.25">
      <c r="A1056" s="2">
        <v>4137</v>
      </c>
      <c r="B1056" s="3">
        <v>46183</v>
      </c>
      <c r="C1056" s="4" t="s">
        <v>40</v>
      </c>
      <c r="D1056" s="4" t="s">
        <v>53</v>
      </c>
      <c r="E1056" s="4" t="s">
        <v>22</v>
      </c>
      <c r="F1056" s="4" t="s">
        <v>23</v>
      </c>
      <c r="G1056" s="4" t="s">
        <v>29</v>
      </c>
      <c r="H1056" s="4" t="s">
        <v>30</v>
      </c>
      <c r="I1056" s="5">
        <v>1</v>
      </c>
      <c r="J1056" s="6">
        <v>90.7</v>
      </c>
      <c r="K1056" s="7">
        <v>0</v>
      </c>
      <c r="L1056" s="6">
        <v>44.18</v>
      </c>
      <c r="M1056" s="6">
        <f t="shared" si="64"/>
        <v>90.7</v>
      </c>
      <c r="N1056" s="6">
        <f t="shared" si="65"/>
        <v>44.18</v>
      </c>
      <c r="O1056" s="6">
        <f t="shared" si="66"/>
        <v>46.52</v>
      </c>
      <c r="P1056" s="8">
        <f t="shared" si="67"/>
        <v>0.51289966923925034</v>
      </c>
      <c r="Q1056" s="9">
        <f>YEAR(SalesDataTable[[#This Row],[Order Date]])</f>
        <v>2026</v>
      </c>
      <c r="R1056" s="8" t="str">
        <f>"Q"&amp;ROUNDUP(MONTH(SalesDataTable[[#This Row],[Order Date]])/3,0)</f>
        <v>Q2</v>
      </c>
      <c r="S1056" s="5">
        <f>MONTH(SalesDataTable[[#This Row],[Order Date]])</f>
        <v>6</v>
      </c>
      <c r="T1056" s="8" t="str">
        <f>TEXT(SalesDataTable[[#This Row],[Order Date]],"mmm")</f>
        <v>Jun</v>
      </c>
    </row>
    <row r="1057" spans="1:20" ht="15.75" x14ac:dyDescent="0.25">
      <c r="A1057" s="2">
        <v>4303</v>
      </c>
      <c r="B1057" s="3">
        <v>46183</v>
      </c>
      <c r="C1057" s="4" t="s">
        <v>31</v>
      </c>
      <c r="D1057" s="4" t="s">
        <v>59</v>
      </c>
      <c r="E1057" s="4" t="s">
        <v>48</v>
      </c>
      <c r="F1057" s="4" t="s">
        <v>23</v>
      </c>
      <c r="G1057" s="4" t="s">
        <v>34</v>
      </c>
      <c r="H1057" s="4" t="s">
        <v>52</v>
      </c>
      <c r="I1057" s="5">
        <v>1</v>
      </c>
      <c r="J1057" s="6">
        <v>45.59</v>
      </c>
      <c r="K1057" s="7">
        <v>0</v>
      </c>
      <c r="L1057" s="6">
        <v>18.57</v>
      </c>
      <c r="M1057" s="6">
        <f t="shared" si="64"/>
        <v>45.59</v>
      </c>
      <c r="N1057" s="6">
        <f t="shared" si="65"/>
        <v>18.57</v>
      </c>
      <c r="O1057" s="6">
        <f t="shared" si="66"/>
        <v>27.020000000000003</v>
      </c>
      <c r="P1057" s="8">
        <f t="shared" si="67"/>
        <v>0.59267383198069756</v>
      </c>
      <c r="Q1057" s="9">
        <f>YEAR(SalesDataTable[[#This Row],[Order Date]])</f>
        <v>2026</v>
      </c>
      <c r="R1057" s="8" t="str">
        <f>"Q"&amp;ROUNDUP(MONTH(SalesDataTable[[#This Row],[Order Date]])/3,0)</f>
        <v>Q2</v>
      </c>
      <c r="S1057" s="5">
        <f>MONTH(SalesDataTable[[#This Row],[Order Date]])</f>
        <v>6</v>
      </c>
      <c r="T1057" s="8" t="str">
        <f>TEXT(SalesDataTable[[#This Row],[Order Date]],"mmm")</f>
        <v>Jun</v>
      </c>
    </row>
    <row r="1058" spans="1:20" ht="15.75" x14ac:dyDescent="0.25">
      <c r="A1058" s="2">
        <v>4991</v>
      </c>
      <c r="B1058" s="3">
        <v>46183</v>
      </c>
      <c r="C1058" s="4" t="s">
        <v>40</v>
      </c>
      <c r="D1058" s="4" t="s">
        <v>41</v>
      </c>
      <c r="E1058" s="4" t="s">
        <v>22</v>
      </c>
      <c r="F1058" s="4" t="s">
        <v>33</v>
      </c>
      <c r="G1058" s="4" t="s">
        <v>29</v>
      </c>
      <c r="H1058" s="4" t="s">
        <v>37</v>
      </c>
      <c r="I1058" s="5">
        <v>3</v>
      </c>
      <c r="J1058" s="6">
        <v>146.55000000000001</v>
      </c>
      <c r="K1058" s="7">
        <v>0.1</v>
      </c>
      <c r="L1058" s="6">
        <v>79.59</v>
      </c>
      <c r="M1058" s="6">
        <f t="shared" si="64"/>
        <v>395.68500000000006</v>
      </c>
      <c r="N1058" s="6">
        <f t="shared" si="65"/>
        <v>238.77</v>
      </c>
      <c r="O1058" s="6">
        <f t="shared" si="66"/>
        <v>156.91500000000005</v>
      </c>
      <c r="P1058" s="8">
        <f t="shared" si="67"/>
        <v>0.39656544978960545</v>
      </c>
      <c r="Q1058" s="9">
        <f>YEAR(SalesDataTable[[#This Row],[Order Date]])</f>
        <v>2026</v>
      </c>
      <c r="R1058" s="8" t="str">
        <f>"Q"&amp;ROUNDUP(MONTH(SalesDataTable[[#This Row],[Order Date]])/3,0)</f>
        <v>Q2</v>
      </c>
      <c r="S1058" s="5">
        <f>MONTH(SalesDataTable[[#This Row],[Order Date]])</f>
        <v>6</v>
      </c>
      <c r="T1058" s="8" t="str">
        <f>TEXT(SalesDataTable[[#This Row],[Order Date]],"mmm")</f>
        <v>Jun</v>
      </c>
    </row>
    <row r="1059" spans="1:20" ht="15.75" x14ac:dyDescent="0.25">
      <c r="A1059" s="2">
        <v>39</v>
      </c>
      <c r="B1059" s="3">
        <v>46184</v>
      </c>
      <c r="C1059" s="4" t="s">
        <v>40</v>
      </c>
      <c r="D1059" s="4" t="s">
        <v>53</v>
      </c>
      <c r="E1059" s="4" t="s">
        <v>48</v>
      </c>
      <c r="F1059" s="4" t="s">
        <v>36</v>
      </c>
      <c r="G1059" s="4" t="s">
        <v>24</v>
      </c>
      <c r="H1059" s="4" t="s">
        <v>46</v>
      </c>
      <c r="I1059" s="5">
        <v>4</v>
      </c>
      <c r="J1059" s="6">
        <v>40.33</v>
      </c>
      <c r="K1059" s="7">
        <v>0.1</v>
      </c>
      <c r="L1059" s="6">
        <v>17.170000000000002</v>
      </c>
      <c r="M1059" s="6">
        <f t="shared" si="64"/>
        <v>145.18799999999999</v>
      </c>
      <c r="N1059" s="6">
        <f t="shared" si="65"/>
        <v>68.680000000000007</v>
      </c>
      <c r="O1059" s="6">
        <f t="shared" si="66"/>
        <v>76.507999999999981</v>
      </c>
      <c r="P1059" s="8">
        <f t="shared" si="67"/>
        <v>0.52695815081136177</v>
      </c>
      <c r="Q1059" s="9">
        <f>YEAR(SalesDataTable[[#This Row],[Order Date]])</f>
        <v>2026</v>
      </c>
      <c r="R1059" s="8" t="str">
        <f>"Q"&amp;ROUNDUP(MONTH(SalesDataTable[[#This Row],[Order Date]])/3,0)</f>
        <v>Q2</v>
      </c>
      <c r="S1059" s="5">
        <f>MONTH(SalesDataTable[[#This Row],[Order Date]])</f>
        <v>6</v>
      </c>
      <c r="T1059" s="8" t="str">
        <f>TEXT(SalesDataTable[[#This Row],[Order Date]],"mmm")</f>
        <v>Jun</v>
      </c>
    </row>
    <row r="1060" spans="1:20" ht="15.75" x14ac:dyDescent="0.25">
      <c r="A1060" s="2">
        <v>206</v>
      </c>
      <c r="B1060" s="3">
        <v>46184</v>
      </c>
      <c r="C1060" s="4" t="s">
        <v>20</v>
      </c>
      <c r="D1060" s="4" t="s">
        <v>21</v>
      </c>
      <c r="E1060" s="4" t="s">
        <v>39</v>
      </c>
      <c r="F1060" s="4" t="s">
        <v>33</v>
      </c>
      <c r="G1060" s="4" t="s">
        <v>24</v>
      </c>
      <c r="H1060" s="4" t="s">
        <v>42</v>
      </c>
      <c r="I1060" s="5">
        <v>2</v>
      </c>
      <c r="J1060" s="6">
        <v>51.83</v>
      </c>
      <c r="K1060" s="7">
        <v>0.1</v>
      </c>
      <c r="L1060" s="6">
        <v>23.1</v>
      </c>
      <c r="M1060" s="6">
        <f t="shared" si="64"/>
        <v>93.293999999999997</v>
      </c>
      <c r="N1060" s="6">
        <f t="shared" si="65"/>
        <v>46.2</v>
      </c>
      <c r="O1060" s="6">
        <f t="shared" si="66"/>
        <v>47.093999999999994</v>
      </c>
      <c r="P1060" s="8">
        <f t="shared" si="67"/>
        <v>0.50479130490706792</v>
      </c>
      <c r="Q1060" s="9">
        <f>YEAR(SalesDataTable[[#This Row],[Order Date]])</f>
        <v>2026</v>
      </c>
      <c r="R1060" s="8" t="str">
        <f>"Q"&amp;ROUNDUP(MONTH(SalesDataTable[[#This Row],[Order Date]])/3,0)</f>
        <v>Q2</v>
      </c>
      <c r="S1060" s="5">
        <f>MONTH(SalesDataTable[[#This Row],[Order Date]])</f>
        <v>6</v>
      </c>
      <c r="T1060" s="8" t="str">
        <f>TEXT(SalesDataTable[[#This Row],[Order Date]],"mmm")</f>
        <v>Jun</v>
      </c>
    </row>
    <row r="1061" spans="1:20" ht="15.75" x14ac:dyDescent="0.25">
      <c r="A1061" s="2">
        <v>397</v>
      </c>
      <c r="B1061" s="3">
        <v>46184</v>
      </c>
      <c r="C1061" s="4" t="s">
        <v>40</v>
      </c>
      <c r="D1061" s="4" t="s">
        <v>53</v>
      </c>
      <c r="E1061" s="4" t="s">
        <v>22</v>
      </c>
      <c r="F1061" s="4" t="s">
        <v>36</v>
      </c>
      <c r="G1061" s="4" t="s">
        <v>43</v>
      </c>
      <c r="H1061" s="4" t="s">
        <v>71</v>
      </c>
      <c r="I1061" s="5">
        <v>2</v>
      </c>
      <c r="J1061" s="6">
        <v>121.19</v>
      </c>
      <c r="K1061" s="7">
        <v>0.05</v>
      </c>
      <c r="L1061" s="6">
        <v>58.91</v>
      </c>
      <c r="M1061" s="6">
        <f t="shared" si="64"/>
        <v>230.261</v>
      </c>
      <c r="N1061" s="6">
        <f t="shared" si="65"/>
        <v>117.82</v>
      </c>
      <c r="O1061" s="6">
        <f t="shared" si="66"/>
        <v>112.441</v>
      </c>
      <c r="P1061" s="8">
        <f t="shared" si="67"/>
        <v>0.48831977625390321</v>
      </c>
      <c r="Q1061" s="9">
        <f>YEAR(SalesDataTable[[#This Row],[Order Date]])</f>
        <v>2026</v>
      </c>
      <c r="R1061" s="8" t="str">
        <f>"Q"&amp;ROUNDUP(MONTH(SalesDataTable[[#This Row],[Order Date]])/3,0)</f>
        <v>Q2</v>
      </c>
      <c r="S1061" s="5">
        <f>MONTH(SalesDataTable[[#This Row],[Order Date]])</f>
        <v>6</v>
      </c>
      <c r="T1061" s="8" t="str">
        <f>TEXT(SalesDataTable[[#This Row],[Order Date]],"mmm")</f>
        <v>Jun</v>
      </c>
    </row>
    <row r="1062" spans="1:20" ht="15.75" x14ac:dyDescent="0.25">
      <c r="A1062" s="2">
        <v>763</v>
      </c>
      <c r="B1062" s="3">
        <v>46184</v>
      </c>
      <c r="C1062" s="4" t="s">
        <v>40</v>
      </c>
      <c r="D1062" s="4" t="s">
        <v>67</v>
      </c>
      <c r="E1062" s="4" t="s">
        <v>39</v>
      </c>
      <c r="F1062" s="4" t="s">
        <v>33</v>
      </c>
      <c r="G1062" s="4" t="s">
        <v>29</v>
      </c>
      <c r="H1062" s="4" t="s">
        <v>57</v>
      </c>
      <c r="I1062" s="5">
        <v>1</v>
      </c>
      <c r="J1062" s="6">
        <v>154.09</v>
      </c>
      <c r="K1062" s="7">
        <v>0</v>
      </c>
      <c r="L1062" s="6">
        <v>77.37</v>
      </c>
      <c r="M1062" s="6">
        <f t="shared" si="64"/>
        <v>154.09</v>
      </c>
      <c r="N1062" s="6">
        <f t="shared" si="65"/>
        <v>77.37</v>
      </c>
      <c r="O1062" s="6">
        <f t="shared" si="66"/>
        <v>76.72</v>
      </c>
      <c r="P1062" s="8">
        <f t="shared" si="67"/>
        <v>0.49789084301382308</v>
      </c>
      <c r="Q1062" s="9">
        <f>YEAR(SalesDataTable[[#This Row],[Order Date]])</f>
        <v>2026</v>
      </c>
      <c r="R1062" s="8" t="str">
        <f>"Q"&amp;ROUNDUP(MONTH(SalesDataTable[[#This Row],[Order Date]])/3,0)</f>
        <v>Q2</v>
      </c>
      <c r="S1062" s="5">
        <f>MONTH(SalesDataTable[[#This Row],[Order Date]])</f>
        <v>6</v>
      </c>
      <c r="T1062" s="8" t="str">
        <f>TEXT(SalesDataTable[[#This Row],[Order Date]],"mmm")</f>
        <v>Jun</v>
      </c>
    </row>
    <row r="1063" spans="1:20" ht="15.75" x14ac:dyDescent="0.25">
      <c r="A1063" s="2">
        <v>1059</v>
      </c>
      <c r="B1063" s="3">
        <v>46184</v>
      </c>
      <c r="C1063" s="4" t="s">
        <v>20</v>
      </c>
      <c r="D1063" s="4" t="s">
        <v>21</v>
      </c>
      <c r="E1063" s="4" t="s">
        <v>22</v>
      </c>
      <c r="F1063" s="4" t="s">
        <v>33</v>
      </c>
      <c r="G1063" s="4" t="s">
        <v>24</v>
      </c>
      <c r="H1063" s="4" t="s">
        <v>25</v>
      </c>
      <c r="I1063" s="5">
        <v>1</v>
      </c>
      <c r="J1063" s="6">
        <v>80.64</v>
      </c>
      <c r="K1063" s="7">
        <v>0.05</v>
      </c>
      <c r="L1063" s="6">
        <v>43.85</v>
      </c>
      <c r="M1063" s="6">
        <f t="shared" si="64"/>
        <v>76.60799999999999</v>
      </c>
      <c r="N1063" s="6">
        <f t="shared" si="65"/>
        <v>43.85</v>
      </c>
      <c r="O1063" s="6">
        <f t="shared" si="66"/>
        <v>32.757999999999988</v>
      </c>
      <c r="P1063" s="8">
        <f t="shared" si="67"/>
        <v>0.42760547201336668</v>
      </c>
      <c r="Q1063" s="9">
        <f>YEAR(SalesDataTable[[#This Row],[Order Date]])</f>
        <v>2026</v>
      </c>
      <c r="R1063" s="8" t="str">
        <f>"Q"&amp;ROUNDUP(MONTH(SalesDataTable[[#This Row],[Order Date]])/3,0)</f>
        <v>Q2</v>
      </c>
      <c r="S1063" s="5">
        <f>MONTH(SalesDataTable[[#This Row],[Order Date]])</f>
        <v>6</v>
      </c>
      <c r="T1063" s="8" t="str">
        <f>TEXT(SalesDataTable[[#This Row],[Order Date]],"mmm")</f>
        <v>Jun</v>
      </c>
    </row>
    <row r="1064" spans="1:20" ht="15.75" x14ac:dyDescent="0.25">
      <c r="A1064" s="2">
        <v>1332</v>
      </c>
      <c r="B1064" s="3">
        <v>46184</v>
      </c>
      <c r="C1064" s="4" t="s">
        <v>26</v>
      </c>
      <c r="D1064" s="4" t="s">
        <v>63</v>
      </c>
      <c r="E1064" s="4" t="s">
        <v>48</v>
      </c>
      <c r="F1064" s="4" t="s">
        <v>23</v>
      </c>
      <c r="G1064" s="4" t="s">
        <v>29</v>
      </c>
      <c r="H1064" s="4" t="s">
        <v>30</v>
      </c>
      <c r="I1064" s="5">
        <v>1</v>
      </c>
      <c r="J1064" s="6">
        <v>94.01</v>
      </c>
      <c r="K1064" s="7">
        <v>0.15</v>
      </c>
      <c r="L1064" s="6">
        <v>46.12</v>
      </c>
      <c r="M1064" s="6">
        <f t="shared" si="64"/>
        <v>79.908500000000004</v>
      </c>
      <c r="N1064" s="6">
        <f t="shared" si="65"/>
        <v>46.12</v>
      </c>
      <c r="O1064" s="6">
        <f t="shared" si="66"/>
        <v>33.788500000000006</v>
      </c>
      <c r="P1064" s="8">
        <f t="shared" si="67"/>
        <v>0.42283987310486376</v>
      </c>
      <c r="Q1064" s="9">
        <f>YEAR(SalesDataTable[[#This Row],[Order Date]])</f>
        <v>2026</v>
      </c>
      <c r="R1064" s="8" t="str">
        <f>"Q"&amp;ROUNDUP(MONTH(SalesDataTable[[#This Row],[Order Date]])/3,0)</f>
        <v>Q2</v>
      </c>
      <c r="S1064" s="5">
        <f>MONTH(SalesDataTable[[#This Row],[Order Date]])</f>
        <v>6</v>
      </c>
      <c r="T1064" s="8" t="str">
        <f>TEXT(SalesDataTable[[#This Row],[Order Date]],"mmm")</f>
        <v>Jun</v>
      </c>
    </row>
    <row r="1065" spans="1:20" ht="15.75" x14ac:dyDescent="0.25">
      <c r="A1065" s="2">
        <v>1447</v>
      </c>
      <c r="B1065" s="3">
        <v>46184</v>
      </c>
      <c r="C1065" s="4" t="s">
        <v>26</v>
      </c>
      <c r="D1065" s="4" t="s">
        <v>47</v>
      </c>
      <c r="E1065" s="4" t="s">
        <v>22</v>
      </c>
      <c r="F1065" s="4" t="s">
        <v>23</v>
      </c>
      <c r="G1065" s="4" t="s">
        <v>24</v>
      </c>
      <c r="H1065" s="4" t="s">
        <v>42</v>
      </c>
      <c r="I1065" s="5">
        <v>1</v>
      </c>
      <c r="J1065" s="6">
        <v>51.09</v>
      </c>
      <c r="K1065" s="7">
        <v>0</v>
      </c>
      <c r="L1065" s="6">
        <v>22.78</v>
      </c>
      <c r="M1065" s="6">
        <f t="shared" si="64"/>
        <v>51.09</v>
      </c>
      <c r="N1065" s="6">
        <f t="shared" si="65"/>
        <v>22.78</v>
      </c>
      <c r="O1065" s="6">
        <f t="shared" si="66"/>
        <v>28.310000000000002</v>
      </c>
      <c r="P1065" s="8">
        <f t="shared" si="67"/>
        <v>0.55412018007437858</v>
      </c>
      <c r="Q1065" s="9">
        <f>YEAR(SalesDataTable[[#This Row],[Order Date]])</f>
        <v>2026</v>
      </c>
      <c r="R1065" s="8" t="str">
        <f>"Q"&amp;ROUNDUP(MONTH(SalesDataTable[[#This Row],[Order Date]])/3,0)</f>
        <v>Q2</v>
      </c>
      <c r="S1065" s="5">
        <f>MONTH(SalesDataTable[[#This Row],[Order Date]])</f>
        <v>6</v>
      </c>
      <c r="T1065" s="8" t="str">
        <f>TEXT(SalesDataTable[[#This Row],[Order Date]],"mmm")</f>
        <v>Jun</v>
      </c>
    </row>
    <row r="1066" spans="1:20" ht="15.75" x14ac:dyDescent="0.25">
      <c r="A1066" s="2">
        <v>2990</v>
      </c>
      <c r="B1066" s="3">
        <v>46184</v>
      </c>
      <c r="C1066" s="4" t="s">
        <v>26</v>
      </c>
      <c r="D1066" s="4" t="s">
        <v>47</v>
      </c>
      <c r="E1066" s="4" t="s">
        <v>48</v>
      </c>
      <c r="F1066" s="4" t="s">
        <v>23</v>
      </c>
      <c r="G1066" s="4" t="s">
        <v>29</v>
      </c>
      <c r="H1066" s="4" t="s">
        <v>37</v>
      </c>
      <c r="I1066" s="5">
        <v>1</v>
      </c>
      <c r="J1066" s="6">
        <v>146.66</v>
      </c>
      <c r="K1066" s="7">
        <v>0</v>
      </c>
      <c r="L1066" s="6">
        <v>78.709999999999994</v>
      </c>
      <c r="M1066" s="6">
        <f t="shared" si="64"/>
        <v>146.66</v>
      </c>
      <c r="N1066" s="6">
        <f t="shared" si="65"/>
        <v>78.709999999999994</v>
      </c>
      <c r="O1066" s="6">
        <f t="shared" si="66"/>
        <v>67.95</v>
      </c>
      <c r="P1066" s="8">
        <f t="shared" si="67"/>
        <v>0.4633165143870176</v>
      </c>
      <c r="Q1066" s="9">
        <f>YEAR(SalesDataTable[[#This Row],[Order Date]])</f>
        <v>2026</v>
      </c>
      <c r="R1066" s="8" t="str">
        <f>"Q"&amp;ROUNDUP(MONTH(SalesDataTable[[#This Row],[Order Date]])/3,0)</f>
        <v>Q2</v>
      </c>
      <c r="S1066" s="5">
        <f>MONTH(SalesDataTable[[#This Row],[Order Date]])</f>
        <v>6</v>
      </c>
      <c r="T1066" s="8" t="str">
        <f>TEXT(SalesDataTable[[#This Row],[Order Date]],"mmm")</f>
        <v>Jun</v>
      </c>
    </row>
    <row r="1067" spans="1:20" ht="15.75" x14ac:dyDescent="0.25">
      <c r="A1067" s="2">
        <v>3769</v>
      </c>
      <c r="B1067" s="3">
        <v>46184</v>
      </c>
      <c r="C1067" s="4" t="s">
        <v>26</v>
      </c>
      <c r="D1067" s="4" t="s">
        <v>63</v>
      </c>
      <c r="E1067" s="4" t="s">
        <v>39</v>
      </c>
      <c r="F1067" s="4" t="s">
        <v>33</v>
      </c>
      <c r="G1067" s="4" t="s">
        <v>43</v>
      </c>
      <c r="H1067" s="4" t="s">
        <v>49</v>
      </c>
      <c r="I1067" s="5">
        <v>2</v>
      </c>
      <c r="J1067" s="6">
        <v>199.03</v>
      </c>
      <c r="K1067" s="7">
        <v>0</v>
      </c>
      <c r="L1067" s="6">
        <v>104.7</v>
      </c>
      <c r="M1067" s="6">
        <f t="shared" si="64"/>
        <v>398.06</v>
      </c>
      <c r="N1067" s="6">
        <f t="shared" si="65"/>
        <v>209.4</v>
      </c>
      <c r="O1067" s="6">
        <f t="shared" si="66"/>
        <v>188.66</v>
      </c>
      <c r="P1067" s="8">
        <f t="shared" si="67"/>
        <v>0.47394865095714211</v>
      </c>
      <c r="Q1067" s="9">
        <f>YEAR(SalesDataTable[[#This Row],[Order Date]])</f>
        <v>2026</v>
      </c>
      <c r="R1067" s="8" t="str">
        <f>"Q"&amp;ROUNDUP(MONTH(SalesDataTable[[#This Row],[Order Date]])/3,0)</f>
        <v>Q2</v>
      </c>
      <c r="S1067" s="5">
        <f>MONTH(SalesDataTable[[#This Row],[Order Date]])</f>
        <v>6</v>
      </c>
      <c r="T1067" s="8" t="str">
        <f>TEXT(SalesDataTable[[#This Row],[Order Date]],"mmm")</f>
        <v>Jun</v>
      </c>
    </row>
    <row r="1068" spans="1:20" ht="15.75" x14ac:dyDescent="0.25">
      <c r="A1068" s="2">
        <v>4152</v>
      </c>
      <c r="B1068" s="3">
        <v>46184</v>
      </c>
      <c r="C1068" s="4" t="s">
        <v>31</v>
      </c>
      <c r="D1068" s="4" t="s">
        <v>32</v>
      </c>
      <c r="E1068" s="4" t="s">
        <v>22</v>
      </c>
      <c r="F1068" s="4" t="s">
        <v>23</v>
      </c>
      <c r="G1068" s="4" t="s">
        <v>24</v>
      </c>
      <c r="H1068" s="4" t="s">
        <v>46</v>
      </c>
      <c r="I1068" s="5">
        <v>5</v>
      </c>
      <c r="J1068" s="6">
        <v>41.18</v>
      </c>
      <c r="K1068" s="7">
        <v>0.05</v>
      </c>
      <c r="L1068" s="6">
        <v>16.87</v>
      </c>
      <c r="M1068" s="6">
        <f t="shared" si="64"/>
        <v>195.60499999999999</v>
      </c>
      <c r="N1068" s="6">
        <f t="shared" si="65"/>
        <v>84.350000000000009</v>
      </c>
      <c r="O1068" s="6">
        <f t="shared" si="66"/>
        <v>111.25499999999998</v>
      </c>
      <c r="P1068" s="8">
        <f t="shared" si="67"/>
        <v>0.56877380435060443</v>
      </c>
      <c r="Q1068" s="9">
        <f>YEAR(SalesDataTable[[#This Row],[Order Date]])</f>
        <v>2026</v>
      </c>
      <c r="R1068" s="8" t="str">
        <f>"Q"&amp;ROUNDUP(MONTH(SalesDataTable[[#This Row],[Order Date]])/3,0)</f>
        <v>Q2</v>
      </c>
      <c r="S1068" s="5">
        <f>MONTH(SalesDataTable[[#This Row],[Order Date]])</f>
        <v>6</v>
      </c>
      <c r="T1068" s="8" t="str">
        <f>TEXT(SalesDataTable[[#This Row],[Order Date]],"mmm")</f>
        <v>Jun</v>
      </c>
    </row>
    <row r="1069" spans="1:20" ht="15.75" x14ac:dyDescent="0.25">
      <c r="A1069" s="2">
        <v>4242</v>
      </c>
      <c r="B1069" s="3">
        <v>46184</v>
      </c>
      <c r="C1069" s="4" t="s">
        <v>26</v>
      </c>
      <c r="D1069" s="4" t="s">
        <v>63</v>
      </c>
      <c r="E1069" s="4" t="s">
        <v>39</v>
      </c>
      <c r="F1069" s="4" t="s">
        <v>36</v>
      </c>
      <c r="G1069" s="4" t="s">
        <v>29</v>
      </c>
      <c r="H1069" s="4" t="s">
        <v>37</v>
      </c>
      <c r="I1069" s="5">
        <v>2</v>
      </c>
      <c r="J1069" s="6">
        <v>141.18</v>
      </c>
      <c r="K1069" s="7">
        <v>0</v>
      </c>
      <c r="L1069" s="6">
        <v>78.66</v>
      </c>
      <c r="M1069" s="6">
        <f t="shared" si="64"/>
        <v>282.36</v>
      </c>
      <c r="N1069" s="6">
        <f t="shared" si="65"/>
        <v>157.32</v>
      </c>
      <c r="O1069" s="6">
        <f t="shared" si="66"/>
        <v>125.04000000000002</v>
      </c>
      <c r="P1069" s="8">
        <f t="shared" si="67"/>
        <v>0.44283892902677441</v>
      </c>
      <c r="Q1069" s="9">
        <f>YEAR(SalesDataTable[[#This Row],[Order Date]])</f>
        <v>2026</v>
      </c>
      <c r="R1069" s="8" t="str">
        <f>"Q"&amp;ROUNDUP(MONTH(SalesDataTable[[#This Row],[Order Date]])/3,0)</f>
        <v>Q2</v>
      </c>
      <c r="S1069" s="5">
        <f>MONTH(SalesDataTable[[#This Row],[Order Date]])</f>
        <v>6</v>
      </c>
      <c r="T1069" s="8" t="str">
        <f>TEXT(SalesDataTable[[#This Row],[Order Date]],"mmm")</f>
        <v>Jun</v>
      </c>
    </row>
    <row r="1070" spans="1:20" ht="15.75" x14ac:dyDescent="0.25">
      <c r="A1070" s="2">
        <v>4780</v>
      </c>
      <c r="B1070" s="3">
        <v>46184</v>
      </c>
      <c r="C1070" s="4" t="s">
        <v>26</v>
      </c>
      <c r="D1070" s="4" t="s">
        <v>63</v>
      </c>
      <c r="E1070" s="4" t="s">
        <v>39</v>
      </c>
      <c r="F1070" s="4" t="s">
        <v>23</v>
      </c>
      <c r="G1070" s="4" t="s">
        <v>24</v>
      </c>
      <c r="H1070" s="4" t="s">
        <v>25</v>
      </c>
      <c r="I1070" s="5">
        <v>1</v>
      </c>
      <c r="J1070" s="6">
        <v>82.47</v>
      </c>
      <c r="K1070" s="7">
        <v>0.1</v>
      </c>
      <c r="L1070" s="6">
        <v>42.73</v>
      </c>
      <c r="M1070" s="6">
        <f t="shared" si="64"/>
        <v>74.222999999999999</v>
      </c>
      <c r="N1070" s="6">
        <f t="shared" si="65"/>
        <v>42.73</v>
      </c>
      <c r="O1070" s="6">
        <f t="shared" si="66"/>
        <v>31.493000000000002</v>
      </c>
      <c r="P1070" s="8">
        <f t="shared" si="67"/>
        <v>0.42430243994449163</v>
      </c>
      <c r="Q1070" s="9">
        <f>YEAR(SalesDataTable[[#This Row],[Order Date]])</f>
        <v>2026</v>
      </c>
      <c r="R1070" s="8" t="str">
        <f>"Q"&amp;ROUNDUP(MONTH(SalesDataTable[[#This Row],[Order Date]])/3,0)</f>
        <v>Q2</v>
      </c>
      <c r="S1070" s="5">
        <f>MONTH(SalesDataTable[[#This Row],[Order Date]])</f>
        <v>6</v>
      </c>
      <c r="T1070" s="8" t="str">
        <f>TEXT(SalesDataTable[[#This Row],[Order Date]],"mmm")</f>
        <v>Jun</v>
      </c>
    </row>
    <row r="1071" spans="1:20" ht="15.75" x14ac:dyDescent="0.25">
      <c r="A1071" s="2">
        <v>63</v>
      </c>
      <c r="B1071" s="3">
        <v>46185</v>
      </c>
      <c r="C1071" s="4" t="s">
        <v>26</v>
      </c>
      <c r="D1071" s="4" t="s">
        <v>27</v>
      </c>
      <c r="E1071" s="4" t="s">
        <v>48</v>
      </c>
      <c r="F1071" s="4" t="s">
        <v>23</v>
      </c>
      <c r="G1071" s="4" t="s">
        <v>34</v>
      </c>
      <c r="H1071" s="4" t="s">
        <v>68</v>
      </c>
      <c r="I1071" s="5">
        <v>1</v>
      </c>
      <c r="J1071" s="6">
        <v>166.91</v>
      </c>
      <c r="K1071" s="7">
        <v>0</v>
      </c>
      <c r="L1071" s="6">
        <v>85.58</v>
      </c>
      <c r="M1071" s="6">
        <f t="shared" si="64"/>
        <v>166.91</v>
      </c>
      <c r="N1071" s="6">
        <f t="shared" si="65"/>
        <v>85.58</v>
      </c>
      <c r="O1071" s="6">
        <f t="shared" si="66"/>
        <v>81.33</v>
      </c>
      <c r="P1071" s="8">
        <f t="shared" si="67"/>
        <v>0.48726858786172189</v>
      </c>
      <c r="Q1071" s="9">
        <f>YEAR(SalesDataTable[[#This Row],[Order Date]])</f>
        <v>2026</v>
      </c>
      <c r="R1071" s="8" t="str">
        <f>"Q"&amp;ROUNDUP(MONTH(SalesDataTable[[#This Row],[Order Date]])/3,0)</f>
        <v>Q2</v>
      </c>
      <c r="S1071" s="5">
        <f>MONTH(SalesDataTable[[#This Row],[Order Date]])</f>
        <v>6</v>
      </c>
      <c r="T1071" s="8" t="str">
        <f>TEXT(SalesDataTable[[#This Row],[Order Date]],"mmm")</f>
        <v>Jun</v>
      </c>
    </row>
    <row r="1072" spans="1:20" ht="15.75" x14ac:dyDescent="0.25">
      <c r="A1072" s="2">
        <v>190</v>
      </c>
      <c r="B1072" s="3">
        <v>46185</v>
      </c>
      <c r="C1072" s="4" t="s">
        <v>20</v>
      </c>
      <c r="D1072" s="4" t="s">
        <v>21</v>
      </c>
      <c r="E1072" s="4" t="s">
        <v>39</v>
      </c>
      <c r="F1072" s="4" t="s">
        <v>36</v>
      </c>
      <c r="G1072" s="4" t="s">
        <v>34</v>
      </c>
      <c r="H1072" s="4" t="s">
        <v>52</v>
      </c>
      <c r="I1072" s="5">
        <v>1</v>
      </c>
      <c r="J1072" s="6">
        <v>45.99</v>
      </c>
      <c r="K1072" s="7">
        <v>0</v>
      </c>
      <c r="L1072" s="6">
        <v>18.579999999999998</v>
      </c>
      <c r="M1072" s="6">
        <f t="shared" si="64"/>
        <v>45.99</v>
      </c>
      <c r="N1072" s="6">
        <f t="shared" si="65"/>
        <v>18.579999999999998</v>
      </c>
      <c r="O1072" s="6">
        <f t="shared" si="66"/>
        <v>27.410000000000004</v>
      </c>
      <c r="P1072" s="8">
        <f t="shared" si="67"/>
        <v>0.59599913024570561</v>
      </c>
      <c r="Q1072" s="9">
        <f>YEAR(SalesDataTable[[#This Row],[Order Date]])</f>
        <v>2026</v>
      </c>
      <c r="R1072" s="8" t="str">
        <f>"Q"&amp;ROUNDUP(MONTH(SalesDataTable[[#This Row],[Order Date]])/3,0)</f>
        <v>Q2</v>
      </c>
      <c r="S1072" s="5">
        <f>MONTH(SalesDataTable[[#This Row],[Order Date]])</f>
        <v>6</v>
      </c>
      <c r="T1072" s="8" t="str">
        <f>TEXT(SalesDataTable[[#This Row],[Order Date]],"mmm")</f>
        <v>Jun</v>
      </c>
    </row>
    <row r="1073" spans="1:20" ht="15.75" x14ac:dyDescent="0.25">
      <c r="A1073" s="2">
        <v>268</v>
      </c>
      <c r="B1073" s="3">
        <v>46185</v>
      </c>
      <c r="C1073" s="4" t="s">
        <v>40</v>
      </c>
      <c r="D1073" s="4" t="s">
        <v>67</v>
      </c>
      <c r="E1073" s="4" t="s">
        <v>39</v>
      </c>
      <c r="F1073" s="4" t="s">
        <v>36</v>
      </c>
      <c r="G1073" s="4" t="s">
        <v>54</v>
      </c>
      <c r="H1073" s="4" t="s">
        <v>62</v>
      </c>
      <c r="I1073" s="5">
        <v>1</v>
      </c>
      <c r="J1073" s="6">
        <v>37.01</v>
      </c>
      <c r="K1073" s="7">
        <v>0.05</v>
      </c>
      <c r="L1073" s="6">
        <v>14.18</v>
      </c>
      <c r="M1073" s="6">
        <f t="shared" si="64"/>
        <v>35.159499999999994</v>
      </c>
      <c r="N1073" s="6">
        <f t="shared" si="65"/>
        <v>14.18</v>
      </c>
      <c r="O1073" s="6">
        <f t="shared" si="66"/>
        <v>20.979499999999994</v>
      </c>
      <c r="P1073" s="8">
        <f t="shared" si="67"/>
        <v>0.59669506107879799</v>
      </c>
      <c r="Q1073" s="9">
        <f>YEAR(SalesDataTable[[#This Row],[Order Date]])</f>
        <v>2026</v>
      </c>
      <c r="R1073" s="8" t="str">
        <f>"Q"&amp;ROUNDUP(MONTH(SalesDataTable[[#This Row],[Order Date]])/3,0)</f>
        <v>Q2</v>
      </c>
      <c r="S1073" s="5">
        <f>MONTH(SalesDataTable[[#This Row],[Order Date]])</f>
        <v>6</v>
      </c>
      <c r="T1073" s="8" t="str">
        <f>TEXT(SalesDataTable[[#This Row],[Order Date]],"mmm")</f>
        <v>Jun</v>
      </c>
    </row>
    <row r="1074" spans="1:20" ht="15.75" x14ac:dyDescent="0.25">
      <c r="A1074" s="2">
        <v>691</v>
      </c>
      <c r="B1074" s="3">
        <v>46185</v>
      </c>
      <c r="C1074" s="4" t="s">
        <v>40</v>
      </c>
      <c r="D1074" s="4" t="s">
        <v>53</v>
      </c>
      <c r="E1074" s="4" t="s">
        <v>48</v>
      </c>
      <c r="F1074" s="4" t="s">
        <v>36</v>
      </c>
      <c r="G1074" s="4" t="s">
        <v>29</v>
      </c>
      <c r="H1074" s="4" t="s">
        <v>37</v>
      </c>
      <c r="I1074" s="5">
        <v>5</v>
      </c>
      <c r="J1074" s="6">
        <v>140.9</v>
      </c>
      <c r="K1074" s="7">
        <v>0</v>
      </c>
      <c r="L1074" s="6">
        <v>80.16</v>
      </c>
      <c r="M1074" s="6">
        <f t="shared" si="64"/>
        <v>704.5</v>
      </c>
      <c r="N1074" s="6">
        <f t="shared" si="65"/>
        <v>400.79999999999995</v>
      </c>
      <c r="O1074" s="6">
        <f t="shared" si="66"/>
        <v>303.70000000000005</v>
      </c>
      <c r="P1074" s="8">
        <f t="shared" si="67"/>
        <v>0.43108587650816188</v>
      </c>
      <c r="Q1074" s="9">
        <f>YEAR(SalesDataTable[[#This Row],[Order Date]])</f>
        <v>2026</v>
      </c>
      <c r="R1074" s="8" t="str">
        <f>"Q"&amp;ROUNDUP(MONTH(SalesDataTable[[#This Row],[Order Date]])/3,0)</f>
        <v>Q2</v>
      </c>
      <c r="S1074" s="5">
        <f>MONTH(SalesDataTable[[#This Row],[Order Date]])</f>
        <v>6</v>
      </c>
      <c r="T1074" s="8" t="str">
        <f>TEXT(SalesDataTable[[#This Row],[Order Date]],"mmm")</f>
        <v>Jun</v>
      </c>
    </row>
    <row r="1075" spans="1:20" ht="15.75" x14ac:dyDescent="0.25">
      <c r="A1075" s="2">
        <v>810</v>
      </c>
      <c r="B1075" s="3">
        <v>46185</v>
      </c>
      <c r="C1075" s="4" t="s">
        <v>26</v>
      </c>
      <c r="D1075" s="4" t="s">
        <v>63</v>
      </c>
      <c r="E1075" s="4" t="s">
        <v>39</v>
      </c>
      <c r="F1075" s="4" t="s">
        <v>33</v>
      </c>
      <c r="G1075" s="4" t="s">
        <v>54</v>
      </c>
      <c r="H1075" s="4" t="s">
        <v>62</v>
      </c>
      <c r="I1075" s="5">
        <v>3</v>
      </c>
      <c r="J1075" s="6">
        <v>36.659999999999997</v>
      </c>
      <c r="K1075" s="7">
        <v>0</v>
      </c>
      <c r="L1075" s="6">
        <v>13.55</v>
      </c>
      <c r="M1075" s="6">
        <f t="shared" si="64"/>
        <v>109.97999999999999</v>
      </c>
      <c r="N1075" s="6">
        <f t="shared" si="65"/>
        <v>40.650000000000006</v>
      </c>
      <c r="O1075" s="6">
        <f t="shared" si="66"/>
        <v>69.329999999999984</v>
      </c>
      <c r="P1075" s="8">
        <f t="shared" si="67"/>
        <v>0.63038734315330047</v>
      </c>
      <c r="Q1075" s="9">
        <f>YEAR(SalesDataTable[[#This Row],[Order Date]])</f>
        <v>2026</v>
      </c>
      <c r="R1075" s="8" t="str">
        <f>"Q"&amp;ROUNDUP(MONTH(SalesDataTable[[#This Row],[Order Date]])/3,0)</f>
        <v>Q2</v>
      </c>
      <c r="S1075" s="5">
        <f>MONTH(SalesDataTable[[#This Row],[Order Date]])</f>
        <v>6</v>
      </c>
      <c r="T1075" s="8" t="str">
        <f>TEXT(SalesDataTable[[#This Row],[Order Date]],"mmm")</f>
        <v>Jun</v>
      </c>
    </row>
    <row r="1076" spans="1:20" ht="15.75" x14ac:dyDescent="0.25">
      <c r="A1076" s="2">
        <v>855</v>
      </c>
      <c r="B1076" s="3">
        <v>46185</v>
      </c>
      <c r="C1076" s="4" t="s">
        <v>26</v>
      </c>
      <c r="D1076" s="4" t="s">
        <v>47</v>
      </c>
      <c r="E1076" s="4" t="s">
        <v>22</v>
      </c>
      <c r="F1076" s="4" t="s">
        <v>36</v>
      </c>
      <c r="G1076" s="4" t="s">
        <v>34</v>
      </c>
      <c r="H1076" s="4" t="s">
        <v>35</v>
      </c>
      <c r="I1076" s="5">
        <v>1</v>
      </c>
      <c r="J1076" s="6">
        <v>36.299999999999997</v>
      </c>
      <c r="K1076" s="7">
        <v>0.1</v>
      </c>
      <c r="L1076" s="6">
        <v>13.69</v>
      </c>
      <c r="M1076" s="6">
        <f t="shared" si="64"/>
        <v>32.67</v>
      </c>
      <c r="N1076" s="6">
        <f t="shared" si="65"/>
        <v>13.69</v>
      </c>
      <c r="O1076" s="6">
        <f t="shared" si="66"/>
        <v>18.980000000000004</v>
      </c>
      <c r="P1076" s="8">
        <f t="shared" si="67"/>
        <v>0.58096112641567199</v>
      </c>
      <c r="Q1076" s="9">
        <f>YEAR(SalesDataTable[[#This Row],[Order Date]])</f>
        <v>2026</v>
      </c>
      <c r="R1076" s="8" t="str">
        <f>"Q"&amp;ROUNDUP(MONTH(SalesDataTable[[#This Row],[Order Date]])/3,0)</f>
        <v>Q2</v>
      </c>
      <c r="S1076" s="5">
        <f>MONTH(SalesDataTable[[#This Row],[Order Date]])</f>
        <v>6</v>
      </c>
      <c r="T1076" s="8" t="str">
        <f>TEXT(SalesDataTable[[#This Row],[Order Date]],"mmm")</f>
        <v>Jun</v>
      </c>
    </row>
    <row r="1077" spans="1:20" ht="15.75" x14ac:dyDescent="0.25">
      <c r="A1077" s="2">
        <v>1612</v>
      </c>
      <c r="B1077" s="3">
        <v>46185</v>
      </c>
      <c r="C1077" s="4" t="s">
        <v>31</v>
      </c>
      <c r="D1077" s="4" t="s">
        <v>72</v>
      </c>
      <c r="E1077" s="4" t="s">
        <v>22</v>
      </c>
      <c r="F1077" s="4" t="s">
        <v>33</v>
      </c>
      <c r="G1077" s="4" t="s">
        <v>43</v>
      </c>
      <c r="H1077" s="4" t="s">
        <v>71</v>
      </c>
      <c r="I1077" s="5">
        <v>2</v>
      </c>
      <c r="J1077" s="6">
        <v>120.64</v>
      </c>
      <c r="K1077" s="7">
        <v>0</v>
      </c>
      <c r="L1077" s="6">
        <v>61.66</v>
      </c>
      <c r="M1077" s="6">
        <f t="shared" si="64"/>
        <v>241.28</v>
      </c>
      <c r="N1077" s="6">
        <f t="shared" si="65"/>
        <v>123.32</v>
      </c>
      <c r="O1077" s="6">
        <f t="shared" si="66"/>
        <v>117.96000000000001</v>
      </c>
      <c r="P1077" s="8">
        <f t="shared" si="67"/>
        <v>0.48889257294429711</v>
      </c>
      <c r="Q1077" s="9">
        <f>YEAR(SalesDataTable[[#This Row],[Order Date]])</f>
        <v>2026</v>
      </c>
      <c r="R1077" s="8" t="str">
        <f>"Q"&amp;ROUNDUP(MONTH(SalesDataTable[[#This Row],[Order Date]])/3,0)</f>
        <v>Q2</v>
      </c>
      <c r="S1077" s="5">
        <f>MONTH(SalesDataTable[[#This Row],[Order Date]])</f>
        <v>6</v>
      </c>
      <c r="T1077" s="8" t="str">
        <f>TEXT(SalesDataTable[[#This Row],[Order Date]],"mmm")</f>
        <v>Jun</v>
      </c>
    </row>
    <row r="1078" spans="1:20" ht="15.75" x14ac:dyDescent="0.25">
      <c r="A1078" s="2">
        <v>1704</v>
      </c>
      <c r="B1078" s="3">
        <v>46185</v>
      </c>
      <c r="C1078" s="4" t="s">
        <v>31</v>
      </c>
      <c r="D1078" s="4" t="s">
        <v>72</v>
      </c>
      <c r="E1078" s="4" t="s">
        <v>22</v>
      </c>
      <c r="F1078" s="4" t="s">
        <v>23</v>
      </c>
      <c r="G1078" s="4" t="s">
        <v>34</v>
      </c>
      <c r="H1078" s="4" t="s">
        <v>52</v>
      </c>
      <c r="I1078" s="5">
        <v>1</v>
      </c>
      <c r="J1078" s="6">
        <v>47.07</v>
      </c>
      <c r="K1078" s="7">
        <v>0</v>
      </c>
      <c r="L1078" s="6">
        <v>18.7</v>
      </c>
      <c r="M1078" s="6">
        <f t="shared" si="64"/>
        <v>47.07</v>
      </c>
      <c r="N1078" s="6">
        <f t="shared" si="65"/>
        <v>18.7</v>
      </c>
      <c r="O1078" s="6">
        <f t="shared" si="66"/>
        <v>28.37</v>
      </c>
      <c r="P1078" s="8">
        <f t="shared" si="67"/>
        <v>0.60271935415338862</v>
      </c>
      <c r="Q1078" s="9">
        <f>YEAR(SalesDataTable[[#This Row],[Order Date]])</f>
        <v>2026</v>
      </c>
      <c r="R1078" s="8" t="str">
        <f>"Q"&amp;ROUNDUP(MONTH(SalesDataTable[[#This Row],[Order Date]])/3,0)</f>
        <v>Q2</v>
      </c>
      <c r="S1078" s="5">
        <f>MONTH(SalesDataTable[[#This Row],[Order Date]])</f>
        <v>6</v>
      </c>
      <c r="T1078" s="8" t="str">
        <f>TEXT(SalesDataTable[[#This Row],[Order Date]],"mmm")</f>
        <v>Jun</v>
      </c>
    </row>
    <row r="1079" spans="1:20" ht="15.75" x14ac:dyDescent="0.25">
      <c r="A1079" s="2">
        <v>1857</v>
      </c>
      <c r="B1079" s="3">
        <v>46185</v>
      </c>
      <c r="C1079" s="4" t="s">
        <v>31</v>
      </c>
      <c r="D1079" s="4" t="s">
        <v>38</v>
      </c>
      <c r="E1079" s="4" t="s">
        <v>48</v>
      </c>
      <c r="F1079" s="4" t="s">
        <v>36</v>
      </c>
      <c r="G1079" s="4" t="s">
        <v>29</v>
      </c>
      <c r="H1079" s="4" t="s">
        <v>57</v>
      </c>
      <c r="I1079" s="5">
        <v>2</v>
      </c>
      <c r="J1079" s="6">
        <v>154.94</v>
      </c>
      <c r="K1079" s="7">
        <v>0.05</v>
      </c>
      <c r="L1079" s="6">
        <v>77.260000000000005</v>
      </c>
      <c r="M1079" s="6">
        <f t="shared" si="64"/>
        <v>294.38599999999997</v>
      </c>
      <c r="N1079" s="6">
        <f t="shared" si="65"/>
        <v>154.52000000000001</v>
      </c>
      <c r="O1079" s="6">
        <f t="shared" si="66"/>
        <v>139.86599999999996</v>
      </c>
      <c r="P1079" s="8">
        <f t="shared" si="67"/>
        <v>0.47511090880680457</v>
      </c>
      <c r="Q1079" s="9">
        <f>YEAR(SalesDataTable[[#This Row],[Order Date]])</f>
        <v>2026</v>
      </c>
      <c r="R1079" s="8" t="str">
        <f>"Q"&amp;ROUNDUP(MONTH(SalesDataTable[[#This Row],[Order Date]])/3,0)</f>
        <v>Q2</v>
      </c>
      <c r="S1079" s="5">
        <f>MONTH(SalesDataTable[[#This Row],[Order Date]])</f>
        <v>6</v>
      </c>
      <c r="T1079" s="8" t="str">
        <f>TEXT(SalesDataTable[[#This Row],[Order Date]],"mmm")</f>
        <v>Jun</v>
      </c>
    </row>
    <row r="1080" spans="1:20" ht="15.75" x14ac:dyDescent="0.25">
      <c r="A1080" s="2">
        <v>1888</v>
      </c>
      <c r="B1080" s="3">
        <v>46185</v>
      </c>
      <c r="C1080" s="4" t="s">
        <v>26</v>
      </c>
      <c r="D1080" s="4" t="s">
        <v>63</v>
      </c>
      <c r="E1080" s="4" t="s">
        <v>22</v>
      </c>
      <c r="F1080" s="4" t="s">
        <v>23</v>
      </c>
      <c r="G1080" s="4" t="s">
        <v>34</v>
      </c>
      <c r="H1080" s="4" t="s">
        <v>52</v>
      </c>
      <c r="I1080" s="5">
        <v>1</v>
      </c>
      <c r="J1080" s="6">
        <v>45.97</v>
      </c>
      <c r="K1080" s="7">
        <v>0.05</v>
      </c>
      <c r="L1080" s="6">
        <v>18.41</v>
      </c>
      <c r="M1080" s="6">
        <f t="shared" si="64"/>
        <v>43.671499999999995</v>
      </c>
      <c r="N1080" s="6">
        <f t="shared" si="65"/>
        <v>18.41</v>
      </c>
      <c r="O1080" s="6">
        <f t="shared" si="66"/>
        <v>25.261499999999995</v>
      </c>
      <c r="P1080" s="8">
        <f t="shared" si="67"/>
        <v>0.57844360738696854</v>
      </c>
      <c r="Q1080" s="9">
        <f>YEAR(SalesDataTable[[#This Row],[Order Date]])</f>
        <v>2026</v>
      </c>
      <c r="R1080" s="8" t="str">
        <f>"Q"&amp;ROUNDUP(MONTH(SalesDataTable[[#This Row],[Order Date]])/3,0)</f>
        <v>Q2</v>
      </c>
      <c r="S1080" s="5">
        <f>MONTH(SalesDataTable[[#This Row],[Order Date]])</f>
        <v>6</v>
      </c>
      <c r="T1080" s="8" t="str">
        <f>TEXT(SalesDataTable[[#This Row],[Order Date]],"mmm")</f>
        <v>Jun</v>
      </c>
    </row>
    <row r="1081" spans="1:20" ht="15.75" x14ac:dyDescent="0.25">
      <c r="A1081" s="2">
        <v>2683</v>
      </c>
      <c r="B1081" s="3">
        <v>46185</v>
      </c>
      <c r="C1081" s="4" t="s">
        <v>40</v>
      </c>
      <c r="D1081" s="4" t="s">
        <v>53</v>
      </c>
      <c r="E1081" s="4" t="s">
        <v>22</v>
      </c>
      <c r="F1081" s="4" t="s">
        <v>23</v>
      </c>
      <c r="G1081" s="4" t="s">
        <v>43</v>
      </c>
      <c r="H1081" s="4" t="s">
        <v>49</v>
      </c>
      <c r="I1081" s="5">
        <v>1</v>
      </c>
      <c r="J1081" s="6">
        <v>198.64</v>
      </c>
      <c r="K1081" s="7">
        <v>0.05</v>
      </c>
      <c r="L1081" s="6">
        <v>101.89</v>
      </c>
      <c r="M1081" s="6">
        <f t="shared" si="64"/>
        <v>188.70799999999997</v>
      </c>
      <c r="N1081" s="6">
        <f t="shared" si="65"/>
        <v>101.89</v>
      </c>
      <c r="O1081" s="6">
        <f t="shared" si="66"/>
        <v>86.817999999999969</v>
      </c>
      <c r="P1081" s="8">
        <f t="shared" si="67"/>
        <v>0.46006528605040581</v>
      </c>
      <c r="Q1081" s="9">
        <f>YEAR(SalesDataTable[[#This Row],[Order Date]])</f>
        <v>2026</v>
      </c>
      <c r="R1081" s="8" t="str">
        <f>"Q"&amp;ROUNDUP(MONTH(SalesDataTable[[#This Row],[Order Date]])/3,0)</f>
        <v>Q2</v>
      </c>
      <c r="S1081" s="5">
        <f>MONTH(SalesDataTable[[#This Row],[Order Date]])</f>
        <v>6</v>
      </c>
      <c r="T1081" s="8" t="str">
        <f>TEXT(SalesDataTable[[#This Row],[Order Date]],"mmm")</f>
        <v>Jun</v>
      </c>
    </row>
    <row r="1082" spans="1:20" ht="15.75" x14ac:dyDescent="0.25">
      <c r="A1082" s="2">
        <v>4211</v>
      </c>
      <c r="B1082" s="3">
        <v>46185</v>
      </c>
      <c r="C1082" s="4" t="s">
        <v>31</v>
      </c>
      <c r="D1082" s="4" t="s">
        <v>38</v>
      </c>
      <c r="E1082" s="4" t="s">
        <v>22</v>
      </c>
      <c r="F1082" s="4" t="s">
        <v>33</v>
      </c>
      <c r="G1082" s="4" t="s">
        <v>34</v>
      </c>
      <c r="H1082" s="4" t="s">
        <v>68</v>
      </c>
      <c r="I1082" s="5">
        <v>5</v>
      </c>
      <c r="J1082" s="6">
        <v>168.57</v>
      </c>
      <c r="K1082" s="7">
        <v>0</v>
      </c>
      <c r="L1082" s="6">
        <v>88.65</v>
      </c>
      <c r="M1082" s="6">
        <f t="shared" si="64"/>
        <v>842.84999999999991</v>
      </c>
      <c r="N1082" s="6">
        <f t="shared" si="65"/>
        <v>443.25</v>
      </c>
      <c r="O1082" s="6">
        <f t="shared" si="66"/>
        <v>399.59999999999991</v>
      </c>
      <c r="P1082" s="8">
        <f t="shared" si="67"/>
        <v>0.47410571276027758</v>
      </c>
      <c r="Q1082" s="9">
        <f>YEAR(SalesDataTable[[#This Row],[Order Date]])</f>
        <v>2026</v>
      </c>
      <c r="R1082" s="8" t="str">
        <f>"Q"&amp;ROUNDUP(MONTH(SalesDataTable[[#This Row],[Order Date]])/3,0)</f>
        <v>Q2</v>
      </c>
      <c r="S1082" s="5">
        <f>MONTH(SalesDataTable[[#This Row],[Order Date]])</f>
        <v>6</v>
      </c>
      <c r="T1082" s="8" t="str">
        <f>TEXT(SalesDataTable[[#This Row],[Order Date]],"mmm")</f>
        <v>Jun</v>
      </c>
    </row>
    <row r="1083" spans="1:20" ht="15.75" x14ac:dyDescent="0.25">
      <c r="A1083" s="2">
        <v>4353</v>
      </c>
      <c r="B1083" s="3">
        <v>46185</v>
      </c>
      <c r="C1083" s="4" t="s">
        <v>26</v>
      </c>
      <c r="D1083" s="4" t="s">
        <v>47</v>
      </c>
      <c r="E1083" s="4" t="s">
        <v>39</v>
      </c>
      <c r="F1083" s="4" t="s">
        <v>33</v>
      </c>
      <c r="G1083" s="4" t="s">
        <v>34</v>
      </c>
      <c r="H1083" s="4" t="s">
        <v>35</v>
      </c>
      <c r="I1083" s="5">
        <v>1</v>
      </c>
      <c r="J1083" s="6">
        <v>36.65</v>
      </c>
      <c r="K1083" s="7">
        <v>0</v>
      </c>
      <c r="L1083" s="6">
        <v>13.97</v>
      </c>
      <c r="M1083" s="6">
        <f t="shared" si="64"/>
        <v>36.65</v>
      </c>
      <c r="N1083" s="6">
        <f t="shared" si="65"/>
        <v>13.97</v>
      </c>
      <c r="O1083" s="6">
        <f t="shared" si="66"/>
        <v>22.68</v>
      </c>
      <c r="P1083" s="8">
        <f t="shared" si="67"/>
        <v>0.61882673942701227</v>
      </c>
      <c r="Q1083" s="9">
        <f>YEAR(SalesDataTable[[#This Row],[Order Date]])</f>
        <v>2026</v>
      </c>
      <c r="R1083" s="8" t="str">
        <f>"Q"&amp;ROUNDUP(MONTH(SalesDataTable[[#This Row],[Order Date]])/3,0)</f>
        <v>Q2</v>
      </c>
      <c r="S1083" s="5">
        <f>MONTH(SalesDataTable[[#This Row],[Order Date]])</f>
        <v>6</v>
      </c>
      <c r="T1083" s="8" t="str">
        <f>TEXT(SalesDataTable[[#This Row],[Order Date]],"mmm")</f>
        <v>Jun</v>
      </c>
    </row>
    <row r="1084" spans="1:20" ht="15.75" x14ac:dyDescent="0.25">
      <c r="A1084" s="2">
        <v>5020</v>
      </c>
      <c r="B1084" s="3">
        <v>46185</v>
      </c>
      <c r="C1084" s="4" t="s">
        <v>31</v>
      </c>
      <c r="D1084" s="4" t="s">
        <v>45</v>
      </c>
      <c r="E1084" s="4" t="s">
        <v>39</v>
      </c>
      <c r="F1084" s="4" t="s">
        <v>23</v>
      </c>
      <c r="G1084" s="4" t="s">
        <v>34</v>
      </c>
      <c r="H1084" s="4" t="s">
        <v>35</v>
      </c>
      <c r="I1084" s="5">
        <v>2</v>
      </c>
      <c r="J1084" s="6">
        <v>35.450000000000003</v>
      </c>
      <c r="K1084" s="7">
        <v>0.05</v>
      </c>
      <c r="L1084" s="6">
        <v>13.39</v>
      </c>
      <c r="M1084" s="6">
        <f t="shared" si="64"/>
        <v>67.355000000000004</v>
      </c>
      <c r="N1084" s="6">
        <f t="shared" si="65"/>
        <v>26.78</v>
      </c>
      <c r="O1084" s="6">
        <f t="shared" si="66"/>
        <v>40.575000000000003</v>
      </c>
      <c r="P1084" s="8">
        <f t="shared" si="67"/>
        <v>0.60240516665429444</v>
      </c>
      <c r="Q1084" s="9">
        <f>YEAR(SalesDataTable[[#This Row],[Order Date]])</f>
        <v>2026</v>
      </c>
      <c r="R1084" s="8" t="str">
        <f>"Q"&amp;ROUNDUP(MONTH(SalesDataTable[[#This Row],[Order Date]])/3,0)</f>
        <v>Q2</v>
      </c>
      <c r="S1084" s="5">
        <f>MONTH(SalesDataTable[[#This Row],[Order Date]])</f>
        <v>6</v>
      </c>
      <c r="T1084" s="8" t="str">
        <f>TEXT(SalesDataTable[[#This Row],[Order Date]],"mmm")</f>
        <v>Jun</v>
      </c>
    </row>
    <row r="1085" spans="1:20" ht="15.75" x14ac:dyDescent="0.25">
      <c r="A1085" s="2">
        <v>564</v>
      </c>
      <c r="B1085" s="3">
        <v>46186</v>
      </c>
      <c r="C1085" s="4" t="s">
        <v>31</v>
      </c>
      <c r="D1085" s="4" t="s">
        <v>45</v>
      </c>
      <c r="E1085" s="4" t="s">
        <v>39</v>
      </c>
      <c r="F1085" s="4" t="s">
        <v>33</v>
      </c>
      <c r="G1085" s="4" t="s">
        <v>34</v>
      </c>
      <c r="H1085" s="4" t="s">
        <v>52</v>
      </c>
      <c r="I1085" s="5">
        <v>3</v>
      </c>
      <c r="J1085" s="6">
        <v>45.82</v>
      </c>
      <c r="K1085" s="7">
        <v>0.1</v>
      </c>
      <c r="L1085" s="6">
        <v>18.61</v>
      </c>
      <c r="M1085" s="6">
        <f t="shared" si="64"/>
        <v>123.71400000000001</v>
      </c>
      <c r="N1085" s="6">
        <f t="shared" si="65"/>
        <v>55.83</v>
      </c>
      <c r="O1085" s="6">
        <f t="shared" si="66"/>
        <v>67.884000000000015</v>
      </c>
      <c r="P1085" s="8">
        <f t="shared" si="67"/>
        <v>0.54871720258014456</v>
      </c>
      <c r="Q1085" s="9">
        <f>YEAR(SalesDataTable[[#This Row],[Order Date]])</f>
        <v>2026</v>
      </c>
      <c r="R1085" s="8" t="str">
        <f>"Q"&amp;ROUNDUP(MONTH(SalesDataTable[[#This Row],[Order Date]])/3,0)</f>
        <v>Q2</v>
      </c>
      <c r="S1085" s="5">
        <f>MONTH(SalesDataTable[[#This Row],[Order Date]])</f>
        <v>6</v>
      </c>
      <c r="T1085" s="8" t="str">
        <f>TEXT(SalesDataTable[[#This Row],[Order Date]],"mmm")</f>
        <v>Jun</v>
      </c>
    </row>
    <row r="1086" spans="1:20" ht="15.75" x14ac:dyDescent="0.25">
      <c r="A1086" s="2">
        <v>736</v>
      </c>
      <c r="B1086" s="3">
        <v>46186</v>
      </c>
      <c r="C1086" s="4" t="s">
        <v>40</v>
      </c>
      <c r="D1086" s="4" t="s">
        <v>67</v>
      </c>
      <c r="E1086" s="4" t="s">
        <v>39</v>
      </c>
      <c r="F1086" s="4" t="s">
        <v>36</v>
      </c>
      <c r="G1086" s="4" t="s">
        <v>29</v>
      </c>
      <c r="H1086" s="4" t="s">
        <v>57</v>
      </c>
      <c r="I1086" s="5">
        <v>1</v>
      </c>
      <c r="J1086" s="6">
        <v>152.78</v>
      </c>
      <c r="K1086" s="7">
        <v>0</v>
      </c>
      <c r="L1086" s="6">
        <v>78.540000000000006</v>
      </c>
      <c r="M1086" s="6">
        <f t="shared" si="64"/>
        <v>152.78</v>
      </c>
      <c r="N1086" s="6">
        <f t="shared" si="65"/>
        <v>78.540000000000006</v>
      </c>
      <c r="O1086" s="6">
        <f t="shared" si="66"/>
        <v>74.239999999999995</v>
      </c>
      <c r="P1086" s="8">
        <f t="shared" si="67"/>
        <v>0.48592747741851022</v>
      </c>
      <c r="Q1086" s="9">
        <f>YEAR(SalesDataTable[[#This Row],[Order Date]])</f>
        <v>2026</v>
      </c>
      <c r="R1086" s="8" t="str">
        <f>"Q"&amp;ROUNDUP(MONTH(SalesDataTable[[#This Row],[Order Date]])/3,0)</f>
        <v>Q2</v>
      </c>
      <c r="S1086" s="5">
        <f>MONTH(SalesDataTable[[#This Row],[Order Date]])</f>
        <v>6</v>
      </c>
      <c r="T1086" s="8" t="str">
        <f>TEXT(SalesDataTable[[#This Row],[Order Date]],"mmm")</f>
        <v>Jun</v>
      </c>
    </row>
    <row r="1087" spans="1:20" ht="15.75" x14ac:dyDescent="0.25">
      <c r="A1087" s="2">
        <v>1300</v>
      </c>
      <c r="B1087" s="3">
        <v>46186</v>
      </c>
      <c r="C1087" s="4" t="s">
        <v>26</v>
      </c>
      <c r="D1087" s="4" t="s">
        <v>47</v>
      </c>
      <c r="E1087" s="4" t="s">
        <v>22</v>
      </c>
      <c r="F1087" s="4" t="s">
        <v>33</v>
      </c>
      <c r="G1087" s="4" t="s">
        <v>24</v>
      </c>
      <c r="H1087" s="4" t="s">
        <v>42</v>
      </c>
      <c r="I1087" s="5">
        <v>1</v>
      </c>
      <c r="J1087" s="6">
        <v>49.76</v>
      </c>
      <c r="K1087" s="7">
        <v>0.05</v>
      </c>
      <c r="L1087" s="6">
        <v>22.58</v>
      </c>
      <c r="M1087" s="6">
        <f t="shared" si="64"/>
        <v>47.271999999999998</v>
      </c>
      <c r="N1087" s="6">
        <f t="shared" si="65"/>
        <v>22.58</v>
      </c>
      <c r="O1087" s="6">
        <f t="shared" si="66"/>
        <v>24.692</v>
      </c>
      <c r="P1087" s="8">
        <f t="shared" si="67"/>
        <v>0.52233880521238796</v>
      </c>
      <c r="Q1087" s="9">
        <f>YEAR(SalesDataTable[[#This Row],[Order Date]])</f>
        <v>2026</v>
      </c>
      <c r="R1087" s="8" t="str">
        <f>"Q"&amp;ROUNDUP(MONTH(SalesDataTable[[#This Row],[Order Date]])/3,0)</f>
        <v>Q2</v>
      </c>
      <c r="S1087" s="5">
        <f>MONTH(SalesDataTable[[#This Row],[Order Date]])</f>
        <v>6</v>
      </c>
      <c r="T1087" s="8" t="str">
        <f>TEXT(SalesDataTable[[#This Row],[Order Date]],"mmm")</f>
        <v>Jun</v>
      </c>
    </row>
    <row r="1088" spans="1:20" ht="15.75" x14ac:dyDescent="0.25">
      <c r="A1088" s="2">
        <v>1948</v>
      </c>
      <c r="B1088" s="3">
        <v>46186</v>
      </c>
      <c r="C1088" s="4" t="s">
        <v>40</v>
      </c>
      <c r="D1088" s="4" t="s">
        <v>53</v>
      </c>
      <c r="E1088" s="4" t="s">
        <v>39</v>
      </c>
      <c r="F1088" s="4" t="s">
        <v>33</v>
      </c>
      <c r="G1088" s="4" t="s">
        <v>29</v>
      </c>
      <c r="H1088" s="4" t="s">
        <v>57</v>
      </c>
      <c r="I1088" s="5">
        <v>1</v>
      </c>
      <c r="J1088" s="6">
        <v>157.6</v>
      </c>
      <c r="K1088" s="7">
        <v>0.05</v>
      </c>
      <c r="L1088" s="6">
        <v>79.34</v>
      </c>
      <c r="M1088" s="6">
        <f t="shared" si="64"/>
        <v>149.72</v>
      </c>
      <c r="N1088" s="6">
        <f t="shared" si="65"/>
        <v>79.34</v>
      </c>
      <c r="O1088" s="6">
        <f t="shared" si="66"/>
        <v>70.38</v>
      </c>
      <c r="P1088" s="8">
        <f t="shared" si="67"/>
        <v>0.47007747795885652</v>
      </c>
      <c r="Q1088" s="9">
        <f>YEAR(SalesDataTable[[#This Row],[Order Date]])</f>
        <v>2026</v>
      </c>
      <c r="R1088" s="8" t="str">
        <f>"Q"&amp;ROUNDUP(MONTH(SalesDataTable[[#This Row],[Order Date]])/3,0)</f>
        <v>Q2</v>
      </c>
      <c r="S1088" s="5">
        <f>MONTH(SalesDataTable[[#This Row],[Order Date]])</f>
        <v>6</v>
      </c>
      <c r="T1088" s="8" t="str">
        <f>TEXT(SalesDataTable[[#This Row],[Order Date]],"mmm")</f>
        <v>Jun</v>
      </c>
    </row>
    <row r="1089" spans="1:20" ht="15.75" x14ac:dyDescent="0.25">
      <c r="A1089" s="2">
        <v>2272</v>
      </c>
      <c r="B1089" s="3">
        <v>46186</v>
      </c>
      <c r="C1089" s="4" t="s">
        <v>40</v>
      </c>
      <c r="D1089" s="4" t="s">
        <v>53</v>
      </c>
      <c r="E1089" s="4" t="s">
        <v>22</v>
      </c>
      <c r="F1089" s="4" t="s">
        <v>23</v>
      </c>
      <c r="G1089" s="4" t="s">
        <v>54</v>
      </c>
      <c r="H1089" s="4" t="s">
        <v>58</v>
      </c>
      <c r="I1089" s="5">
        <v>1</v>
      </c>
      <c r="J1089" s="6">
        <v>125.01</v>
      </c>
      <c r="K1089" s="7">
        <v>0.15</v>
      </c>
      <c r="L1089" s="6">
        <v>70.39</v>
      </c>
      <c r="M1089" s="6">
        <f t="shared" si="64"/>
        <v>106.2585</v>
      </c>
      <c r="N1089" s="6">
        <f t="shared" si="65"/>
        <v>70.39</v>
      </c>
      <c r="O1089" s="6">
        <f t="shared" si="66"/>
        <v>35.868499999999997</v>
      </c>
      <c r="P1089" s="8">
        <f t="shared" si="67"/>
        <v>0.33755887764272974</v>
      </c>
      <c r="Q1089" s="9">
        <f>YEAR(SalesDataTable[[#This Row],[Order Date]])</f>
        <v>2026</v>
      </c>
      <c r="R1089" s="8" t="str">
        <f>"Q"&amp;ROUNDUP(MONTH(SalesDataTable[[#This Row],[Order Date]])/3,0)</f>
        <v>Q2</v>
      </c>
      <c r="S1089" s="5">
        <f>MONTH(SalesDataTable[[#This Row],[Order Date]])</f>
        <v>6</v>
      </c>
      <c r="T1089" s="8" t="str">
        <f>TEXT(SalesDataTable[[#This Row],[Order Date]],"mmm")</f>
        <v>Jun</v>
      </c>
    </row>
    <row r="1090" spans="1:20" ht="15.75" x14ac:dyDescent="0.25">
      <c r="A1090" s="2">
        <v>2680</v>
      </c>
      <c r="B1090" s="3">
        <v>46186</v>
      </c>
      <c r="C1090" s="4" t="s">
        <v>26</v>
      </c>
      <c r="D1090" s="4" t="s">
        <v>69</v>
      </c>
      <c r="E1090" s="4" t="s">
        <v>22</v>
      </c>
      <c r="F1090" s="4" t="s">
        <v>23</v>
      </c>
      <c r="G1090" s="4" t="s">
        <v>29</v>
      </c>
      <c r="H1090" s="4" t="s">
        <v>30</v>
      </c>
      <c r="I1090" s="5">
        <v>1</v>
      </c>
      <c r="J1090" s="6">
        <v>93.59</v>
      </c>
      <c r="K1090" s="7">
        <v>0.15</v>
      </c>
      <c r="L1090" s="6">
        <v>46.48</v>
      </c>
      <c r="M1090" s="6">
        <f t="shared" ref="M1090:M1153" si="68">I1090*J1090*(1-K1090)</f>
        <v>79.551500000000004</v>
      </c>
      <c r="N1090" s="6">
        <f t="shared" ref="N1090:N1153" si="69">I1090*L1090</f>
        <v>46.48</v>
      </c>
      <c r="O1090" s="6">
        <f t="shared" ref="O1090:O1153" si="70">M1090-N1090</f>
        <v>33.071500000000007</v>
      </c>
      <c r="P1090" s="8">
        <f t="shared" ref="P1090:P1153" si="71">IFERROR(O1090/M1090,0)</f>
        <v>0.41572440494522422</v>
      </c>
      <c r="Q1090" s="9">
        <f>YEAR(SalesDataTable[[#This Row],[Order Date]])</f>
        <v>2026</v>
      </c>
      <c r="R1090" s="8" t="str">
        <f>"Q"&amp;ROUNDUP(MONTH(SalesDataTable[[#This Row],[Order Date]])/3,0)</f>
        <v>Q2</v>
      </c>
      <c r="S1090" s="5">
        <f>MONTH(SalesDataTable[[#This Row],[Order Date]])</f>
        <v>6</v>
      </c>
      <c r="T1090" s="8" t="str">
        <f>TEXT(SalesDataTable[[#This Row],[Order Date]],"mmm")</f>
        <v>Jun</v>
      </c>
    </row>
    <row r="1091" spans="1:20" ht="15.75" x14ac:dyDescent="0.25">
      <c r="A1091" s="2">
        <v>4178</v>
      </c>
      <c r="B1091" s="3">
        <v>46186</v>
      </c>
      <c r="C1091" s="4" t="s">
        <v>31</v>
      </c>
      <c r="D1091" s="4" t="s">
        <v>32</v>
      </c>
      <c r="E1091" s="4" t="s">
        <v>39</v>
      </c>
      <c r="F1091" s="4" t="s">
        <v>23</v>
      </c>
      <c r="G1091" s="4" t="s">
        <v>29</v>
      </c>
      <c r="H1091" s="4" t="s">
        <v>37</v>
      </c>
      <c r="I1091" s="5">
        <v>4</v>
      </c>
      <c r="J1091" s="6">
        <v>143.9</v>
      </c>
      <c r="K1091" s="7">
        <v>0.05</v>
      </c>
      <c r="L1091" s="6">
        <v>79.709999999999994</v>
      </c>
      <c r="M1091" s="6">
        <f t="shared" si="68"/>
        <v>546.82000000000005</v>
      </c>
      <c r="N1091" s="6">
        <f t="shared" si="69"/>
        <v>318.83999999999997</v>
      </c>
      <c r="O1091" s="6">
        <f t="shared" si="70"/>
        <v>227.98000000000008</v>
      </c>
      <c r="P1091" s="8">
        <f t="shared" si="71"/>
        <v>0.41691964448996022</v>
      </c>
      <c r="Q1091" s="9">
        <f>YEAR(SalesDataTable[[#This Row],[Order Date]])</f>
        <v>2026</v>
      </c>
      <c r="R1091" s="8" t="str">
        <f>"Q"&amp;ROUNDUP(MONTH(SalesDataTable[[#This Row],[Order Date]])/3,0)</f>
        <v>Q2</v>
      </c>
      <c r="S1091" s="5">
        <f>MONTH(SalesDataTable[[#This Row],[Order Date]])</f>
        <v>6</v>
      </c>
      <c r="T1091" s="8" t="str">
        <f>TEXT(SalesDataTable[[#This Row],[Order Date]],"mmm")</f>
        <v>Jun</v>
      </c>
    </row>
    <row r="1092" spans="1:20" ht="15.75" x14ac:dyDescent="0.25">
      <c r="A1092" s="2">
        <v>4272</v>
      </c>
      <c r="B1092" s="3">
        <v>46186</v>
      </c>
      <c r="C1092" s="4" t="s">
        <v>40</v>
      </c>
      <c r="D1092" s="4" t="s">
        <v>51</v>
      </c>
      <c r="E1092" s="4" t="s">
        <v>48</v>
      </c>
      <c r="F1092" s="4" t="s">
        <v>23</v>
      </c>
      <c r="G1092" s="4" t="s">
        <v>43</v>
      </c>
      <c r="H1092" s="4" t="s">
        <v>49</v>
      </c>
      <c r="I1092" s="5">
        <v>4</v>
      </c>
      <c r="J1092" s="6">
        <v>190.97</v>
      </c>
      <c r="K1092" s="7">
        <v>0</v>
      </c>
      <c r="L1092" s="6">
        <v>103.36</v>
      </c>
      <c r="M1092" s="6">
        <f t="shared" si="68"/>
        <v>763.88</v>
      </c>
      <c r="N1092" s="6">
        <f t="shared" si="69"/>
        <v>413.44</v>
      </c>
      <c r="O1092" s="6">
        <f t="shared" si="70"/>
        <v>350.44</v>
      </c>
      <c r="P1092" s="8">
        <f t="shared" si="71"/>
        <v>0.45876315651673039</v>
      </c>
      <c r="Q1092" s="9">
        <f>YEAR(SalesDataTable[[#This Row],[Order Date]])</f>
        <v>2026</v>
      </c>
      <c r="R1092" s="8" t="str">
        <f>"Q"&amp;ROUNDUP(MONTH(SalesDataTable[[#This Row],[Order Date]])/3,0)</f>
        <v>Q2</v>
      </c>
      <c r="S1092" s="5">
        <f>MONTH(SalesDataTable[[#This Row],[Order Date]])</f>
        <v>6</v>
      </c>
      <c r="T1092" s="8" t="str">
        <f>TEXT(SalesDataTable[[#This Row],[Order Date]],"mmm")</f>
        <v>Jun</v>
      </c>
    </row>
    <row r="1093" spans="1:20" ht="15.75" x14ac:dyDescent="0.25">
      <c r="A1093" s="2">
        <v>4713</v>
      </c>
      <c r="B1093" s="3">
        <v>46186</v>
      </c>
      <c r="C1093" s="4" t="s">
        <v>40</v>
      </c>
      <c r="D1093" s="4" t="s">
        <v>67</v>
      </c>
      <c r="E1093" s="4" t="s">
        <v>39</v>
      </c>
      <c r="F1093" s="4" t="s">
        <v>36</v>
      </c>
      <c r="G1093" s="4" t="s">
        <v>54</v>
      </c>
      <c r="H1093" s="4" t="s">
        <v>62</v>
      </c>
      <c r="I1093" s="5">
        <v>1</v>
      </c>
      <c r="J1093" s="6">
        <v>35.78</v>
      </c>
      <c r="K1093" s="7">
        <v>0</v>
      </c>
      <c r="L1093" s="6">
        <v>14</v>
      </c>
      <c r="M1093" s="6">
        <f t="shared" si="68"/>
        <v>35.78</v>
      </c>
      <c r="N1093" s="6">
        <f t="shared" si="69"/>
        <v>14</v>
      </c>
      <c r="O1093" s="6">
        <f t="shared" si="70"/>
        <v>21.78</v>
      </c>
      <c r="P1093" s="8">
        <f t="shared" si="71"/>
        <v>0.60871995528228062</v>
      </c>
      <c r="Q1093" s="9">
        <f>YEAR(SalesDataTable[[#This Row],[Order Date]])</f>
        <v>2026</v>
      </c>
      <c r="R1093" s="8" t="str">
        <f>"Q"&amp;ROUNDUP(MONTH(SalesDataTable[[#This Row],[Order Date]])/3,0)</f>
        <v>Q2</v>
      </c>
      <c r="S1093" s="5">
        <f>MONTH(SalesDataTable[[#This Row],[Order Date]])</f>
        <v>6</v>
      </c>
      <c r="T1093" s="8" t="str">
        <f>TEXT(SalesDataTable[[#This Row],[Order Date]],"mmm")</f>
        <v>Jun</v>
      </c>
    </row>
    <row r="1094" spans="1:20" ht="15.75" x14ac:dyDescent="0.25">
      <c r="A1094" s="2">
        <v>5166</v>
      </c>
      <c r="B1094" s="3">
        <v>46186</v>
      </c>
      <c r="C1094" s="4" t="s">
        <v>40</v>
      </c>
      <c r="D1094" s="4" t="s">
        <v>51</v>
      </c>
      <c r="E1094" s="4" t="s">
        <v>48</v>
      </c>
      <c r="F1094" s="4" t="s">
        <v>33</v>
      </c>
      <c r="G1094" s="4" t="s">
        <v>43</v>
      </c>
      <c r="H1094" s="4" t="s">
        <v>71</v>
      </c>
      <c r="I1094" s="5">
        <v>3</v>
      </c>
      <c r="J1094" s="6">
        <v>125.25</v>
      </c>
      <c r="K1094" s="7">
        <v>0.05</v>
      </c>
      <c r="L1094" s="6">
        <v>58.95</v>
      </c>
      <c r="M1094" s="6">
        <f t="shared" si="68"/>
        <v>356.96249999999998</v>
      </c>
      <c r="N1094" s="6">
        <f t="shared" si="69"/>
        <v>176.85000000000002</v>
      </c>
      <c r="O1094" s="6">
        <f t="shared" si="70"/>
        <v>180.11249999999995</v>
      </c>
      <c r="P1094" s="8">
        <f t="shared" si="71"/>
        <v>0.50456980775291516</v>
      </c>
      <c r="Q1094" s="9">
        <f>YEAR(SalesDataTable[[#This Row],[Order Date]])</f>
        <v>2026</v>
      </c>
      <c r="R1094" s="8" t="str">
        <f>"Q"&amp;ROUNDUP(MONTH(SalesDataTable[[#This Row],[Order Date]])/3,0)</f>
        <v>Q2</v>
      </c>
      <c r="S1094" s="5">
        <f>MONTH(SalesDataTable[[#This Row],[Order Date]])</f>
        <v>6</v>
      </c>
      <c r="T1094" s="8" t="str">
        <f>TEXT(SalesDataTable[[#This Row],[Order Date]],"mmm")</f>
        <v>Jun</v>
      </c>
    </row>
    <row r="1095" spans="1:20" ht="15.75" x14ac:dyDescent="0.25">
      <c r="A1095" s="2">
        <v>486</v>
      </c>
      <c r="B1095" s="3">
        <v>46187</v>
      </c>
      <c r="C1095" s="4" t="s">
        <v>20</v>
      </c>
      <c r="D1095" s="4" t="s">
        <v>56</v>
      </c>
      <c r="E1095" s="4" t="s">
        <v>28</v>
      </c>
      <c r="F1095" s="4" t="s">
        <v>36</v>
      </c>
      <c r="G1095" s="4" t="s">
        <v>29</v>
      </c>
      <c r="H1095" s="4" t="s">
        <v>66</v>
      </c>
      <c r="I1095" s="5">
        <v>8</v>
      </c>
      <c r="J1095" s="6">
        <v>72.36</v>
      </c>
      <c r="K1095" s="7">
        <v>0.1</v>
      </c>
      <c r="L1095" s="6">
        <v>32.229999999999997</v>
      </c>
      <c r="M1095" s="6">
        <f t="shared" si="68"/>
        <v>520.99199999999996</v>
      </c>
      <c r="N1095" s="6">
        <f t="shared" si="69"/>
        <v>257.83999999999997</v>
      </c>
      <c r="O1095" s="6">
        <f t="shared" si="70"/>
        <v>263.15199999999999</v>
      </c>
      <c r="P1095" s="8">
        <f t="shared" si="71"/>
        <v>0.5050979669553467</v>
      </c>
      <c r="Q1095" s="9">
        <f>YEAR(SalesDataTable[[#This Row],[Order Date]])</f>
        <v>2026</v>
      </c>
      <c r="R1095" s="8" t="str">
        <f>"Q"&amp;ROUNDUP(MONTH(SalesDataTable[[#This Row],[Order Date]])/3,0)</f>
        <v>Q2</v>
      </c>
      <c r="S1095" s="5">
        <f>MONTH(SalesDataTable[[#This Row],[Order Date]])</f>
        <v>6</v>
      </c>
      <c r="T1095" s="8" t="str">
        <f>TEXT(SalesDataTable[[#This Row],[Order Date]],"mmm")</f>
        <v>Jun</v>
      </c>
    </row>
    <row r="1096" spans="1:20" ht="15.75" x14ac:dyDescent="0.25">
      <c r="A1096" s="2">
        <v>1507</v>
      </c>
      <c r="B1096" s="3">
        <v>46187</v>
      </c>
      <c r="C1096" s="4" t="s">
        <v>20</v>
      </c>
      <c r="D1096" s="4" t="s">
        <v>70</v>
      </c>
      <c r="E1096" s="4" t="s">
        <v>39</v>
      </c>
      <c r="F1096" s="4" t="s">
        <v>23</v>
      </c>
      <c r="G1096" s="4" t="s">
        <v>34</v>
      </c>
      <c r="H1096" s="4" t="s">
        <v>68</v>
      </c>
      <c r="I1096" s="5">
        <v>1</v>
      </c>
      <c r="J1096" s="6">
        <v>162.51</v>
      </c>
      <c r="K1096" s="7">
        <v>0</v>
      </c>
      <c r="L1096" s="6">
        <v>88.29</v>
      </c>
      <c r="M1096" s="6">
        <f t="shared" si="68"/>
        <v>162.51</v>
      </c>
      <c r="N1096" s="6">
        <f t="shared" si="69"/>
        <v>88.29</v>
      </c>
      <c r="O1096" s="6">
        <f t="shared" si="70"/>
        <v>74.219999999999985</v>
      </c>
      <c r="P1096" s="8">
        <f t="shared" si="71"/>
        <v>0.45671035628576695</v>
      </c>
      <c r="Q1096" s="9">
        <f>YEAR(SalesDataTable[[#This Row],[Order Date]])</f>
        <v>2026</v>
      </c>
      <c r="R1096" s="8" t="str">
        <f>"Q"&amp;ROUNDUP(MONTH(SalesDataTable[[#This Row],[Order Date]])/3,0)</f>
        <v>Q2</v>
      </c>
      <c r="S1096" s="5">
        <f>MONTH(SalesDataTable[[#This Row],[Order Date]])</f>
        <v>6</v>
      </c>
      <c r="T1096" s="8" t="str">
        <f>TEXT(SalesDataTable[[#This Row],[Order Date]],"mmm")</f>
        <v>Jun</v>
      </c>
    </row>
    <row r="1097" spans="1:20" ht="15.75" x14ac:dyDescent="0.25">
      <c r="A1097" s="2">
        <v>1821</v>
      </c>
      <c r="B1097" s="3">
        <v>46187</v>
      </c>
      <c r="C1097" s="4" t="s">
        <v>20</v>
      </c>
      <c r="D1097" s="4" t="s">
        <v>70</v>
      </c>
      <c r="E1097" s="4" t="s">
        <v>39</v>
      </c>
      <c r="F1097" s="4" t="s">
        <v>36</v>
      </c>
      <c r="G1097" s="4" t="s">
        <v>29</v>
      </c>
      <c r="H1097" s="4" t="s">
        <v>66</v>
      </c>
      <c r="I1097" s="5">
        <v>3</v>
      </c>
      <c r="J1097" s="6">
        <v>70.52</v>
      </c>
      <c r="K1097" s="7">
        <v>0</v>
      </c>
      <c r="L1097" s="6">
        <v>33.119999999999997</v>
      </c>
      <c r="M1097" s="6">
        <f t="shared" si="68"/>
        <v>211.56</v>
      </c>
      <c r="N1097" s="6">
        <f t="shared" si="69"/>
        <v>99.359999999999985</v>
      </c>
      <c r="O1097" s="6">
        <f t="shared" si="70"/>
        <v>112.20000000000002</v>
      </c>
      <c r="P1097" s="8">
        <f t="shared" si="71"/>
        <v>0.53034600113442998</v>
      </c>
      <c r="Q1097" s="9">
        <f>YEAR(SalesDataTable[[#This Row],[Order Date]])</f>
        <v>2026</v>
      </c>
      <c r="R1097" s="8" t="str">
        <f>"Q"&amp;ROUNDUP(MONTH(SalesDataTable[[#This Row],[Order Date]])/3,0)</f>
        <v>Q2</v>
      </c>
      <c r="S1097" s="5">
        <f>MONTH(SalesDataTable[[#This Row],[Order Date]])</f>
        <v>6</v>
      </c>
      <c r="T1097" s="8" t="str">
        <f>TEXT(SalesDataTable[[#This Row],[Order Date]],"mmm")</f>
        <v>Jun</v>
      </c>
    </row>
    <row r="1098" spans="1:20" ht="15.75" x14ac:dyDescent="0.25">
      <c r="A1098" s="2">
        <v>2588</v>
      </c>
      <c r="B1098" s="3">
        <v>46187</v>
      </c>
      <c r="C1098" s="4" t="s">
        <v>40</v>
      </c>
      <c r="D1098" s="4" t="s">
        <v>53</v>
      </c>
      <c r="E1098" s="4" t="s">
        <v>48</v>
      </c>
      <c r="F1098" s="4" t="s">
        <v>23</v>
      </c>
      <c r="G1098" s="4" t="s">
        <v>29</v>
      </c>
      <c r="H1098" s="4" t="s">
        <v>30</v>
      </c>
      <c r="I1098" s="5">
        <v>1</v>
      </c>
      <c r="J1098" s="6">
        <v>90.28</v>
      </c>
      <c r="K1098" s="7">
        <v>0</v>
      </c>
      <c r="L1098" s="6">
        <v>46.04</v>
      </c>
      <c r="M1098" s="6">
        <f t="shared" si="68"/>
        <v>90.28</v>
      </c>
      <c r="N1098" s="6">
        <f t="shared" si="69"/>
        <v>46.04</v>
      </c>
      <c r="O1098" s="6">
        <f t="shared" si="70"/>
        <v>44.24</v>
      </c>
      <c r="P1098" s="8">
        <f t="shared" si="71"/>
        <v>0.4900310146211786</v>
      </c>
      <c r="Q1098" s="9">
        <f>YEAR(SalesDataTable[[#This Row],[Order Date]])</f>
        <v>2026</v>
      </c>
      <c r="R1098" s="8" t="str">
        <f>"Q"&amp;ROUNDUP(MONTH(SalesDataTable[[#This Row],[Order Date]])/3,0)</f>
        <v>Q2</v>
      </c>
      <c r="S1098" s="5">
        <f>MONTH(SalesDataTable[[#This Row],[Order Date]])</f>
        <v>6</v>
      </c>
      <c r="T1098" s="8" t="str">
        <f>TEXT(SalesDataTable[[#This Row],[Order Date]],"mmm")</f>
        <v>Jun</v>
      </c>
    </row>
    <row r="1099" spans="1:20" ht="15.75" x14ac:dyDescent="0.25">
      <c r="A1099" s="2">
        <v>2815</v>
      </c>
      <c r="B1099" s="3">
        <v>46187</v>
      </c>
      <c r="C1099" s="4" t="s">
        <v>40</v>
      </c>
      <c r="D1099" s="4" t="s">
        <v>67</v>
      </c>
      <c r="E1099" s="4" t="s">
        <v>48</v>
      </c>
      <c r="F1099" s="4" t="s">
        <v>33</v>
      </c>
      <c r="G1099" s="4" t="s">
        <v>43</v>
      </c>
      <c r="H1099" s="4" t="s">
        <v>44</v>
      </c>
      <c r="I1099" s="5">
        <v>2</v>
      </c>
      <c r="J1099" s="6">
        <v>342.25</v>
      </c>
      <c r="K1099" s="7">
        <v>0</v>
      </c>
      <c r="L1099" s="6">
        <v>196.86</v>
      </c>
      <c r="M1099" s="6">
        <f t="shared" si="68"/>
        <v>684.5</v>
      </c>
      <c r="N1099" s="6">
        <f t="shared" si="69"/>
        <v>393.72</v>
      </c>
      <c r="O1099" s="6">
        <f t="shared" si="70"/>
        <v>290.77999999999997</v>
      </c>
      <c r="P1099" s="8">
        <f t="shared" si="71"/>
        <v>0.42480642804967128</v>
      </c>
      <c r="Q1099" s="9">
        <f>YEAR(SalesDataTable[[#This Row],[Order Date]])</f>
        <v>2026</v>
      </c>
      <c r="R1099" s="8" t="str">
        <f>"Q"&amp;ROUNDUP(MONTH(SalesDataTable[[#This Row],[Order Date]])/3,0)</f>
        <v>Q2</v>
      </c>
      <c r="S1099" s="5">
        <f>MONTH(SalesDataTable[[#This Row],[Order Date]])</f>
        <v>6</v>
      </c>
      <c r="T1099" s="8" t="str">
        <f>TEXT(SalesDataTable[[#This Row],[Order Date]],"mmm")</f>
        <v>Jun</v>
      </c>
    </row>
    <row r="1100" spans="1:20" ht="15.75" x14ac:dyDescent="0.25">
      <c r="A1100" s="2">
        <v>3258</v>
      </c>
      <c r="B1100" s="3">
        <v>46187</v>
      </c>
      <c r="C1100" s="4" t="s">
        <v>26</v>
      </c>
      <c r="D1100" s="4" t="s">
        <v>27</v>
      </c>
      <c r="E1100" s="4" t="s">
        <v>22</v>
      </c>
      <c r="F1100" s="4" t="s">
        <v>36</v>
      </c>
      <c r="G1100" s="4" t="s">
        <v>24</v>
      </c>
      <c r="H1100" s="4" t="s">
        <v>42</v>
      </c>
      <c r="I1100" s="5">
        <v>6</v>
      </c>
      <c r="J1100" s="6">
        <v>50.92</v>
      </c>
      <c r="K1100" s="7">
        <v>0.05</v>
      </c>
      <c r="L1100" s="6">
        <v>22.87</v>
      </c>
      <c r="M1100" s="6">
        <f t="shared" si="68"/>
        <v>290.24399999999997</v>
      </c>
      <c r="N1100" s="6">
        <f t="shared" si="69"/>
        <v>137.22</v>
      </c>
      <c r="O1100" s="6">
        <f t="shared" si="70"/>
        <v>153.02399999999997</v>
      </c>
      <c r="P1100" s="8">
        <f t="shared" si="71"/>
        <v>0.52722536899987593</v>
      </c>
      <c r="Q1100" s="9">
        <f>YEAR(SalesDataTable[[#This Row],[Order Date]])</f>
        <v>2026</v>
      </c>
      <c r="R1100" s="8" t="str">
        <f>"Q"&amp;ROUNDUP(MONTH(SalesDataTable[[#This Row],[Order Date]])/3,0)</f>
        <v>Q2</v>
      </c>
      <c r="S1100" s="5">
        <f>MONTH(SalesDataTable[[#This Row],[Order Date]])</f>
        <v>6</v>
      </c>
      <c r="T1100" s="8" t="str">
        <f>TEXT(SalesDataTable[[#This Row],[Order Date]],"mmm")</f>
        <v>Jun</v>
      </c>
    </row>
    <row r="1101" spans="1:20" ht="15.75" x14ac:dyDescent="0.25">
      <c r="A1101" s="2">
        <v>3361</v>
      </c>
      <c r="B1101" s="3">
        <v>46187</v>
      </c>
      <c r="C1101" s="4" t="s">
        <v>20</v>
      </c>
      <c r="D1101" s="4" t="s">
        <v>21</v>
      </c>
      <c r="E1101" s="4" t="s">
        <v>39</v>
      </c>
      <c r="F1101" s="4" t="s">
        <v>23</v>
      </c>
      <c r="G1101" s="4" t="s">
        <v>34</v>
      </c>
      <c r="H1101" s="4" t="s">
        <v>35</v>
      </c>
      <c r="I1101" s="5">
        <v>5</v>
      </c>
      <c r="J1101" s="6">
        <v>36.72</v>
      </c>
      <c r="K1101" s="7">
        <v>0.15</v>
      </c>
      <c r="L1101" s="6">
        <v>13.2</v>
      </c>
      <c r="M1101" s="6">
        <f t="shared" si="68"/>
        <v>156.06</v>
      </c>
      <c r="N1101" s="6">
        <f t="shared" si="69"/>
        <v>66</v>
      </c>
      <c r="O1101" s="6">
        <f t="shared" si="70"/>
        <v>90.06</v>
      </c>
      <c r="P1101" s="8">
        <f t="shared" si="71"/>
        <v>0.57708573625528647</v>
      </c>
      <c r="Q1101" s="9">
        <f>YEAR(SalesDataTable[[#This Row],[Order Date]])</f>
        <v>2026</v>
      </c>
      <c r="R1101" s="8" t="str">
        <f>"Q"&amp;ROUNDUP(MONTH(SalesDataTable[[#This Row],[Order Date]])/3,0)</f>
        <v>Q2</v>
      </c>
      <c r="S1101" s="5">
        <f>MONTH(SalesDataTable[[#This Row],[Order Date]])</f>
        <v>6</v>
      </c>
      <c r="T1101" s="8" t="str">
        <f>TEXT(SalesDataTable[[#This Row],[Order Date]],"mmm")</f>
        <v>Jun</v>
      </c>
    </row>
    <row r="1102" spans="1:20" ht="15.75" x14ac:dyDescent="0.25">
      <c r="A1102" s="2">
        <v>3629</v>
      </c>
      <c r="B1102" s="3">
        <v>46187</v>
      </c>
      <c r="C1102" s="4" t="s">
        <v>20</v>
      </c>
      <c r="D1102" s="4" t="s">
        <v>70</v>
      </c>
      <c r="E1102" s="4" t="s">
        <v>22</v>
      </c>
      <c r="F1102" s="4" t="s">
        <v>33</v>
      </c>
      <c r="G1102" s="4" t="s">
        <v>43</v>
      </c>
      <c r="H1102" s="4" t="s">
        <v>44</v>
      </c>
      <c r="I1102" s="5">
        <v>4</v>
      </c>
      <c r="J1102" s="6">
        <v>348.96</v>
      </c>
      <c r="K1102" s="7">
        <v>0.15</v>
      </c>
      <c r="L1102" s="6">
        <v>197.02</v>
      </c>
      <c r="M1102" s="6">
        <f t="shared" si="68"/>
        <v>1186.4639999999999</v>
      </c>
      <c r="N1102" s="6">
        <f t="shared" si="69"/>
        <v>788.08</v>
      </c>
      <c r="O1102" s="6">
        <f t="shared" si="70"/>
        <v>398.3839999999999</v>
      </c>
      <c r="P1102" s="8">
        <f t="shared" si="71"/>
        <v>0.3357741996385899</v>
      </c>
      <c r="Q1102" s="9">
        <f>YEAR(SalesDataTable[[#This Row],[Order Date]])</f>
        <v>2026</v>
      </c>
      <c r="R1102" s="8" t="str">
        <f>"Q"&amp;ROUNDUP(MONTH(SalesDataTable[[#This Row],[Order Date]])/3,0)</f>
        <v>Q2</v>
      </c>
      <c r="S1102" s="5">
        <f>MONTH(SalesDataTable[[#This Row],[Order Date]])</f>
        <v>6</v>
      </c>
      <c r="T1102" s="8" t="str">
        <f>TEXT(SalesDataTable[[#This Row],[Order Date]],"mmm")</f>
        <v>Jun</v>
      </c>
    </row>
    <row r="1103" spans="1:20" ht="15.75" x14ac:dyDescent="0.25">
      <c r="A1103" s="2">
        <v>3750</v>
      </c>
      <c r="B1103" s="3">
        <v>46187</v>
      </c>
      <c r="C1103" s="4" t="s">
        <v>20</v>
      </c>
      <c r="D1103" s="4" t="s">
        <v>21</v>
      </c>
      <c r="E1103" s="4" t="s">
        <v>22</v>
      </c>
      <c r="F1103" s="4" t="s">
        <v>23</v>
      </c>
      <c r="G1103" s="4" t="s">
        <v>29</v>
      </c>
      <c r="H1103" s="4" t="s">
        <v>66</v>
      </c>
      <c r="I1103" s="5">
        <v>1</v>
      </c>
      <c r="J1103" s="6">
        <v>71.28</v>
      </c>
      <c r="K1103" s="7">
        <v>0</v>
      </c>
      <c r="L1103" s="6">
        <v>31.92</v>
      </c>
      <c r="M1103" s="6">
        <f t="shared" si="68"/>
        <v>71.28</v>
      </c>
      <c r="N1103" s="6">
        <f t="shared" si="69"/>
        <v>31.92</v>
      </c>
      <c r="O1103" s="6">
        <f t="shared" si="70"/>
        <v>39.36</v>
      </c>
      <c r="P1103" s="8">
        <f t="shared" si="71"/>
        <v>0.55218855218855212</v>
      </c>
      <c r="Q1103" s="9">
        <f>YEAR(SalesDataTable[[#This Row],[Order Date]])</f>
        <v>2026</v>
      </c>
      <c r="R1103" s="8" t="str">
        <f>"Q"&amp;ROUNDUP(MONTH(SalesDataTable[[#This Row],[Order Date]])/3,0)</f>
        <v>Q2</v>
      </c>
      <c r="S1103" s="5">
        <f>MONTH(SalesDataTable[[#This Row],[Order Date]])</f>
        <v>6</v>
      </c>
      <c r="T1103" s="8" t="str">
        <f>TEXT(SalesDataTable[[#This Row],[Order Date]],"mmm")</f>
        <v>Jun</v>
      </c>
    </row>
    <row r="1104" spans="1:20" ht="15.75" x14ac:dyDescent="0.25">
      <c r="A1104" s="2">
        <v>5088</v>
      </c>
      <c r="B1104" s="3">
        <v>46187</v>
      </c>
      <c r="C1104" s="4" t="s">
        <v>26</v>
      </c>
      <c r="D1104" s="4" t="s">
        <v>63</v>
      </c>
      <c r="E1104" s="4" t="s">
        <v>22</v>
      </c>
      <c r="F1104" s="4" t="s">
        <v>33</v>
      </c>
      <c r="G1104" s="4" t="s">
        <v>34</v>
      </c>
      <c r="H1104" s="4" t="s">
        <v>68</v>
      </c>
      <c r="I1104" s="5">
        <v>1</v>
      </c>
      <c r="J1104" s="6">
        <v>160.99</v>
      </c>
      <c r="K1104" s="7">
        <v>0.05</v>
      </c>
      <c r="L1104" s="6">
        <v>89.15</v>
      </c>
      <c r="M1104" s="6">
        <f t="shared" si="68"/>
        <v>152.94050000000001</v>
      </c>
      <c r="N1104" s="6">
        <f t="shared" si="69"/>
        <v>89.15</v>
      </c>
      <c r="O1104" s="6">
        <f t="shared" si="70"/>
        <v>63.790500000000009</v>
      </c>
      <c r="P1104" s="8">
        <f t="shared" si="71"/>
        <v>0.41709357560619981</v>
      </c>
      <c r="Q1104" s="9">
        <f>YEAR(SalesDataTable[[#This Row],[Order Date]])</f>
        <v>2026</v>
      </c>
      <c r="R1104" s="8" t="str">
        <f>"Q"&amp;ROUNDUP(MONTH(SalesDataTable[[#This Row],[Order Date]])/3,0)</f>
        <v>Q2</v>
      </c>
      <c r="S1104" s="5">
        <f>MONTH(SalesDataTable[[#This Row],[Order Date]])</f>
        <v>6</v>
      </c>
      <c r="T1104" s="8" t="str">
        <f>TEXT(SalesDataTable[[#This Row],[Order Date]],"mmm")</f>
        <v>Jun</v>
      </c>
    </row>
    <row r="1105" spans="1:20" ht="15.75" x14ac:dyDescent="0.25">
      <c r="A1105" s="2">
        <v>1450</v>
      </c>
      <c r="B1105" s="3">
        <v>46188</v>
      </c>
      <c r="C1105" s="4" t="s">
        <v>26</v>
      </c>
      <c r="D1105" s="4" t="s">
        <v>69</v>
      </c>
      <c r="E1105" s="4" t="s">
        <v>22</v>
      </c>
      <c r="F1105" s="4" t="s">
        <v>23</v>
      </c>
      <c r="G1105" s="4" t="s">
        <v>54</v>
      </c>
      <c r="H1105" s="4" t="s">
        <v>58</v>
      </c>
      <c r="I1105" s="5">
        <v>1</v>
      </c>
      <c r="J1105" s="6">
        <v>124.19</v>
      </c>
      <c r="K1105" s="7">
        <v>0.05</v>
      </c>
      <c r="L1105" s="6">
        <v>67.209999999999994</v>
      </c>
      <c r="M1105" s="6">
        <f t="shared" si="68"/>
        <v>117.98049999999999</v>
      </c>
      <c r="N1105" s="6">
        <f t="shared" si="69"/>
        <v>67.209999999999994</v>
      </c>
      <c r="O1105" s="6">
        <f t="shared" si="70"/>
        <v>50.770499999999998</v>
      </c>
      <c r="P1105" s="8">
        <f t="shared" si="71"/>
        <v>0.43032958836417884</v>
      </c>
      <c r="Q1105" s="9">
        <f>YEAR(SalesDataTable[[#This Row],[Order Date]])</f>
        <v>2026</v>
      </c>
      <c r="R1105" s="8" t="str">
        <f>"Q"&amp;ROUNDUP(MONTH(SalesDataTable[[#This Row],[Order Date]])/3,0)</f>
        <v>Q2</v>
      </c>
      <c r="S1105" s="5">
        <f>MONTH(SalesDataTable[[#This Row],[Order Date]])</f>
        <v>6</v>
      </c>
      <c r="T1105" s="8" t="str">
        <f>TEXT(SalesDataTable[[#This Row],[Order Date]],"mmm")</f>
        <v>Jun</v>
      </c>
    </row>
    <row r="1106" spans="1:20" ht="15.75" x14ac:dyDescent="0.25">
      <c r="A1106" s="2">
        <v>2330</v>
      </c>
      <c r="B1106" s="3">
        <v>46188</v>
      </c>
      <c r="C1106" s="4" t="s">
        <v>26</v>
      </c>
      <c r="D1106" s="4" t="s">
        <v>27</v>
      </c>
      <c r="E1106" s="4" t="s">
        <v>22</v>
      </c>
      <c r="F1106" s="4" t="s">
        <v>33</v>
      </c>
      <c r="G1106" s="4" t="s">
        <v>34</v>
      </c>
      <c r="H1106" s="4" t="s">
        <v>35</v>
      </c>
      <c r="I1106" s="5">
        <v>2</v>
      </c>
      <c r="J1106" s="6">
        <v>36.11</v>
      </c>
      <c r="K1106" s="7">
        <v>0.05</v>
      </c>
      <c r="L1106" s="6">
        <v>13.29</v>
      </c>
      <c r="M1106" s="6">
        <f t="shared" si="68"/>
        <v>68.608999999999995</v>
      </c>
      <c r="N1106" s="6">
        <f t="shared" si="69"/>
        <v>26.58</v>
      </c>
      <c r="O1106" s="6">
        <f t="shared" si="70"/>
        <v>42.028999999999996</v>
      </c>
      <c r="P1106" s="8">
        <f t="shared" si="71"/>
        <v>0.6125872698917052</v>
      </c>
      <c r="Q1106" s="9">
        <f>YEAR(SalesDataTable[[#This Row],[Order Date]])</f>
        <v>2026</v>
      </c>
      <c r="R1106" s="8" t="str">
        <f>"Q"&amp;ROUNDUP(MONTH(SalesDataTable[[#This Row],[Order Date]])/3,0)</f>
        <v>Q2</v>
      </c>
      <c r="S1106" s="5">
        <f>MONTH(SalesDataTable[[#This Row],[Order Date]])</f>
        <v>6</v>
      </c>
      <c r="T1106" s="8" t="str">
        <f>TEXT(SalesDataTable[[#This Row],[Order Date]],"mmm")</f>
        <v>Jun</v>
      </c>
    </row>
    <row r="1107" spans="1:20" ht="15.75" x14ac:dyDescent="0.25">
      <c r="A1107" s="2">
        <v>4655</v>
      </c>
      <c r="B1107" s="3">
        <v>46188</v>
      </c>
      <c r="C1107" s="4" t="s">
        <v>20</v>
      </c>
      <c r="D1107" s="4" t="s">
        <v>21</v>
      </c>
      <c r="E1107" s="4" t="s">
        <v>28</v>
      </c>
      <c r="F1107" s="4" t="s">
        <v>36</v>
      </c>
      <c r="G1107" s="4" t="s">
        <v>54</v>
      </c>
      <c r="H1107" s="4" t="s">
        <v>55</v>
      </c>
      <c r="I1107" s="5">
        <v>4</v>
      </c>
      <c r="J1107" s="6">
        <v>40.909999999999997</v>
      </c>
      <c r="K1107" s="7">
        <v>0.05</v>
      </c>
      <c r="L1107" s="6">
        <v>14.42</v>
      </c>
      <c r="M1107" s="6">
        <f t="shared" si="68"/>
        <v>155.45799999999997</v>
      </c>
      <c r="N1107" s="6">
        <f t="shared" si="69"/>
        <v>57.68</v>
      </c>
      <c r="O1107" s="6">
        <f t="shared" si="70"/>
        <v>97.777999999999963</v>
      </c>
      <c r="P1107" s="8">
        <f t="shared" si="71"/>
        <v>0.62896730949838531</v>
      </c>
      <c r="Q1107" s="9">
        <f>YEAR(SalesDataTable[[#This Row],[Order Date]])</f>
        <v>2026</v>
      </c>
      <c r="R1107" s="8" t="str">
        <f>"Q"&amp;ROUNDUP(MONTH(SalesDataTable[[#This Row],[Order Date]])/3,0)</f>
        <v>Q2</v>
      </c>
      <c r="S1107" s="5">
        <f>MONTH(SalesDataTable[[#This Row],[Order Date]])</f>
        <v>6</v>
      </c>
      <c r="T1107" s="8" t="str">
        <f>TEXT(SalesDataTable[[#This Row],[Order Date]],"mmm")</f>
        <v>Jun</v>
      </c>
    </row>
    <row r="1108" spans="1:20" ht="15.75" x14ac:dyDescent="0.25">
      <c r="A1108" s="2">
        <v>137</v>
      </c>
      <c r="B1108" s="3">
        <v>46189</v>
      </c>
      <c r="C1108" s="4" t="s">
        <v>26</v>
      </c>
      <c r="D1108" s="4" t="s">
        <v>47</v>
      </c>
      <c r="E1108" s="4" t="s">
        <v>22</v>
      </c>
      <c r="F1108" s="4" t="s">
        <v>23</v>
      </c>
      <c r="G1108" s="4" t="s">
        <v>29</v>
      </c>
      <c r="H1108" s="4" t="s">
        <v>37</v>
      </c>
      <c r="I1108" s="5">
        <v>5</v>
      </c>
      <c r="J1108" s="6">
        <v>141.66999999999999</v>
      </c>
      <c r="K1108" s="7">
        <v>0.1</v>
      </c>
      <c r="L1108" s="6">
        <v>80.59</v>
      </c>
      <c r="M1108" s="6">
        <f t="shared" si="68"/>
        <v>637.51499999999999</v>
      </c>
      <c r="N1108" s="6">
        <f t="shared" si="69"/>
        <v>402.95000000000005</v>
      </c>
      <c r="O1108" s="6">
        <f t="shared" si="70"/>
        <v>234.56499999999994</v>
      </c>
      <c r="P1108" s="8">
        <f t="shared" si="71"/>
        <v>0.36793644071119885</v>
      </c>
      <c r="Q1108" s="9">
        <f>YEAR(SalesDataTable[[#This Row],[Order Date]])</f>
        <v>2026</v>
      </c>
      <c r="R1108" s="8" t="str">
        <f>"Q"&amp;ROUNDUP(MONTH(SalesDataTable[[#This Row],[Order Date]])/3,0)</f>
        <v>Q2</v>
      </c>
      <c r="S1108" s="5">
        <f>MONTH(SalesDataTable[[#This Row],[Order Date]])</f>
        <v>6</v>
      </c>
      <c r="T1108" s="8" t="str">
        <f>TEXT(SalesDataTable[[#This Row],[Order Date]],"mmm")</f>
        <v>Jun</v>
      </c>
    </row>
    <row r="1109" spans="1:20" ht="15.75" x14ac:dyDescent="0.25">
      <c r="A1109" s="2">
        <v>141</v>
      </c>
      <c r="B1109" s="3">
        <v>46189</v>
      </c>
      <c r="C1109" s="4" t="s">
        <v>40</v>
      </c>
      <c r="D1109" s="4" t="s">
        <v>51</v>
      </c>
      <c r="E1109" s="4" t="s">
        <v>22</v>
      </c>
      <c r="F1109" s="4" t="s">
        <v>23</v>
      </c>
      <c r="G1109" s="4" t="s">
        <v>34</v>
      </c>
      <c r="H1109" s="4" t="s">
        <v>52</v>
      </c>
      <c r="I1109" s="5">
        <v>1</v>
      </c>
      <c r="J1109" s="6">
        <v>47.53</v>
      </c>
      <c r="K1109" s="7">
        <v>0.05</v>
      </c>
      <c r="L1109" s="6">
        <v>18.5</v>
      </c>
      <c r="M1109" s="6">
        <f t="shared" si="68"/>
        <v>45.153500000000001</v>
      </c>
      <c r="N1109" s="6">
        <f t="shared" si="69"/>
        <v>18.5</v>
      </c>
      <c r="O1109" s="6">
        <f t="shared" si="70"/>
        <v>26.653500000000001</v>
      </c>
      <c r="P1109" s="8">
        <f t="shared" si="71"/>
        <v>0.59028646727274736</v>
      </c>
      <c r="Q1109" s="9">
        <f>YEAR(SalesDataTable[[#This Row],[Order Date]])</f>
        <v>2026</v>
      </c>
      <c r="R1109" s="8" t="str">
        <f>"Q"&amp;ROUNDUP(MONTH(SalesDataTable[[#This Row],[Order Date]])/3,0)</f>
        <v>Q2</v>
      </c>
      <c r="S1109" s="5">
        <f>MONTH(SalesDataTable[[#This Row],[Order Date]])</f>
        <v>6</v>
      </c>
      <c r="T1109" s="8" t="str">
        <f>TEXT(SalesDataTable[[#This Row],[Order Date]],"mmm")</f>
        <v>Jun</v>
      </c>
    </row>
    <row r="1110" spans="1:20" ht="15.75" x14ac:dyDescent="0.25">
      <c r="A1110" s="2">
        <v>335</v>
      </c>
      <c r="B1110" s="3">
        <v>46189</v>
      </c>
      <c r="C1110" s="4" t="s">
        <v>40</v>
      </c>
      <c r="D1110" s="4" t="s">
        <v>53</v>
      </c>
      <c r="E1110" s="4" t="s">
        <v>22</v>
      </c>
      <c r="F1110" s="4" t="s">
        <v>23</v>
      </c>
      <c r="G1110" s="4" t="s">
        <v>34</v>
      </c>
      <c r="H1110" s="4" t="s">
        <v>68</v>
      </c>
      <c r="I1110" s="5">
        <v>3</v>
      </c>
      <c r="J1110" s="6">
        <v>163.65</v>
      </c>
      <c r="K1110" s="7">
        <v>0.15</v>
      </c>
      <c r="L1110" s="6">
        <v>85.8</v>
      </c>
      <c r="M1110" s="6">
        <f t="shared" si="68"/>
        <v>417.3075</v>
      </c>
      <c r="N1110" s="6">
        <f t="shared" si="69"/>
        <v>257.39999999999998</v>
      </c>
      <c r="O1110" s="6">
        <f t="shared" si="70"/>
        <v>159.90750000000003</v>
      </c>
      <c r="P1110" s="8">
        <f t="shared" si="71"/>
        <v>0.38318865584730688</v>
      </c>
      <c r="Q1110" s="9">
        <f>YEAR(SalesDataTable[[#This Row],[Order Date]])</f>
        <v>2026</v>
      </c>
      <c r="R1110" s="8" t="str">
        <f>"Q"&amp;ROUNDUP(MONTH(SalesDataTable[[#This Row],[Order Date]])/3,0)</f>
        <v>Q2</v>
      </c>
      <c r="S1110" s="5">
        <f>MONTH(SalesDataTable[[#This Row],[Order Date]])</f>
        <v>6</v>
      </c>
      <c r="T1110" s="8" t="str">
        <f>TEXT(SalesDataTable[[#This Row],[Order Date]],"mmm")</f>
        <v>Jun</v>
      </c>
    </row>
    <row r="1111" spans="1:20" ht="15.75" x14ac:dyDescent="0.25">
      <c r="A1111" s="2">
        <v>498</v>
      </c>
      <c r="B1111" s="3">
        <v>46189</v>
      </c>
      <c r="C1111" s="4" t="s">
        <v>20</v>
      </c>
      <c r="D1111" s="4" t="s">
        <v>70</v>
      </c>
      <c r="E1111" s="4" t="s">
        <v>28</v>
      </c>
      <c r="F1111" s="4" t="s">
        <v>36</v>
      </c>
      <c r="G1111" s="4" t="s">
        <v>34</v>
      </c>
      <c r="H1111" s="4" t="s">
        <v>64</v>
      </c>
      <c r="I1111" s="5">
        <v>5</v>
      </c>
      <c r="J1111" s="6">
        <v>130.94999999999999</v>
      </c>
      <c r="K1111" s="7">
        <v>0.15</v>
      </c>
      <c r="L1111" s="6">
        <v>68.47</v>
      </c>
      <c r="M1111" s="6">
        <f t="shared" si="68"/>
        <v>556.53750000000002</v>
      </c>
      <c r="N1111" s="6">
        <f t="shared" si="69"/>
        <v>342.35</v>
      </c>
      <c r="O1111" s="6">
        <f t="shared" si="70"/>
        <v>214.1875</v>
      </c>
      <c r="P1111" s="8">
        <f t="shared" si="71"/>
        <v>0.38485726478449339</v>
      </c>
      <c r="Q1111" s="9">
        <f>YEAR(SalesDataTable[[#This Row],[Order Date]])</f>
        <v>2026</v>
      </c>
      <c r="R1111" s="8" t="str">
        <f>"Q"&amp;ROUNDUP(MONTH(SalesDataTable[[#This Row],[Order Date]])/3,0)</f>
        <v>Q2</v>
      </c>
      <c r="S1111" s="5">
        <f>MONTH(SalesDataTable[[#This Row],[Order Date]])</f>
        <v>6</v>
      </c>
      <c r="T1111" s="8" t="str">
        <f>TEXT(SalesDataTable[[#This Row],[Order Date]],"mmm")</f>
        <v>Jun</v>
      </c>
    </row>
    <row r="1112" spans="1:20" ht="15.75" x14ac:dyDescent="0.25">
      <c r="A1112" s="2">
        <v>2611</v>
      </c>
      <c r="B1112" s="3">
        <v>46189</v>
      </c>
      <c r="C1112" s="4" t="s">
        <v>40</v>
      </c>
      <c r="D1112" s="4" t="s">
        <v>67</v>
      </c>
      <c r="E1112" s="4" t="s">
        <v>22</v>
      </c>
      <c r="F1112" s="4" t="s">
        <v>23</v>
      </c>
      <c r="G1112" s="4" t="s">
        <v>34</v>
      </c>
      <c r="H1112" s="4" t="s">
        <v>68</v>
      </c>
      <c r="I1112" s="5">
        <v>5</v>
      </c>
      <c r="J1112" s="6">
        <v>160.82</v>
      </c>
      <c r="K1112" s="7">
        <v>0</v>
      </c>
      <c r="L1112" s="6">
        <v>90.14</v>
      </c>
      <c r="M1112" s="6">
        <f t="shared" si="68"/>
        <v>804.09999999999991</v>
      </c>
      <c r="N1112" s="6">
        <f t="shared" si="69"/>
        <v>450.7</v>
      </c>
      <c r="O1112" s="6">
        <f t="shared" si="70"/>
        <v>353.39999999999992</v>
      </c>
      <c r="P1112" s="8">
        <f t="shared" si="71"/>
        <v>0.43949757492849145</v>
      </c>
      <c r="Q1112" s="9">
        <f>YEAR(SalesDataTable[[#This Row],[Order Date]])</f>
        <v>2026</v>
      </c>
      <c r="R1112" s="8" t="str">
        <f>"Q"&amp;ROUNDUP(MONTH(SalesDataTable[[#This Row],[Order Date]])/3,0)</f>
        <v>Q2</v>
      </c>
      <c r="S1112" s="5">
        <f>MONTH(SalesDataTable[[#This Row],[Order Date]])</f>
        <v>6</v>
      </c>
      <c r="T1112" s="8" t="str">
        <f>TEXT(SalesDataTable[[#This Row],[Order Date]],"mmm")</f>
        <v>Jun</v>
      </c>
    </row>
    <row r="1113" spans="1:20" ht="15.75" x14ac:dyDescent="0.25">
      <c r="A1113" s="2">
        <v>3197</v>
      </c>
      <c r="B1113" s="3">
        <v>46189</v>
      </c>
      <c r="C1113" s="4" t="s">
        <v>26</v>
      </c>
      <c r="D1113" s="4" t="s">
        <v>63</v>
      </c>
      <c r="E1113" s="4" t="s">
        <v>39</v>
      </c>
      <c r="F1113" s="4" t="s">
        <v>33</v>
      </c>
      <c r="G1113" s="4" t="s">
        <v>24</v>
      </c>
      <c r="H1113" s="4" t="s">
        <v>46</v>
      </c>
      <c r="I1113" s="5">
        <v>3</v>
      </c>
      <c r="J1113" s="6">
        <v>40.51</v>
      </c>
      <c r="K1113" s="7">
        <v>0</v>
      </c>
      <c r="L1113" s="6">
        <v>16.940000000000001</v>
      </c>
      <c r="M1113" s="6">
        <f t="shared" si="68"/>
        <v>121.53</v>
      </c>
      <c r="N1113" s="6">
        <f t="shared" si="69"/>
        <v>50.820000000000007</v>
      </c>
      <c r="O1113" s="6">
        <f t="shared" si="70"/>
        <v>70.709999999999994</v>
      </c>
      <c r="P1113" s="8">
        <f t="shared" si="71"/>
        <v>0.58183164650703523</v>
      </c>
      <c r="Q1113" s="9">
        <f>YEAR(SalesDataTable[[#This Row],[Order Date]])</f>
        <v>2026</v>
      </c>
      <c r="R1113" s="8" t="str">
        <f>"Q"&amp;ROUNDUP(MONTH(SalesDataTable[[#This Row],[Order Date]])/3,0)</f>
        <v>Q2</v>
      </c>
      <c r="S1113" s="5">
        <f>MONTH(SalesDataTable[[#This Row],[Order Date]])</f>
        <v>6</v>
      </c>
      <c r="T1113" s="8" t="str">
        <f>TEXT(SalesDataTable[[#This Row],[Order Date]],"mmm")</f>
        <v>Jun</v>
      </c>
    </row>
    <row r="1114" spans="1:20" ht="15.75" x14ac:dyDescent="0.25">
      <c r="A1114" s="2">
        <v>4668</v>
      </c>
      <c r="B1114" s="3">
        <v>46189</v>
      </c>
      <c r="C1114" s="4" t="s">
        <v>26</v>
      </c>
      <c r="D1114" s="4" t="s">
        <v>61</v>
      </c>
      <c r="E1114" s="4" t="s">
        <v>22</v>
      </c>
      <c r="F1114" s="4" t="s">
        <v>36</v>
      </c>
      <c r="G1114" s="4" t="s">
        <v>24</v>
      </c>
      <c r="H1114" s="4" t="s">
        <v>25</v>
      </c>
      <c r="I1114" s="5">
        <v>1</v>
      </c>
      <c r="J1114" s="6">
        <v>81.08</v>
      </c>
      <c r="K1114" s="7">
        <v>0</v>
      </c>
      <c r="L1114" s="6">
        <v>41.52</v>
      </c>
      <c r="M1114" s="6">
        <f t="shared" si="68"/>
        <v>81.08</v>
      </c>
      <c r="N1114" s="6">
        <f t="shared" si="69"/>
        <v>41.52</v>
      </c>
      <c r="O1114" s="6">
        <f t="shared" si="70"/>
        <v>39.559999999999995</v>
      </c>
      <c r="P1114" s="8">
        <f t="shared" si="71"/>
        <v>0.48791317217562896</v>
      </c>
      <c r="Q1114" s="9">
        <f>YEAR(SalesDataTable[[#This Row],[Order Date]])</f>
        <v>2026</v>
      </c>
      <c r="R1114" s="8" t="str">
        <f>"Q"&amp;ROUNDUP(MONTH(SalesDataTable[[#This Row],[Order Date]])/3,0)</f>
        <v>Q2</v>
      </c>
      <c r="S1114" s="5">
        <f>MONTH(SalesDataTable[[#This Row],[Order Date]])</f>
        <v>6</v>
      </c>
      <c r="T1114" s="8" t="str">
        <f>TEXT(SalesDataTable[[#This Row],[Order Date]],"mmm")</f>
        <v>Jun</v>
      </c>
    </row>
    <row r="1115" spans="1:20" ht="15.75" x14ac:dyDescent="0.25">
      <c r="A1115" s="2">
        <v>4994</v>
      </c>
      <c r="B1115" s="3">
        <v>46189</v>
      </c>
      <c r="C1115" s="4" t="s">
        <v>31</v>
      </c>
      <c r="D1115" s="4" t="s">
        <v>59</v>
      </c>
      <c r="E1115" s="4" t="s">
        <v>28</v>
      </c>
      <c r="F1115" s="4" t="s">
        <v>36</v>
      </c>
      <c r="G1115" s="4" t="s">
        <v>29</v>
      </c>
      <c r="H1115" s="4" t="s">
        <v>57</v>
      </c>
      <c r="I1115" s="5">
        <v>4</v>
      </c>
      <c r="J1115" s="6">
        <v>150.43</v>
      </c>
      <c r="K1115" s="7">
        <v>0.1</v>
      </c>
      <c r="L1115" s="6">
        <v>77.650000000000006</v>
      </c>
      <c r="M1115" s="6">
        <f t="shared" si="68"/>
        <v>541.548</v>
      </c>
      <c r="N1115" s="6">
        <f t="shared" si="69"/>
        <v>310.60000000000002</v>
      </c>
      <c r="O1115" s="6">
        <f t="shared" si="70"/>
        <v>230.94799999999998</v>
      </c>
      <c r="P1115" s="8">
        <f t="shared" si="71"/>
        <v>0.42645896577957998</v>
      </c>
      <c r="Q1115" s="9">
        <f>YEAR(SalesDataTable[[#This Row],[Order Date]])</f>
        <v>2026</v>
      </c>
      <c r="R1115" s="8" t="str">
        <f>"Q"&amp;ROUNDUP(MONTH(SalesDataTable[[#This Row],[Order Date]])/3,0)</f>
        <v>Q2</v>
      </c>
      <c r="S1115" s="5">
        <f>MONTH(SalesDataTable[[#This Row],[Order Date]])</f>
        <v>6</v>
      </c>
      <c r="T1115" s="8" t="str">
        <f>TEXT(SalesDataTable[[#This Row],[Order Date]],"mmm")</f>
        <v>Jun</v>
      </c>
    </row>
    <row r="1116" spans="1:20" ht="15.75" x14ac:dyDescent="0.25">
      <c r="A1116" s="2">
        <v>512</v>
      </c>
      <c r="B1116" s="3">
        <v>46190</v>
      </c>
      <c r="C1116" s="4" t="s">
        <v>26</v>
      </c>
      <c r="D1116" s="4" t="s">
        <v>63</v>
      </c>
      <c r="E1116" s="4" t="s">
        <v>48</v>
      </c>
      <c r="F1116" s="4" t="s">
        <v>23</v>
      </c>
      <c r="G1116" s="4" t="s">
        <v>43</v>
      </c>
      <c r="H1116" s="4" t="s">
        <v>49</v>
      </c>
      <c r="I1116" s="5">
        <v>1</v>
      </c>
      <c r="J1116" s="6">
        <v>192.42</v>
      </c>
      <c r="K1116" s="7">
        <v>0</v>
      </c>
      <c r="L1116" s="6">
        <v>103.31</v>
      </c>
      <c r="M1116" s="6">
        <f t="shared" si="68"/>
        <v>192.42</v>
      </c>
      <c r="N1116" s="6">
        <f t="shared" si="69"/>
        <v>103.31</v>
      </c>
      <c r="O1116" s="6">
        <f t="shared" si="70"/>
        <v>89.109999999999985</v>
      </c>
      <c r="P1116" s="8">
        <f t="shared" si="71"/>
        <v>0.46310154869556175</v>
      </c>
      <c r="Q1116" s="9">
        <f>YEAR(SalesDataTable[[#This Row],[Order Date]])</f>
        <v>2026</v>
      </c>
      <c r="R1116" s="8" t="str">
        <f>"Q"&amp;ROUNDUP(MONTH(SalesDataTable[[#This Row],[Order Date]])/3,0)</f>
        <v>Q2</v>
      </c>
      <c r="S1116" s="5">
        <f>MONTH(SalesDataTable[[#This Row],[Order Date]])</f>
        <v>6</v>
      </c>
      <c r="T1116" s="8" t="str">
        <f>TEXT(SalesDataTable[[#This Row],[Order Date]],"mmm")</f>
        <v>Jun</v>
      </c>
    </row>
    <row r="1117" spans="1:20" ht="15.75" x14ac:dyDescent="0.25">
      <c r="A1117" s="2">
        <v>717</v>
      </c>
      <c r="B1117" s="3">
        <v>46190</v>
      </c>
      <c r="C1117" s="4" t="s">
        <v>40</v>
      </c>
      <c r="D1117" s="4" t="s">
        <v>51</v>
      </c>
      <c r="E1117" s="4" t="s">
        <v>28</v>
      </c>
      <c r="F1117" s="4" t="s">
        <v>36</v>
      </c>
      <c r="G1117" s="4" t="s">
        <v>43</v>
      </c>
      <c r="H1117" s="4" t="s">
        <v>44</v>
      </c>
      <c r="I1117" s="5">
        <v>10</v>
      </c>
      <c r="J1117" s="6">
        <v>333.14</v>
      </c>
      <c r="K1117" s="7">
        <v>0.15</v>
      </c>
      <c r="L1117" s="6">
        <v>194.52</v>
      </c>
      <c r="M1117" s="6">
        <f t="shared" si="68"/>
        <v>2831.6899999999996</v>
      </c>
      <c r="N1117" s="6">
        <f t="shared" si="69"/>
        <v>1945.2</v>
      </c>
      <c r="O1117" s="6">
        <f t="shared" si="70"/>
        <v>886.48999999999955</v>
      </c>
      <c r="P1117" s="8">
        <f t="shared" si="71"/>
        <v>0.31306039856057677</v>
      </c>
      <c r="Q1117" s="9">
        <f>YEAR(SalesDataTable[[#This Row],[Order Date]])</f>
        <v>2026</v>
      </c>
      <c r="R1117" s="8" t="str">
        <f>"Q"&amp;ROUNDUP(MONTH(SalesDataTable[[#This Row],[Order Date]])/3,0)</f>
        <v>Q2</v>
      </c>
      <c r="S1117" s="5">
        <f>MONTH(SalesDataTable[[#This Row],[Order Date]])</f>
        <v>6</v>
      </c>
      <c r="T1117" s="8" t="str">
        <f>TEXT(SalesDataTable[[#This Row],[Order Date]],"mmm")</f>
        <v>Jun</v>
      </c>
    </row>
    <row r="1118" spans="1:20" ht="15.75" x14ac:dyDescent="0.25">
      <c r="A1118" s="2">
        <v>952</v>
      </c>
      <c r="B1118" s="3">
        <v>46190</v>
      </c>
      <c r="C1118" s="4" t="s">
        <v>20</v>
      </c>
      <c r="D1118" s="4" t="s">
        <v>21</v>
      </c>
      <c r="E1118" s="4" t="s">
        <v>22</v>
      </c>
      <c r="F1118" s="4" t="s">
        <v>36</v>
      </c>
      <c r="G1118" s="4" t="s">
        <v>43</v>
      </c>
      <c r="H1118" s="4" t="s">
        <v>60</v>
      </c>
      <c r="I1118" s="5">
        <v>1</v>
      </c>
      <c r="J1118" s="6">
        <v>79.900000000000006</v>
      </c>
      <c r="K1118" s="7">
        <v>0.05</v>
      </c>
      <c r="L1118" s="6">
        <v>40.19</v>
      </c>
      <c r="M1118" s="6">
        <f t="shared" si="68"/>
        <v>75.905000000000001</v>
      </c>
      <c r="N1118" s="6">
        <f t="shared" si="69"/>
        <v>40.19</v>
      </c>
      <c r="O1118" s="6">
        <f t="shared" si="70"/>
        <v>35.715000000000003</v>
      </c>
      <c r="P1118" s="8">
        <f t="shared" si="71"/>
        <v>0.47052236348066667</v>
      </c>
      <c r="Q1118" s="9">
        <f>YEAR(SalesDataTable[[#This Row],[Order Date]])</f>
        <v>2026</v>
      </c>
      <c r="R1118" s="8" t="str">
        <f>"Q"&amp;ROUNDUP(MONTH(SalesDataTable[[#This Row],[Order Date]])/3,0)</f>
        <v>Q2</v>
      </c>
      <c r="S1118" s="5">
        <f>MONTH(SalesDataTable[[#This Row],[Order Date]])</f>
        <v>6</v>
      </c>
      <c r="T1118" s="8" t="str">
        <f>TEXT(SalesDataTable[[#This Row],[Order Date]],"mmm")</f>
        <v>Jun</v>
      </c>
    </row>
    <row r="1119" spans="1:20" ht="15.75" x14ac:dyDescent="0.25">
      <c r="A1119" s="2">
        <v>1081</v>
      </c>
      <c r="B1119" s="3">
        <v>46190</v>
      </c>
      <c r="C1119" s="4" t="s">
        <v>40</v>
      </c>
      <c r="D1119" s="4" t="s">
        <v>67</v>
      </c>
      <c r="E1119" s="4" t="s">
        <v>22</v>
      </c>
      <c r="F1119" s="4" t="s">
        <v>23</v>
      </c>
      <c r="G1119" s="4" t="s">
        <v>24</v>
      </c>
      <c r="H1119" s="4" t="s">
        <v>42</v>
      </c>
      <c r="I1119" s="5">
        <v>1</v>
      </c>
      <c r="J1119" s="6">
        <v>51.12</v>
      </c>
      <c r="K1119" s="7">
        <v>0</v>
      </c>
      <c r="L1119" s="6">
        <v>22.43</v>
      </c>
      <c r="M1119" s="6">
        <f t="shared" si="68"/>
        <v>51.12</v>
      </c>
      <c r="N1119" s="6">
        <f t="shared" si="69"/>
        <v>22.43</v>
      </c>
      <c r="O1119" s="6">
        <f t="shared" si="70"/>
        <v>28.689999999999998</v>
      </c>
      <c r="P1119" s="8">
        <f t="shared" si="71"/>
        <v>0.56122848200312991</v>
      </c>
      <c r="Q1119" s="9">
        <f>YEAR(SalesDataTable[[#This Row],[Order Date]])</f>
        <v>2026</v>
      </c>
      <c r="R1119" s="8" t="str">
        <f>"Q"&amp;ROUNDUP(MONTH(SalesDataTable[[#This Row],[Order Date]])/3,0)</f>
        <v>Q2</v>
      </c>
      <c r="S1119" s="5">
        <f>MONTH(SalesDataTable[[#This Row],[Order Date]])</f>
        <v>6</v>
      </c>
      <c r="T1119" s="8" t="str">
        <f>TEXT(SalesDataTable[[#This Row],[Order Date]],"mmm")</f>
        <v>Jun</v>
      </c>
    </row>
    <row r="1120" spans="1:20" ht="15.75" x14ac:dyDescent="0.25">
      <c r="A1120" s="2">
        <v>2043</v>
      </c>
      <c r="B1120" s="3">
        <v>46190</v>
      </c>
      <c r="C1120" s="4" t="s">
        <v>26</v>
      </c>
      <c r="D1120" s="4" t="s">
        <v>47</v>
      </c>
      <c r="E1120" s="4" t="s">
        <v>22</v>
      </c>
      <c r="F1120" s="4" t="s">
        <v>33</v>
      </c>
      <c r="G1120" s="4" t="s">
        <v>29</v>
      </c>
      <c r="H1120" s="4" t="s">
        <v>30</v>
      </c>
      <c r="I1120" s="5">
        <v>2</v>
      </c>
      <c r="J1120" s="6">
        <v>90.33</v>
      </c>
      <c r="K1120" s="7">
        <v>0</v>
      </c>
      <c r="L1120" s="6">
        <v>46.3</v>
      </c>
      <c r="M1120" s="6">
        <f t="shared" si="68"/>
        <v>180.66</v>
      </c>
      <c r="N1120" s="6">
        <f t="shared" si="69"/>
        <v>92.6</v>
      </c>
      <c r="O1120" s="6">
        <f t="shared" si="70"/>
        <v>88.06</v>
      </c>
      <c r="P1120" s="8">
        <f t="shared" si="71"/>
        <v>0.48743496069965686</v>
      </c>
      <c r="Q1120" s="9">
        <f>YEAR(SalesDataTable[[#This Row],[Order Date]])</f>
        <v>2026</v>
      </c>
      <c r="R1120" s="8" t="str">
        <f>"Q"&amp;ROUNDUP(MONTH(SalesDataTable[[#This Row],[Order Date]])/3,0)</f>
        <v>Q2</v>
      </c>
      <c r="S1120" s="5">
        <f>MONTH(SalesDataTable[[#This Row],[Order Date]])</f>
        <v>6</v>
      </c>
      <c r="T1120" s="8" t="str">
        <f>TEXT(SalesDataTable[[#This Row],[Order Date]],"mmm")</f>
        <v>Jun</v>
      </c>
    </row>
    <row r="1121" spans="1:20" ht="15.75" x14ac:dyDescent="0.25">
      <c r="A1121" s="2">
        <v>4040</v>
      </c>
      <c r="B1121" s="3">
        <v>46190</v>
      </c>
      <c r="C1121" s="4" t="s">
        <v>40</v>
      </c>
      <c r="D1121" s="4" t="s">
        <v>51</v>
      </c>
      <c r="E1121" s="4" t="s">
        <v>22</v>
      </c>
      <c r="F1121" s="4" t="s">
        <v>36</v>
      </c>
      <c r="G1121" s="4" t="s">
        <v>34</v>
      </c>
      <c r="H1121" s="4" t="s">
        <v>35</v>
      </c>
      <c r="I1121" s="5">
        <v>2</v>
      </c>
      <c r="J1121" s="6">
        <v>36.799999999999997</v>
      </c>
      <c r="K1121" s="7">
        <v>0.05</v>
      </c>
      <c r="L1121" s="6">
        <v>13.94</v>
      </c>
      <c r="M1121" s="6">
        <f t="shared" si="68"/>
        <v>69.919999999999987</v>
      </c>
      <c r="N1121" s="6">
        <f t="shared" si="69"/>
        <v>27.88</v>
      </c>
      <c r="O1121" s="6">
        <f t="shared" si="70"/>
        <v>42.039999999999992</v>
      </c>
      <c r="P1121" s="8">
        <f t="shared" si="71"/>
        <v>0.60125858123569798</v>
      </c>
      <c r="Q1121" s="9">
        <f>YEAR(SalesDataTable[[#This Row],[Order Date]])</f>
        <v>2026</v>
      </c>
      <c r="R1121" s="8" t="str">
        <f>"Q"&amp;ROUNDUP(MONTH(SalesDataTable[[#This Row],[Order Date]])/3,0)</f>
        <v>Q2</v>
      </c>
      <c r="S1121" s="5">
        <f>MONTH(SalesDataTable[[#This Row],[Order Date]])</f>
        <v>6</v>
      </c>
      <c r="T1121" s="8" t="str">
        <f>TEXT(SalesDataTable[[#This Row],[Order Date]],"mmm")</f>
        <v>Jun</v>
      </c>
    </row>
    <row r="1122" spans="1:20" ht="15.75" x14ac:dyDescent="0.25">
      <c r="A1122" s="2">
        <v>2295</v>
      </c>
      <c r="B1122" s="3">
        <v>46191</v>
      </c>
      <c r="C1122" s="4" t="s">
        <v>26</v>
      </c>
      <c r="D1122" s="4" t="s">
        <v>61</v>
      </c>
      <c r="E1122" s="4" t="s">
        <v>48</v>
      </c>
      <c r="F1122" s="4" t="s">
        <v>33</v>
      </c>
      <c r="G1122" s="4" t="s">
        <v>34</v>
      </c>
      <c r="H1122" s="4" t="s">
        <v>52</v>
      </c>
      <c r="I1122" s="5">
        <v>1</v>
      </c>
      <c r="J1122" s="6">
        <v>45.7</v>
      </c>
      <c r="K1122" s="7">
        <v>0.1</v>
      </c>
      <c r="L1122" s="6">
        <v>18.600000000000001</v>
      </c>
      <c r="M1122" s="6">
        <f t="shared" si="68"/>
        <v>41.13</v>
      </c>
      <c r="N1122" s="6">
        <f t="shared" si="69"/>
        <v>18.600000000000001</v>
      </c>
      <c r="O1122" s="6">
        <f t="shared" si="70"/>
        <v>22.53</v>
      </c>
      <c r="P1122" s="8">
        <f t="shared" si="71"/>
        <v>0.5477753464624362</v>
      </c>
      <c r="Q1122" s="9">
        <f>YEAR(SalesDataTable[[#This Row],[Order Date]])</f>
        <v>2026</v>
      </c>
      <c r="R1122" s="8" t="str">
        <f>"Q"&amp;ROUNDUP(MONTH(SalesDataTable[[#This Row],[Order Date]])/3,0)</f>
        <v>Q2</v>
      </c>
      <c r="S1122" s="5">
        <f>MONTH(SalesDataTable[[#This Row],[Order Date]])</f>
        <v>6</v>
      </c>
      <c r="T1122" s="8" t="str">
        <f>TEXT(SalesDataTable[[#This Row],[Order Date]],"mmm")</f>
        <v>Jun</v>
      </c>
    </row>
    <row r="1123" spans="1:20" ht="15.75" x14ac:dyDescent="0.25">
      <c r="A1123" s="2">
        <v>2670</v>
      </c>
      <c r="B1123" s="3">
        <v>46191</v>
      </c>
      <c r="C1123" s="4" t="s">
        <v>31</v>
      </c>
      <c r="D1123" s="4" t="s">
        <v>45</v>
      </c>
      <c r="E1123" s="4" t="s">
        <v>48</v>
      </c>
      <c r="F1123" s="4" t="s">
        <v>23</v>
      </c>
      <c r="G1123" s="4" t="s">
        <v>34</v>
      </c>
      <c r="H1123" s="4" t="s">
        <v>68</v>
      </c>
      <c r="I1123" s="5">
        <v>3</v>
      </c>
      <c r="J1123" s="6">
        <v>162.30000000000001</v>
      </c>
      <c r="K1123" s="7">
        <v>0.1</v>
      </c>
      <c r="L1123" s="6">
        <v>86.43</v>
      </c>
      <c r="M1123" s="6">
        <f t="shared" si="68"/>
        <v>438.21000000000004</v>
      </c>
      <c r="N1123" s="6">
        <f t="shared" si="69"/>
        <v>259.29000000000002</v>
      </c>
      <c r="O1123" s="6">
        <f t="shared" si="70"/>
        <v>178.92000000000002</v>
      </c>
      <c r="P1123" s="8">
        <f t="shared" si="71"/>
        <v>0.40829739166153217</v>
      </c>
      <c r="Q1123" s="9">
        <f>YEAR(SalesDataTable[[#This Row],[Order Date]])</f>
        <v>2026</v>
      </c>
      <c r="R1123" s="8" t="str">
        <f>"Q"&amp;ROUNDUP(MONTH(SalesDataTable[[#This Row],[Order Date]])/3,0)</f>
        <v>Q2</v>
      </c>
      <c r="S1123" s="5">
        <f>MONTH(SalesDataTable[[#This Row],[Order Date]])</f>
        <v>6</v>
      </c>
      <c r="T1123" s="8" t="str">
        <f>TEXT(SalesDataTable[[#This Row],[Order Date]],"mmm")</f>
        <v>Jun</v>
      </c>
    </row>
    <row r="1124" spans="1:20" ht="15.75" x14ac:dyDescent="0.25">
      <c r="A1124" s="2">
        <v>2777</v>
      </c>
      <c r="B1124" s="3">
        <v>46191</v>
      </c>
      <c r="C1124" s="4" t="s">
        <v>26</v>
      </c>
      <c r="D1124" s="4" t="s">
        <v>69</v>
      </c>
      <c r="E1124" s="4" t="s">
        <v>28</v>
      </c>
      <c r="F1124" s="4" t="s">
        <v>36</v>
      </c>
      <c r="G1124" s="4" t="s">
        <v>29</v>
      </c>
      <c r="H1124" s="4" t="s">
        <v>66</v>
      </c>
      <c r="I1124" s="5">
        <v>5</v>
      </c>
      <c r="J1124" s="6">
        <v>72.37</v>
      </c>
      <c r="K1124" s="7">
        <v>0.2</v>
      </c>
      <c r="L1124" s="6">
        <v>32.840000000000003</v>
      </c>
      <c r="M1124" s="6">
        <f t="shared" si="68"/>
        <v>289.48</v>
      </c>
      <c r="N1124" s="6">
        <f t="shared" si="69"/>
        <v>164.20000000000002</v>
      </c>
      <c r="O1124" s="6">
        <f t="shared" si="70"/>
        <v>125.28</v>
      </c>
      <c r="P1124" s="8">
        <f t="shared" si="71"/>
        <v>0.43277601215973466</v>
      </c>
      <c r="Q1124" s="9">
        <f>YEAR(SalesDataTable[[#This Row],[Order Date]])</f>
        <v>2026</v>
      </c>
      <c r="R1124" s="8" t="str">
        <f>"Q"&amp;ROUNDUP(MONTH(SalesDataTable[[#This Row],[Order Date]])/3,0)</f>
        <v>Q2</v>
      </c>
      <c r="S1124" s="5">
        <f>MONTH(SalesDataTable[[#This Row],[Order Date]])</f>
        <v>6</v>
      </c>
      <c r="T1124" s="8" t="str">
        <f>TEXT(SalesDataTable[[#This Row],[Order Date]],"mmm")</f>
        <v>Jun</v>
      </c>
    </row>
    <row r="1125" spans="1:20" ht="15.75" x14ac:dyDescent="0.25">
      <c r="A1125" s="2">
        <v>2780</v>
      </c>
      <c r="B1125" s="3">
        <v>46191</v>
      </c>
      <c r="C1125" s="4" t="s">
        <v>31</v>
      </c>
      <c r="D1125" s="4" t="s">
        <v>38</v>
      </c>
      <c r="E1125" s="4" t="s">
        <v>22</v>
      </c>
      <c r="F1125" s="4" t="s">
        <v>33</v>
      </c>
      <c r="G1125" s="4" t="s">
        <v>54</v>
      </c>
      <c r="H1125" s="4" t="s">
        <v>62</v>
      </c>
      <c r="I1125" s="5">
        <v>2</v>
      </c>
      <c r="J1125" s="6">
        <v>35.61</v>
      </c>
      <c r="K1125" s="7">
        <v>0.15</v>
      </c>
      <c r="L1125" s="6">
        <v>13.96</v>
      </c>
      <c r="M1125" s="6">
        <f t="shared" si="68"/>
        <v>60.536999999999999</v>
      </c>
      <c r="N1125" s="6">
        <f t="shared" si="69"/>
        <v>27.92</v>
      </c>
      <c r="O1125" s="6">
        <f t="shared" si="70"/>
        <v>32.616999999999997</v>
      </c>
      <c r="P1125" s="8">
        <f t="shared" si="71"/>
        <v>0.53879445628293432</v>
      </c>
      <c r="Q1125" s="9">
        <f>YEAR(SalesDataTable[[#This Row],[Order Date]])</f>
        <v>2026</v>
      </c>
      <c r="R1125" s="8" t="str">
        <f>"Q"&amp;ROUNDUP(MONTH(SalesDataTable[[#This Row],[Order Date]])/3,0)</f>
        <v>Q2</v>
      </c>
      <c r="S1125" s="5">
        <f>MONTH(SalesDataTable[[#This Row],[Order Date]])</f>
        <v>6</v>
      </c>
      <c r="T1125" s="8" t="str">
        <f>TEXT(SalesDataTable[[#This Row],[Order Date]],"mmm")</f>
        <v>Jun</v>
      </c>
    </row>
    <row r="1126" spans="1:20" ht="15.75" x14ac:dyDescent="0.25">
      <c r="A1126" s="2">
        <v>3209</v>
      </c>
      <c r="B1126" s="3">
        <v>46191</v>
      </c>
      <c r="C1126" s="4" t="s">
        <v>40</v>
      </c>
      <c r="D1126" s="4" t="s">
        <v>67</v>
      </c>
      <c r="E1126" s="4" t="s">
        <v>22</v>
      </c>
      <c r="F1126" s="4" t="s">
        <v>23</v>
      </c>
      <c r="G1126" s="4" t="s">
        <v>34</v>
      </c>
      <c r="H1126" s="4" t="s">
        <v>64</v>
      </c>
      <c r="I1126" s="5">
        <v>2</v>
      </c>
      <c r="J1126" s="6">
        <v>133.12</v>
      </c>
      <c r="K1126" s="7">
        <v>0</v>
      </c>
      <c r="L1126" s="6">
        <v>67.02</v>
      </c>
      <c r="M1126" s="6">
        <f t="shared" si="68"/>
        <v>266.24</v>
      </c>
      <c r="N1126" s="6">
        <f t="shared" si="69"/>
        <v>134.04</v>
      </c>
      <c r="O1126" s="6">
        <f t="shared" si="70"/>
        <v>132.20000000000002</v>
      </c>
      <c r="P1126" s="8">
        <f t="shared" si="71"/>
        <v>0.4965444711538462</v>
      </c>
      <c r="Q1126" s="9">
        <f>YEAR(SalesDataTable[[#This Row],[Order Date]])</f>
        <v>2026</v>
      </c>
      <c r="R1126" s="8" t="str">
        <f>"Q"&amp;ROUNDUP(MONTH(SalesDataTable[[#This Row],[Order Date]])/3,0)</f>
        <v>Q2</v>
      </c>
      <c r="S1126" s="5">
        <f>MONTH(SalesDataTable[[#This Row],[Order Date]])</f>
        <v>6</v>
      </c>
      <c r="T1126" s="8" t="str">
        <f>TEXT(SalesDataTable[[#This Row],[Order Date]],"mmm")</f>
        <v>Jun</v>
      </c>
    </row>
    <row r="1127" spans="1:20" ht="15.75" x14ac:dyDescent="0.25">
      <c r="A1127" s="2">
        <v>3414</v>
      </c>
      <c r="B1127" s="3">
        <v>46191</v>
      </c>
      <c r="C1127" s="4" t="s">
        <v>20</v>
      </c>
      <c r="D1127" s="4" t="s">
        <v>70</v>
      </c>
      <c r="E1127" s="4" t="s">
        <v>48</v>
      </c>
      <c r="F1127" s="4" t="s">
        <v>23</v>
      </c>
      <c r="G1127" s="4" t="s">
        <v>24</v>
      </c>
      <c r="H1127" s="4" t="s">
        <v>42</v>
      </c>
      <c r="I1127" s="5">
        <v>1</v>
      </c>
      <c r="J1127" s="6">
        <v>51.23</v>
      </c>
      <c r="K1127" s="7">
        <v>0.05</v>
      </c>
      <c r="L1127" s="6">
        <v>23.12</v>
      </c>
      <c r="M1127" s="6">
        <f t="shared" si="68"/>
        <v>48.668499999999995</v>
      </c>
      <c r="N1127" s="6">
        <f t="shared" si="69"/>
        <v>23.12</v>
      </c>
      <c r="O1127" s="6">
        <f t="shared" si="70"/>
        <v>25.548499999999994</v>
      </c>
      <c r="P1127" s="8">
        <f t="shared" si="71"/>
        <v>0.5249494025909982</v>
      </c>
      <c r="Q1127" s="9">
        <f>YEAR(SalesDataTable[[#This Row],[Order Date]])</f>
        <v>2026</v>
      </c>
      <c r="R1127" s="8" t="str">
        <f>"Q"&amp;ROUNDUP(MONTH(SalesDataTable[[#This Row],[Order Date]])/3,0)</f>
        <v>Q2</v>
      </c>
      <c r="S1127" s="5">
        <f>MONTH(SalesDataTable[[#This Row],[Order Date]])</f>
        <v>6</v>
      </c>
      <c r="T1127" s="8" t="str">
        <f>TEXT(SalesDataTable[[#This Row],[Order Date]],"mmm")</f>
        <v>Jun</v>
      </c>
    </row>
    <row r="1128" spans="1:20" ht="15.75" x14ac:dyDescent="0.25">
      <c r="A1128" s="2">
        <v>3846</v>
      </c>
      <c r="B1128" s="3">
        <v>46191</v>
      </c>
      <c r="C1128" s="4" t="s">
        <v>26</v>
      </c>
      <c r="D1128" s="4" t="s">
        <v>63</v>
      </c>
      <c r="E1128" s="4" t="s">
        <v>22</v>
      </c>
      <c r="F1128" s="4" t="s">
        <v>36</v>
      </c>
      <c r="G1128" s="4" t="s">
        <v>29</v>
      </c>
      <c r="H1128" s="4" t="s">
        <v>30</v>
      </c>
      <c r="I1128" s="5">
        <v>1</v>
      </c>
      <c r="J1128" s="6">
        <v>93.5</v>
      </c>
      <c r="K1128" s="7">
        <v>0</v>
      </c>
      <c r="L1128" s="6">
        <v>46.63</v>
      </c>
      <c r="M1128" s="6">
        <f t="shared" si="68"/>
        <v>93.5</v>
      </c>
      <c r="N1128" s="6">
        <f t="shared" si="69"/>
        <v>46.63</v>
      </c>
      <c r="O1128" s="6">
        <f t="shared" si="70"/>
        <v>46.87</v>
      </c>
      <c r="P1128" s="8">
        <f t="shared" si="71"/>
        <v>0.50128342245989299</v>
      </c>
      <c r="Q1128" s="9">
        <f>YEAR(SalesDataTable[[#This Row],[Order Date]])</f>
        <v>2026</v>
      </c>
      <c r="R1128" s="8" t="str">
        <f>"Q"&amp;ROUNDUP(MONTH(SalesDataTable[[#This Row],[Order Date]])/3,0)</f>
        <v>Q2</v>
      </c>
      <c r="S1128" s="5">
        <f>MONTH(SalesDataTable[[#This Row],[Order Date]])</f>
        <v>6</v>
      </c>
      <c r="T1128" s="8" t="str">
        <f>TEXT(SalesDataTable[[#This Row],[Order Date]],"mmm")</f>
        <v>Jun</v>
      </c>
    </row>
    <row r="1129" spans="1:20" ht="15.75" x14ac:dyDescent="0.25">
      <c r="A1129" s="2">
        <v>4120</v>
      </c>
      <c r="B1129" s="3">
        <v>46191</v>
      </c>
      <c r="C1129" s="4" t="s">
        <v>40</v>
      </c>
      <c r="D1129" s="4" t="s">
        <v>41</v>
      </c>
      <c r="E1129" s="4" t="s">
        <v>39</v>
      </c>
      <c r="F1129" s="4" t="s">
        <v>23</v>
      </c>
      <c r="G1129" s="4" t="s">
        <v>54</v>
      </c>
      <c r="H1129" s="4" t="s">
        <v>55</v>
      </c>
      <c r="I1129" s="5">
        <v>3</v>
      </c>
      <c r="J1129" s="6">
        <v>41.16</v>
      </c>
      <c r="K1129" s="7">
        <v>0</v>
      </c>
      <c r="L1129" s="6">
        <v>14.79</v>
      </c>
      <c r="M1129" s="6">
        <f t="shared" si="68"/>
        <v>123.47999999999999</v>
      </c>
      <c r="N1129" s="6">
        <f t="shared" si="69"/>
        <v>44.37</v>
      </c>
      <c r="O1129" s="6">
        <f t="shared" si="70"/>
        <v>79.109999999999985</v>
      </c>
      <c r="P1129" s="8">
        <f t="shared" si="71"/>
        <v>0.64067055393586003</v>
      </c>
      <c r="Q1129" s="9">
        <f>YEAR(SalesDataTable[[#This Row],[Order Date]])</f>
        <v>2026</v>
      </c>
      <c r="R1129" s="8" t="str">
        <f>"Q"&amp;ROUNDUP(MONTH(SalesDataTable[[#This Row],[Order Date]])/3,0)</f>
        <v>Q2</v>
      </c>
      <c r="S1129" s="5">
        <f>MONTH(SalesDataTable[[#This Row],[Order Date]])</f>
        <v>6</v>
      </c>
      <c r="T1129" s="8" t="str">
        <f>TEXT(SalesDataTable[[#This Row],[Order Date]],"mmm")</f>
        <v>Jun</v>
      </c>
    </row>
    <row r="1130" spans="1:20" ht="15.75" x14ac:dyDescent="0.25">
      <c r="A1130" s="2">
        <v>4217</v>
      </c>
      <c r="B1130" s="3">
        <v>46191</v>
      </c>
      <c r="C1130" s="4" t="s">
        <v>26</v>
      </c>
      <c r="D1130" s="4" t="s">
        <v>63</v>
      </c>
      <c r="E1130" s="4" t="s">
        <v>48</v>
      </c>
      <c r="F1130" s="4" t="s">
        <v>33</v>
      </c>
      <c r="G1130" s="4" t="s">
        <v>54</v>
      </c>
      <c r="H1130" s="4" t="s">
        <v>55</v>
      </c>
      <c r="I1130" s="5">
        <v>1</v>
      </c>
      <c r="J1130" s="6">
        <v>39.74</v>
      </c>
      <c r="K1130" s="7">
        <v>0.05</v>
      </c>
      <c r="L1130" s="6">
        <v>14.39</v>
      </c>
      <c r="M1130" s="6">
        <f t="shared" si="68"/>
        <v>37.753</v>
      </c>
      <c r="N1130" s="6">
        <f t="shared" si="69"/>
        <v>14.39</v>
      </c>
      <c r="O1130" s="6">
        <f t="shared" si="70"/>
        <v>23.363</v>
      </c>
      <c r="P1130" s="8">
        <f t="shared" si="71"/>
        <v>0.6188382380208195</v>
      </c>
      <c r="Q1130" s="9">
        <f>YEAR(SalesDataTable[[#This Row],[Order Date]])</f>
        <v>2026</v>
      </c>
      <c r="R1130" s="8" t="str">
        <f>"Q"&amp;ROUNDUP(MONTH(SalesDataTable[[#This Row],[Order Date]])/3,0)</f>
        <v>Q2</v>
      </c>
      <c r="S1130" s="5">
        <f>MONTH(SalesDataTable[[#This Row],[Order Date]])</f>
        <v>6</v>
      </c>
      <c r="T1130" s="8" t="str">
        <f>TEXT(SalesDataTable[[#This Row],[Order Date]],"mmm")</f>
        <v>Jun</v>
      </c>
    </row>
    <row r="1131" spans="1:20" ht="15.75" x14ac:dyDescent="0.25">
      <c r="A1131" s="2">
        <v>4786</v>
      </c>
      <c r="B1131" s="3">
        <v>46191</v>
      </c>
      <c r="C1131" s="4" t="s">
        <v>40</v>
      </c>
      <c r="D1131" s="4" t="s">
        <v>51</v>
      </c>
      <c r="E1131" s="4" t="s">
        <v>22</v>
      </c>
      <c r="F1131" s="4" t="s">
        <v>23</v>
      </c>
      <c r="G1131" s="4" t="s">
        <v>34</v>
      </c>
      <c r="H1131" s="4" t="s">
        <v>52</v>
      </c>
      <c r="I1131" s="5">
        <v>3</v>
      </c>
      <c r="J1131" s="6">
        <v>46.79</v>
      </c>
      <c r="K1131" s="7">
        <v>0.1</v>
      </c>
      <c r="L1131" s="6">
        <v>18.25</v>
      </c>
      <c r="M1131" s="6">
        <f t="shared" si="68"/>
        <v>126.33300000000001</v>
      </c>
      <c r="N1131" s="6">
        <f t="shared" si="69"/>
        <v>54.75</v>
      </c>
      <c r="O1131" s="6">
        <f t="shared" si="70"/>
        <v>71.583000000000013</v>
      </c>
      <c r="P1131" s="8">
        <f t="shared" si="71"/>
        <v>0.56662154781411034</v>
      </c>
      <c r="Q1131" s="9">
        <f>YEAR(SalesDataTable[[#This Row],[Order Date]])</f>
        <v>2026</v>
      </c>
      <c r="R1131" s="8" t="str">
        <f>"Q"&amp;ROUNDUP(MONTH(SalesDataTable[[#This Row],[Order Date]])/3,0)</f>
        <v>Q2</v>
      </c>
      <c r="S1131" s="5">
        <f>MONTH(SalesDataTable[[#This Row],[Order Date]])</f>
        <v>6</v>
      </c>
      <c r="T1131" s="8" t="str">
        <f>TEXT(SalesDataTable[[#This Row],[Order Date]],"mmm")</f>
        <v>Jun</v>
      </c>
    </row>
    <row r="1132" spans="1:20" ht="15.75" x14ac:dyDescent="0.25">
      <c r="A1132" s="2">
        <v>23</v>
      </c>
      <c r="B1132" s="3">
        <v>46192</v>
      </c>
      <c r="C1132" s="4" t="s">
        <v>40</v>
      </c>
      <c r="D1132" s="4" t="s">
        <v>67</v>
      </c>
      <c r="E1132" s="4" t="s">
        <v>28</v>
      </c>
      <c r="F1132" s="4" t="s">
        <v>36</v>
      </c>
      <c r="G1132" s="4" t="s">
        <v>29</v>
      </c>
      <c r="H1132" s="4" t="s">
        <v>30</v>
      </c>
      <c r="I1132" s="5">
        <v>4</v>
      </c>
      <c r="J1132" s="6">
        <v>91.74</v>
      </c>
      <c r="K1132" s="7">
        <v>0.2</v>
      </c>
      <c r="L1132" s="6">
        <v>44.74</v>
      </c>
      <c r="M1132" s="6">
        <f t="shared" si="68"/>
        <v>293.56799999999998</v>
      </c>
      <c r="N1132" s="6">
        <f t="shared" si="69"/>
        <v>178.96</v>
      </c>
      <c r="O1132" s="6">
        <f t="shared" si="70"/>
        <v>114.60799999999998</v>
      </c>
      <c r="P1132" s="8">
        <f t="shared" si="71"/>
        <v>0.39039677349029861</v>
      </c>
      <c r="Q1132" s="9">
        <f>YEAR(SalesDataTable[[#This Row],[Order Date]])</f>
        <v>2026</v>
      </c>
      <c r="R1132" s="8" t="str">
        <f>"Q"&amp;ROUNDUP(MONTH(SalesDataTable[[#This Row],[Order Date]])/3,0)</f>
        <v>Q2</v>
      </c>
      <c r="S1132" s="5">
        <f>MONTH(SalesDataTable[[#This Row],[Order Date]])</f>
        <v>6</v>
      </c>
      <c r="T1132" s="8" t="str">
        <f>TEXT(SalesDataTable[[#This Row],[Order Date]],"mmm")</f>
        <v>Jun</v>
      </c>
    </row>
    <row r="1133" spans="1:20" ht="15.75" x14ac:dyDescent="0.25">
      <c r="A1133" s="2">
        <v>99</v>
      </c>
      <c r="B1133" s="3">
        <v>46192</v>
      </c>
      <c r="C1133" s="4" t="s">
        <v>40</v>
      </c>
      <c r="D1133" s="4" t="s">
        <v>67</v>
      </c>
      <c r="E1133" s="4" t="s">
        <v>22</v>
      </c>
      <c r="F1133" s="4" t="s">
        <v>33</v>
      </c>
      <c r="G1133" s="4" t="s">
        <v>54</v>
      </c>
      <c r="H1133" s="4" t="s">
        <v>62</v>
      </c>
      <c r="I1133" s="5">
        <v>1</v>
      </c>
      <c r="J1133" s="6">
        <v>36.28</v>
      </c>
      <c r="K1133" s="7">
        <v>0.1</v>
      </c>
      <c r="L1133" s="6">
        <v>13.8</v>
      </c>
      <c r="M1133" s="6">
        <f t="shared" si="68"/>
        <v>32.652000000000001</v>
      </c>
      <c r="N1133" s="6">
        <f t="shared" si="69"/>
        <v>13.8</v>
      </c>
      <c r="O1133" s="6">
        <f t="shared" si="70"/>
        <v>18.852</v>
      </c>
      <c r="P1133" s="8">
        <f t="shared" si="71"/>
        <v>0.5773612642410878</v>
      </c>
      <c r="Q1133" s="9">
        <f>YEAR(SalesDataTable[[#This Row],[Order Date]])</f>
        <v>2026</v>
      </c>
      <c r="R1133" s="8" t="str">
        <f>"Q"&amp;ROUNDUP(MONTH(SalesDataTable[[#This Row],[Order Date]])/3,0)</f>
        <v>Q2</v>
      </c>
      <c r="S1133" s="5">
        <f>MONTH(SalesDataTable[[#This Row],[Order Date]])</f>
        <v>6</v>
      </c>
      <c r="T1133" s="8" t="str">
        <f>TEXT(SalesDataTable[[#This Row],[Order Date]],"mmm")</f>
        <v>Jun</v>
      </c>
    </row>
    <row r="1134" spans="1:20" ht="15.75" x14ac:dyDescent="0.25">
      <c r="A1134" s="2">
        <v>269</v>
      </c>
      <c r="B1134" s="3">
        <v>46192</v>
      </c>
      <c r="C1134" s="4" t="s">
        <v>40</v>
      </c>
      <c r="D1134" s="4" t="s">
        <v>67</v>
      </c>
      <c r="E1134" s="4" t="s">
        <v>28</v>
      </c>
      <c r="F1134" s="4" t="s">
        <v>23</v>
      </c>
      <c r="G1134" s="4" t="s">
        <v>29</v>
      </c>
      <c r="H1134" s="4" t="s">
        <v>66</v>
      </c>
      <c r="I1134" s="5">
        <v>3</v>
      </c>
      <c r="J1134" s="6">
        <v>73.02</v>
      </c>
      <c r="K1134" s="7">
        <v>0.1</v>
      </c>
      <c r="L1134" s="6">
        <v>32.69</v>
      </c>
      <c r="M1134" s="6">
        <f t="shared" si="68"/>
        <v>197.154</v>
      </c>
      <c r="N1134" s="6">
        <f t="shared" si="69"/>
        <v>98.07</v>
      </c>
      <c r="O1134" s="6">
        <f t="shared" si="70"/>
        <v>99.084000000000003</v>
      </c>
      <c r="P1134" s="8">
        <f t="shared" si="71"/>
        <v>0.50257159377948202</v>
      </c>
      <c r="Q1134" s="9">
        <f>YEAR(SalesDataTable[[#This Row],[Order Date]])</f>
        <v>2026</v>
      </c>
      <c r="R1134" s="8" t="str">
        <f>"Q"&amp;ROUNDUP(MONTH(SalesDataTable[[#This Row],[Order Date]])/3,0)</f>
        <v>Q2</v>
      </c>
      <c r="S1134" s="5">
        <f>MONTH(SalesDataTable[[#This Row],[Order Date]])</f>
        <v>6</v>
      </c>
      <c r="T1134" s="8" t="str">
        <f>TEXT(SalesDataTable[[#This Row],[Order Date]],"mmm")</f>
        <v>Jun</v>
      </c>
    </row>
    <row r="1135" spans="1:20" ht="15.75" x14ac:dyDescent="0.25">
      <c r="A1135" s="2">
        <v>1772</v>
      </c>
      <c r="B1135" s="3">
        <v>46192</v>
      </c>
      <c r="C1135" s="4" t="s">
        <v>40</v>
      </c>
      <c r="D1135" s="4" t="s">
        <v>41</v>
      </c>
      <c r="E1135" s="4" t="s">
        <v>22</v>
      </c>
      <c r="F1135" s="4" t="s">
        <v>33</v>
      </c>
      <c r="G1135" s="4" t="s">
        <v>29</v>
      </c>
      <c r="H1135" s="4" t="s">
        <v>57</v>
      </c>
      <c r="I1135" s="5">
        <v>4</v>
      </c>
      <c r="J1135" s="6">
        <v>153.38</v>
      </c>
      <c r="K1135" s="7">
        <v>0</v>
      </c>
      <c r="L1135" s="6">
        <v>76.92</v>
      </c>
      <c r="M1135" s="6">
        <f t="shared" si="68"/>
        <v>613.52</v>
      </c>
      <c r="N1135" s="6">
        <f t="shared" si="69"/>
        <v>307.68</v>
      </c>
      <c r="O1135" s="6">
        <f t="shared" si="70"/>
        <v>305.83999999999997</v>
      </c>
      <c r="P1135" s="8">
        <f t="shared" si="71"/>
        <v>0.49850045638283996</v>
      </c>
      <c r="Q1135" s="9">
        <f>YEAR(SalesDataTable[[#This Row],[Order Date]])</f>
        <v>2026</v>
      </c>
      <c r="R1135" s="8" t="str">
        <f>"Q"&amp;ROUNDUP(MONTH(SalesDataTable[[#This Row],[Order Date]])/3,0)</f>
        <v>Q2</v>
      </c>
      <c r="S1135" s="5">
        <f>MONTH(SalesDataTable[[#This Row],[Order Date]])</f>
        <v>6</v>
      </c>
      <c r="T1135" s="8" t="str">
        <f>TEXT(SalesDataTable[[#This Row],[Order Date]],"mmm")</f>
        <v>Jun</v>
      </c>
    </row>
    <row r="1136" spans="1:20" ht="15.75" x14ac:dyDescent="0.25">
      <c r="A1136" s="2">
        <v>1906</v>
      </c>
      <c r="B1136" s="3">
        <v>46192</v>
      </c>
      <c r="C1136" s="4" t="s">
        <v>40</v>
      </c>
      <c r="D1136" s="4" t="s">
        <v>53</v>
      </c>
      <c r="E1136" s="4" t="s">
        <v>48</v>
      </c>
      <c r="F1136" s="4" t="s">
        <v>23</v>
      </c>
      <c r="G1136" s="4" t="s">
        <v>43</v>
      </c>
      <c r="H1136" s="4" t="s">
        <v>71</v>
      </c>
      <c r="I1136" s="5">
        <v>2</v>
      </c>
      <c r="J1136" s="6">
        <v>125.5</v>
      </c>
      <c r="K1136" s="7">
        <v>0</v>
      </c>
      <c r="L1136" s="6">
        <v>61.67</v>
      </c>
      <c r="M1136" s="6">
        <f t="shared" si="68"/>
        <v>251</v>
      </c>
      <c r="N1136" s="6">
        <f t="shared" si="69"/>
        <v>123.34</v>
      </c>
      <c r="O1136" s="6">
        <f t="shared" si="70"/>
        <v>127.66</v>
      </c>
      <c r="P1136" s="8">
        <f t="shared" si="71"/>
        <v>0.50860557768924297</v>
      </c>
      <c r="Q1136" s="9">
        <f>YEAR(SalesDataTable[[#This Row],[Order Date]])</f>
        <v>2026</v>
      </c>
      <c r="R1136" s="8" t="str">
        <f>"Q"&amp;ROUNDUP(MONTH(SalesDataTable[[#This Row],[Order Date]])/3,0)</f>
        <v>Q2</v>
      </c>
      <c r="S1136" s="5">
        <f>MONTH(SalesDataTable[[#This Row],[Order Date]])</f>
        <v>6</v>
      </c>
      <c r="T1136" s="8" t="str">
        <f>TEXT(SalesDataTable[[#This Row],[Order Date]],"mmm")</f>
        <v>Jun</v>
      </c>
    </row>
    <row r="1137" spans="1:20" ht="15.75" x14ac:dyDescent="0.25">
      <c r="A1137" s="2">
        <v>2473</v>
      </c>
      <c r="B1137" s="3">
        <v>46192</v>
      </c>
      <c r="C1137" s="4" t="s">
        <v>20</v>
      </c>
      <c r="D1137" s="4" t="s">
        <v>21</v>
      </c>
      <c r="E1137" s="4" t="s">
        <v>28</v>
      </c>
      <c r="F1137" s="4" t="s">
        <v>23</v>
      </c>
      <c r="G1137" s="4" t="s">
        <v>24</v>
      </c>
      <c r="H1137" s="4" t="s">
        <v>25</v>
      </c>
      <c r="I1137" s="5">
        <v>3</v>
      </c>
      <c r="J1137" s="6">
        <v>80.75</v>
      </c>
      <c r="K1137" s="7">
        <v>0.15</v>
      </c>
      <c r="L1137" s="6">
        <v>42.81</v>
      </c>
      <c r="M1137" s="6">
        <f t="shared" si="68"/>
        <v>205.91249999999999</v>
      </c>
      <c r="N1137" s="6">
        <f t="shared" si="69"/>
        <v>128.43</v>
      </c>
      <c r="O1137" s="6">
        <f t="shared" si="70"/>
        <v>77.482499999999987</v>
      </c>
      <c r="P1137" s="8">
        <f t="shared" si="71"/>
        <v>0.37628847204516475</v>
      </c>
      <c r="Q1137" s="9">
        <f>YEAR(SalesDataTable[[#This Row],[Order Date]])</f>
        <v>2026</v>
      </c>
      <c r="R1137" s="8" t="str">
        <f>"Q"&amp;ROUNDUP(MONTH(SalesDataTable[[#This Row],[Order Date]])/3,0)</f>
        <v>Q2</v>
      </c>
      <c r="S1137" s="5">
        <f>MONTH(SalesDataTable[[#This Row],[Order Date]])</f>
        <v>6</v>
      </c>
      <c r="T1137" s="8" t="str">
        <f>TEXT(SalesDataTable[[#This Row],[Order Date]],"mmm")</f>
        <v>Jun</v>
      </c>
    </row>
    <row r="1138" spans="1:20" ht="15.75" x14ac:dyDescent="0.25">
      <c r="A1138" s="2">
        <v>2549</v>
      </c>
      <c r="B1138" s="3">
        <v>46192</v>
      </c>
      <c r="C1138" s="4" t="s">
        <v>40</v>
      </c>
      <c r="D1138" s="4" t="s">
        <v>67</v>
      </c>
      <c r="E1138" s="4" t="s">
        <v>28</v>
      </c>
      <c r="F1138" s="4" t="s">
        <v>23</v>
      </c>
      <c r="G1138" s="4" t="s">
        <v>54</v>
      </c>
      <c r="H1138" s="4" t="s">
        <v>62</v>
      </c>
      <c r="I1138" s="5">
        <v>8</v>
      </c>
      <c r="J1138" s="6">
        <v>36.15</v>
      </c>
      <c r="K1138" s="7">
        <v>0.05</v>
      </c>
      <c r="L1138" s="6">
        <v>13.55</v>
      </c>
      <c r="M1138" s="6">
        <f t="shared" si="68"/>
        <v>274.73999999999995</v>
      </c>
      <c r="N1138" s="6">
        <f t="shared" si="69"/>
        <v>108.4</v>
      </c>
      <c r="O1138" s="6">
        <f t="shared" si="70"/>
        <v>166.33999999999995</v>
      </c>
      <c r="P1138" s="8">
        <f t="shared" si="71"/>
        <v>0.60544514814005956</v>
      </c>
      <c r="Q1138" s="9">
        <f>YEAR(SalesDataTable[[#This Row],[Order Date]])</f>
        <v>2026</v>
      </c>
      <c r="R1138" s="8" t="str">
        <f>"Q"&amp;ROUNDUP(MONTH(SalesDataTable[[#This Row],[Order Date]])/3,0)</f>
        <v>Q2</v>
      </c>
      <c r="S1138" s="5">
        <f>MONTH(SalesDataTable[[#This Row],[Order Date]])</f>
        <v>6</v>
      </c>
      <c r="T1138" s="8" t="str">
        <f>TEXT(SalesDataTable[[#This Row],[Order Date]],"mmm")</f>
        <v>Jun</v>
      </c>
    </row>
    <row r="1139" spans="1:20" ht="15.75" x14ac:dyDescent="0.25">
      <c r="A1139" s="2">
        <v>3341</v>
      </c>
      <c r="B1139" s="3">
        <v>46192</v>
      </c>
      <c r="C1139" s="4" t="s">
        <v>20</v>
      </c>
      <c r="D1139" s="4" t="s">
        <v>70</v>
      </c>
      <c r="E1139" s="4" t="s">
        <v>22</v>
      </c>
      <c r="F1139" s="4" t="s">
        <v>33</v>
      </c>
      <c r="G1139" s="4" t="s">
        <v>29</v>
      </c>
      <c r="H1139" s="4" t="s">
        <v>37</v>
      </c>
      <c r="I1139" s="5">
        <v>2</v>
      </c>
      <c r="J1139" s="6">
        <v>143.1</v>
      </c>
      <c r="K1139" s="7">
        <v>0</v>
      </c>
      <c r="L1139" s="6">
        <v>78.11</v>
      </c>
      <c r="M1139" s="6">
        <f t="shared" si="68"/>
        <v>286.2</v>
      </c>
      <c r="N1139" s="6">
        <f t="shared" si="69"/>
        <v>156.22</v>
      </c>
      <c r="O1139" s="6">
        <f t="shared" si="70"/>
        <v>129.97999999999999</v>
      </c>
      <c r="P1139" s="8">
        <f t="shared" si="71"/>
        <v>0.45415793151642209</v>
      </c>
      <c r="Q1139" s="9">
        <f>YEAR(SalesDataTable[[#This Row],[Order Date]])</f>
        <v>2026</v>
      </c>
      <c r="R1139" s="8" t="str">
        <f>"Q"&amp;ROUNDUP(MONTH(SalesDataTable[[#This Row],[Order Date]])/3,0)</f>
        <v>Q2</v>
      </c>
      <c r="S1139" s="5">
        <f>MONTH(SalesDataTable[[#This Row],[Order Date]])</f>
        <v>6</v>
      </c>
      <c r="T1139" s="8" t="str">
        <f>TEXT(SalesDataTable[[#This Row],[Order Date]],"mmm")</f>
        <v>Jun</v>
      </c>
    </row>
    <row r="1140" spans="1:20" ht="15.75" x14ac:dyDescent="0.25">
      <c r="A1140" s="2">
        <v>3351</v>
      </c>
      <c r="B1140" s="3">
        <v>46192</v>
      </c>
      <c r="C1140" s="4" t="s">
        <v>26</v>
      </c>
      <c r="D1140" s="4" t="s">
        <v>27</v>
      </c>
      <c r="E1140" s="4" t="s">
        <v>48</v>
      </c>
      <c r="F1140" s="4" t="s">
        <v>33</v>
      </c>
      <c r="G1140" s="4" t="s">
        <v>43</v>
      </c>
      <c r="H1140" s="4" t="s">
        <v>71</v>
      </c>
      <c r="I1140" s="5">
        <v>4</v>
      </c>
      <c r="J1140" s="6">
        <v>123.89</v>
      </c>
      <c r="K1140" s="7">
        <v>0</v>
      </c>
      <c r="L1140" s="6">
        <v>59.42</v>
      </c>
      <c r="M1140" s="6">
        <f t="shared" si="68"/>
        <v>495.56</v>
      </c>
      <c r="N1140" s="6">
        <f t="shared" si="69"/>
        <v>237.68</v>
      </c>
      <c r="O1140" s="6">
        <f t="shared" si="70"/>
        <v>257.88</v>
      </c>
      <c r="P1140" s="8">
        <f t="shared" si="71"/>
        <v>0.5203809831301961</v>
      </c>
      <c r="Q1140" s="9">
        <f>YEAR(SalesDataTable[[#This Row],[Order Date]])</f>
        <v>2026</v>
      </c>
      <c r="R1140" s="8" t="str">
        <f>"Q"&amp;ROUNDUP(MONTH(SalesDataTable[[#This Row],[Order Date]])/3,0)</f>
        <v>Q2</v>
      </c>
      <c r="S1140" s="5">
        <f>MONTH(SalesDataTable[[#This Row],[Order Date]])</f>
        <v>6</v>
      </c>
      <c r="T1140" s="8" t="str">
        <f>TEXT(SalesDataTable[[#This Row],[Order Date]],"mmm")</f>
        <v>Jun</v>
      </c>
    </row>
    <row r="1141" spans="1:20" ht="15.75" x14ac:dyDescent="0.25">
      <c r="A1141" s="2">
        <v>3366</v>
      </c>
      <c r="B1141" s="3">
        <v>46192</v>
      </c>
      <c r="C1141" s="4" t="s">
        <v>26</v>
      </c>
      <c r="D1141" s="4" t="s">
        <v>61</v>
      </c>
      <c r="E1141" s="4" t="s">
        <v>22</v>
      </c>
      <c r="F1141" s="4" t="s">
        <v>36</v>
      </c>
      <c r="G1141" s="4" t="s">
        <v>34</v>
      </c>
      <c r="H1141" s="4" t="s">
        <v>64</v>
      </c>
      <c r="I1141" s="5">
        <v>1</v>
      </c>
      <c r="J1141" s="6">
        <v>135.41999999999999</v>
      </c>
      <c r="K1141" s="7">
        <v>0.05</v>
      </c>
      <c r="L1141" s="6">
        <v>68.180000000000007</v>
      </c>
      <c r="M1141" s="6">
        <f t="shared" si="68"/>
        <v>128.64899999999997</v>
      </c>
      <c r="N1141" s="6">
        <f t="shared" si="69"/>
        <v>68.180000000000007</v>
      </c>
      <c r="O1141" s="6">
        <f t="shared" si="70"/>
        <v>60.468999999999966</v>
      </c>
      <c r="P1141" s="8">
        <f t="shared" si="71"/>
        <v>0.47003085915941811</v>
      </c>
      <c r="Q1141" s="9">
        <f>YEAR(SalesDataTable[[#This Row],[Order Date]])</f>
        <v>2026</v>
      </c>
      <c r="R1141" s="8" t="str">
        <f>"Q"&amp;ROUNDUP(MONTH(SalesDataTable[[#This Row],[Order Date]])/3,0)</f>
        <v>Q2</v>
      </c>
      <c r="S1141" s="5">
        <f>MONTH(SalesDataTable[[#This Row],[Order Date]])</f>
        <v>6</v>
      </c>
      <c r="T1141" s="8" t="str">
        <f>TEXT(SalesDataTable[[#This Row],[Order Date]],"mmm")</f>
        <v>Jun</v>
      </c>
    </row>
    <row r="1142" spans="1:20" ht="15.75" x14ac:dyDescent="0.25">
      <c r="A1142" s="2">
        <v>3691</v>
      </c>
      <c r="B1142" s="3">
        <v>46192</v>
      </c>
      <c r="C1142" s="4" t="s">
        <v>26</v>
      </c>
      <c r="D1142" s="4" t="s">
        <v>47</v>
      </c>
      <c r="E1142" s="4" t="s">
        <v>39</v>
      </c>
      <c r="F1142" s="4" t="s">
        <v>23</v>
      </c>
      <c r="G1142" s="4" t="s">
        <v>29</v>
      </c>
      <c r="H1142" s="4" t="s">
        <v>30</v>
      </c>
      <c r="I1142" s="5">
        <v>1</v>
      </c>
      <c r="J1142" s="6">
        <v>93.48</v>
      </c>
      <c r="K1142" s="7">
        <v>0.05</v>
      </c>
      <c r="L1142" s="6">
        <v>44.31</v>
      </c>
      <c r="M1142" s="6">
        <f t="shared" si="68"/>
        <v>88.805999999999997</v>
      </c>
      <c r="N1142" s="6">
        <f t="shared" si="69"/>
        <v>44.31</v>
      </c>
      <c r="O1142" s="6">
        <f t="shared" si="70"/>
        <v>44.495999999999995</v>
      </c>
      <c r="P1142" s="8">
        <f t="shared" si="71"/>
        <v>0.50104722653874734</v>
      </c>
      <c r="Q1142" s="9">
        <f>YEAR(SalesDataTable[[#This Row],[Order Date]])</f>
        <v>2026</v>
      </c>
      <c r="R1142" s="8" t="str">
        <f>"Q"&amp;ROUNDUP(MONTH(SalesDataTable[[#This Row],[Order Date]])/3,0)</f>
        <v>Q2</v>
      </c>
      <c r="S1142" s="5">
        <f>MONTH(SalesDataTable[[#This Row],[Order Date]])</f>
        <v>6</v>
      </c>
      <c r="T1142" s="8" t="str">
        <f>TEXT(SalesDataTable[[#This Row],[Order Date]],"mmm")</f>
        <v>Jun</v>
      </c>
    </row>
    <row r="1143" spans="1:20" ht="15.75" x14ac:dyDescent="0.25">
      <c r="A1143" s="2">
        <v>3909</v>
      </c>
      <c r="B1143" s="3">
        <v>46192</v>
      </c>
      <c r="C1143" s="4" t="s">
        <v>26</v>
      </c>
      <c r="D1143" s="4" t="s">
        <v>27</v>
      </c>
      <c r="E1143" s="4" t="s">
        <v>48</v>
      </c>
      <c r="F1143" s="4" t="s">
        <v>23</v>
      </c>
      <c r="G1143" s="4" t="s">
        <v>29</v>
      </c>
      <c r="H1143" s="4" t="s">
        <v>57</v>
      </c>
      <c r="I1143" s="5">
        <v>1</v>
      </c>
      <c r="J1143" s="6">
        <v>156.05000000000001</v>
      </c>
      <c r="K1143" s="7">
        <v>0.05</v>
      </c>
      <c r="L1143" s="6">
        <v>81.28</v>
      </c>
      <c r="M1143" s="6">
        <f t="shared" si="68"/>
        <v>148.2475</v>
      </c>
      <c r="N1143" s="6">
        <f t="shared" si="69"/>
        <v>81.28</v>
      </c>
      <c r="O1143" s="6">
        <f t="shared" si="70"/>
        <v>66.967500000000001</v>
      </c>
      <c r="P1143" s="8">
        <f t="shared" si="71"/>
        <v>0.45172768512116562</v>
      </c>
      <c r="Q1143" s="9">
        <f>YEAR(SalesDataTable[[#This Row],[Order Date]])</f>
        <v>2026</v>
      </c>
      <c r="R1143" s="8" t="str">
        <f>"Q"&amp;ROUNDUP(MONTH(SalesDataTable[[#This Row],[Order Date]])/3,0)</f>
        <v>Q2</v>
      </c>
      <c r="S1143" s="5">
        <f>MONTH(SalesDataTable[[#This Row],[Order Date]])</f>
        <v>6</v>
      </c>
      <c r="T1143" s="8" t="str">
        <f>TEXT(SalesDataTable[[#This Row],[Order Date]],"mmm")</f>
        <v>Jun</v>
      </c>
    </row>
    <row r="1144" spans="1:20" ht="15.75" x14ac:dyDescent="0.25">
      <c r="A1144" s="2">
        <v>4862</v>
      </c>
      <c r="B1144" s="3">
        <v>46192</v>
      </c>
      <c r="C1144" s="4" t="s">
        <v>26</v>
      </c>
      <c r="D1144" s="4" t="s">
        <v>47</v>
      </c>
      <c r="E1144" s="4" t="s">
        <v>22</v>
      </c>
      <c r="F1144" s="4" t="s">
        <v>23</v>
      </c>
      <c r="G1144" s="4" t="s">
        <v>54</v>
      </c>
      <c r="H1144" s="4" t="s">
        <v>62</v>
      </c>
      <c r="I1144" s="5">
        <v>1</v>
      </c>
      <c r="J1144" s="6">
        <v>36.74</v>
      </c>
      <c r="K1144" s="7">
        <v>0</v>
      </c>
      <c r="L1144" s="6">
        <v>14.15</v>
      </c>
      <c r="M1144" s="6">
        <f t="shared" si="68"/>
        <v>36.74</v>
      </c>
      <c r="N1144" s="6">
        <f t="shared" si="69"/>
        <v>14.15</v>
      </c>
      <c r="O1144" s="6">
        <f t="shared" si="70"/>
        <v>22.590000000000003</v>
      </c>
      <c r="P1144" s="8">
        <f t="shared" si="71"/>
        <v>0.61486118671747425</v>
      </c>
      <c r="Q1144" s="9">
        <f>YEAR(SalesDataTable[[#This Row],[Order Date]])</f>
        <v>2026</v>
      </c>
      <c r="R1144" s="8" t="str">
        <f>"Q"&amp;ROUNDUP(MONTH(SalesDataTable[[#This Row],[Order Date]])/3,0)</f>
        <v>Q2</v>
      </c>
      <c r="S1144" s="5">
        <f>MONTH(SalesDataTable[[#This Row],[Order Date]])</f>
        <v>6</v>
      </c>
      <c r="T1144" s="8" t="str">
        <f>TEXT(SalesDataTable[[#This Row],[Order Date]],"mmm")</f>
        <v>Jun</v>
      </c>
    </row>
    <row r="1145" spans="1:20" ht="15.75" x14ac:dyDescent="0.25">
      <c r="A1145" s="2">
        <v>5096</v>
      </c>
      <c r="B1145" s="3">
        <v>46192</v>
      </c>
      <c r="C1145" s="4" t="s">
        <v>20</v>
      </c>
      <c r="D1145" s="4" t="s">
        <v>70</v>
      </c>
      <c r="E1145" s="4" t="s">
        <v>22</v>
      </c>
      <c r="F1145" s="4" t="s">
        <v>23</v>
      </c>
      <c r="G1145" s="4" t="s">
        <v>43</v>
      </c>
      <c r="H1145" s="4" t="s">
        <v>49</v>
      </c>
      <c r="I1145" s="5">
        <v>2</v>
      </c>
      <c r="J1145" s="6">
        <v>199.28</v>
      </c>
      <c r="K1145" s="7">
        <v>0</v>
      </c>
      <c r="L1145" s="6">
        <v>102.85</v>
      </c>
      <c r="M1145" s="6">
        <f t="shared" si="68"/>
        <v>398.56</v>
      </c>
      <c r="N1145" s="6">
        <f t="shared" si="69"/>
        <v>205.7</v>
      </c>
      <c r="O1145" s="6">
        <f t="shared" si="70"/>
        <v>192.86</v>
      </c>
      <c r="P1145" s="8">
        <f t="shared" si="71"/>
        <v>0.48389201124046571</v>
      </c>
      <c r="Q1145" s="9">
        <f>YEAR(SalesDataTable[[#This Row],[Order Date]])</f>
        <v>2026</v>
      </c>
      <c r="R1145" s="8" t="str">
        <f>"Q"&amp;ROUNDUP(MONTH(SalesDataTable[[#This Row],[Order Date]])/3,0)</f>
        <v>Q2</v>
      </c>
      <c r="S1145" s="5">
        <f>MONTH(SalesDataTable[[#This Row],[Order Date]])</f>
        <v>6</v>
      </c>
      <c r="T1145" s="8" t="str">
        <f>TEXT(SalesDataTable[[#This Row],[Order Date]],"mmm")</f>
        <v>Jun</v>
      </c>
    </row>
    <row r="1146" spans="1:20" ht="15.75" x14ac:dyDescent="0.25">
      <c r="A1146" s="2">
        <v>5112</v>
      </c>
      <c r="B1146" s="3">
        <v>46192</v>
      </c>
      <c r="C1146" s="4" t="s">
        <v>20</v>
      </c>
      <c r="D1146" s="4" t="s">
        <v>21</v>
      </c>
      <c r="E1146" s="4" t="s">
        <v>48</v>
      </c>
      <c r="F1146" s="4" t="s">
        <v>23</v>
      </c>
      <c r="G1146" s="4" t="s">
        <v>54</v>
      </c>
      <c r="H1146" s="4" t="s">
        <v>62</v>
      </c>
      <c r="I1146" s="5">
        <v>2</v>
      </c>
      <c r="J1146" s="6">
        <v>37.04</v>
      </c>
      <c r="K1146" s="7">
        <v>0.05</v>
      </c>
      <c r="L1146" s="6">
        <v>13.76</v>
      </c>
      <c r="M1146" s="6">
        <f t="shared" si="68"/>
        <v>70.375999999999991</v>
      </c>
      <c r="N1146" s="6">
        <f t="shared" si="69"/>
        <v>27.52</v>
      </c>
      <c r="O1146" s="6">
        <f t="shared" si="70"/>
        <v>42.855999999999995</v>
      </c>
      <c r="P1146" s="8">
        <f t="shared" si="71"/>
        <v>0.60895759918153913</v>
      </c>
      <c r="Q1146" s="9">
        <f>YEAR(SalesDataTable[[#This Row],[Order Date]])</f>
        <v>2026</v>
      </c>
      <c r="R1146" s="8" t="str">
        <f>"Q"&amp;ROUNDUP(MONTH(SalesDataTable[[#This Row],[Order Date]])/3,0)</f>
        <v>Q2</v>
      </c>
      <c r="S1146" s="5">
        <f>MONTH(SalesDataTable[[#This Row],[Order Date]])</f>
        <v>6</v>
      </c>
      <c r="T1146" s="8" t="str">
        <f>TEXT(SalesDataTable[[#This Row],[Order Date]],"mmm")</f>
        <v>Jun</v>
      </c>
    </row>
    <row r="1147" spans="1:20" ht="15.75" x14ac:dyDescent="0.25">
      <c r="A1147" s="2">
        <v>501</v>
      </c>
      <c r="B1147" s="3">
        <v>46193</v>
      </c>
      <c r="C1147" s="4" t="s">
        <v>40</v>
      </c>
      <c r="D1147" s="4" t="s">
        <v>41</v>
      </c>
      <c r="E1147" s="4" t="s">
        <v>22</v>
      </c>
      <c r="F1147" s="4" t="s">
        <v>33</v>
      </c>
      <c r="G1147" s="4" t="s">
        <v>43</v>
      </c>
      <c r="H1147" s="4" t="s">
        <v>60</v>
      </c>
      <c r="I1147" s="5">
        <v>2</v>
      </c>
      <c r="J1147" s="6">
        <v>80.95</v>
      </c>
      <c r="K1147" s="7">
        <v>0.1</v>
      </c>
      <c r="L1147" s="6">
        <v>39.44</v>
      </c>
      <c r="M1147" s="6">
        <f t="shared" si="68"/>
        <v>145.71</v>
      </c>
      <c r="N1147" s="6">
        <f t="shared" si="69"/>
        <v>78.88</v>
      </c>
      <c r="O1147" s="6">
        <f t="shared" si="70"/>
        <v>66.830000000000013</v>
      </c>
      <c r="P1147" s="8">
        <f t="shared" si="71"/>
        <v>0.45865074462974409</v>
      </c>
      <c r="Q1147" s="9">
        <f>YEAR(SalesDataTable[[#This Row],[Order Date]])</f>
        <v>2026</v>
      </c>
      <c r="R1147" s="8" t="str">
        <f>"Q"&amp;ROUNDUP(MONTH(SalesDataTable[[#This Row],[Order Date]])/3,0)</f>
        <v>Q2</v>
      </c>
      <c r="S1147" s="5">
        <f>MONTH(SalesDataTable[[#This Row],[Order Date]])</f>
        <v>6</v>
      </c>
      <c r="T1147" s="8" t="str">
        <f>TEXT(SalesDataTable[[#This Row],[Order Date]],"mmm")</f>
        <v>Jun</v>
      </c>
    </row>
    <row r="1148" spans="1:20" ht="15.75" x14ac:dyDescent="0.25">
      <c r="A1148" s="2">
        <v>540</v>
      </c>
      <c r="B1148" s="3">
        <v>46193</v>
      </c>
      <c r="C1148" s="4" t="s">
        <v>20</v>
      </c>
      <c r="D1148" s="4" t="s">
        <v>56</v>
      </c>
      <c r="E1148" s="4" t="s">
        <v>48</v>
      </c>
      <c r="F1148" s="4" t="s">
        <v>23</v>
      </c>
      <c r="G1148" s="4" t="s">
        <v>29</v>
      </c>
      <c r="H1148" s="4" t="s">
        <v>57</v>
      </c>
      <c r="I1148" s="5">
        <v>1</v>
      </c>
      <c r="J1148" s="6">
        <v>151.46</v>
      </c>
      <c r="K1148" s="7">
        <v>0.05</v>
      </c>
      <c r="L1148" s="6">
        <v>77.98</v>
      </c>
      <c r="M1148" s="6">
        <f t="shared" si="68"/>
        <v>143.887</v>
      </c>
      <c r="N1148" s="6">
        <f t="shared" si="69"/>
        <v>77.98</v>
      </c>
      <c r="O1148" s="6">
        <f t="shared" si="70"/>
        <v>65.906999999999996</v>
      </c>
      <c r="P1148" s="8">
        <f t="shared" si="71"/>
        <v>0.45804693961233467</v>
      </c>
      <c r="Q1148" s="9">
        <f>YEAR(SalesDataTable[[#This Row],[Order Date]])</f>
        <v>2026</v>
      </c>
      <c r="R1148" s="8" t="str">
        <f>"Q"&amp;ROUNDUP(MONTH(SalesDataTable[[#This Row],[Order Date]])/3,0)</f>
        <v>Q2</v>
      </c>
      <c r="S1148" s="5">
        <f>MONTH(SalesDataTable[[#This Row],[Order Date]])</f>
        <v>6</v>
      </c>
      <c r="T1148" s="8" t="str">
        <f>TEXT(SalesDataTable[[#This Row],[Order Date]],"mmm")</f>
        <v>Jun</v>
      </c>
    </row>
    <row r="1149" spans="1:20" ht="15.75" x14ac:dyDescent="0.25">
      <c r="A1149" s="2">
        <v>2255</v>
      </c>
      <c r="B1149" s="3">
        <v>46193</v>
      </c>
      <c r="C1149" s="4" t="s">
        <v>20</v>
      </c>
      <c r="D1149" s="4" t="s">
        <v>56</v>
      </c>
      <c r="E1149" s="4" t="s">
        <v>22</v>
      </c>
      <c r="F1149" s="4" t="s">
        <v>36</v>
      </c>
      <c r="G1149" s="4" t="s">
        <v>29</v>
      </c>
      <c r="H1149" s="4" t="s">
        <v>30</v>
      </c>
      <c r="I1149" s="5">
        <v>5</v>
      </c>
      <c r="J1149" s="6">
        <v>90.1</v>
      </c>
      <c r="K1149" s="7">
        <v>0</v>
      </c>
      <c r="L1149" s="6">
        <v>44.32</v>
      </c>
      <c r="M1149" s="6">
        <f t="shared" si="68"/>
        <v>450.5</v>
      </c>
      <c r="N1149" s="6">
        <f t="shared" si="69"/>
        <v>221.6</v>
      </c>
      <c r="O1149" s="6">
        <f t="shared" si="70"/>
        <v>228.9</v>
      </c>
      <c r="P1149" s="8">
        <f t="shared" si="71"/>
        <v>0.50810210876803552</v>
      </c>
      <c r="Q1149" s="9">
        <f>YEAR(SalesDataTable[[#This Row],[Order Date]])</f>
        <v>2026</v>
      </c>
      <c r="R1149" s="8" t="str">
        <f>"Q"&amp;ROUNDUP(MONTH(SalesDataTable[[#This Row],[Order Date]])/3,0)</f>
        <v>Q2</v>
      </c>
      <c r="S1149" s="5">
        <f>MONTH(SalesDataTable[[#This Row],[Order Date]])</f>
        <v>6</v>
      </c>
      <c r="T1149" s="8" t="str">
        <f>TEXT(SalesDataTable[[#This Row],[Order Date]],"mmm")</f>
        <v>Jun</v>
      </c>
    </row>
    <row r="1150" spans="1:20" ht="15.75" x14ac:dyDescent="0.25">
      <c r="A1150" s="2">
        <v>3126</v>
      </c>
      <c r="B1150" s="3">
        <v>46193</v>
      </c>
      <c r="C1150" s="4" t="s">
        <v>20</v>
      </c>
      <c r="D1150" s="4" t="s">
        <v>21</v>
      </c>
      <c r="E1150" s="4" t="s">
        <v>48</v>
      </c>
      <c r="F1150" s="4" t="s">
        <v>36</v>
      </c>
      <c r="G1150" s="4" t="s">
        <v>29</v>
      </c>
      <c r="H1150" s="4" t="s">
        <v>57</v>
      </c>
      <c r="I1150" s="5">
        <v>1</v>
      </c>
      <c r="J1150" s="6">
        <v>155.69</v>
      </c>
      <c r="K1150" s="7">
        <v>0.1</v>
      </c>
      <c r="L1150" s="6">
        <v>79.42</v>
      </c>
      <c r="M1150" s="6">
        <f t="shared" si="68"/>
        <v>140.12100000000001</v>
      </c>
      <c r="N1150" s="6">
        <f t="shared" si="69"/>
        <v>79.42</v>
      </c>
      <c r="O1150" s="6">
        <f t="shared" si="70"/>
        <v>60.701000000000008</v>
      </c>
      <c r="P1150" s="8">
        <f t="shared" si="71"/>
        <v>0.43320415926235184</v>
      </c>
      <c r="Q1150" s="9">
        <f>YEAR(SalesDataTable[[#This Row],[Order Date]])</f>
        <v>2026</v>
      </c>
      <c r="R1150" s="8" t="str">
        <f>"Q"&amp;ROUNDUP(MONTH(SalesDataTable[[#This Row],[Order Date]])/3,0)</f>
        <v>Q2</v>
      </c>
      <c r="S1150" s="5">
        <f>MONTH(SalesDataTable[[#This Row],[Order Date]])</f>
        <v>6</v>
      </c>
      <c r="T1150" s="8" t="str">
        <f>TEXT(SalesDataTable[[#This Row],[Order Date]],"mmm")</f>
        <v>Jun</v>
      </c>
    </row>
    <row r="1151" spans="1:20" ht="15.75" x14ac:dyDescent="0.25">
      <c r="A1151" s="2">
        <v>3223</v>
      </c>
      <c r="B1151" s="3">
        <v>46193</v>
      </c>
      <c r="C1151" s="4" t="s">
        <v>26</v>
      </c>
      <c r="D1151" s="4" t="s">
        <v>69</v>
      </c>
      <c r="E1151" s="4" t="s">
        <v>39</v>
      </c>
      <c r="F1151" s="4" t="s">
        <v>23</v>
      </c>
      <c r="G1151" s="4" t="s">
        <v>54</v>
      </c>
      <c r="H1151" s="4" t="s">
        <v>65</v>
      </c>
      <c r="I1151" s="5">
        <v>1</v>
      </c>
      <c r="J1151" s="6">
        <v>50.11</v>
      </c>
      <c r="K1151" s="7">
        <v>0.05</v>
      </c>
      <c r="L1151" s="6">
        <v>21.38</v>
      </c>
      <c r="M1151" s="6">
        <f t="shared" si="68"/>
        <v>47.604499999999994</v>
      </c>
      <c r="N1151" s="6">
        <f t="shared" si="69"/>
        <v>21.38</v>
      </c>
      <c r="O1151" s="6">
        <f t="shared" si="70"/>
        <v>26.224499999999995</v>
      </c>
      <c r="P1151" s="8">
        <f t="shared" si="71"/>
        <v>0.55088279469377888</v>
      </c>
      <c r="Q1151" s="9">
        <f>YEAR(SalesDataTable[[#This Row],[Order Date]])</f>
        <v>2026</v>
      </c>
      <c r="R1151" s="8" t="str">
        <f>"Q"&amp;ROUNDUP(MONTH(SalesDataTable[[#This Row],[Order Date]])/3,0)</f>
        <v>Q2</v>
      </c>
      <c r="S1151" s="5">
        <f>MONTH(SalesDataTable[[#This Row],[Order Date]])</f>
        <v>6</v>
      </c>
      <c r="T1151" s="8" t="str">
        <f>TEXT(SalesDataTable[[#This Row],[Order Date]],"mmm")</f>
        <v>Jun</v>
      </c>
    </row>
    <row r="1152" spans="1:20" ht="15.75" x14ac:dyDescent="0.25">
      <c r="A1152" s="2">
        <v>3260</v>
      </c>
      <c r="B1152" s="3">
        <v>46193</v>
      </c>
      <c r="C1152" s="4" t="s">
        <v>31</v>
      </c>
      <c r="D1152" s="4" t="s">
        <v>32</v>
      </c>
      <c r="E1152" s="4" t="s">
        <v>39</v>
      </c>
      <c r="F1152" s="4" t="s">
        <v>23</v>
      </c>
      <c r="G1152" s="4" t="s">
        <v>29</v>
      </c>
      <c r="H1152" s="4" t="s">
        <v>37</v>
      </c>
      <c r="I1152" s="5">
        <v>1</v>
      </c>
      <c r="J1152" s="6">
        <v>142.55000000000001</v>
      </c>
      <c r="K1152" s="7">
        <v>0.1</v>
      </c>
      <c r="L1152" s="6">
        <v>79.709999999999994</v>
      </c>
      <c r="M1152" s="6">
        <f t="shared" si="68"/>
        <v>128.29500000000002</v>
      </c>
      <c r="N1152" s="6">
        <f t="shared" si="69"/>
        <v>79.709999999999994</v>
      </c>
      <c r="O1152" s="6">
        <f t="shared" si="70"/>
        <v>48.585000000000022</v>
      </c>
      <c r="P1152" s="8">
        <f t="shared" si="71"/>
        <v>0.37869753302934656</v>
      </c>
      <c r="Q1152" s="9">
        <f>YEAR(SalesDataTable[[#This Row],[Order Date]])</f>
        <v>2026</v>
      </c>
      <c r="R1152" s="8" t="str">
        <f>"Q"&amp;ROUNDUP(MONTH(SalesDataTable[[#This Row],[Order Date]])/3,0)</f>
        <v>Q2</v>
      </c>
      <c r="S1152" s="5">
        <f>MONTH(SalesDataTable[[#This Row],[Order Date]])</f>
        <v>6</v>
      </c>
      <c r="T1152" s="8" t="str">
        <f>TEXT(SalesDataTable[[#This Row],[Order Date]],"mmm")</f>
        <v>Jun</v>
      </c>
    </row>
    <row r="1153" spans="1:20" ht="15.75" x14ac:dyDescent="0.25">
      <c r="A1153" s="2">
        <v>3404</v>
      </c>
      <c r="B1153" s="3">
        <v>46193</v>
      </c>
      <c r="C1153" s="4" t="s">
        <v>40</v>
      </c>
      <c r="D1153" s="4" t="s">
        <v>53</v>
      </c>
      <c r="E1153" s="4" t="s">
        <v>22</v>
      </c>
      <c r="F1153" s="4" t="s">
        <v>33</v>
      </c>
      <c r="G1153" s="4" t="s">
        <v>43</v>
      </c>
      <c r="H1153" s="4" t="s">
        <v>49</v>
      </c>
      <c r="I1153" s="5">
        <v>3</v>
      </c>
      <c r="J1153" s="6">
        <v>191.11</v>
      </c>
      <c r="K1153" s="7">
        <v>0.05</v>
      </c>
      <c r="L1153" s="6">
        <v>102.82</v>
      </c>
      <c r="M1153" s="6">
        <f t="shared" si="68"/>
        <v>544.6635</v>
      </c>
      <c r="N1153" s="6">
        <f t="shared" si="69"/>
        <v>308.45999999999998</v>
      </c>
      <c r="O1153" s="6">
        <f t="shared" si="70"/>
        <v>236.20350000000002</v>
      </c>
      <c r="P1153" s="8">
        <f t="shared" si="71"/>
        <v>0.43366867800026992</v>
      </c>
      <c r="Q1153" s="9">
        <f>YEAR(SalesDataTable[[#This Row],[Order Date]])</f>
        <v>2026</v>
      </c>
      <c r="R1153" s="8" t="str">
        <f>"Q"&amp;ROUNDUP(MONTH(SalesDataTable[[#This Row],[Order Date]])/3,0)</f>
        <v>Q2</v>
      </c>
      <c r="S1153" s="5">
        <f>MONTH(SalesDataTable[[#This Row],[Order Date]])</f>
        <v>6</v>
      </c>
      <c r="T1153" s="8" t="str">
        <f>TEXT(SalesDataTable[[#This Row],[Order Date]],"mmm")</f>
        <v>Jun</v>
      </c>
    </row>
    <row r="1154" spans="1:20" ht="15.75" x14ac:dyDescent="0.25">
      <c r="A1154" s="2">
        <v>4267</v>
      </c>
      <c r="B1154" s="3">
        <v>46193</v>
      </c>
      <c r="C1154" s="4" t="s">
        <v>40</v>
      </c>
      <c r="D1154" s="4" t="s">
        <v>67</v>
      </c>
      <c r="E1154" s="4" t="s">
        <v>28</v>
      </c>
      <c r="F1154" s="4" t="s">
        <v>36</v>
      </c>
      <c r="G1154" s="4" t="s">
        <v>24</v>
      </c>
      <c r="H1154" s="4" t="s">
        <v>46</v>
      </c>
      <c r="I1154" s="5">
        <v>6</v>
      </c>
      <c r="J1154" s="6">
        <v>40.229999999999997</v>
      </c>
      <c r="K1154" s="7">
        <v>0.15</v>
      </c>
      <c r="L1154" s="6">
        <v>17.079999999999998</v>
      </c>
      <c r="M1154" s="6">
        <f t="shared" ref="M1154:M1217" si="72">I1154*J1154*(1-K1154)</f>
        <v>205.173</v>
      </c>
      <c r="N1154" s="6">
        <f t="shared" ref="N1154:N1217" si="73">I1154*L1154</f>
        <v>102.47999999999999</v>
      </c>
      <c r="O1154" s="6">
        <f t="shared" ref="O1154:O1217" si="74">M1154-N1154</f>
        <v>102.69300000000001</v>
      </c>
      <c r="P1154" s="8">
        <f t="shared" ref="P1154:P1217" si="75">IFERROR(O1154/M1154,0)</f>
        <v>0.50051907414718322</v>
      </c>
      <c r="Q1154" s="9">
        <f>YEAR(SalesDataTable[[#This Row],[Order Date]])</f>
        <v>2026</v>
      </c>
      <c r="R1154" s="8" t="str">
        <f>"Q"&amp;ROUNDUP(MONTH(SalesDataTable[[#This Row],[Order Date]])/3,0)</f>
        <v>Q2</v>
      </c>
      <c r="S1154" s="5">
        <f>MONTH(SalesDataTable[[#This Row],[Order Date]])</f>
        <v>6</v>
      </c>
      <c r="T1154" s="8" t="str">
        <f>TEXT(SalesDataTable[[#This Row],[Order Date]],"mmm")</f>
        <v>Jun</v>
      </c>
    </row>
    <row r="1155" spans="1:20" ht="15.75" x14ac:dyDescent="0.25">
      <c r="A1155" s="2">
        <v>5082</v>
      </c>
      <c r="B1155" s="3">
        <v>46193</v>
      </c>
      <c r="C1155" s="4" t="s">
        <v>26</v>
      </c>
      <c r="D1155" s="4" t="s">
        <v>61</v>
      </c>
      <c r="E1155" s="4" t="s">
        <v>22</v>
      </c>
      <c r="F1155" s="4" t="s">
        <v>36</v>
      </c>
      <c r="G1155" s="4" t="s">
        <v>24</v>
      </c>
      <c r="H1155" s="4" t="s">
        <v>25</v>
      </c>
      <c r="I1155" s="5">
        <v>2</v>
      </c>
      <c r="J1155" s="6">
        <v>81.489999999999995</v>
      </c>
      <c r="K1155" s="7">
        <v>0</v>
      </c>
      <c r="L1155" s="6">
        <v>42.15</v>
      </c>
      <c r="M1155" s="6">
        <f t="shared" si="72"/>
        <v>162.97999999999999</v>
      </c>
      <c r="N1155" s="6">
        <f t="shared" si="73"/>
        <v>84.3</v>
      </c>
      <c r="O1155" s="6">
        <f t="shared" si="74"/>
        <v>78.679999999999993</v>
      </c>
      <c r="P1155" s="8">
        <f t="shared" si="75"/>
        <v>0.48275862068965514</v>
      </c>
      <c r="Q1155" s="9">
        <f>YEAR(SalesDataTable[[#This Row],[Order Date]])</f>
        <v>2026</v>
      </c>
      <c r="R1155" s="8" t="str">
        <f>"Q"&amp;ROUNDUP(MONTH(SalesDataTable[[#This Row],[Order Date]])/3,0)</f>
        <v>Q2</v>
      </c>
      <c r="S1155" s="5">
        <f>MONTH(SalesDataTable[[#This Row],[Order Date]])</f>
        <v>6</v>
      </c>
      <c r="T1155" s="8" t="str">
        <f>TEXT(SalesDataTable[[#This Row],[Order Date]],"mmm")</f>
        <v>Jun</v>
      </c>
    </row>
    <row r="1156" spans="1:20" ht="15.75" x14ac:dyDescent="0.25">
      <c r="A1156" s="2">
        <v>5108</v>
      </c>
      <c r="B1156" s="3">
        <v>46193</v>
      </c>
      <c r="C1156" s="4" t="s">
        <v>26</v>
      </c>
      <c r="D1156" s="4" t="s">
        <v>47</v>
      </c>
      <c r="E1156" s="4" t="s">
        <v>28</v>
      </c>
      <c r="F1156" s="4" t="s">
        <v>36</v>
      </c>
      <c r="G1156" s="4" t="s">
        <v>34</v>
      </c>
      <c r="H1156" s="4" t="s">
        <v>68</v>
      </c>
      <c r="I1156" s="5">
        <v>8</v>
      </c>
      <c r="J1156" s="6">
        <v>162.71</v>
      </c>
      <c r="K1156" s="7">
        <v>0.2</v>
      </c>
      <c r="L1156" s="6">
        <v>85.27</v>
      </c>
      <c r="M1156" s="6">
        <f t="shared" si="72"/>
        <v>1041.3440000000001</v>
      </c>
      <c r="N1156" s="6">
        <f t="shared" si="73"/>
        <v>682.16</v>
      </c>
      <c r="O1156" s="6">
        <f t="shared" si="74"/>
        <v>359.18400000000008</v>
      </c>
      <c r="P1156" s="8">
        <f t="shared" si="75"/>
        <v>0.34492348349824847</v>
      </c>
      <c r="Q1156" s="9">
        <f>YEAR(SalesDataTable[[#This Row],[Order Date]])</f>
        <v>2026</v>
      </c>
      <c r="R1156" s="8" t="str">
        <f>"Q"&amp;ROUNDUP(MONTH(SalesDataTable[[#This Row],[Order Date]])/3,0)</f>
        <v>Q2</v>
      </c>
      <c r="S1156" s="5">
        <f>MONTH(SalesDataTable[[#This Row],[Order Date]])</f>
        <v>6</v>
      </c>
      <c r="T1156" s="8" t="str">
        <f>TEXT(SalesDataTable[[#This Row],[Order Date]],"mmm")</f>
        <v>Jun</v>
      </c>
    </row>
    <row r="1157" spans="1:20" ht="15.75" x14ac:dyDescent="0.25">
      <c r="A1157" s="2">
        <v>1105</v>
      </c>
      <c r="B1157" s="3">
        <v>46194</v>
      </c>
      <c r="C1157" s="4" t="s">
        <v>31</v>
      </c>
      <c r="D1157" s="4" t="s">
        <v>45</v>
      </c>
      <c r="E1157" s="4" t="s">
        <v>48</v>
      </c>
      <c r="F1157" s="4" t="s">
        <v>23</v>
      </c>
      <c r="G1157" s="4" t="s">
        <v>34</v>
      </c>
      <c r="H1157" s="4" t="s">
        <v>35</v>
      </c>
      <c r="I1157" s="5">
        <v>1</v>
      </c>
      <c r="J1157" s="6">
        <v>36.479999999999997</v>
      </c>
      <c r="K1157" s="7">
        <v>0.1</v>
      </c>
      <c r="L1157" s="6">
        <v>13.9</v>
      </c>
      <c r="M1157" s="6">
        <f t="shared" si="72"/>
        <v>32.832000000000001</v>
      </c>
      <c r="N1157" s="6">
        <f t="shared" si="73"/>
        <v>13.9</v>
      </c>
      <c r="O1157" s="6">
        <f t="shared" si="74"/>
        <v>18.932000000000002</v>
      </c>
      <c r="P1157" s="8">
        <f t="shared" si="75"/>
        <v>0.57663255360623789</v>
      </c>
      <c r="Q1157" s="9">
        <f>YEAR(SalesDataTable[[#This Row],[Order Date]])</f>
        <v>2026</v>
      </c>
      <c r="R1157" s="8" t="str">
        <f>"Q"&amp;ROUNDUP(MONTH(SalesDataTable[[#This Row],[Order Date]])/3,0)</f>
        <v>Q2</v>
      </c>
      <c r="S1157" s="5">
        <f>MONTH(SalesDataTable[[#This Row],[Order Date]])</f>
        <v>6</v>
      </c>
      <c r="T1157" s="8" t="str">
        <f>TEXT(SalesDataTable[[#This Row],[Order Date]],"mmm")</f>
        <v>Jun</v>
      </c>
    </row>
    <row r="1158" spans="1:20" ht="15.75" x14ac:dyDescent="0.25">
      <c r="A1158" s="2">
        <v>2757</v>
      </c>
      <c r="B1158" s="3">
        <v>46194</v>
      </c>
      <c r="C1158" s="4" t="s">
        <v>26</v>
      </c>
      <c r="D1158" s="4" t="s">
        <v>47</v>
      </c>
      <c r="E1158" s="4" t="s">
        <v>28</v>
      </c>
      <c r="F1158" s="4" t="s">
        <v>36</v>
      </c>
      <c r="G1158" s="4" t="s">
        <v>34</v>
      </c>
      <c r="H1158" s="4" t="s">
        <v>64</v>
      </c>
      <c r="I1158" s="5">
        <v>6</v>
      </c>
      <c r="J1158" s="6">
        <v>136.65</v>
      </c>
      <c r="K1158" s="7">
        <v>0.15</v>
      </c>
      <c r="L1158" s="6">
        <v>68.56</v>
      </c>
      <c r="M1158" s="6">
        <f t="shared" si="72"/>
        <v>696.91500000000008</v>
      </c>
      <c r="N1158" s="6">
        <f t="shared" si="73"/>
        <v>411.36</v>
      </c>
      <c r="O1158" s="6">
        <f t="shared" si="74"/>
        <v>285.55500000000006</v>
      </c>
      <c r="P1158" s="8">
        <f t="shared" si="75"/>
        <v>0.4097415036266977</v>
      </c>
      <c r="Q1158" s="9">
        <f>YEAR(SalesDataTable[[#This Row],[Order Date]])</f>
        <v>2026</v>
      </c>
      <c r="R1158" s="8" t="str">
        <f>"Q"&amp;ROUNDUP(MONTH(SalesDataTable[[#This Row],[Order Date]])/3,0)</f>
        <v>Q2</v>
      </c>
      <c r="S1158" s="5">
        <f>MONTH(SalesDataTable[[#This Row],[Order Date]])</f>
        <v>6</v>
      </c>
      <c r="T1158" s="8" t="str">
        <f>TEXT(SalesDataTable[[#This Row],[Order Date]],"mmm")</f>
        <v>Jun</v>
      </c>
    </row>
    <row r="1159" spans="1:20" ht="15.75" x14ac:dyDescent="0.25">
      <c r="A1159" s="2">
        <v>3325</v>
      </c>
      <c r="B1159" s="3">
        <v>46194</v>
      </c>
      <c r="C1159" s="4" t="s">
        <v>31</v>
      </c>
      <c r="D1159" s="4" t="s">
        <v>32</v>
      </c>
      <c r="E1159" s="4" t="s">
        <v>22</v>
      </c>
      <c r="F1159" s="4" t="s">
        <v>33</v>
      </c>
      <c r="G1159" s="4" t="s">
        <v>24</v>
      </c>
      <c r="H1159" s="4" t="s">
        <v>42</v>
      </c>
      <c r="I1159" s="5">
        <v>4</v>
      </c>
      <c r="J1159" s="6">
        <v>50.57</v>
      </c>
      <c r="K1159" s="7">
        <v>0</v>
      </c>
      <c r="L1159" s="6">
        <v>21.85</v>
      </c>
      <c r="M1159" s="6">
        <f t="shared" si="72"/>
        <v>202.28</v>
      </c>
      <c r="N1159" s="6">
        <f t="shared" si="73"/>
        <v>87.4</v>
      </c>
      <c r="O1159" s="6">
        <f t="shared" si="74"/>
        <v>114.88</v>
      </c>
      <c r="P1159" s="8">
        <f t="shared" si="75"/>
        <v>0.56792564761716435</v>
      </c>
      <c r="Q1159" s="9">
        <f>YEAR(SalesDataTable[[#This Row],[Order Date]])</f>
        <v>2026</v>
      </c>
      <c r="R1159" s="8" t="str">
        <f>"Q"&amp;ROUNDUP(MONTH(SalesDataTable[[#This Row],[Order Date]])/3,0)</f>
        <v>Q2</v>
      </c>
      <c r="S1159" s="5">
        <f>MONTH(SalesDataTable[[#This Row],[Order Date]])</f>
        <v>6</v>
      </c>
      <c r="T1159" s="8" t="str">
        <f>TEXT(SalesDataTable[[#This Row],[Order Date]],"mmm")</f>
        <v>Jun</v>
      </c>
    </row>
    <row r="1160" spans="1:20" ht="15.75" x14ac:dyDescent="0.25">
      <c r="A1160" s="2">
        <v>4070</v>
      </c>
      <c r="B1160" s="3">
        <v>46194</v>
      </c>
      <c r="C1160" s="4" t="s">
        <v>40</v>
      </c>
      <c r="D1160" s="4" t="s">
        <v>53</v>
      </c>
      <c r="E1160" s="4" t="s">
        <v>22</v>
      </c>
      <c r="F1160" s="4" t="s">
        <v>33</v>
      </c>
      <c r="G1160" s="4" t="s">
        <v>24</v>
      </c>
      <c r="H1160" s="4" t="s">
        <v>50</v>
      </c>
      <c r="I1160" s="5">
        <v>3</v>
      </c>
      <c r="J1160" s="6">
        <v>103.72</v>
      </c>
      <c r="K1160" s="7">
        <v>0</v>
      </c>
      <c r="L1160" s="6">
        <v>50.34</v>
      </c>
      <c r="M1160" s="6">
        <f t="shared" si="72"/>
        <v>311.15999999999997</v>
      </c>
      <c r="N1160" s="6">
        <f t="shared" si="73"/>
        <v>151.02000000000001</v>
      </c>
      <c r="O1160" s="6">
        <f t="shared" si="74"/>
        <v>160.13999999999996</v>
      </c>
      <c r="P1160" s="8">
        <f t="shared" si="75"/>
        <v>0.51465483995372152</v>
      </c>
      <c r="Q1160" s="9">
        <f>YEAR(SalesDataTable[[#This Row],[Order Date]])</f>
        <v>2026</v>
      </c>
      <c r="R1160" s="8" t="str">
        <f>"Q"&amp;ROUNDUP(MONTH(SalesDataTable[[#This Row],[Order Date]])/3,0)</f>
        <v>Q2</v>
      </c>
      <c r="S1160" s="5">
        <f>MONTH(SalesDataTable[[#This Row],[Order Date]])</f>
        <v>6</v>
      </c>
      <c r="T1160" s="8" t="str">
        <f>TEXT(SalesDataTable[[#This Row],[Order Date]],"mmm")</f>
        <v>Jun</v>
      </c>
    </row>
    <row r="1161" spans="1:20" ht="15.75" x14ac:dyDescent="0.25">
      <c r="A1161" s="2">
        <v>4339</v>
      </c>
      <c r="B1161" s="3">
        <v>46194</v>
      </c>
      <c r="C1161" s="4" t="s">
        <v>31</v>
      </c>
      <c r="D1161" s="4" t="s">
        <v>72</v>
      </c>
      <c r="E1161" s="4" t="s">
        <v>48</v>
      </c>
      <c r="F1161" s="4" t="s">
        <v>23</v>
      </c>
      <c r="G1161" s="4" t="s">
        <v>34</v>
      </c>
      <c r="H1161" s="4" t="s">
        <v>64</v>
      </c>
      <c r="I1161" s="5">
        <v>1</v>
      </c>
      <c r="J1161" s="6">
        <v>132.49</v>
      </c>
      <c r="K1161" s="7">
        <v>0</v>
      </c>
      <c r="L1161" s="6">
        <v>67.09</v>
      </c>
      <c r="M1161" s="6">
        <f t="shared" si="72"/>
        <v>132.49</v>
      </c>
      <c r="N1161" s="6">
        <f t="shared" si="73"/>
        <v>67.09</v>
      </c>
      <c r="O1161" s="6">
        <f t="shared" si="74"/>
        <v>65.400000000000006</v>
      </c>
      <c r="P1161" s="8">
        <f t="shared" si="75"/>
        <v>0.49362216016303118</v>
      </c>
      <c r="Q1161" s="9">
        <f>YEAR(SalesDataTable[[#This Row],[Order Date]])</f>
        <v>2026</v>
      </c>
      <c r="R1161" s="8" t="str">
        <f>"Q"&amp;ROUNDUP(MONTH(SalesDataTable[[#This Row],[Order Date]])/3,0)</f>
        <v>Q2</v>
      </c>
      <c r="S1161" s="5">
        <f>MONTH(SalesDataTable[[#This Row],[Order Date]])</f>
        <v>6</v>
      </c>
      <c r="T1161" s="8" t="str">
        <f>TEXT(SalesDataTable[[#This Row],[Order Date]],"mmm")</f>
        <v>Jun</v>
      </c>
    </row>
    <row r="1162" spans="1:20" ht="15.75" x14ac:dyDescent="0.25">
      <c r="A1162" s="2">
        <v>731</v>
      </c>
      <c r="B1162" s="3">
        <v>46195</v>
      </c>
      <c r="C1162" s="4" t="s">
        <v>31</v>
      </c>
      <c r="D1162" s="4" t="s">
        <v>38</v>
      </c>
      <c r="E1162" s="4" t="s">
        <v>22</v>
      </c>
      <c r="F1162" s="4" t="s">
        <v>33</v>
      </c>
      <c r="G1162" s="4" t="s">
        <v>43</v>
      </c>
      <c r="H1162" s="4" t="s">
        <v>60</v>
      </c>
      <c r="I1162" s="5">
        <v>2</v>
      </c>
      <c r="J1162" s="6">
        <v>80.650000000000006</v>
      </c>
      <c r="K1162" s="7">
        <v>0</v>
      </c>
      <c r="L1162" s="6">
        <v>39.18</v>
      </c>
      <c r="M1162" s="6">
        <f t="shared" si="72"/>
        <v>161.30000000000001</v>
      </c>
      <c r="N1162" s="6">
        <f t="shared" si="73"/>
        <v>78.36</v>
      </c>
      <c r="O1162" s="6">
        <f t="shared" si="74"/>
        <v>82.940000000000012</v>
      </c>
      <c r="P1162" s="8">
        <f t="shared" si="75"/>
        <v>0.51419714817110973</v>
      </c>
      <c r="Q1162" s="9">
        <f>YEAR(SalesDataTable[[#This Row],[Order Date]])</f>
        <v>2026</v>
      </c>
      <c r="R1162" s="8" t="str">
        <f>"Q"&amp;ROUNDUP(MONTH(SalesDataTable[[#This Row],[Order Date]])/3,0)</f>
        <v>Q2</v>
      </c>
      <c r="S1162" s="5">
        <f>MONTH(SalesDataTable[[#This Row],[Order Date]])</f>
        <v>6</v>
      </c>
      <c r="T1162" s="8" t="str">
        <f>TEXT(SalesDataTable[[#This Row],[Order Date]],"mmm")</f>
        <v>Jun</v>
      </c>
    </row>
    <row r="1163" spans="1:20" ht="15.75" x14ac:dyDescent="0.25">
      <c r="A1163" s="2">
        <v>1362</v>
      </c>
      <c r="B1163" s="3">
        <v>46195</v>
      </c>
      <c r="C1163" s="4" t="s">
        <v>26</v>
      </c>
      <c r="D1163" s="4" t="s">
        <v>27</v>
      </c>
      <c r="E1163" s="4" t="s">
        <v>39</v>
      </c>
      <c r="F1163" s="4" t="s">
        <v>33</v>
      </c>
      <c r="G1163" s="4" t="s">
        <v>54</v>
      </c>
      <c r="H1163" s="4" t="s">
        <v>62</v>
      </c>
      <c r="I1163" s="5">
        <v>1</v>
      </c>
      <c r="J1163" s="6">
        <v>35.409999999999997</v>
      </c>
      <c r="K1163" s="7">
        <v>0.05</v>
      </c>
      <c r="L1163" s="6">
        <v>13.9</v>
      </c>
      <c r="M1163" s="6">
        <f t="shared" si="72"/>
        <v>33.639499999999998</v>
      </c>
      <c r="N1163" s="6">
        <f t="shared" si="73"/>
        <v>13.9</v>
      </c>
      <c r="O1163" s="6">
        <f t="shared" si="74"/>
        <v>19.7395</v>
      </c>
      <c r="P1163" s="8">
        <f t="shared" si="75"/>
        <v>0.58679528530447833</v>
      </c>
      <c r="Q1163" s="9">
        <f>YEAR(SalesDataTable[[#This Row],[Order Date]])</f>
        <v>2026</v>
      </c>
      <c r="R1163" s="8" t="str">
        <f>"Q"&amp;ROUNDUP(MONTH(SalesDataTable[[#This Row],[Order Date]])/3,0)</f>
        <v>Q2</v>
      </c>
      <c r="S1163" s="5">
        <f>MONTH(SalesDataTable[[#This Row],[Order Date]])</f>
        <v>6</v>
      </c>
      <c r="T1163" s="8" t="str">
        <f>TEXT(SalesDataTable[[#This Row],[Order Date]],"mmm")</f>
        <v>Jun</v>
      </c>
    </row>
    <row r="1164" spans="1:20" ht="15.75" x14ac:dyDescent="0.25">
      <c r="A1164" s="2">
        <v>1512</v>
      </c>
      <c r="B1164" s="3">
        <v>46195</v>
      </c>
      <c r="C1164" s="4" t="s">
        <v>20</v>
      </c>
      <c r="D1164" s="4" t="s">
        <v>21</v>
      </c>
      <c r="E1164" s="4" t="s">
        <v>48</v>
      </c>
      <c r="F1164" s="4" t="s">
        <v>23</v>
      </c>
      <c r="G1164" s="4" t="s">
        <v>54</v>
      </c>
      <c r="H1164" s="4" t="s">
        <v>55</v>
      </c>
      <c r="I1164" s="5">
        <v>3</v>
      </c>
      <c r="J1164" s="6">
        <v>41.01</v>
      </c>
      <c r="K1164" s="7">
        <v>0</v>
      </c>
      <c r="L1164" s="6">
        <v>14.33</v>
      </c>
      <c r="M1164" s="6">
        <f t="shared" si="72"/>
        <v>123.03</v>
      </c>
      <c r="N1164" s="6">
        <f t="shared" si="73"/>
        <v>42.99</v>
      </c>
      <c r="O1164" s="6">
        <f t="shared" si="74"/>
        <v>80.039999999999992</v>
      </c>
      <c r="P1164" s="8">
        <f t="shared" si="75"/>
        <v>0.65057303096805652</v>
      </c>
      <c r="Q1164" s="9">
        <f>YEAR(SalesDataTable[[#This Row],[Order Date]])</f>
        <v>2026</v>
      </c>
      <c r="R1164" s="8" t="str">
        <f>"Q"&amp;ROUNDUP(MONTH(SalesDataTable[[#This Row],[Order Date]])/3,0)</f>
        <v>Q2</v>
      </c>
      <c r="S1164" s="5">
        <f>MONTH(SalesDataTable[[#This Row],[Order Date]])</f>
        <v>6</v>
      </c>
      <c r="T1164" s="8" t="str">
        <f>TEXT(SalesDataTable[[#This Row],[Order Date]],"mmm")</f>
        <v>Jun</v>
      </c>
    </row>
    <row r="1165" spans="1:20" ht="15.75" x14ac:dyDescent="0.25">
      <c r="A1165" s="2">
        <v>1647</v>
      </c>
      <c r="B1165" s="3">
        <v>46195</v>
      </c>
      <c r="C1165" s="4" t="s">
        <v>40</v>
      </c>
      <c r="D1165" s="4" t="s">
        <v>53</v>
      </c>
      <c r="E1165" s="4" t="s">
        <v>22</v>
      </c>
      <c r="F1165" s="4" t="s">
        <v>36</v>
      </c>
      <c r="G1165" s="4" t="s">
        <v>34</v>
      </c>
      <c r="H1165" s="4" t="s">
        <v>35</v>
      </c>
      <c r="I1165" s="5">
        <v>1</v>
      </c>
      <c r="J1165" s="6">
        <v>36.01</v>
      </c>
      <c r="K1165" s="7">
        <v>0</v>
      </c>
      <c r="L1165" s="6">
        <v>13.23</v>
      </c>
      <c r="M1165" s="6">
        <f t="shared" si="72"/>
        <v>36.01</v>
      </c>
      <c r="N1165" s="6">
        <f t="shared" si="73"/>
        <v>13.23</v>
      </c>
      <c r="O1165" s="6">
        <f t="shared" si="74"/>
        <v>22.779999999999998</v>
      </c>
      <c r="P1165" s="8">
        <f t="shared" si="75"/>
        <v>0.63260205498472644</v>
      </c>
      <c r="Q1165" s="9">
        <f>YEAR(SalesDataTable[[#This Row],[Order Date]])</f>
        <v>2026</v>
      </c>
      <c r="R1165" s="8" t="str">
        <f>"Q"&amp;ROUNDUP(MONTH(SalesDataTable[[#This Row],[Order Date]])/3,0)</f>
        <v>Q2</v>
      </c>
      <c r="S1165" s="5">
        <f>MONTH(SalesDataTable[[#This Row],[Order Date]])</f>
        <v>6</v>
      </c>
      <c r="T1165" s="8" t="str">
        <f>TEXT(SalesDataTable[[#This Row],[Order Date]],"mmm")</f>
        <v>Jun</v>
      </c>
    </row>
    <row r="1166" spans="1:20" ht="15.75" x14ac:dyDescent="0.25">
      <c r="A1166" s="2">
        <v>2358</v>
      </c>
      <c r="B1166" s="3">
        <v>46195</v>
      </c>
      <c r="C1166" s="4" t="s">
        <v>20</v>
      </c>
      <c r="D1166" s="4" t="s">
        <v>21</v>
      </c>
      <c r="E1166" s="4" t="s">
        <v>48</v>
      </c>
      <c r="F1166" s="4" t="s">
        <v>23</v>
      </c>
      <c r="G1166" s="4" t="s">
        <v>54</v>
      </c>
      <c r="H1166" s="4" t="s">
        <v>65</v>
      </c>
      <c r="I1166" s="5">
        <v>2</v>
      </c>
      <c r="J1166" s="6">
        <v>50.21</v>
      </c>
      <c r="K1166" s="7">
        <v>0.05</v>
      </c>
      <c r="L1166" s="6">
        <v>21.74</v>
      </c>
      <c r="M1166" s="6">
        <f t="shared" si="72"/>
        <v>95.399000000000001</v>
      </c>
      <c r="N1166" s="6">
        <f t="shared" si="73"/>
        <v>43.48</v>
      </c>
      <c r="O1166" s="6">
        <f t="shared" si="74"/>
        <v>51.919000000000004</v>
      </c>
      <c r="P1166" s="8">
        <f t="shared" si="75"/>
        <v>0.54423002337550708</v>
      </c>
      <c r="Q1166" s="9">
        <f>YEAR(SalesDataTable[[#This Row],[Order Date]])</f>
        <v>2026</v>
      </c>
      <c r="R1166" s="8" t="str">
        <f>"Q"&amp;ROUNDUP(MONTH(SalesDataTable[[#This Row],[Order Date]])/3,0)</f>
        <v>Q2</v>
      </c>
      <c r="S1166" s="5">
        <f>MONTH(SalesDataTable[[#This Row],[Order Date]])</f>
        <v>6</v>
      </c>
      <c r="T1166" s="8" t="str">
        <f>TEXT(SalesDataTable[[#This Row],[Order Date]],"mmm")</f>
        <v>Jun</v>
      </c>
    </row>
    <row r="1167" spans="1:20" ht="15.75" x14ac:dyDescent="0.25">
      <c r="A1167" s="2">
        <v>2366</v>
      </c>
      <c r="B1167" s="3">
        <v>46195</v>
      </c>
      <c r="C1167" s="4" t="s">
        <v>31</v>
      </c>
      <c r="D1167" s="4" t="s">
        <v>59</v>
      </c>
      <c r="E1167" s="4" t="s">
        <v>48</v>
      </c>
      <c r="F1167" s="4" t="s">
        <v>23</v>
      </c>
      <c r="G1167" s="4" t="s">
        <v>24</v>
      </c>
      <c r="H1167" s="4" t="s">
        <v>50</v>
      </c>
      <c r="I1167" s="5">
        <v>3</v>
      </c>
      <c r="J1167" s="6">
        <v>100.3</v>
      </c>
      <c r="K1167" s="7">
        <v>0</v>
      </c>
      <c r="L1167" s="6">
        <v>49.26</v>
      </c>
      <c r="M1167" s="6">
        <f t="shared" si="72"/>
        <v>300.89999999999998</v>
      </c>
      <c r="N1167" s="6">
        <f t="shared" si="73"/>
        <v>147.78</v>
      </c>
      <c r="O1167" s="6">
        <f t="shared" si="74"/>
        <v>153.11999999999998</v>
      </c>
      <c r="P1167" s="8">
        <f t="shared" si="75"/>
        <v>0.5088733798604187</v>
      </c>
      <c r="Q1167" s="9">
        <f>YEAR(SalesDataTable[[#This Row],[Order Date]])</f>
        <v>2026</v>
      </c>
      <c r="R1167" s="8" t="str">
        <f>"Q"&amp;ROUNDUP(MONTH(SalesDataTable[[#This Row],[Order Date]])/3,0)</f>
        <v>Q2</v>
      </c>
      <c r="S1167" s="5">
        <f>MONTH(SalesDataTable[[#This Row],[Order Date]])</f>
        <v>6</v>
      </c>
      <c r="T1167" s="8" t="str">
        <f>TEXT(SalesDataTable[[#This Row],[Order Date]],"mmm")</f>
        <v>Jun</v>
      </c>
    </row>
    <row r="1168" spans="1:20" ht="15.75" x14ac:dyDescent="0.25">
      <c r="A1168" s="2">
        <v>3481</v>
      </c>
      <c r="B1168" s="3">
        <v>46195</v>
      </c>
      <c r="C1168" s="4" t="s">
        <v>40</v>
      </c>
      <c r="D1168" s="4" t="s">
        <v>53</v>
      </c>
      <c r="E1168" s="4" t="s">
        <v>39</v>
      </c>
      <c r="F1168" s="4" t="s">
        <v>33</v>
      </c>
      <c r="G1168" s="4" t="s">
        <v>34</v>
      </c>
      <c r="H1168" s="4" t="s">
        <v>52</v>
      </c>
      <c r="I1168" s="5">
        <v>1</v>
      </c>
      <c r="J1168" s="6">
        <v>47.7</v>
      </c>
      <c r="K1168" s="7">
        <v>0.1</v>
      </c>
      <c r="L1168" s="6">
        <v>18.760000000000002</v>
      </c>
      <c r="M1168" s="6">
        <f t="shared" si="72"/>
        <v>42.930000000000007</v>
      </c>
      <c r="N1168" s="6">
        <f t="shared" si="73"/>
        <v>18.760000000000002</v>
      </c>
      <c r="O1168" s="6">
        <f t="shared" si="74"/>
        <v>24.170000000000005</v>
      </c>
      <c r="P1168" s="8">
        <f t="shared" si="75"/>
        <v>0.56300955043093415</v>
      </c>
      <c r="Q1168" s="9">
        <f>YEAR(SalesDataTable[[#This Row],[Order Date]])</f>
        <v>2026</v>
      </c>
      <c r="R1168" s="8" t="str">
        <f>"Q"&amp;ROUNDUP(MONTH(SalesDataTable[[#This Row],[Order Date]])/3,0)</f>
        <v>Q2</v>
      </c>
      <c r="S1168" s="5">
        <f>MONTH(SalesDataTable[[#This Row],[Order Date]])</f>
        <v>6</v>
      </c>
      <c r="T1168" s="8" t="str">
        <f>TEXT(SalesDataTable[[#This Row],[Order Date]],"mmm")</f>
        <v>Jun</v>
      </c>
    </row>
    <row r="1169" spans="1:20" ht="15.75" x14ac:dyDescent="0.25">
      <c r="A1169" s="2">
        <v>3595</v>
      </c>
      <c r="B1169" s="3">
        <v>46195</v>
      </c>
      <c r="C1169" s="4" t="s">
        <v>26</v>
      </c>
      <c r="D1169" s="4" t="s">
        <v>69</v>
      </c>
      <c r="E1169" s="4" t="s">
        <v>22</v>
      </c>
      <c r="F1169" s="4" t="s">
        <v>33</v>
      </c>
      <c r="G1169" s="4" t="s">
        <v>24</v>
      </c>
      <c r="H1169" s="4" t="s">
        <v>46</v>
      </c>
      <c r="I1169" s="5">
        <v>2</v>
      </c>
      <c r="J1169" s="6">
        <v>40.94</v>
      </c>
      <c r="K1169" s="7">
        <v>0.1</v>
      </c>
      <c r="L1169" s="6">
        <v>16.88</v>
      </c>
      <c r="M1169" s="6">
        <f t="shared" si="72"/>
        <v>73.691999999999993</v>
      </c>
      <c r="N1169" s="6">
        <f t="shared" si="73"/>
        <v>33.76</v>
      </c>
      <c r="O1169" s="6">
        <f t="shared" si="74"/>
        <v>39.931999999999995</v>
      </c>
      <c r="P1169" s="8">
        <f t="shared" si="75"/>
        <v>0.54187700157411933</v>
      </c>
      <c r="Q1169" s="9">
        <f>YEAR(SalesDataTable[[#This Row],[Order Date]])</f>
        <v>2026</v>
      </c>
      <c r="R1169" s="8" t="str">
        <f>"Q"&amp;ROUNDUP(MONTH(SalesDataTable[[#This Row],[Order Date]])/3,0)</f>
        <v>Q2</v>
      </c>
      <c r="S1169" s="5">
        <f>MONTH(SalesDataTable[[#This Row],[Order Date]])</f>
        <v>6</v>
      </c>
      <c r="T1169" s="8" t="str">
        <f>TEXT(SalesDataTable[[#This Row],[Order Date]],"mmm")</f>
        <v>Jun</v>
      </c>
    </row>
    <row r="1170" spans="1:20" ht="15.75" x14ac:dyDescent="0.25">
      <c r="A1170" s="2">
        <v>3766</v>
      </c>
      <c r="B1170" s="3">
        <v>46195</v>
      </c>
      <c r="C1170" s="4" t="s">
        <v>40</v>
      </c>
      <c r="D1170" s="4" t="s">
        <v>53</v>
      </c>
      <c r="E1170" s="4" t="s">
        <v>39</v>
      </c>
      <c r="F1170" s="4" t="s">
        <v>23</v>
      </c>
      <c r="G1170" s="4" t="s">
        <v>29</v>
      </c>
      <c r="H1170" s="4" t="s">
        <v>30</v>
      </c>
      <c r="I1170" s="5">
        <v>1</v>
      </c>
      <c r="J1170" s="6">
        <v>93.78</v>
      </c>
      <c r="K1170" s="7">
        <v>0</v>
      </c>
      <c r="L1170" s="6">
        <v>46.62</v>
      </c>
      <c r="M1170" s="6">
        <f t="shared" si="72"/>
        <v>93.78</v>
      </c>
      <c r="N1170" s="6">
        <f t="shared" si="73"/>
        <v>46.62</v>
      </c>
      <c r="O1170" s="6">
        <f t="shared" si="74"/>
        <v>47.160000000000004</v>
      </c>
      <c r="P1170" s="8">
        <f t="shared" si="75"/>
        <v>0.50287907869481774</v>
      </c>
      <c r="Q1170" s="9">
        <f>YEAR(SalesDataTable[[#This Row],[Order Date]])</f>
        <v>2026</v>
      </c>
      <c r="R1170" s="8" t="str">
        <f>"Q"&amp;ROUNDUP(MONTH(SalesDataTable[[#This Row],[Order Date]])/3,0)</f>
        <v>Q2</v>
      </c>
      <c r="S1170" s="5">
        <f>MONTH(SalesDataTable[[#This Row],[Order Date]])</f>
        <v>6</v>
      </c>
      <c r="T1170" s="8" t="str">
        <f>TEXT(SalesDataTable[[#This Row],[Order Date]],"mmm")</f>
        <v>Jun</v>
      </c>
    </row>
    <row r="1171" spans="1:20" ht="15.75" x14ac:dyDescent="0.25">
      <c r="A1171" s="2">
        <v>3933</v>
      </c>
      <c r="B1171" s="3">
        <v>46195</v>
      </c>
      <c r="C1171" s="4" t="s">
        <v>40</v>
      </c>
      <c r="D1171" s="4" t="s">
        <v>41</v>
      </c>
      <c r="E1171" s="4" t="s">
        <v>39</v>
      </c>
      <c r="F1171" s="4" t="s">
        <v>33</v>
      </c>
      <c r="G1171" s="4" t="s">
        <v>54</v>
      </c>
      <c r="H1171" s="4" t="s">
        <v>65</v>
      </c>
      <c r="I1171" s="5">
        <v>2</v>
      </c>
      <c r="J1171" s="6">
        <v>51.42</v>
      </c>
      <c r="K1171" s="7">
        <v>0</v>
      </c>
      <c r="L1171" s="6">
        <v>22.19</v>
      </c>
      <c r="M1171" s="6">
        <f t="shared" si="72"/>
        <v>102.84</v>
      </c>
      <c r="N1171" s="6">
        <f t="shared" si="73"/>
        <v>44.38</v>
      </c>
      <c r="O1171" s="6">
        <f t="shared" si="74"/>
        <v>58.46</v>
      </c>
      <c r="P1171" s="8">
        <f t="shared" si="75"/>
        <v>0.56845585375340335</v>
      </c>
      <c r="Q1171" s="9">
        <f>YEAR(SalesDataTable[[#This Row],[Order Date]])</f>
        <v>2026</v>
      </c>
      <c r="R1171" s="8" t="str">
        <f>"Q"&amp;ROUNDUP(MONTH(SalesDataTable[[#This Row],[Order Date]])/3,0)</f>
        <v>Q2</v>
      </c>
      <c r="S1171" s="5">
        <f>MONTH(SalesDataTable[[#This Row],[Order Date]])</f>
        <v>6</v>
      </c>
      <c r="T1171" s="8" t="str">
        <f>TEXT(SalesDataTable[[#This Row],[Order Date]],"mmm")</f>
        <v>Jun</v>
      </c>
    </row>
    <row r="1172" spans="1:20" ht="15.75" x14ac:dyDescent="0.25">
      <c r="A1172" s="2">
        <v>3951</v>
      </c>
      <c r="B1172" s="3">
        <v>46195</v>
      </c>
      <c r="C1172" s="4" t="s">
        <v>31</v>
      </c>
      <c r="D1172" s="4" t="s">
        <v>32</v>
      </c>
      <c r="E1172" s="4" t="s">
        <v>39</v>
      </c>
      <c r="F1172" s="4" t="s">
        <v>33</v>
      </c>
      <c r="G1172" s="4" t="s">
        <v>34</v>
      </c>
      <c r="H1172" s="4" t="s">
        <v>68</v>
      </c>
      <c r="I1172" s="5">
        <v>1</v>
      </c>
      <c r="J1172" s="6">
        <v>164.99</v>
      </c>
      <c r="K1172" s="7">
        <v>0.1</v>
      </c>
      <c r="L1172" s="6">
        <v>86.6</v>
      </c>
      <c r="M1172" s="6">
        <f t="shared" si="72"/>
        <v>148.49100000000001</v>
      </c>
      <c r="N1172" s="6">
        <f t="shared" si="73"/>
        <v>86.6</v>
      </c>
      <c r="O1172" s="6">
        <f t="shared" si="74"/>
        <v>61.89100000000002</v>
      </c>
      <c r="P1172" s="8">
        <f t="shared" si="75"/>
        <v>0.41679967136055396</v>
      </c>
      <c r="Q1172" s="9">
        <f>YEAR(SalesDataTable[[#This Row],[Order Date]])</f>
        <v>2026</v>
      </c>
      <c r="R1172" s="8" t="str">
        <f>"Q"&amp;ROUNDUP(MONTH(SalesDataTable[[#This Row],[Order Date]])/3,0)</f>
        <v>Q2</v>
      </c>
      <c r="S1172" s="5">
        <f>MONTH(SalesDataTable[[#This Row],[Order Date]])</f>
        <v>6</v>
      </c>
      <c r="T1172" s="8" t="str">
        <f>TEXT(SalesDataTable[[#This Row],[Order Date]],"mmm")</f>
        <v>Jun</v>
      </c>
    </row>
    <row r="1173" spans="1:20" ht="15.75" x14ac:dyDescent="0.25">
      <c r="A1173" s="2">
        <v>4078</v>
      </c>
      <c r="B1173" s="3">
        <v>46195</v>
      </c>
      <c r="C1173" s="4" t="s">
        <v>31</v>
      </c>
      <c r="D1173" s="4" t="s">
        <v>45</v>
      </c>
      <c r="E1173" s="4" t="s">
        <v>48</v>
      </c>
      <c r="F1173" s="4" t="s">
        <v>23</v>
      </c>
      <c r="G1173" s="4" t="s">
        <v>29</v>
      </c>
      <c r="H1173" s="4" t="s">
        <v>37</v>
      </c>
      <c r="I1173" s="5">
        <v>1</v>
      </c>
      <c r="J1173" s="6">
        <v>145.65</v>
      </c>
      <c r="K1173" s="7">
        <v>0</v>
      </c>
      <c r="L1173" s="6">
        <v>79.87</v>
      </c>
      <c r="M1173" s="6">
        <f t="shared" si="72"/>
        <v>145.65</v>
      </c>
      <c r="N1173" s="6">
        <f t="shared" si="73"/>
        <v>79.87</v>
      </c>
      <c r="O1173" s="6">
        <f t="shared" si="74"/>
        <v>65.78</v>
      </c>
      <c r="P1173" s="8">
        <f t="shared" si="75"/>
        <v>0.45163062135255749</v>
      </c>
      <c r="Q1173" s="9">
        <f>YEAR(SalesDataTable[[#This Row],[Order Date]])</f>
        <v>2026</v>
      </c>
      <c r="R1173" s="8" t="str">
        <f>"Q"&amp;ROUNDUP(MONTH(SalesDataTable[[#This Row],[Order Date]])/3,0)</f>
        <v>Q2</v>
      </c>
      <c r="S1173" s="5">
        <f>MONTH(SalesDataTable[[#This Row],[Order Date]])</f>
        <v>6</v>
      </c>
      <c r="T1173" s="8" t="str">
        <f>TEXT(SalesDataTable[[#This Row],[Order Date]],"mmm")</f>
        <v>Jun</v>
      </c>
    </row>
    <row r="1174" spans="1:20" ht="15.75" x14ac:dyDescent="0.25">
      <c r="A1174" s="2">
        <v>4182</v>
      </c>
      <c r="B1174" s="3">
        <v>46195</v>
      </c>
      <c r="C1174" s="4" t="s">
        <v>26</v>
      </c>
      <c r="D1174" s="4" t="s">
        <v>61</v>
      </c>
      <c r="E1174" s="4" t="s">
        <v>22</v>
      </c>
      <c r="F1174" s="4" t="s">
        <v>33</v>
      </c>
      <c r="G1174" s="4" t="s">
        <v>54</v>
      </c>
      <c r="H1174" s="4" t="s">
        <v>58</v>
      </c>
      <c r="I1174" s="5">
        <v>4</v>
      </c>
      <c r="J1174" s="6">
        <v>120.94</v>
      </c>
      <c r="K1174" s="7">
        <v>0.05</v>
      </c>
      <c r="L1174" s="6">
        <v>70.84</v>
      </c>
      <c r="M1174" s="6">
        <f t="shared" si="72"/>
        <v>459.57199999999995</v>
      </c>
      <c r="N1174" s="6">
        <f t="shared" si="73"/>
        <v>283.36</v>
      </c>
      <c r="O1174" s="6">
        <f t="shared" si="74"/>
        <v>176.21199999999993</v>
      </c>
      <c r="P1174" s="8">
        <f t="shared" si="75"/>
        <v>0.38342631840059871</v>
      </c>
      <c r="Q1174" s="9">
        <f>YEAR(SalesDataTable[[#This Row],[Order Date]])</f>
        <v>2026</v>
      </c>
      <c r="R1174" s="8" t="str">
        <f>"Q"&amp;ROUNDUP(MONTH(SalesDataTable[[#This Row],[Order Date]])/3,0)</f>
        <v>Q2</v>
      </c>
      <c r="S1174" s="5">
        <f>MONTH(SalesDataTable[[#This Row],[Order Date]])</f>
        <v>6</v>
      </c>
      <c r="T1174" s="8" t="str">
        <f>TEXT(SalesDataTable[[#This Row],[Order Date]],"mmm")</f>
        <v>Jun</v>
      </c>
    </row>
    <row r="1175" spans="1:20" ht="15.75" x14ac:dyDescent="0.25">
      <c r="A1175" s="2">
        <v>323</v>
      </c>
      <c r="B1175" s="3">
        <v>46196</v>
      </c>
      <c r="C1175" s="4" t="s">
        <v>40</v>
      </c>
      <c r="D1175" s="4" t="s">
        <v>67</v>
      </c>
      <c r="E1175" s="4" t="s">
        <v>22</v>
      </c>
      <c r="F1175" s="4" t="s">
        <v>23</v>
      </c>
      <c r="G1175" s="4" t="s">
        <v>34</v>
      </c>
      <c r="H1175" s="4" t="s">
        <v>35</v>
      </c>
      <c r="I1175" s="5">
        <v>1</v>
      </c>
      <c r="J1175" s="6">
        <v>36.94</v>
      </c>
      <c r="K1175" s="7">
        <v>0</v>
      </c>
      <c r="L1175" s="6">
        <v>13.25</v>
      </c>
      <c r="M1175" s="6">
        <f t="shared" si="72"/>
        <v>36.94</v>
      </c>
      <c r="N1175" s="6">
        <f t="shared" si="73"/>
        <v>13.25</v>
      </c>
      <c r="O1175" s="6">
        <f t="shared" si="74"/>
        <v>23.689999999999998</v>
      </c>
      <c r="P1175" s="8">
        <f t="shared" si="75"/>
        <v>0.64131023280996213</v>
      </c>
      <c r="Q1175" s="9">
        <f>YEAR(SalesDataTable[[#This Row],[Order Date]])</f>
        <v>2026</v>
      </c>
      <c r="R1175" s="8" t="str">
        <f>"Q"&amp;ROUNDUP(MONTH(SalesDataTable[[#This Row],[Order Date]])/3,0)</f>
        <v>Q2</v>
      </c>
      <c r="S1175" s="5">
        <f>MONTH(SalesDataTable[[#This Row],[Order Date]])</f>
        <v>6</v>
      </c>
      <c r="T1175" s="8" t="str">
        <f>TEXT(SalesDataTable[[#This Row],[Order Date]],"mmm")</f>
        <v>Jun</v>
      </c>
    </row>
    <row r="1176" spans="1:20" ht="15.75" x14ac:dyDescent="0.25">
      <c r="A1176" s="2">
        <v>544</v>
      </c>
      <c r="B1176" s="3">
        <v>46196</v>
      </c>
      <c r="C1176" s="4" t="s">
        <v>20</v>
      </c>
      <c r="D1176" s="4" t="s">
        <v>70</v>
      </c>
      <c r="E1176" s="4" t="s">
        <v>22</v>
      </c>
      <c r="F1176" s="4" t="s">
        <v>36</v>
      </c>
      <c r="G1176" s="4" t="s">
        <v>29</v>
      </c>
      <c r="H1176" s="4" t="s">
        <v>30</v>
      </c>
      <c r="I1176" s="5">
        <v>1</v>
      </c>
      <c r="J1176" s="6">
        <v>90.3</v>
      </c>
      <c r="K1176" s="7">
        <v>0.05</v>
      </c>
      <c r="L1176" s="6">
        <v>45.07</v>
      </c>
      <c r="M1176" s="6">
        <f t="shared" si="72"/>
        <v>85.784999999999997</v>
      </c>
      <c r="N1176" s="6">
        <f t="shared" si="73"/>
        <v>45.07</v>
      </c>
      <c r="O1176" s="6">
        <f t="shared" si="74"/>
        <v>40.714999999999996</v>
      </c>
      <c r="P1176" s="8">
        <f t="shared" si="75"/>
        <v>0.47461677449437545</v>
      </c>
      <c r="Q1176" s="9">
        <f>YEAR(SalesDataTable[[#This Row],[Order Date]])</f>
        <v>2026</v>
      </c>
      <c r="R1176" s="8" t="str">
        <f>"Q"&amp;ROUNDUP(MONTH(SalesDataTable[[#This Row],[Order Date]])/3,0)</f>
        <v>Q2</v>
      </c>
      <c r="S1176" s="5">
        <f>MONTH(SalesDataTable[[#This Row],[Order Date]])</f>
        <v>6</v>
      </c>
      <c r="T1176" s="8" t="str">
        <f>TEXT(SalesDataTable[[#This Row],[Order Date]],"mmm")</f>
        <v>Jun</v>
      </c>
    </row>
    <row r="1177" spans="1:20" ht="15.75" x14ac:dyDescent="0.25">
      <c r="A1177" s="2">
        <v>1570</v>
      </c>
      <c r="B1177" s="3">
        <v>46196</v>
      </c>
      <c r="C1177" s="4" t="s">
        <v>40</v>
      </c>
      <c r="D1177" s="4" t="s">
        <v>67</v>
      </c>
      <c r="E1177" s="4" t="s">
        <v>48</v>
      </c>
      <c r="F1177" s="4" t="s">
        <v>23</v>
      </c>
      <c r="G1177" s="4" t="s">
        <v>43</v>
      </c>
      <c r="H1177" s="4" t="s">
        <v>44</v>
      </c>
      <c r="I1177" s="5">
        <v>1</v>
      </c>
      <c r="J1177" s="6">
        <v>335.05</v>
      </c>
      <c r="K1177" s="7">
        <v>0</v>
      </c>
      <c r="L1177" s="6">
        <v>191.67</v>
      </c>
      <c r="M1177" s="6">
        <f t="shared" si="72"/>
        <v>335.05</v>
      </c>
      <c r="N1177" s="6">
        <f t="shared" si="73"/>
        <v>191.67</v>
      </c>
      <c r="O1177" s="6">
        <f t="shared" si="74"/>
        <v>143.38000000000002</v>
      </c>
      <c r="P1177" s="8">
        <f t="shared" si="75"/>
        <v>0.42793612893597976</v>
      </c>
      <c r="Q1177" s="9">
        <f>YEAR(SalesDataTable[[#This Row],[Order Date]])</f>
        <v>2026</v>
      </c>
      <c r="R1177" s="8" t="str">
        <f>"Q"&amp;ROUNDUP(MONTH(SalesDataTable[[#This Row],[Order Date]])/3,0)</f>
        <v>Q2</v>
      </c>
      <c r="S1177" s="5">
        <f>MONTH(SalesDataTable[[#This Row],[Order Date]])</f>
        <v>6</v>
      </c>
      <c r="T1177" s="8" t="str">
        <f>TEXT(SalesDataTable[[#This Row],[Order Date]],"mmm")</f>
        <v>Jun</v>
      </c>
    </row>
    <row r="1178" spans="1:20" ht="15.75" x14ac:dyDescent="0.25">
      <c r="A1178" s="2">
        <v>1932</v>
      </c>
      <c r="B1178" s="3">
        <v>46196</v>
      </c>
      <c r="C1178" s="4" t="s">
        <v>40</v>
      </c>
      <c r="D1178" s="4" t="s">
        <v>53</v>
      </c>
      <c r="E1178" s="4" t="s">
        <v>22</v>
      </c>
      <c r="F1178" s="4" t="s">
        <v>33</v>
      </c>
      <c r="G1178" s="4" t="s">
        <v>34</v>
      </c>
      <c r="H1178" s="4" t="s">
        <v>35</v>
      </c>
      <c r="I1178" s="5">
        <v>1</v>
      </c>
      <c r="J1178" s="6">
        <v>35.9</v>
      </c>
      <c r="K1178" s="7">
        <v>0.05</v>
      </c>
      <c r="L1178" s="6">
        <v>13.81</v>
      </c>
      <c r="M1178" s="6">
        <f t="shared" si="72"/>
        <v>34.104999999999997</v>
      </c>
      <c r="N1178" s="6">
        <f t="shared" si="73"/>
        <v>13.81</v>
      </c>
      <c r="O1178" s="6">
        <f t="shared" si="74"/>
        <v>20.294999999999995</v>
      </c>
      <c r="P1178" s="8">
        <f t="shared" si="75"/>
        <v>0.59507403606509301</v>
      </c>
      <c r="Q1178" s="9">
        <f>YEAR(SalesDataTable[[#This Row],[Order Date]])</f>
        <v>2026</v>
      </c>
      <c r="R1178" s="8" t="str">
        <f>"Q"&amp;ROUNDUP(MONTH(SalesDataTable[[#This Row],[Order Date]])/3,0)</f>
        <v>Q2</v>
      </c>
      <c r="S1178" s="5">
        <f>MONTH(SalesDataTable[[#This Row],[Order Date]])</f>
        <v>6</v>
      </c>
      <c r="T1178" s="8" t="str">
        <f>TEXT(SalesDataTable[[#This Row],[Order Date]],"mmm")</f>
        <v>Jun</v>
      </c>
    </row>
    <row r="1179" spans="1:20" ht="15.75" x14ac:dyDescent="0.25">
      <c r="A1179" s="2">
        <v>4352</v>
      </c>
      <c r="B1179" s="3">
        <v>46196</v>
      </c>
      <c r="C1179" s="4" t="s">
        <v>40</v>
      </c>
      <c r="D1179" s="4" t="s">
        <v>67</v>
      </c>
      <c r="E1179" s="4" t="s">
        <v>22</v>
      </c>
      <c r="F1179" s="4" t="s">
        <v>23</v>
      </c>
      <c r="G1179" s="4" t="s">
        <v>24</v>
      </c>
      <c r="H1179" s="4" t="s">
        <v>42</v>
      </c>
      <c r="I1179" s="5">
        <v>6</v>
      </c>
      <c r="J1179" s="6">
        <v>51.34</v>
      </c>
      <c r="K1179" s="7">
        <v>0.1</v>
      </c>
      <c r="L1179" s="6">
        <v>22.47</v>
      </c>
      <c r="M1179" s="6">
        <f t="shared" si="72"/>
        <v>277.23600000000005</v>
      </c>
      <c r="N1179" s="6">
        <f t="shared" si="73"/>
        <v>134.82</v>
      </c>
      <c r="O1179" s="6">
        <f t="shared" si="74"/>
        <v>142.41600000000005</v>
      </c>
      <c r="P1179" s="8">
        <f t="shared" si="75"/>
        <v>0.51369951954291659</v>
      </c>
      <c r="Q1179" s="9">
        <f>YEAR(SalesDataTable[[#This Row],[Order Date]])</f>
        <v>2026</v>
      </c>
      <c r="R1179" s="8" t="str">
        <f>"Q"&amp;ROUNDUP(MONTH(SalesDataTable[[#This Row],[Order Date]])/3,0)</f>
        <v>Q2</v>
      </c>
      <c r="S1179" s="5">
        <f>MONTH(SalesDataTable[[#This Row],[Order Date]])</f>
        <v>6</v>
      </c>
      <c r="T1179" s="8" t="str">
        <f>TEXT(SalesDataTable[[#This Row],[Order Date]],"mmm")</f>
        <v>Jun</v>
      </c>
    </row>
    <row r="1180" spans="1:20" ht="15.75" x14ac:dyDescent="0.25">
      <c r="A1180" s="2">
        <v>4561</v>
      </c>
      <c r="B1180" s="3">
        <v>46196</v>
      </c>
      <c r="C1180" s="4" t="s">
        <v>20</v>
      </c>
      <c r="D1180" s="4" t="s">
        <v>21</v>
      </c>
      <c r="E1180" s="4" t="s">
        <v>39</v>
      </c>
      <c r="F1180" s="4" t="s">
        <v>23</v>
      </c>
      <c r="G1180" s="4" t="s">
        <v>29</v>
      </c>
      <c r="H1180" s="4" t="s">
        <v>57</v>
      </c>
      <c r="I1180" s="5">
        <v>1</v>
      </c>
      <c r="J1180" s="6">
        <v>157.91</v>
      </c>
      <c r="K1180" s="7">
        <v>0</v>
      </c>
      <c r="L1180" s="6">
        <v>77.12</v>
      </c>
      <c r="M1180" s="6">
        <f t="shared" si="72"/>
        <v>157.91</v>
      </c>
      <c r="N1180" s="6">
        <f t="shared" si="73"/>
        <v>77.12</v>
      </c>
      <c r="O1180" s="6">
        <f t="shared" si="74"/>
        <v>80.789999999999992</v>
      </c>
      <c r="P1180" s="8">
        <f t="shared" si="75"/>
        <v>0.51162054334747642</v>
      </c>
      <c r="Q1180" s="9">
        <f>YEAR(SalesDataTable[[#This Row],[Order Date]])</f>
        <v>2026</v>
      </c>
      <c r="R1180" s="8" t="str">
        <f>"Q"&amp;ROUNDUP(MONTH(SalesDataTable[[#This Row],[Order Date]])/3,0)</f>
        <v>Q2</v>
      </c>
      <c r="S1180" s="5">
        <f>MONTH(SalesDataTable[[#This Row],[Order Date]])</f>
        <v>6</v>
      </c>
      <c r="T1180" s="8" t="str">
        <f>TEXT(SalesDataTable[[#This Row],[Order Date]],"mmm")</f>
        <v>Jun</v>
      </c>
    </row>
    <row r="1181" spans="1:20" ht="15.75" x14ac:dyDescent="0.25">
      <c r="A1181" s="2">
        <v>4741</v>
      </c>
      <c r="B1181" s="3">
        <v>46196</v>
      </c>
      <c r="C1181" s="4" t="s">
        <v>40</v>
      </c>
      <c r="D1181" s="4" t="s">
        <v>67</v>
      </c>
      <c r="E1181" s="4" t="s">
        <v>22</v>
      </c>
      <c r="F1181" s="4" t="s">
        <v>33</v>
      </c>
      <c r="G1181" s="4" t="s">
        <v>24</v>
      </c>
      <c r="H1181" s="4" t="s">
        <v>46</v>
      </c>
      <c r="I1181" s="5">
        <v>3</v>
      </c>
      <c r="J1181" s="6">
        <v>41.09</v>
      </c>
      <c r="K1181" s="7">
        <v>0.05</v>
      </c>
      <c r="L1181" s="6">
        <v>16.809999999999999</v>
      </c>
      <c r="M1181" s="6">
        <f t="shared" si="72"/>
        <v>117.10650000000001</v>
      </c>
      <c r="N1181" s="6">
        <f t="shared" si="73"/>
        <v>50.429999999999993</v>
      </c>
      <c r="O1181" s="6">
        <f t="shared" si="74"/>
        <v>66.676500000000019</v>
      </c>
      <c r="P1181" s="8">
        <f t="shared" si="75"/>
        <v>0.569366346018368</v>
      </c>
      <c r="Q1181" s="9">
        <f>YEAR(SalesDataTable[[#This Row],[Order Date]])</f>
        <v>2026</v>
      </c>
      <c r="R1181" s="8" t="str">
        <f>"Q"&amp;ROUNDUP(MONTH(SalesDataTable[[#This Row],[Order Date]])/3,0)</f>
        <v>Q2</v>
      </c>
      <c r="S1181" s="5">
        <f>MONTH(SalesDataTable[[#This Row],[Order Date]])</f>
        <v>6</v>
      </c>
      <c r="T1181" s="8" t="str">
        <f>TEXT(SalesDataTable[[#This Row],[Order Date]],"mmm")</f>
        <v>Jun</v>
      </c>
    </row>
    <row r="1182" spans="1:20" ht="15.75" x14ac:dyDescent="0.25">
      <c r="A1182" s="2">
        <v>4882</v>
      </c>
      <c r="B1182" s="3">
        <v>46196</v>
      </c>
      <c r="C1182" s="4" t="s">
        <v>26</v>
      </c>
      <c r="D1182" s="4" t="s">
        <v>63</v>
      </c>
      <c r="E1182" s="4" t="s">
        <v>22</v>
      </c>
      <c r="F1182" s="4" t="s">
        <v>23</v>
      </c>
      <c r="G1182" s="4" t="s">
        <v>43</v>
      </c>
      <c r="H1182" s="4" t="s">
        <v>71</v>
      </c>
      <c r="I1182" s="5">
        <v>2</v>
      </c>
      <c r="J1182" s="6">
        <v>120.18</v>
      </c>
      <c r="K1182" s="7">
        <v>0.05</v>
      </c>
      <c r="L1182" s="6">
        <v>59.4</v>
      </c>
      <c r="M1182" s="6">
        <f t="shared" si="72"/>
        <v>228.34200000000001</v>
      </c>
      <c r="N1182" s="6">
        <f t="shared" si="73"/>
        <v>118.8</v>
      </c>
      <c r="O1182" s="6">
        <f t="shared" si="74"/>
        <v>109.54200000000002</v>
      </c>
      <c r="P1182" s="8">
        <f t="shared" si="75"/>
        <v>0.47972777675591882</v>
      </c>
      <c r="Q1182" s="9">
        <f>YEAR(SalesDataTable[[#This Row],[Order Date]])</f>
        <v>2026</v>
      </c>
      <c r="R1182" s="8" t="str">
        <f>"Q"&amp;ROUNDUP(MONTH(SalesDataTable[[#This Row],[Order Date]])/3,0)</f>
        <v>Q2</v>
      </c>
      <c r="S1182" s="5">
        <f>MONTH(SalesDataTable[[#This Row],[Order Date]])</f>
        <v>6</v>
      </c>
      <c r="T1182" s="8" t="str">
        <f>TEXT(SalesDataTable[[#This Row],[Order Date]],"mmm")</f>
        <v>Jun</v>
      </c>
    </row>
    <row r="1183" spans="1:20" ht="15.75" x14ac:dyDescent="0.25">
      <c r="A1183" s="2">
        <v>4885</v>
      </c>
      <c r="B1183" s="3">
        <v>46196</v>
      </c>
      <c r="C1183" s="4" t="s">
        <v>40</v>
      </c>
      <c r="D1183" s="4" t="s">
        <v>67</v>
      </c>
      <c r="E1183" s="4" t="s">
        <v>48</v>
      </c>
      <c r="F1183" s="4" t="s">
        <v>33</v>
      </c>
      <c r="G1183" s="4" t="s">
        <v>43</v>
      </c>
      <c r="H1183" s="4" t="s">
        <v>49</v>
      </c>
      <c r="I1183" s="5">
        <v>1</v>
      </c>
      <c r="J1183" s="6">
        <v>198.1</v>
      </c>
      <c r="K1183" s="7">
        <v>0.1</v>
      </c>
      <c r="L1183" s="6">
        <v>103.46</v>
      </c>
      <c r="M1183" s="6">
        <f t="shared" si="72"/>
        <v>178.29</v>
      </c>
      <c r="N1183" s="6">
        <f t="shared" si="73"/>
        <v>103.46</v>
      </c>
      <c r="O1183" s="6">
        <f t="shared" si="74"/>
        <v>74.83</v>
      </c>
      <c r="P1183" s="8">
        <f t="shared" si="75"/>
        <v>0.41970946211228899</v>
      </c>
      <c r="Q1183" s="9">
        <f>YEAR(SalesDataTable[[#This Row],[Order Date]])</f>
        <v>2026</v>
      </c>
      <c r="R1183" s="8" t="str">
        <f>"Q"&amp;ROUNDUP(MONTH(SalesDataTable[[#This Row],[Order Date]])/3,0)</f>
        <v>Q2</v>
      </c>
      <c r="S1183" s="5">
        <f>MONTH(SalesDataTable[[#This Row],[Order Date]])</f>
        <v>6</v>
      </c>
      <c r="T1183" s="8" t="str">
        <f>TEXT(SalesDataTable[[#This Row],[Order Date]],"mmm")</f>
        <v>Jun</v>
      </c>
    </row>
    <row r="1184" spans="1:20" ht="15.75" x14ac:dyDescent="0.25">
      <c r="A1184" s="2">
        <v>4982</v>
      </c>
      <c r="B1184" s="3">
        <v>46196</v>
      </c>
      <c r="C1184" s="4" t="s">
        <v>31</v>
      </c>
      <c r="D1184" s="4" t="s">
        <v>59</v>
      </c>
      <c r="E1184" s="4" t="s">
        <v>22</v>
      </c>
      <c r="F1184" s="4" t="s">
        <v>23</v>
      </c>
      <c r="G1184" s="4" t="s">
        <v>34</v>
      </c>
      <c r="H1184" s="4" t="s">
        <v>35</v>
      </c>
      <c r="I1184" s="5">
        <v>1</v>
      </c>
      <c r="J1184" s="6">
        <v>36.700000000000003</v>
      </c>
      <c r="K1184" s="7">
        <v>0.15</v>
      </c>
      <c r="L1184" s="6">
        <v>13.59</v>
      </c>
      <c r="M1184" s="6">
        <f t="shared" si="72"/>
        <v>31.195</v>
      </c>
      <c r="N1184" s="6">
        <f t="shared" si="73"/>
        <v>13.59</v>
      </c>
      <c r="O1184" s="6">
        <f t="shared" si="74"/>
        <v>17.605</v>
      </c>
      <c r="P1184" s="8">
        <f t="shared" si="75"/>
        <v>0.56435326174066358</v>
      </c>
      <c r="Q1184" s="9">
        <f>YEAR(SalesDataTable[[#This Row],[Order Date]])</f>
        <v>2026</v>
      </c>
      <c r="R1184" s="8" t="str">
        <f>"Q"&amp;ROUNDUP(MONTH(SalesDataTable[[#This Row],[Order Date]])/3,0)</f>
        <v>Q2</v>
      </c>
      <c r="S1184" s="5">
        <f>MONTH(SalesDataTable[[#This Row],[Order Date]])</f>
        <v>6</v>
      </c>
      <c r="T1184" s="8" t="str">
        <f>TEXT(SalesDataTable[[#This Row],[Order Date]],"mmm")</f>
        <v>Jun</v>
      </c>
    </row>
    <row r="1185" spans="1:20" ht="15.75" x14ac:dyDescent="0.25">
      <c r="A1185" s="2">
        <v>40</v>
      </c>
      <c r="B1185" s="3">
        <v>46197</v>
      </c>
      <c r="C1185" s="4" t="s">
        <v>40</v>
      </c>
      <c r="D1185" s="4" t="s">
        <v>51</v>
      </c>
      <c r="E1185" s="4" t="s">
        <v>39</v>
      </c>
      <c r="F1185" s="4" t="s">
        <v>33</v>
      </c>
      <c r="G1185" s="4" t="s">
        <v>34</v>
      </c>
      <c r="H1185" s="4" t="s">
        <v>68</v>
      </c>
      <c r="I1185" s="5">
        <v>1</v>
      </c>
      <c r="J1185" s="6">
        <v>167.23</v>
      </c>
      <c r="K1185" s="7">
        <v>0.05</v>
      </c>
      <c r="L1185" s="6">
        <v>85.14</v>
      </c>
      <c r="M1185" s="6">
        <f t="shared" si="72"/>
        <v>158.86849999999998</v>
      </c>
      <c r="N1185" s="6">
        <f t="shared" si="73"/>
        <v>85.14</v>
      </c>
      <c r="O1185" s="6">
        <f t="shared" si="74"/>
        <v>73.728499999999983</v>
      </c>
      <c r="P1185" s="8">
        <f t="shared" si="75"/>
        <v>0.46408507665144438</v>
      </c>
      <c r="Q1185" s="9">
        <f>YEAR(SalesDataTable[[#This Row],[Order Date]])</f>
        <v>2026</v>
      </c>
      <c r="R1185" s="8" t="str">
        <f>"Q"&amp;ROUNDUP(MONTH(SalesDataTable[[#This Row],[Order Date]])/3,0)</f>
        <v>Q2</v>
      </c>
      <c r="S1185" s="5">
        <f>MONTH(SalesDataTable[[#This Row],[Order Date]])</f>
        <v>6</v>
      </c>
      <c r="T1185" s="8" t="str">
        <f>TEXT(SalesDataTable[[#This Row],[Order Date]],"mmm")</f>
        <v>Jun</v>
      </c>
    </row>
    <row r="1186" spans="1:20" ht="15.75" x14ac:dyDescent="0.25">
      <c r="A1186" s="2">
        <v>110</v>
      </c>
      <c r="B1186" s="3">
        <v>46197</v>
      </c>
      <c r="C1186" s="4" t="s">
        <v>26</v>
      </c>
      <c r="D1186" s="4" t="s">
        <v>63</v>
      </c>
      <c r="E1186" s="4" t="s">
        <v>39</v>
      </c>
      <c r="F1186" s="4" t="s">
        <v>36</v>
      </c>
      <c r="G1186" s="4" t="s">
        <v>29</v>
      </c>
      <c r="H1186" s="4" t="s">
        <v>66</v>
      </c>
      <c r="I1186" s="5">
        <v>2</v>
      </c>
      <c r="J1186" s="6">
        <v>72.97</v>
      </c>
      <c r="K1186" s="7">
        <v>0</v>
      </c>
      <c r="L1186" s="6">
        <v>31.57</v>
      </c>
      <c r="M1186" s="6">
        <f t="shared" si="72"/>
        <v>145.94</v>
      </c>
      <c r="N1186" s="6">
        <f t="shared" si="73"/>
        <v>63.14</v>
      </c>
      <c r="O1186" s="6">
        <f t="shared" si="74"/>
        <v>82.8</v>
      </c>
      <c r="P1186" s="8">
        <f t="shared" si="75"/>
        <v>0.56735644785528294</v>
      </c>
      <c r="Q1186" s="9">
        <f>YEAR(SalesDataTable[[#This Row],[Order Date]])</f>
        <v>2026</v>
      </c>
      <c r="R1186" s="8" t="str">
        <f>"Q"&amp;ROUNDUP(MONTH(SalesDataTable[[#This Row],[Order Date]])/3,0)</f>
        <v>Q2</v>
      </c>
      <c r="S1186" s="5">
        <f>MONTH(SalesDataTable[[#This Row],[Order Date]])</f>
        <v>6</v>
      </c>
      <c r="T1186" s="8" t="str">
        <f>TEXT(SalesDataTable[[#This Row],[Order Date]],"mmm")</f>
        <v>Jun</v>
      </c>
    </row>
    <row r="1187" spans="1:20" ht="15.75" x14ac:dyDescent="0.25">
      <c r="A1187" s="2">
        <v>1169</v>
      </c>
      <c r="B1187" s="3">
        <v>46197</v>
      </c>
      <c r="C1187" s="4" t="s">
        <v>26</v>
      </c>
      <c r="D1187" s="4" t="s">
        <v>61</v>
      </c>
      <c r="E1187" s="4" t="s">
        <v>39</v>
      </c>
      <c r="F1187" s="4" t="s">
        <v>33</v>
      </c>
      <c r="G1187" s="4" t="s">
        <v>24</v>
      </c>
      <c r="H1187" s="4" t="s">
        <v>25</v>
      </c>
      <c r="I1187" s="5">
        <v>3</v>
      </c>
      <c r="J1187" s="6">
        <v>82.91</v>
      </c>
      <c r="K1187" s="7">
        <v>0</v>
      </c>
      <c r="L1187" s="6">
        <v>42.29</v>
      </c>
      <c r="M1187" s="6">
        <f t="shared" si="72"/>
        <v>248.73</v>
      </c>
      <c r="N1187" s="6">
        <f t="shared" si="73"/>
        <v>126.87</v>
      </c>
      <c r="O1187" s="6">
        <f t="shared" si="74"/>
        <v>121.85999999999999</v>
      </c>
      <c r="P1187" s="8">
        <f t="shared" si="75"/>
        <v>0.4899288384995778</v>
      </c>
      <c r="Q1187" s="9">
        <f>YEAR(SalesDataTable[[#This Row],[Order Date]])</f>
        <v>2026</v>
      </c>
      <c r="R1187" s="8" t="str">
        <f>"Q"&amp;ROUNDUP(MONTH(SalesDataTable[[#This Row],[Order Date]])/3,0)</f>
        <v>Q2</v>
      </c>
      <c r="S1187" s="5">
        <f>MONTH(SalesDataTable[[#This Row],[Order Date]])</f>
        <v>6</v>
      </c>
      <c r="T1187" s="8" t="str">
        <f>TEXT(SalesDataTable[[#This Row],[Order Date]],"mmm")</f>
        <v>Jun</v>
      </c>
    </row>
    <row r="1188" spans="1:20" ht="15.75" x14ac:dyDescent="0.25">
      <c r="A1188" s="2">
        <v>2211</v>
      </c>
      <c r="B1188" s="3">
        <v>46197</v>
      </c>
      <c r="C1188" s="4" t="s">
        <v>31</v>
      </c>
      <c r="D1188" s="4" t="s">
        <v>59</v>
      </c>
      <c r="E1188" s="4" t="s">
        <v>48</v>
      </c>
      <c r="F1188" s="4" t="s">
        <v>33</v>
      </c>
      <c r="G1188" s="4" t="s">
        <v>54</v>
      </c>
      <c r="H1188" s="4" t="s">
        <v>55</v>
      </c>
      <c r="I1188" s="5">
        <v>2</v>
      </c>
      <c r="J1188" s="6">
        <v>41.25</v>
      </c>
      <c r="K1188" s="7">
        <v>0</v>
      </c>
      <c r="L1188" s="6">
        <v>14.72</v>
      </c>
      <c r="M1188" s="6">
        <f t="shared" si="72"/>
        <v>82.5</v>
      </c>
      <c r="N1188" s="6">
        <f t="shared" si="73"/>
        <v>29.44</v>
      </c>
      <c r="O1188" s="6">
        <f t="shared" si="74"/>
        <v>53.06</v>
      </c>
      <c r="P1188" s="8">
        <f t="shared" si="75"/>
        <v>0.64315151515151514</v>
      </c>
      <c r="Q1188" s="9">
        <f>YEAR(SalesDataTable[[#This Row],[Order Date]])</f>
        <v>2026</v>
      </c>
      <c r="R1188" s="8" t="str">
        <f>"Q"&amp;ROUNDUP(MONTH(SalesDataTable[[#This Row],[Order Date]])/3,0)</f>
        <v>Q2</v>
      </c>
      <c r="S1188" s="5">
        <f>MONTH(SalesDataTable[[#This Row],[Order Date]])</f>
        <v>6</v>
      </c>
      <c r="T1188" s="8" t="str">
        <f>TEXT(SalesDataTable[[#This Row],[Order Date]],"mmm")</f>
        <v>Jun</v>
      </c>
    </row>
    <row r="1189" spans="1:20" ht="15.75" x14ac:dyDescent="0.25">
      <c r="A1189" s="2">
        <v>3494</v>
      </c>
      <c r="B1189" s="3">
        <v>46197</v>
      </c>
      <c r="C1189" s="4" t="s">
        <v>40</v>
      </c>
      <c r="D1189" s="4" t="s">
        <v>53</v>
      </c>
      <c r="E1189" s="4" t="s">
        <v>28</v>
      </c>
      <c r="F1189" s="4" t="s">
        <v>36</v>
      </c>
      <c r="G1189" s="4" t="s">
        <v>43</v>
      </c>
      <c r="H1189" s="4" t="s">
        <v>49</v>
      </c>
      <c r="I1189" s="5">
        <v>6</v>
      </c>
      <c r="J1189" s="6">
        <v>194.79</v>
      </c>
      <c r="K1189" s="7">
        <v>0.15</v>
      </c>
      <c r="L1189" s="6">
        <v>106.78</v>
      </c>
      <c r="M1189" s="6">
        <f t="shared" si="72"/>
        <v>993.42899999999997</v>
      </c>
      <c r="N1189" s="6">
        <f t="shared" si="73"/>
        <v>640.68000000000006</v>
      </c>
      <c r="O1189" s="6">
        <f t="shared" si="74"/>
        <v>352.74899999999991</v>
      </c>
      <c r="P1189" s="8">
        <f t="shared" si="75"/>
        <v>0.3550822454347517</v>
      </c>
      <c r="Q1189" s="9">
        <f>YEAR(SalesDataTable[[#This Row],[Order Date]])</f>
        <v>2026</v>
      </c>
      <c r="R1189" s="8" t="str">
        <f>"Q"&amp;ROUNDUP(MONTH(SalesDataTable[[#This Row],[Order Date]])/3,0)</f>
        <v>Q2</v>
      </c>
      <c r="S1189" s="5">
        <f>MONTH(SalesDataTable[[#This Row],[Order Date]])</f>
        <v>6</v>
      </c>
      <c r="T1189" s="8" t="str">
        <f>TEXT(SalesDataTable[[#This Row],[Order Date]],"mmm")</f>
        <v>Jun</v>
      </c>
    </row>
    <row r="1190" spans="1:20" ht="15.75" x14ac:dyDescent="0.25">
      <c r="A1190" s="2">
        <v>3586</v>
      </c>
      <c r="B1190" s="3">
        <v>46197</v>
      </c>
      <c r="C1190" s="4" t="s">
        <v>20</v>
      </c>
      <c r="D1190" s="4" t="s">
        <v>70</v>
      </c>
      <c r="E1190" s="4" t="s">
        <v>28</v>
      </c>
      <c r="F1190" s="4" t="s">
        <v>36</v>
      </c>
      <c r="G1190" s="4" t="s">
        <v>43</v>
      </c>
      <c r="H1190" s="4" t="s">
        <v>49</v>
      </c>
      <c r="I1190" s="5">
        <v>6</v>
      </c>
      <c r="J1190" s="6">
        <v>193.13</v>
      </c>
      <c r="K1190" s="7">
        <v>0.15</v>
      </c>
      <c r="L1190" s="6">
        <v>106.49</v>
      </c>
      <c r="M1190" s="6">
        <f t="shared" si="72"/>
        <v>984.96299999999997</v>
      </c>
      <c r="N1190" s="6">
        <f t="shared" si="73"/>
        <v>638.93999999999994</v>
      </c>
      <c r="O1190" s="6">
        <f t="shared" si="74"/>
        <v>346.02300000000002</v>
      </c>
      <c r="P1190" s="8">
        <f t="shared" si="75"/>
        <v>0.35130558203709178</v>
      </c>
      <c r="Q1190" s="9">
        <f>YEAR(SalesDataTable[[#This Row],[Order Date]])</f>
        <v>2026</v>
      </c>
      <c r="R1190" s="8" t="str">
        <f>"Q"&amp;ROUNDUP(MONTH(SalesDataTable[[#This Row],[Order Date]])/3,0)</f>
        <v>Q2</v>
      </c>
      <c r="S1190" s="5">
        <f>MONTH(SalesDataTable[[#This Row],[Order Date]])</f>
        <v>6</v>
      </c>
      <c r="T1190" s="8" t="str">
        <f>TEXT(SalesDataTable[[#This Row],[Order Date]],"mmm")</f>
        <v>Jun</v>
      </c>
    </row>
    <row r="1191" spans="1:20" ht="15.75" x14ac:dyDescent="0.25">
      <c r="A1191" s="2">
        <v>3660</v>
      </c>
      <c r="B1191" s="3">
        <v>46197</v>
      </c>
      <c r="C1191" s="4" t="s">
        <v>31</v>
      </c>
      <c r="D1191" s="4" t="s">
        <v>38</v>
      </c>
      <c r="E1191" s="4" t="s">
        <v>22</v>
      </c>
      <c r="F1191" s="4" t="s">
        <v>33</v>
      </c>
      <c r="G1191" s="4" t="s">
        <v>24</v>
      </c>
      <c r="H1191" s="4" t="s">
        <v>25</v>
      </c>
      <c r="I1191" s="5">
        <v>1</v>
      </c>
      <c r="J1191" s="6">
        <v>82.7</v>
      </c>
      <c r="K1191" s="7">
        <v>0.05</v>
      </c>
      <c r="L1191" s="6">
        <v>42.16</v>
      </c>
      <c r="M1191" s="6">
        <f t="shared" si="72"/>
        <v>78.564999999999998</v>
      </c>
      <c r="N1191" s="6">
        <f t="shared" si="73"/>
        <v>42.16</v>
      </c>
      <c r="O1191" s="6">
        <f t="shared" si="74"/>
        <v>36.405000000000001</v>
      </c>
      <c r="P1191" s="8">
        <f t="shared" si="75"/>
        <v>0.46337427607713361</v>
      </c>
      <c r="Q1191" s="9">
        <f>YEAR(SalesDataTable[[#This Row],[Order Date]])</f>
        <v>2026</v>
      </c>
      <c r="R1191" s="8" t="str">
        <f>"Q"&amp;ROUNDUP(MONTH(SalesDataTable[[#This Row],[Order Date]])/3,0)</f>
        <v>Q2</v>
      </c>
      <c r="S1191" s="5">
        <f>MONTH(SalesDataTable[[#This Row],[Order Date]])</f>
        <v>6</v>
      </c>
      <c r="T1191" s="8" t="str">
        <f>TEXT(SalesDataTable[[#This Row],[Order Date]],"mmm")</f>
        <v>Jun</v>
      </c>
    </row>
    <row r="1192" spans="1:20" ht="15.75" x14ac:dyDescent="0.25">
      <c r="A1192" s="2">
        <v>4307</v>
      </c>
      <c r="B1192" s="3">
        <v>46197</v>
      </c>
      <c r="C1192" s="4" t="s">
        <v>40</v>
      </c>
      <c r="D1192" s="4" t="s">
        <v>53</v>
      </c>
      <c r="E1192" s="4" t="s">
        <v>22</v>
      </c>
      <c r="F1192" s="4" t="s">
        <v>36</v>
      </c>
      <c r="G1192" s="4" t="s">
        <v>24</v>
      </c>
      <c r="H1192" s="4" t="s">
        <v>46</v>
      </c>
      <c r="I1192" s="5">
        <v>1</v>
      </c>
      <c r="J1192" s="6">
        <v>40.33</v>
      </c>
      <c r="K1192" s="7">
        <v>0</v>
      </c>
      <c r="L1192" s="6">
        <v>16.48</v>
      </c>
      <c r="M1192" s="6">
        <f t="shared" si="72"/>
        <v>40.33</v>
      </c>
      <c r="N1192" s="6">
        <f t="shared" si="73"/>
        <v>16.48</v>
      </c>
      <c r="O1192" s="6">
        <f t="shared" si="74"/>
        <v>23.849999999999998</v>
      </c>
      <c r="P1192" s="8">
        <f t="shared" si="75"/>
        <v>0.59137118770146291</v>
      </c>
      <c r="Q1192" s="9">
        <f>YEAR(SalesDataTable[[#This Row],[Order Date]])</f>
        <v>2026</v>
      </c>
      <c r="R1192" s="8" t="str">
        <f>"Q"&amp;ROUNDUP(MONTH(SalesDataTable[[#This Row],[Order Date]])/3,0)</f>
        <v>Q2</v>
      </c>
      <c r="S1192" s="5">
        <f>MONTH(SalesDataTable[[#This Row],[Order Date]])</f>
        <v>6</v>
      </c>
      <c r="T1192" s="8" t="str">
        <f>TEXT(SalesDataTable[[#This Row],[Order Date]],"mmm")</f>
        <v>Jun</v>
      </c>
    </row>
    <row r="1193" spans="1:20" ht="15.75" x14ac:dyDescent="0.25">
      <c r="A1193" s="2">
        <v>5133</v>
      </c>
      <c r="B1193" s="3">
        <v>46197</v>
      </c>
      <c r="C1193" s="4" t="s">
        <v>20</v>
      </c>
      <c r="D1193" s="4" t="s">
        <v>21</v>
      </c>
      <c r="E1193" s="4" t="s">
        <v>22</v>
      </c>
      <c r="F1193" s="4" t="s">
        <v>36</v>
      </c>
      <c r="G1193" s="4" t="s">
        <v>43</v>
      </c>
      <c r="H1193" s="4" t="s">
        <v>60</v>
      </c>
      <c r="I1193" s="5">
        <v>1</v>
      </c>
      <c r="J1193" s="6">
        <v>81.99</v>
      </c>
      <c r="K1193" s="7">
        <v>0.15</v>
      </c>
      <c r="L1193" s="6">
        <v>40.29</v>
      </c>
      <c r="M1193" s="6">
        <f t="shared" si="72"/>
        <v>69.691499999999991</v>
      </c>
      <c r="N1193" s="6">
        <f t="shared" si="73"/>
        <v>40.29</v>
      </c>
      <c r="O1193" s="6">
        <f t="shared" si="74"/>
        <v>29.401499999999992</v>
      </c>
      <c r="P1193" s="8">
        <f t="shared" si="75"/>
        <v>0.4218807171606293</v>
      </c>
      <c r="Q1193" s="9">
        <f>YEAR(SalesDataTable[[#This Row],[Order Date]])</f>
        <v>2026</v>
      </c>
      <c r="R1193" s="8" t="str">
        <f>"Q"&amp;ROUNDUP(MONTH(SalesDataTable[[#This Row],[Order Date]])/3,0)</f>
        <v>Q2</v>
      </c>
      <c r="S1193" s="5">
        <f>MONTH(SalesDataTable[[#This Row],[Order Date]])</f>
        <v>6</v>
      </c>
      <c r="T1193" s="8" t="str">
        <f>TEXT(SalesDataTable[[#This Row],[Order Date]],"mmm")</f>
        <v>Jun</v>
      </c>
    </row>
    <row r="1194" spans="1:20" ht="15.75" x14ac:dyDescent="0.25">
      <c r="A1194" s="2">
        <v>472</v>
      </c>
      <c r="B1194" s="3">
        <v>46198</v>
      </c>
      <c r="C1194" s="4" t="s">
        <v>26</v>
      </c>
      <c r="D1194" s="4" t="s">
        <v>47</v>
      </c>
      <c r="E1194" s="4" t="s">
        <v>39</v>
      </c>
      <c r="F1194" s="4" t="s">
        <v>36</v>
      </c>
      <c r="G1194" s="4" t="s">
        <v>34</v>
      </c>
      <c r="H1194" s="4" t="s">
        <v>52</v>
      </c>
      <c r="I1194" s="5">
        <v>3</v>
      </c>
      <c r="J1194" s="6">
        <v>46.29</v>
      </c>
      <c r="K1194" s="7">
        <v>0</v>
      </c>
      <c r="L1194" s="6">
        <v>18.309999999999999</v>
      </c>
      <c r="M1194" s="6">
        <f t="shared" si="72"/>
        <v>138.87</v>
      </c>
      <c r="N1194" s="6">
        <f t="shared" si="73"/>
        <v>54.929999999999993</v>
      </c>
      <c r="O1194" s="6">
        <f t="shared" si="74"/>
        <v>83.940000000000012</v>
      </c>
      <c r="P1194" s="8">
        <f t="shared" si="75"/>
        <v>0.60445020522791104</v>
      </c>
      <c r="Q1194" s="9">
        <f>YEAR(SalesDataTable[[#This Row],[Order Date]])</f>
        <v>2026</v>
      </c>
      <c r="R1194" s="8" t="str">
        <f>"Q"&amp;ROUNDUP(MONTH(SalesDataTable[[#This Row],[Order Date]])/3,0)</f>
        <v>Q2</v>
      </c>
      <c r="S1194" s="5">
        <f>MONTH(SalesDataTable[[#This Row],[Order Date]])</f>
        <v>6</v>
      </c>
      <c r="T1194" s="8" t="str">
        <f>TEXT(SalesDataTable[[#This Row],[Order Date]],"mmm")</f>
        <v>Jun</v>
      </c>
    </row>
    <row r="1195" spans="1:20" ht="15.75" x14ac:dyDescent="0.25">
      <c r="A1195" s="2">
        <v>689</v>
      </c>
      <c r="B1195" s="3">
        <v>46198</v>
      </c>
      <c r="C1195" s="4" t="s">
        <v>40</v>
      </c>
      <c r="D1195" s="4" t="s">
        <v>51</v>
      </c>
      <c r="E1195" s="4" t="s">
        <v>22</v>
      </c>
      <c r="F1195" s="4" t="s">
        <v>33</v>
      </c>
      <c r="G1195" s="4" t="s">
        <v>24</v>
      </c>
      <c r="H1195" s="4" t="s">
        <v>46</v>
      </c>
      <c r="I1195" s="5">
        <v>1</v>
      </c>
      <c r="J1195" s="6">
        <v>39.729999999999997</v>
      </c>
      <c r="K1195" s="7">
        <v>0</v>
      </c>
      <c r="L1195" s="6">
        <v>16.55</v>
      </c>
      <c r="M1195" s="6">
        <f t="shared" si="72"/>
        <v>39.729999999999997</v>
      </c>
      <c r="N1195" s="6">
        <f t="shared" si="73"/>
        <v>16.55</v>
      </c>
      <c r="O1195" s="6">
        <f t="shared" si="74"/>
        <v>23.179999999999996</v>
      </c>
      <c r="P1195" s="8">
        <f t="shared" si="75"/>
        <v>0.58343820790334755</v>
      </c>
      <c r="Q1195" s="9">
        <f>YEAR(SalesDataTable[[#This Row],[Order Date]])</f>
        <v>2026</v>
      </c>
      <c r="R1195" s="8" t="str">
        <f>"Q"&amp;ROUNDUP(MONTH(SalesDataTable[[#This Row],[Order Date]])/3,0)</f>
        <v>Q2</v>
      </c>
      <c r="S1195" s="5">
        <f>MONTH(SalesDataTable[[#This Row],[Order Date]])</f>
        <v>6</v>
      </c>
      <c r="T1195" s="8" t="str">
        <f>TEXT(SalesDataTable[[#This Row],[Order Date]],"mmm")</f>
        <v>Jun</v>
      </c>
    </row>
    <row r="1196" spans="1:20" ht="15.75" x14ac:dyDescent="0.25">
      <c r="A1196" s="2">
        <v>864</v>
      </c>
      <c r="B1196" s="3">
        <v>46198</v>
      </c>
      <c r="C1196" s="4" t="s">
        <v>40</v>
      </c>
      <c r="D1196" s="4" t="s">
        <v>53</v>
      </c>
      <c r="E1196" s="4" t="s">
        <v>22</v>
      </c>
      <c r="F1196" s="4" t="s">
        <v>33</v>
      </c>
      <c r="G1196" s="4" t="s">
        <v>34</v>
      </c>
      <c r="H1196" s="4" t="s">
        <v>64</v>
      </c>
      <c r="I1196" s="5">
        <v>4</v>
      </c>
      <c r="J1196" s="6">
        <v>131.02000000000001</v>
      </c>
      <c r="K1196" s="7">
        <v>0.05</v>
      </c>
      <c r="L1196" s="6">
        <v>67.42</v>
      </c>
      <c r="M1196" s="6">
        <f t="shared" si="72"/>
        <v>497.87600000000003</v>
      </c>
      <c r="N1196" s="6">
        <f t="shared" si="73"/>
        <v>269.68</v>
      </c>
      <c r="O1196" s="6">
        <f t="shared" si="74"/>
        <v>228.19600000000003</v>
      </c>
      <c r="P1196" s="8">
        <f t="shared" si="75"/>
        <v>0.45833902417469413</v>
      </c>
      <c r="Q1196" s="9">
        <f>YEAR(SalesDataTable[[#This Row],[Order Date]])</f>
        <v>2026</v>
      </c>
      <c r="R1196" s="8" t="str">
        <f>"Q"&amp;ROUNDUP(MONTH(SalesDataTable[[#This Row],[Order Date]])/3,0)</f>
        <v>Q2</v>
      </c>
      <c r="S1196" s="5">
        <f>MONTH(SalesDataTable[[#This Row],[Order Date]])</f>
        <v>6</v>
      </c>
      <c r="T1196" s="8" t="str">
        <f>TEXT(SalesDataTable[[#This Row],[Order Date]],"mmm")</f>
        <v>Jun</v>
      </c>
    </row>
    <row r="1197" spans="1:20" ht="15.75" x14ac:dyDescent="0.25">
      <c r="A1197" s="2">
        <v>1163</v>
      </c>
      <c r="B1197" s="3">
        <v>46198</v>
      </c>
      <c r="C1197" s="4" t="s">
        <v>26</v>
      </c>
      <c r="D1197" s="4" t="s">
        <v>63</v>
      </c>
      <c r="E1197" s="4" t="s">
        <v>22</v>
      </c>
      <c r="F1197" s="4" t="s">
        <v>33</v>
      </c>
      <c r="G1197" s="4" t="s">
        <v>34</v>
      </c>
      <c r="H1197" s="4" t="s">
        <v>52</v>
      </c>
      <c r="I1197" s="5">
        <v>2</v>
      </c>
      <c r="J1197" s="6">
        <v>46.69</v>
      </c>
      <c r="K1197" s="7">
        <v>0.05</v>
      </c>
      <c r="L1197" s="6">
        <v>18.23</v>
      </c>
      <c r="M1197" s="6">
        <f t="shared" si="72"/>
        <v>88.710999999999999</v>
      </c>
      <c r="N1197" s="6">
        <f t="shared" si="73"/>
        <v>36.46</v>
      </c>
      <c r="O1197" s="6">
        <f t="shared" si="74"/>
        <v>52.250999999999998</v>
      </c>
      <c r="P1197" s="8">
        <f t="shared" si="75"/>
        <v>0.58900249123558523</v>
      </c>
      <c r="Q1197" s="9">
        <f>YEAR(SalesDataTable[[#This Row],[Order Date]])</f>
        <v>2026</v>
      </c>
      <c r="R1197" s="8" t="str">
        <f>"Q"&amp;ROUNDUP(MONTH(SalesDataTable[[#This Row],[Order Date]])/3,0)</f>
        <v>Q2</v>
      </c>
      <c r="S1197" s="5">
        <f>MONTH(SalesDataTable[[#This Row],[Order Date]])</f>
        <v>6</v>
      </c>
      <c r="T1197" s="8" t="str">
        <f>TEXT(SalesDataTable[[#This Row],[Order Date]],"mmm")</f>
        <v>Jun</v>
      </c>
    </row>
    <row r="1198" spans="1:20" ht="15.75" x14ac:dyDescent="0.25">
      <c r="A1198" s="2">
        <v>1323</v>
      </c>
      <c r="B1198" s="3">
        <v>46198</v>
      </c>
      <c r="C1198" s="4" t="s">
        <v>26</v>
      </c>
      <c r="D1198" s="4" t="s">
        <v>63</v>
      </c>
      <c r="E1198" s="4" t="s">
        <v>22</v>
      </c>
      <c r="F1198" s="4" t="s">
        <v>23</v>
      </c>
      <c r="G1198" s="4" t="s">
        <v>54</v>
      </c>
      <c r="H1198" s="4" t="s">
        <v>55</v>
      </c>
      <c r="I1198" s="5">
        <v>2</v>
      </c>
      <c r="J1198" s="6">
        <v>39.57</v>
      </c>
      <c r="K1198" s="7">
        <v>0.1</v>
      </c>
      <c r="L1198" s="6">
        <v>14.64</v>
      </c>
      <c r="M1198" s="6">
        <f t="shared" si="72"/>
        <v>71.225999999999999</v>
      </c>
      <c r="N1198" s="6">
        <f t="shared" si="73"/>
        <v>29.28</v>
      </c>
      <c r="O1198" s="6">
        <f t="shared" si="74"/>
        <v>41.945999999999998</v>
      </c>
      <c r="P1198" s="8">
        <f t="shared" si="75"/>
        <v>0.58891416055934631</v>
      </c>
      <c r="Q1198" s="9">
        <f>YEAR(SalesDataTable[[#This Row],[Order Date]])</f>
        <v>2026</v>
      </c>
      <c r="R1198" s="8" t="str">
        <f>"Q"&amp;ROUNDUP(MONTH(SalesDataTable[[#This Row],[Order Date]])/3,0)</f>
        <v>Q2</v>
      </c>
      <c r="S1198" s="5">
        <f>MONTH(SalesDataTable[[#This Row],[Order Date]])</f>
        <v>6</v>
      </c>
      <c r="T1198" s="8" t="str">
        <f>TEXT(SalesDataTable[[#This Row],[Order Date]],"mmm")</f>
        <v>Jun</v>
      </c>
    </row>
    <row r="1199" spans="1:20" ht="15.75" x14ac:dyDescent="0.25">
      <c r="A1199" s="2">
        <v>2098</v>
      </c>
      <c r="B1199" s="3">
        <v>46198</v>
      </c>
      <c r="C1199" s="4" t="s">
        <v>31</v>
      </c>
      <c r="D1199" s="4" t="s">
        <v>32</v>
      </c>
      <c r="E1199" s="4" t="s">
        <v>22</v>
      </c>
      <c r="F1199" s="4" t="s">
        <v>23</v>
      </c>
      <c r="G1199" s="4" t="s">
        <v>29</v>
      </c>
      <c r="H1199" s="4" t="s">
        <v>37</v>
      </c>
      <c r="I1199" s="5">
        <v>1</v>
      </c>
      <c r="J1199" s="6">
        <v>146.46</v>
      </c>
      <c r="K1199" s="7">
        <v>0.15</v>
      </c>
      <c r="L1199" s="6">
        <v>80.760000000000005</v>
      </c>
      <c r="M1199" s="6">
        <f t="shared" si="72"/>
        <v>124.491</v>
      </c>
      <c r="N1199" s="6">
        <f t="shared" si="73"/>
        <v>80.760000000000005</v>
      </c>
      <c r="O1199" s="6">
        <f t="shared" si="74"/>
        <v>43.730999999999995</v>
      </c>
      <c r="P1199" s="8">
        <f t="shared" si="75"/>
        <v>0.35127840566787955</v>
      </c>
      <c r="Q1199" s="9">
        <f>YEAR(SalesDataTable[[#This Row],[Order Date]])</f>
        <v>2026</v>
      </c>
      <c r="R1199" s="8" t="str">
        <f>"Q"&amp;ROUNDUP(MONTH(SalesDataTable[[#This Row],[Order Date]])/3,0)</f>
        <v>Q2</v>
      </c>
      <c r="S1199" s="5">
        <f>MONTH(SalesDataTable[[#This Row],[Order Date]])</f>
        <v>6</v>
      </c>
      <c r="T1199" s="8" t="str">
        <f>TEXT(SalesDataTable[[#This Row],[Order Date]],"mmm")</f>
        <v>Jun</v>
      </c>
    </row>
    <row r="1200" spans="1:20" ht="15.75" x14ac:dyDescent="0.25">
      <c r="A1200" s="2">
        <v>2190</v>
      </c>
      <c r="B1200" s="3">
        <v>46198</v>
      </c>
      <c r="C1200" s="4" t="s">
        <v>26</v>
      </c>
      <c r="D1200" s="4" t="s">
        <v>47</v>
      </c>
      <c r="E1200" s="4" t="s">
        <v>39</v>
      </c>
      <c r="F1200" s="4" t="s">
        <v>36</v>
      </c>
      <c r="G1200" s="4" t="s">
        <v>24</v>
      </c>
      <c r="H1200" s="4" t="s">
        <v>42</v>
      </c>
      <c r="I1200" s="5">
        <v>5</v>
      </c>
      <c r="J1200" s="6">
        <v>50.78</v>
      </c>
      <c r="K1200" s="7">
        <v>0</v>
      </c>
      <c r="L1200" s="6">
        <v>22.68</v>
      </c>
      <c r="M1200" s="6">
        <f t="shared" si="72"/>
        <v>253.9</v>
      </c>
      <c r="N1200" s="6">
        <f t="shared" si="73"/>
        <v>113.4</v>
      </c>
      <c r="O1200" s="6">
        <f t="shared" si="74"/>
        <v>140.5</v>
      </c>
      <c r="P1200" s="8">
        <f t="shared" si="75"/>
        <v>0.55336746750689247</v>
      </c>
      <c r="Q1200" s="9">
        <f>YEAR(SalesDataTable[[#This Row],[Order Date]])</f>
        <v>2026</v>
      </c>
      <c r="R1200" s="8" t="str">
        <f>"Q"&amp;ROUNDUP(MONTH(SalesDataTable[[#This Row],[Order Date]])/3,0)</f>
        <v>Q2</v>
      </c>
      <c r="S1200" s="5">
        <f>MONTH(SalesDataTable[[#This Row],[Order Date]])</f>
        <v>6</v>
      </c>
      <c r="T1200" s="8" t="str">
        <f>TEXT(SalesDataTable[[#This Row],[Order Date]],"mmm")</f>
        <v>Jun</v>
      </c>
    </row>
    <row r="1201" spans="1:20" ht="15.75" x14ac:dyDescent="0.25">
      <c r="A1201" s="2">
        <v>2664</v>
      </c>
      <c r="B1201" s="3">
        <v>46198</v>
      </c>
      <c r="C1201" s="4" t="s">
        <v>31</v>
      </c>
      <c r="D1201" s="4" t="s">
        <v>59</v>
      </c>
      <c r="E1201" s="4" t="s">
        <v>48</v>
      </c>
      <c r="F1201" s="4" t="s">
        <v>23</v>
      </c>
      <c r="G1201" s="4" t="s">
        <v>34</v>
      </c>
      <c r="H1201" s="4" t="s">
        <v>52</v>
      </c>
      <c r="I1201" s="5">
        <v>3</v>
      </c>
      <c r="J1201" s="6">
        <v>47.61</v>
      </c>
      <c r="K1201" s="7">
        <v>0</v>
      </c>
      <c r="L1201" s="6">
        <v>18.21</v>
      </c>
      <c r="M1201" s="6">
        <f t="shared" si="72"/>
        <v>142.82999999999998</v>
      </c>
      <c r="N1201" s="6">
        <f t="shared" si="73"/>
        <v>54.63</v>
      </c>
      <c r="O1201" s="6">
        <f t="shared" si="74"/>
        <v>88.199999999999989</v>
      </c>
      <c r="P1201" s="8">
        <f t="shared" si="75"/>
        <v>0.61751732829237549</v>
      </c>
      <c r="Q1201" s="9">
        <f>YEAR(SalesDataTable[[#This Row],[Order Date]])</f>
        <v>2026</v>
      </c>
      <c r="R1201" s="8" t="str">
        <f>"Q"&amp;ROUNDUP(MONTH(SalesDataTable[[#This Row],[Order Date]])/3,0)</f>
        <v>Q2</v>
      </c>
      <c r="S1201" s="5">
        <f>MONTH(SalesDataTable[[#This Row],[Order Date]])</f>
        <v>6</v>
      </c>
      <c r="T1201" s="8" t="str">
        <f>TEXT(SalesDataTable[[#This Row],[Order Date]],"mmm")</f>
        <v>Jun</v>
      </c>
    </row>
    <row r="1202" spans="1:20" ht="15.75" x14ac:dyDescent="0.25">
      <c r="A1202" s="2">
        <v>2992</v>
      </c>
      <c r="B1202" s="3">
        <v>46198</v>
      </c>
      <c r="C1202" s="4" t="s">
        <v>31</v>
      </c>
      <c r="D1202" s="4" t="s">
        <v>72</v>
      </c>
      <c r="E1202" s="4" t="s">
        <v>22</v>
      </c>
      <c r="F1202" s="4" t="s">
        <v>33</v>
      </c>
      <c r="G1202" s="4" t="s">
        <v>24</v>
      </c>
      <c r="H1202" s="4" t="s">
        <v>42</v>
      </c>
      <c r="I1202" s="5">
        <v>1</v>
      </c>
      <c r="J1202" s="6">
        <v>50.75</v>
      </c>
      <c r="K1202" s="7">
        <v>0.1</v>
      </c>
      <c r="L1202" s="6">
        <v>22.94</v>
      </c>
      <c r="M1202" s="6">
        <f t="shared" si="72"/>
        <v>45.675000000000004</v>
      </c>
      <c r="N1202" s="6">
        <f t="shared" si="73"/>
        <v>22.94</v>
      </c>
      <c r="O1202" s="6">
        <f t="shared" si="74"/>
        <v>22.735000000000003</v>
      </c>
      <c r="P1202" s="8">
        <f t="shared" si="75"/>
        <v>0.49775588396278053</v>
      </c>
      <c r="Q1202" s="9">
        <f>YEAR(SalesDataTable[[#This Row],[Order Date]])</f>
        <v>2026</v>
      </c>
      <c r="R1202" s="8" t="str">
        <f>"Q"&amp;ROUNDUP(MONTH(SalesDataTable[[#This Row],[Order Date]])/3,0)</f>
        <v>Q2</v>
      </c>
      <c r="S1202" s="5">
        <f>MONTH(SalesDataTable[[#This Row],[Order Date]])</f>
        <v>6</v>
      </c>
      <c r="T1202" s="8" t="str">
        <f>TEXT(SalesDataTable[[#This Row],[Order Date]],"mmm")</f>
        <v>Jun</v>
      </c>
    </row>
    <row r="1203" spans="1:20" ht="15.75" x14ac:dyDescent="0.25">
      <c r="A1203" s="2">
        <v>3120</v>
      </c>
      <c r="B1203" s="3">
        <v>46198</v>
      </c>
      <c r="C1203" s="4" t="s">
        <v>31</v>
      </c>
      <c r="D1203" s="4" t="s">
        <v>45</v>
      </c>
      <c r="E1203" s="4" t="s">
        <v>48</v>
      </c>
      <c r="F1203" s="4" t="s">
        <v>23</v>
      </c>
      <c r="G1203" s="4" t="s">
        <v>54</v>
      </c>
      <c r="H1203" s="4" t="s">
        <v>65</v>
      </c>
      <c r="I1203" s="5">
        <v>1</v>
      </c>
      <c r="J1203" s="6">
        <v>50.33</v>
      </c>
      <c r="K1203" s="7">
        <v>0</v>
      </c>
      <c r="L1203" s="6">
        <v>21.66</v>
      </c>
      <c r="M1203" s="6">
        <f t="shared" si="72"/>
        <v>50.33</v>
      </c>
      <c r="N1203" s="6">
        <f t="shared" si="73"/>
        <v>21.66</v>
      </c>
      <c r="O1203" s="6">
        <f t="shared" si="74"/>
        <v>28.669999999999998</v>
      </c>
      <c r="P1203" s="8">
        <f t="shared" si="75"/>
        <v>0.56964037353467112</v>
      </c>
      <c r="Q1203" s="9">
        <f>YEAR(SalesDataTable[[#This Row],[Order Date]])</f>
        <v>2026</v>
      </c>
      <c r="R1203" s="8" t="str">
        <f>"Q"&amp;ROUNDUP(MONTH(SalesDataTable[[#This Row],[Order Date]])/3,0)</f>
        <v>Q2</v>
      </c>
      <c r="S1203" s="5">
        <f>MONTH(SalesDataTable[[#This Row],[Order Date]])</f>
        <v>6</v>
      </c>
      <c r="T1203" s="8" t="str">
        <f>TEXT(SalesDataTable[[#This Row],[Order Date]],"mmm")</f>
        <v>Jun</v>
      </c>
    </row>
    <row r="1204" spans="1:20" ht="15.75" x14ac:dyDescent="0.25">
      <c r="A1204" s="2">
        <v>189</v>
      </c>
      <c r="B1204" s="3">
        <v>46199</v>
      </c>
      <c r="C1204" s="4" t="s">
        <v>31</v>
      </c>
      <c r="D1204" s="4" t="s">
        <v>59</v>
      </c>
      <c r="E1204" s="4" t="s">
        <v>22</v>
      </c>
      <c r="F1204" s="4" t="s">
        <v>36</v>
      </c>
      <c r="G1204" s="4" t="s">
        <v>34</v>
      </c>
      <c r="H1204" s="4" t="s">
        <v>52</v>
      </c>
      <c r="I1204" s="5">
        <v>1</v>
      </c>
      <c r="J1204" s="6">
        <v>47.5</v>
      </c>
      <c r="K1204" s="7">
        <v>0.1</v>
      </c>
      <c r="L1204" s="6">
        <v>18.8</v>
      </c>
      <c r="M1204" s="6">
        <f t="shared" si="72"/>
        <v>42.75</v>
      </c>
      <c r="N1204" s="6">
        <f t="shared" si="73"/>
        <v>18.8</v>
      </c>
      <c r="O1204" s="6">
        <f t="shared" si="74"/>
        <v>23.95</v>
      </c>
      <c r="P1204" s="8">
        <f t="shared" si="75"/>
        <v>0.56023391812865497</v>
      </c>
      <c r="Q1204" s="9">
        <f>YEAR(SalesDataTable[[#This Row],[Order Date]])</f>
        <v>2026</v>
      </c>
      <c r="R1204" s="8" t="str">
        <f>"Q"&amp;ROUNDUP(MONTH(SalesDataTable[[#This Row],[Order Date]])/3,0)</f>
        <v>Q2</v>
      </c>
      <c r="S1204" s="5">
        <f>MONTH(SalesDataTable[[#This Row],[Order Date]])</f>
        <v>6</v>
      </c>
      <c r="T1204" s="8" t="str">
        <f>TEXT(SalesDataTable[[#This Row],[Order Date]],"mmm")</f>
        <v>Jun</v>
      </c>
    </row>
    <row r="1205" spans="1:20" ht="15.75" x14ac:dyDescent="0.25">
      <c r="A1205" s="2">
        <v>927</v>
      </c>
      <c r="B1205" s="3">
        <v>46199</v>
      </c>
      <c r="C1205" s="4" t="s">
        <v>31</v>
      </c>
      <c r="D1205" s="4" t="s">
        <v>59</v>
      </c>
      <c r="E1205" s="4" t="s">
        <v>48</v>
      </c>
      <c r="F1205" s="4" t="s">
        <v>23</v>
      </c>
      <c r="G1205" s="4" t="s">
        <v>34</v>
      </c>
      <c r="H1205" s="4" t="s">
        <v>64</v>
      </c>
      <c r="I1205" s="5">
        <v>2</v>
      </c>
      <c r="J1205" s="6">
        <v>130.33000000000001</v>
      </c>
      <c r="K1205" s="7">
        <v>0.1</v>
      </c>
      <c r="L1205" s="6">
        <v>67.319999999999993</v>
      </c>
      <c r="M1205" s="6">
        <f t="shared" si="72"/>
        <v>234.59400000000002</v>
      </c>
      <c r="N1205" s="6">
        <f t="shared" si="73"/>
        <v>134.63999999999999</v>
      </c>
      <c r="O1205" s="6">
        <f t="shared" si="74"/>
        <v>99.954000000000036</v>
      </c>
      <c r="P1205" s="8">
        <f t="shared" si="75"/>
        <v>0.42607227806337772</v>
      </c>
      <c r="Q1205" s="9">
        <f>YEAR(SalesDataTable[[#This Row],[Order Date]])</f>
        <v>2026</v>
      </c>
      <c r="R1205" s="8" t="str">
        <f>"Q"&amp;ROUNDUP(MONTH(SalesDataTable[[#This Row],[Order Date]])/3,0)</f>
        <v>Q2</v>
      </c>
      <c r="S1205" s="5">
        <f>MONTH(SalesDataTable[[#This Row],[Order Date]])</f>
        <v>6</v>
      </c>
      <c r="T1205" s="8" t="str">
        <f>TEXT(SalesDataTable[[#This Row],[Order Date]],"mmm")</f>
        <v>Jun</v>
      </c>
    </row>
    <row r="1206" spans="1:20" ht="15.75" x14ac:dyDescent="0.25">
      <c r="A1206" s="2">
        <v>1388</v>
      </c>
      <c r="B1206" s="3">
        <v>46199</v>
      </c>
      <c r="C1206" s="4" t="s">
        <v>26</v>
      </c>
      <c r="D1206" s="4" t="s">
        <v>69</v>
      </c>
      <c r="E1206" s="4" t="s">
        <v>22</v>
      </c>
      <c r="F1206" s="4" t="s">
        <v>23</v>
      </c>
      <c r="G1206" s="4" t="s">
        <v>29</v>
      </c>
      <c r="H1206" s="4" t="s">
        <v>57</v>
      </c>
      <c r="I1206" s="5">
        <v>3</v>
      </c>
      <c r="J1206" s="6">
        <v>156.76</v>
      </c>
      <c r="K1206" s="7">
        <v>0.05</v>
      </c>
      <c r="L1206" s="6">
        <v>78.63</v>
      </c>
      <c r="M1206" s="6">
        <f t="shared" si="72"/>
        <v>446.76599999999996</v>
      </c>
      <c r="N1206" s="6">
        <f t="shared" si="73"/>
        <v>235.89</v>
      </c>
      <c r="O1206" s="6">
        <f t="shared" si="74"/>
        <v>210.87599999999998</v>
      </c>
      <c r="P1206" s="8">
        <f t="shared" si="75"/>
        <v>0.47200547937846654</v>
      </c>
      <c r="Q1206" s="9">
        <f>YEAR(SalesDataTable[[#This Row],[Order Date]])</f>
        <v>2026</v>
      </c>
      <c r="R1206" s="8" t="str">
        <f>"Q"&amp;ROUNDUP(MONTH(SalesDataTable[[#This Row],[Order Date]])/3,0)</f>
        <v>Q2</v>
      </c>
      <c r="S1206" s="5">
        <f>MONTH(SalesDataTable[[#This Row],[Order Date]])</f>
        <v>6</v>
      </c>
      <c r="T1206" s="8" t="str">
        <f>TEXT(SalesDataTable[[#This Row],[Order Date]],"mmm")</f>
        <v>Jun</v>
      </c>
    </row>
    <row r="1207" spans="1:20" ht="15.75" x14ac:dyDescent="0.25">
      <c r="A1207" s="2">
        <v>3932</v>
      </c>
      <c r="B1207" s="3">
        <v>46199</v>
      </c>
      <c r="C1207" s="4" t="s">
        <v>31</v>
      </c>
      <c r="D1207" s="4" t="s">
        <v>59</v>
      </c>
      <c r="E1207" s="4" t="s">
        <v>22</v>
      </c>
      <c r="F1207" s="4" t="s">
        <v>33</v>
      </c>
      <c r="G1207" s="4" t="s">
        <v>54</v>
      </c>
      <c r="H1207" s="4" t="s">
        <v>62</v>
      </c>
      <c r="I1207" s="5">
        <v>4</v>
      </c>
      <c r="J1207" s="6">
        <v>35.770000000000003</v>
      </c>
      <c r="K1207" s="7">
        <v>0</v>
      </c>
      <c r="L1207" s="6">
        <v>13.75</v>
      </c>
      <c r="M1207" s="6">
        <f t="shared" si="72"/>
        <v>143.08000000000001</v>
      </c>
      <c r="N1207" s="6">
        <f t="shared" si="73"/>
        <v>55</v>
      </c>
      <c r="O1207" s="6">
        <f t="shared" si="74"/>
        <v>88.080000000000013</v>
      </c>
      <c r="P1207" s="8">
        <f t="shared" si="75"/>
        <v>0.61559966452334358</v>
      </c>
      <c r="Q1207" s="9">
        <f>YEAR(SalesDataTable[[#This Row],[Order Date]])</f>
        <v>2026</v>
      </c>
      <c r="R1207" s="8" t="str">
        <f>"Q"&amp;ROUNDUP(MONTH(SalesDataTable[[#This Row],[Order Date]])/3,0)</f>
        <v>Q2</v>
      </c>
      <c r="S1207" s="5">
        <f>MONTH(SalesDataTable[[#This Row],[Order Date]])</f>
        <v>6</v>
      </c>
      <c r="T1207" s="8" t="str">
        <f>TEXT(SalesDataTable[[#This Row],[Order Date]],"mmm")</f>
        <v>Jun</v>
      </c>
    </row>
    <row r="1208" spans="1:20" ht="15.75" x14ac:dyDescent="0.25">
      <c r="A1208" s="2">
        <v>4008</v>
      </c>
      <c r="B1208" s="3">
        <v>46199</v>
      </c>
      <c r="C1208" s="4" t="s">
        <v>26</v>
      </c>
      <c r="D1208" s="4" t="s">
        <v>69</v>
      </c>
      <c r="E1208" s="4" t="s">
        <v>22</v>
      </c>
      <c r="F1208" s="4" t="s">
        <v>23</v>
      </c>
      <c r="G1208" s="4" t="s">
        <v>24</v>
      </c>
      <c r="H1208" s="4" t="s">
        <v>50</v>
      </c>
      <c r="I1208" s="5">
        <v>2</v>
      </c>
      <c r="J1208" s="6">
        <v>102.49</v>
      </c>
      <c r="K1208" s="7">
        <v>0</v>
      </c>
      <c r="L1208" s="6">
        <v>50.07</v>
      </c>
      <c r="M1208" s="6">
        <f t="shared" si="72"/>
        <v>204.98</v>
      </c>
      <c r="N1208" s="6">
        <f t="shared" si="73"/>
        <v>100.14</v>
      </c>
      <c r="O1208" s="6">
        <f t="shared" si="74"/>
        <v>104.83999999999999</v>
      </c>
      <c r="P1208" s="8">
        <f t="shared" si="75"/>
        <v>0.51146453312518292</v>
      </c>
      <c r="Q1208" s="9">
        <f>YEAR(SalesDataTable[[#This Row],[Order Date]])</f>
        <v>2026</v>
      </c>
      <c r="R1208" s="8" t="str">
        <f>"Q"&amp;ROUNDUP(MONTH(SalesDataTable[[#This Row],[Order Date]])/3,0)</f>
        <v>Q2</v>
      </c>
      <c r="S1208" s="5">
        <f>MONTH(SalesDataTable[[#This Row],[Order Date]])</f>
        <v>6</v>
      </c>
      <c r="T1208" s="8" t="str">
        <f>TEXT(SalesDataTable[[#This Row],[Order Date]],"mmm")</f>
        <v>Jun</v>
      </c>
    </row>
    <row r="1209" spans="1:20" ht="15.75" x14ac:dyDescent="0.25">
      <c r="A1209" s="2">
        <v>4701</v>
      </c>
      <c r="B1209" s="3">
        <v>46199</v>
      </c>
      <c r="C1209" s="4" t="s">
        <v>20</v>
      </c>
      <c r="D1209" s="4" t="s">
        <v>21</v>
      </c>
      <c r="E1209" s="4" t="s">
        <v>28</v>
      </c>
      <c r="F1209" s="4" t="s">
        <v>36</v>
      </c>
      <c r="G1209" s="4" t="s">
        <v>24</v>
      </c>
      <c r="H1209" s="4" t="s">
        <v>25</v>
      </c>
      <c r="I1209" s="5">
        <v>8</v>
      </c>
      <c r="J1209" s="6">
        <v>82.47</v>
      </c>
      <c r="K1209" s="7">
        <v>0.15</v>
      </c>
      <c r="L1209" s="6">
        <v>42.58</v>
      </c>
      <c r="M1209" s="6">
        <f t="shared" si="72"/>
        <v>560.79599999999994</v>
      </c>
      <c r="N1209" s="6">
        <f t="shared" si="73"/>
        <v>340.64</v>
      </c>
      <c r="O1209" s="6">
        <f t="shared" si="74"/>
        <v>220.15599999999995</v>
      </c>
      <c r="P1209" s="8">
        <f t="shared" si="75"/>
        <v>0.39257769313618496</v>
      </c>
      <c r="Q1209" s="9">
        <f>YEAR(SalesDataTable[[#This Row],[Order Date]])</f>
        <v>2026</v>
      </c>
      <c r="R1209" s="8" t="str">
        <f>"Q"&amp;ROUNDUP(MONTH(SalesDataTable[[#This Row],[Order Date]])/3,0)</f>
        <v>Q2</v>
      </c>
      <c r="S1209" s="5">
        <f>MONTH(SalesDataTable[[#This Row],[Order Date]])</f>
        <v>6</v>
      </c>
      <c r="T1209" s="8" t="str">
        <f>TEXT(SalesDataTable[[#This Row],[Order Date]],"mmm")</f>
        <v>Jun</v>
      </c>
    </row>
    <row r="1210" spans="1:20" ht="15.75" x14ac:dyDescent="0.25">
      <c r="A1210" s="2">
        <v>4805</v>
      </c>
      <c r="B1210" s="3">
        <v>46199</v>
      </c>
      <c r="C1210" s="4" t="s">
        <v>31</v>
      </c>
      <c r="D1210" s="4" t="s">
        <v>59</v>
      </c>
      <c r="E1210" s="4" t="s">
        <v>22</v>
      </c>
      <c r="F1210" s="4" t="s">
        <v>23</v>
      </c>
      <c r="G1210" s="4" t="s">
        <v>43</v>
      </c>
      <c r="H1210" s="4" t="s">
        <v>71</v>
      </c>
      <c r="I1210" s="5">
        <v>1</v>
      </c>
      <c r="J1210" s="6">
        <v>121.44</v>
      </c>
      <c r="K1210" s="7">
        <v>0</v>
      </c>
      <c r="L1210" s="6">
        <v>62.34</v>
      </c>
      <c r="M1210" s="6">
        <f t="shared" si="72"/>
        <v>121.44</v>
      </c>
      <c r="N1210" s="6">
        <f t="shared" si="73"/>
        <v>62.34</v>
      </c>
      <c r="O1210" s="6">
        <f t="shared" si="74"/>
        <v>59.099999999999994</v>
      </c>
      <c r="P1210" s="8">
        <f t="shared" si="75"/>
        <v>0.48666007905138337</v>
      </c>
      <c r="Q1210" s="9">
        <f>YEAR(SalesDataTable[[#This Row],[Order Date]])</f>
        <v>2026</v>
      </c>
      <c r="R1210" s="8" t="str">
        <f>"Q"&amp;ROUNDUP(MONTH(SalesDataTable[[#This Row],[Order Date]])/3,0)</f>
        <v>Q2</v>
      </c>
      <c r="S1210" s="5">
        <f>MONTH(SalesDataTable[[#This Row],[Order Date]])</f>
        <v>6</v>
      </c>
      <c r="T1210" s="8" t="str">
        <f>TEXT(SalesDataTable[[#This Row],[Order Date]],"mmm")</f>
        <v>Jun</v>
      </c>
    </row>
    <row r="1211" spans="1:20" ht="15.75" x14ac:dyDescent="0.25">
      <c r="A1211" s="2">
        <v>912</v>
      </c>
      <c r="B1211" s="3">
        <v>46200</v>
      </c>
      <c r="C1211" s="4" t="s">
        <v>20</v>
      </c>
      <c r="D1211" s="4" t="s">
        <v>21</v>
      </c>
      <c r="E1211" s="4" t="s">
        <v>48</v>
      </c>
      <c r="F1211" s="4" t="s">
        <v>33</v>
      </c>
      <c r="G1211" s="4" t="s">
        <v>34</v>
      </c>
      <c r="H1211" s="4" t="s">
        <v>52</v>
      </c>
      <c r="I1211" s="5">
        <v>4</v>
      </c>
      <c r="J1211" s="6">
        <v>46.44</v>
      </c>
      <c r="K1211" s="7">
        <v>0.05</v>
      </c>
      <c r="L1211" s="6">
        <v>18.2</v>
      </c>
      <c r="M1211" s="6">
        <f t="shared" si="72"/>
        <v>176.47199999999998</v>
      </c>
      <c r="N1211" s="6">
        <f t="shared" si="73"/>
        <v>72.8</v>
      </c>
      <c r="O1211" s="6">
        <f t="shared" si="74"/>
        <v>103.67199999999998</v>
      </c>
      <c r="P1211" s="8">
        <f t="shared" si="75"/>
        <v>0.58746996690693143</v>
      </c>
      <c r="Q1211" s="9">
        <f>YEAR(SalesDataTable[[#This Row],[Order Date]])</f>
        <v>2026</v>
      </c>
      <c r="R1211" s="8" t="str">
        <f>"Q"&amp;ROUNDUP(MONTH(SalesDataTable[[#This Row],[Order Date]])/3,0)</f>
        <v>Q2</v>
      </c>
      <c r="S1211" s="5">
        <f>MONTH(SalesDataTable[[#This Row],[Order Date]])</f>
        <v>6</v>
      </c>
      <c r="T1211" s="8" t="str">
        <f>TEXT(SalesDataTable[[#This Row],[Order Date]],"mmm")</f>
        <v>Jun</v>
      </c>
    </row>
    <row r="1212" spans="1:20" ht="15.75" x14ac:dyDescent="0.25">
      <c r="A1212" s="2">
        <v>1837</v>
      </c>
      <c r="B1212" s="3">
        <v>46200</v>
      </c>
      <c r="C1212" s="4" t="s">
        <v>20</v>
      </c>
      <c r="D1212" s="4" t="s">
        <v>21</v>
      </c>
      <c r="E1212" s="4" t="s">
        <v>48</v>
      </c>
      <c r="F1212" s="4" t="s">
        <v>36</v>
      </c>
      <c r="G1212" s="4" t="s">
        <v>43</v>
      </c>
      <c r="H1212" s="4" t="s">
        <v>49</v>
      </c>
      <c r="I1212" s="5">
        <v>2</v>
      </c>
      <c r="J1212" s="6">
        <v>194.13</v>
      </c>
      <c r="K1212" s="7">
        <v>0.1</v>
      </c>
      <c r="L1212" s="6">
        <v>106.51</v>
      </c>
      <c r="M1212" s="6">
        <f t="shared" si="72"/>
        <v>349.43400000000003</v>
      </c>
      <c r="N1212" s="6">
        <f t="shared" si="73"/>
        <v>213.02</v>
      </c>
      <c r="O1212" s="6">
        <f t="shared" si="74"/>
        <v>136.41400000000002</v>
      </c>
      <c r="P1212" s="8">
        <f t="shared" si="75"/>
        <v>0.39038559499075648</v>
      </c>
      <c r="Q1212" s="9">
        <f>YEAR(SalesDataTable[[#This Row],[Order Date]])</f>
        <v>2026</v>
      </c>
      <c r="R1212" s="8" t="str">
        <f>"Q"&amp;ROUNDUP(MONTH(SalesDataTable[[#This Row],[Order Date]])/3,0)</f>
        <v>Q2</v>
      </c>
      <c r="S1212" s="5">
        <f>MONTH(SalesDataTable[[#This Row],[Order Date]])</f>
        <v>6</v>
      </c>
      <c r="T1212" s="8" t="str">
        <f>TEXT(SalesDataTable[[#This Row],[Order Date]],"mmm")</f>
        <v>Jun</v>
      </c>
    </row>
    <row r="1213" spans="1:20" ht="15.75" x14ac:dyDescent="0.25">
      <c r="A1213" s="2">
        <v>2216</v>
      </c>
      <c r="B1213" s="3">
        <v>46200</v>
      </c>
      <c r="C1213" s="4" t="s">
        <v>20</v>
      </c>
      <c r="D1213" s="4" t="s">
        <v>56</v>
      </c>
      <c r="E1213" s="4" t="s">
        <v>22</v>
      </c>
      <c r="F1213" s="4" t="s">
        <v>36</v>
      </c>
      <c r="G1213" s="4" t="s">
        <v>24</v>
      </c>
      <c r="H1213" s="4" t="s">
        <v>25</v>
      </c>
      <c r="I1213" s="5">
        <v>4</v>
      </c>
      <c r="J1213" s="6">
        <v>81.86</v>
      </c>
      <c r="K1213" s="7">
        <v>0.05</v>
      </c>
      <c r="L1213" s="6">
        <v>42.22</v>
      </c>
      <c r="M1213" s="6">
        <f t="shared" si="72"/>
        <v>311.06799999999998</v>
      </c>
      <c r="N1213" s="6">
        <f t="shared" si="73"/>
        <v>168.88</v>
      </c>
      <c r="O1213" s="6">
        <f t="shared" si="74"/>
        <v>142.18799999999999</v>
      </c>
      <c r="P1213" s="8">
        <f t="shared" si="75"/>
        <v>0.45709619761595532</v>
      </c>
      <c r="Q1213" s="9">
        <f>YEAR(SalesDataTable[[#This Row],[Order Date]])</f>
        <v>2026</v>
      </c>
      <c r="R1213" s="8" t="str">
        <f>"Q"&amp;ROUNDUP(MONTH(SalesDataTable[[#This Row],[Order Date]])/3,0)</f>
        <v>Q2</v>
      </c>
      <c r="S1213" s="5">
        <f>MONTH(SalesDataTable[[#This Row],[Order Date]])</f>
        <v>6</v>
      </c>
      <c r="T1213" s="8" t="str">
        <f>TEXT(SalesDataTable[[#This Row],[Order Date]],"mmm")</f>
        <v>Jun</v>
      </c>
    </row>
    <row r="1214" spans="1:20" ht="15.75" x14ac:dyDescent="0.25">
      <c r="A1214" s="2">
        <v>2451</v>
      </c>
      <c r="B1214" s="3">
        <v>46200</v>
      </c>
      <c r="C1214" s="4" t="s">
        <v>20</v>
      </c>
      <c r="D1214" s="4" t="s">
        <v>56</v>
      </c>
      <c r="E1214" s="4" t="s">
        <v>28</v>
      </c>
      <c r="F1214" s="4" t="s">
        <v>36</v>
      </c>
      <c r="G1214" s="4" t="s">
        <v>34</v>
      </c>
      <c r="H1214" s="4" t="s">
        <v>68</v>
      </c>
      <c r="I1214" s="5">
        <v>4</v>
      </c>
      <c r="J1214" s="6">
        <v>162.61000000000001</v>
      </c>
      <c r="K1214" s="7">
        <v>0.05</v>
      </c>
      <c r="L1214" s="6">
        <v>88.64</v>
      </c>
      <c r="M1214" s="6">
        <f t="shared" si="72"/>
        <v>617.91800000000001</v>
      </c>
      <c r="N1214" s="6">
        <f t="shared" si="73"/>
        <v>354.56</v>
      </c>
      <c r="O1214" s="6">
        <f t="shared" si="74"/>
        <v>263.358</v>
      </c>
      <c r="P1214" s="8">
        <f t="shared" si="75"/>
        <v>0.4262021821665658</v>
      </c>
      <c r="Q1214" s="9">
        <f>YEAR(SalesDataTable[[#This Row],[Order Date]])</f>
        <v>2026</v>
      </c>
      <c r="R1214" s="8" t="str">
        <f>"Q"&amp;ROUNDUP(MONTH(SalesDataTable[[#This Row],[Order Date]])/3,0)</f>
        <v>Q2</v>
      </c>
      <c r="S1214" s="5">
        <f>MONTH(SalesDataTable[[#This Row],[Order Date]])</f>
        <v>6</v>
      </c>
      <c r="T1214" s="8" t="str">
        <f>TEXT(SalesDataTable[[#This Row],[Order Date]],"mmm")</f>
        <v>Jun</v>
      </c>
    </row>
    <row r="1215" spans="1:20" ht="15.75" x14ac:dyDescent="0.25">
      <c r="A1215" s="2">
        <v>2874</v>
      </c>
      <c r="B1215" s="3">
        <v>46200</v>
      </c>
      <c r="C1215" s="4" t="s">
        <v>26</v>
      </c>
      <c r="D1215" s="4" t="s">
        <v>63</v>
      </c>
      <c r="E1215" s="4" t="s">
        <v>39</v>
      </c>
      <c r="F1215" s="4" t="s">
        <v>33</v>
      </c>
      <c r="G1215" s="4" t="s">
        <v>24</v>
      </c>
      <c r="H1215" s="4" t="s">
        <v>46</v>
      </c>
      <c r="I1215" s="5">
        <v>1</v>
      </c>
      <c r="J1215" s="6">
        <v>40.26</v>
      </c>
      <c r="K1215" s="7">
        <v>0</v>
      </c>
      <c r="L1215" s="6">
        <v>16.62</v>
      </c>
      <c r="M1215" s="6">
        <f t="shared" si="72"/>
        <v>40.26</v>
      </c>
      <c r="N1215" s="6">
        <f t="shared" si="73"/>
        <v>16.62</v>
      </c>
      <c r="O1215" s="6">
        <f t="shared" si="74"/>
        <v>23.639999999999997</v>
      </c>
      <c r="P1215" s="8">
        <f t="shared" si="75"/>
        <v>0.58718330849478384</v>
      </c>
      <c r="Q1215" s="9">
        <f>YEAR(SalesDataTable[[#This Row],[Order Date]])</f>
        <v>2026</v>
      </c>
      <c r="R1215" s="8" t="str">
        <f>"Q"&amp;ROUNDUP(MONTH(SalesDataTable[[#This Row],[Order Date]])/3,0)</f>
        <v>Q2</v>
      </c>
      <c r="S1215" s="5">
        <f>MONTH(SalesDataTable[[#This Row],[Order Date]])</f>
        <v>6</v>
      </c>
      <c r="T1215" s="8" t="str">
        <f>TEXT(SalesDataTable[[#This Row],[Order Date]],"mmm")</f>
        <v>Jun</v>
      </c>
    </row>
    <row r="1216" spans="1:20" ht="15.75" x14ac:dyDescent="0.25">
      <c r="A1216" s="2">
        <v>2885</v>
      </c>
      <c r="B1216" s="3">
        <v>46200</v>
      </c>
      <c r="C1216" s="4" t="s">
        <v>20</v>
      </c>
      <c r="D1216" s="4" t="s">
        <v>21</v>
      </c>
      <c r="E1216" s="4" t="s">
        <v>22</v>
      </c>
      <c r="F1216" s="4" t="s">
        <v>36</v>
      </c>
      <c r="G1216" s="4" t="s">
        <v>34</v>
      </c>
      <c r="H1216" s="4" t="s">
        <v>52</v>
      </c>
      <c r="I1216" s="5">
        <v>1</v>
      </c>
      <c r="J1216" s="6">
        <v>47.23</v>
      </c>
      <c r="K1216" s="7">
        <v>0.1</v>
      </c>
      <c r="L1216" s="6">
        <v>17.829999999999998</v>
      </c>
      <c r="M1216" s="6">
        <f t="shared" si="72"/>
        <v>42.506999999999998</v>
      </c>
      <c r="N1216" s="6">
        <f t="shared" si="73"/>
        <v>17.829999999999998</v>
      </c>
      <c r="O1216" s="6">
        <f t="shared" si="74"/>
        <v>24.677</v>
      </c>
      <c r="P1216" s="8">
        <f t="shared" si="75"/>
        <v>0.58053967581810062</v>
      </c>
      <c r="Q1216" s="9">
        <f>YEAR(SalesDataTable[[#This Row],[Order Date]])</f>
        <v>2026</v>
      </c>
      <c r="R1216" s="8" t="str">
        <f>"Q"&amp;ROUNDUP(MONTH(SalesDataTable[[#This Row],[Order Date]])/3,0)</f>
        <v>Q2</v>
      </c>
      <c r="S1216" s="5">
        <f>MONTH(SalesDataTable[[#This Row],[Order Date]])</f>
        <v>6</v>
      </c>
      <c r="T1216" s="8" t="str">
        <f>TEXT(SalesDataTable[[#This Row],[Order Date]],"mmm")</f>
        <v>Jun</v>
      </c>
    </row>
    <row r="1217" spans="1:20" ht="15.75" x14ac:dyDescent="0.25">
      <c r="A1217" s="2">
        <v>3014</v>
      </c>
      <c r="B1217" s="3">
        <v>46200</v>
      </c>
      <c r="C1217" s="4" t="s">
        <v>31</v>
      </c>
      <c r="D1217" s="4" t="s">
        <v>59</v>
      </c>
      <c r="E1217" s="4" t="s">
        <v>22</v>
      </c>
      <c r="F1217" s="4" t="s">
        <v>33</v>
      </c>
      <c r="G1217" s="4" t="s">
        <v>54</v>
      </c>
      <c r="H1217" s="4" t="s">
        <v>65</v>
      </c>
      <c r="I1217" s="5">
        <v>1</v>
      </c>
      <c r="J1217" s="6">
        <v>50.13</v>
      </c>
      <c r="K1217" s="7">
        <v>0.15</v>
      </c>
      <c r="L1217" s="6">
        <v>22.22</v>
      </c>
      <c r="M1217" s="6">
        <f t="shared" si="72"/>
        <v>42.610500000000002</v>
      </c>
      <c r="N1217" s="6">
        <f t="shared" si="73"/>
        <v>22.22</v>
      </c>
      <c r="O1217" s="6">
        <f t="shared" si="74"/>
        <v>20.390500000000003</v>
      </c>
      <c r="P1217" s="8">
        <f t="shared" si="75"/>
        <v>0.47853228664296366</v>
      </c>
      <c r="Q1217" s="9">
        <f>YEAR(SalesDataTable[[#This Row],[Order Date]])</f>
        <v>2026</v>
      </c>
      <c r="R1217" s="8" t="str">
        <f>"Q"&amp;ROUNDUP(MONTH(SalesDataTable[[#This Row],[Order Date]])/3,0)</f>
        <v>Q2</v>
      </c>
      <c r="S1217" s="5">
        <f>MONTH(SalesDataTable[[#This Row],[Order Date]])</f>
        <v>6</v>
      </c>
      <c r="T1217" s="8" t="str">
        <f>TEXT(SalesDataTable[[#This Row],[Order Date]],"mmm")</f>
        <v>Jun</v>
      </c>
    </row>
    <row r="1218" spans="1:20" ht="15.75" x14ac:dyDescent="0.25">
      <c r="A1218" s="2">
        <v>3273</v>
      </c>
      <c r="B1218" s="3">
        <v>46200</v>
      </c>
      <c r="C1218" s="4" t="s">
        <v>31</v>
      </c>
      <c r="D1218" s="4" t="s">
        <v>38</v>
      </c>
      <c r="E1218" s="4" t="s">
        <v>22</v>
      </c>
      <c r="F1218" s="4" t="s">
        <v>36</v>
      </c>
      <c r="G1218" s="4" t="s">
        <v>43</v>
      </c>
      <c r="H1218" s="4" t="s">
        <v>44</v>
      </c>
      <c r="I1218" s="5">
        <v>2</v>
      </c>
      <c r="J1218" s="6">
        <v>345.82</v>
      </c>
      <c r="K1218" s="7">
        <v>0.05</v>
      </c>
      <c r="L1218" s="6">
        <v>196.24</v>
      </c>
      <c r="M1218" s="6">
        <f t="shared" ref="M1218:M1281" si="76">I1218*J1218*(1-K1218)</f>
        <v>657.05799999999999</v>
      </c>
      <c r="N1218" s="6">
        <f t="shared" ref="N1218:N1281" si="77">I1218*L1218</f>
        <v>392.48</v>
      </c>
      <c r="O1218" s="6">
        <f t="shared" ref="O1218:O1281" si="78">M1218-N1218</f>
        <v>264.57799999999997</v>
      </c>
      <c r="P1218" s="8">
        <f t="shared" ref="P1218:P1281" si="79">IFERROR(O1218/M1218,0)</f>
        <v>0.40267069269379563</v>
      </c>
      <c r="Q1218" s="9">
        <f>YEAR(SalesDataTable[[#This Row],[Order Date]])</f>
        <v>2026</v>
      </c>
      <c r="R1218" s="8" t="str">
        <f>"Q"&amp;ROUNDUP(MONTH(SalesDataTable[[#This Row],[Order Date]])/3,0)</f>
        <v>Q2</v>
      </c>
      <c r="S1218" s="5">
        <f>MONTH(SalesDataTable[[#This Row],[Order Date]])</f>
        <v>6</v>
      </c>
      <c r="T1218" s="8" t="str">
        <f>TEXT(SalesDataTable[[#This Row],[Order Date]],"mmm")</f>
        <v>Jun</v>
      </c>
    </row>
    <row r="1219" spans="1:20" ht="15.75" x14ac:dyDescent="0.25">
      <c r="A1219" s="2">
        <v>5041</v>
      </c>
      <c r="B1219" s="3">
        <v>46200</v>
      </c>
      <c r="C1219" s="4" t="s">
        <v>20</v>
      </c>
      <c r="D1219" s="4" t="s">
        <v>70</v>
      </c>
      <c r="E1219" s="4" t="s">
        <v>39</v>
      </c>
      <c r="F1219" s="4" t="s">
        <v>33</v>
      </c>
      <c r="G1219" s="4" t="s">
        <v>43</v>
      </c>
      <c r="H1219" s="4" t="s">
        <v>71</v>
      </c>
      <c r="I1219" s="5">
        <v>1</v>
      </c>
      <c r="J1219" s="6">
        <v>126.12</v>
      </c>
      <c r="K1219" s="7">
        <v>0</v>
      </c>
      <c r="L1219" s="6">
        <v>62.18</v>
      </c>
      <c r="M1219" s="6">
        <f t="shared" si="76"/>
        <v>126.12</v>
      </c>
      <c r="N1219" s="6">
        <f t="shared" si="77"/>
        <v>62.18</v>
      </c>
      <c r="O1219" s="6">
        <f t="shared" si="78"/>
        <v>63.940000000000005</v>
      </c>
      <c r="P1219" s="8">
        <f t="shared" si="79"/>
        <v>0.50697748176339996</v>
      </c>
      <c r="Q1219" s="9">
        <f>YEAR(SalesDataTable[[#This Row],[Order Date]])</f>
        <v>2026</v>
      </c>
      <c r="R1219" s="8" t="str">
        <f>"Q"&amp;ROUNDUP(MONTH(SalesDataTable[[#This Row],[Order Date]])/3,0)</f>
        <v>Q2</v>
      </c>
      <c r="S1219" s="5">
        <f>MONTH(SalesDataTable[[#This Row],[Order Date]])</f>
        <v>6</v>
      </c>
      <c r="T1219" s="8" t="str">
        <f>TEXT(SalesDataTable[[#This Row],[Order Date]],"mmm")</f>
        <v>Jun</v>
      </c>
    </row>
    <row r="1220" spans="1:20" ht="15.75" x14ac:dyDescent="0.25">
      <c r="A1220" s="2">
        <v>312</v>
      </c>
      <c r="B1220" s="3">
        <v>46201</v>
      </c>
      <c r="C1220" s="4" t="s">
        <v>40</v>
      </c>
      <c r="D1220" s="4" t="s">
        <v>51</v>
      </c>
      <c r="E1220" s="4" t="s">
        <v>48</v>
      </c>
      <c r="F1220" s="4" t="s">
        <v>23</v>
      </c>
      <c r="G1220" s="4" t="s">
        <v>54</v>
      </c>
      <c r="H1220" s="4" t="s">
        <v>62</v>
      </c>
      <c r="I1220" s="5">
        <v>1</v>
      </c>
      <c r="J1220" s="6">
        <v>36</v>
      </c>
      <c r="K1220" s="7">
        <v>0</v>
      </c>
      <c r="L1220" s="6">
        <v>13.95</v>
      </c>
      <c r="M1220" s="6">
        <f t="shared" si="76"/>
        <v>36</v>
      </c>
      <c r="N1220" s="6">
        <f t="shared" si="77"/>
        <v>13.95</v>
      </c>
      <c r="O1220" s="6">
        <f t="shared" si="78"/>
        <v>22.05</v>
      </c>
      <c r="P1220" s="8">
        <f t="shared" si="79"/>
        <v>0.61250000000000004</v>
      </c>
      <c r="Q1220" s="9">
        <f>YEAR(SalesDataTable[[#This Row],[Order Date]])</f>
        <v>2026</v>
      </c>
      <c r="R1220" s="8" t="str">
        <f>"Q"&amp;ROUNDUP(MONTH(SalesDataTable[[#This Row],[Order Date]])/3,0)</f>
        <v>Q2</v>
      </c>
      <c r="S1220" s="5">
        <f>MONTH(SalesDataTable[[#This Row],[Order Date]])</f>
        <v>6</v>
      </c>
      <c r="T1220" s="8" t="str">
        <f>TEXT(SalesDataTable[[#This Row],[Order Date]],"mmm")</f>
        <v>Jun</v>
      </c>
    </row>
    <row r="1221" spans="1:20" ht="15.75" x14ac:dyDescent="0.25">
      <c r="A1221" s="2">
        <v>647</v>
      </c>
      <c r="B1221" s="3">
        <v>46201</v>
      </c>
      <c r="C1221" s="4" t="s">
        <v>20</v>
      </c>
      <c r="D1221" s="4" t="s">
        <v>21</v>
      </c>
      <c r="E1221" s="4" t="s">
        <v>22</v>
      </c>
      <c r="F1221" s="4" t="s">
        <v>23</v>
      </c>
      <c r="G1221" s="4" t="s">
        <v>34</v>
      </c>
      <c r="H1221" s="4" t="s">
        <v>68</v>
      </c>
      <c r="I1221" s="5">
        <v>1</v>
      </c>
      <c r="J1221" s="6">
        <v>162.25</v>
      </c>
      <c r="K1221" s="7">
        <v>0.05</v>
      </c>
      <c r="L1221" s="6">
        <v>89.28</v>
      </c>
      <c r="M1221" s="6">
        <f t="shared" si="76"/>
        <v>154.13749999999999</v>
      </c>
      <c r="N1221" s="6">
        <f t="shared" si="77"/>
        <v>89.28</v>
      </c>
      <c r="O1221" s="6">
        <f t="shared" si="78"/>
        <v>64.857499999999987</v>
      </c>
      <c r="P1221" s="8">
        <f t="shared" si="79"/>
        <v>0.42077690373854509</v>
      </c>
      <c r="Q1221" s="9">
        <f>YEAR(SalesDataTable[[#This Row],[Order Date]])</f>
        <v>2026</v>
      </c>
      <c r="R1221" s="8" t="str">
        <f>"Q"&amp;ROUNDUP(MONTH(SalesDataTable[[#This Row],[Order Date]])/3,0)</f>
        <v>Q2</v>
      </c>
      <c r="S1221" s="5">
        <f>MONTH(SalesDataTable[[#This Row],[Order Date]])</f>
        <v>6</v>
      </c>
      <c r="T1221" s="8" t="str">
        <f>TEXT(SalesDataTable[[#This Row],[Order Date]],"mmm")</f>
        <v>Jun</v>
      </c>
    </row>
    <row r="1222" spans="1:20" ht="15.75" x14ac:dyDescent="0.25">
      <c r="A1222" s="2">
        <v>708</v>
      </c>
      <c r="B1222" s="3">
        <v>46201</v>
      </c>
      <c r="C1222" s="4" t="s">
        <v>26</v>
      </c>
      <c r="D1222" s="4" t="s">
        <v>61</v>
      </c>
      <c r="E1222" s="4" t="s">
        <v>22</v>
      </c>
      <c r="F1222" s="4" t="s">
        <v>23</v>
      </c>
      <c r="G1222" s="4" t="s">
        <v>29</v>
      </c>
      <c r="H1222" s="4" t="s">
        <v>57</v>
      </c>
      <c r="I1222" s="5">
        <v>1</v>
      </c>
      <c r="J1222" s="6">
        <v>150.44</v>
      </c>
      <c r="K1222" s="7">
        <v>0</v>
      </c>
      <c r="L1222" s="6">
        <v>80.5</v>
      </c>
      <c r="M1222" s="6">
        <f t="shared" si="76"/>
        <v>150.44</v>
      </c>
      <c r="N1222" s="6">
        <f t="shared" si="77"/>
        <v>80.5</v>
      </c>
      <c r="O1222" s="6">
        <f t="shared" si="78"/>
        <v>69.94</v>
      </c>
      <c r="P1222" s="8">
        <f t="shared" si="79"/>
        <v>0.46490295134272797</v>
      </c>
      <c r="Q1222" s="9">
        <f>YEAR(SalesDataTable[[#This Row],[Order Date]])</f>
        <v>2026</v>
      </c>
      <c r="R1222" s="8" t="str">
        <f>"Q"&amp;ROUNDUP(MONTH(SalesDataTable[[#This Row],[Order Date]])/3,0)</f>
        <v>Q2</v>
      </c>
      <c r="S1222" s="5">
        <f>MONTH(SalesDataTable[[#This Row],[Order Date]])</f>
        <v>6</v>
      </c>
      <c r="T1222" s="8" t="str">
        <f>TEXT(SalesDataTable[[#This Row],[Order Date]],"mmm")</f>
        <v>Jun</v>
      </c>
    </row>
    <row r="1223" spans="1:20" ht="15.75" x14ac:dyDescent="0.25">
      <c r="A1223" s="2">
        <v>886</v>
      </c>
      <c r="B1223" s="3">
        <v>46201</v>
      </c>
      <c r="C1223" s="4" t="s">
        <v>20</v>
      </c>
      <c r="D1223" s="4" t="s">
        <v>21</v>
      </c>
      <c r="E1223" s="4" t="s">
        <v>39</v>
      </c>
      <c r="F1223" s="4" t="s">
        <v>36</v>
      </c>
      <c r="G1223" s="4" t="s">
        <v>43</v>
      </c>
      <c r="H1223" s="4" t="s">
        <v>71</v>
      </c>
      <c r="I1223" s="5">
        <v>2</v>
      </c>
      <c r="J1223" s="6">
        <v>126.17</v>
      </c>
      <c r="K1223" s="7">
        <v>0.05</v>
      </c>
      <c r="L1223" s="6">
        <v>61.13</v>
      </c>
      <c r="M1223" s="6">
        <f t="shared" si="76"/>
        <v>239.72299999999998</v>
      </c>
      <c r="N1223" s="6">
        <f t="shared" si="77"/>
        <v>122.26</v>
      </c>
      <c r="O1223" s="6">
        <f t="shared" si="78"/>
        <v>117.46299999999998</v>
      </c>
      <c r="P1223" s="8">
        <f t="shared" si="79"/>
        <v>0.48999470221881081</v>
      </c>
      <c r="Q1223" s="9">
        <f>YEAR(SalesDataTable[[#This Row],[Order Date]])</f>
        <v>2026</v>
      </c>
      <c r="R1223" s="8" t="str">
        <f>"Q"&amp;ROUNDUP(MONTH(SalesDataTable[[#This Row],[Order Date]])/3,0)</f>
        <v>Q2</v>
      </c>
      <c r="S1223" s="5">
        <f>MONTH(SalesDataTable[[#This Row],[Order Date]])</f>
        <v>6</v>
      </c>
      <c r="T1223" s="8" t="str">
        <f>TEXT(SalesDataTable[[#This Row],[Order Date]],"mmm")</f>
        <v>Jun</v>
      </c>
    </row>
    <row r="1224" spans="1:20" ht="15.75" x14ac:dyDescent="0.25">
      <c r="A1224" s="2">
        <v>944</v>
      </c>
      <c r="B1224" s="3">
        <v>46201</v>
      </c>
      <c r="C1224" s="4" t="s">
        <v>40</v>
      </c>
      <c r="D1224" s="4" t="s">
        <v>51</v>
      </c>
      <c r="E1224" s="4" t="s">
        <v>48</v>
      </c>
      <c r="F1224" s="4" t="s">
        <v>23</v>
      </c>
      <c r="G1224" s="4" t="s">
        <v>43</v>
      </c>
      <c r="H1224" s="4" t="s">
        <v>60</v>
      </c>
      <c r="I1224" s="5">
        <v>2</v>
      </c>
      <c r="J1224" s="6">
        <v>83.72</v>
      </c>
      <c r="K1224" s="7">
        <v>0</v>
      </c>
      <c r="L1224" s="6">
        <v>38.96</v>
      </c>
      <c r="M1224" s="6">
        <f t="shared" si="76"/>
        <v>167.44</v>
      </c>
      <c r="N1224" s="6">
        <f t="shared" si="77"/>
        <v>77.92</v>
      </c>
      <c r="O1224" s="6">
        <f t="shared" si="78"/>
        <v>89.52</v>
      </c>
      <c r="P1224" s="8">
        <f t="shared" si="79"/>
        <v>0.53463927376970855</v>
      </c>
      <c r="Q1224" s="9">
        <f>YEAR(SalesDataTable[[#This Row],[Order Date]])</f>
        <v>2026</v>
      </c>
      <c r="R1224" s="8" t="str">
        <f>"Q"&amp;ROUNDUP(MONTH(SalesDataTable[[#This Row],[Order Date]])/3,0)</f>
        <v>Q2</v>
      </c>
      <c r="S1224" s="5">
        <f>MONTH(SalesDataTable[[#This Row],[Order Date]])</f>
        <v>6</v>
      </c>
      <c r="T1224" s="8" t="str">
        <f>TEXT(SalesDataTable[[#This Row],[Order Date]],"mmm")</f>
        <v>Jun</v>
      </c>
    </row>
    <row r="1225" spans="1:20" ht="15.75" x14ac:dyDescent="0.25">
      <c r="A1225" s="2">
        <v>1050</v>
      </c>
      <c r="B1225" s="3">
        <v>46201</v>
      </c>
      <c r="C1225" s="4" t="s">
        <v>40</v>
      </c>
      <c r="D1225" s="4" t="s">
        <v>53</v>
      </c>
      <c r="E1225" s="4" t="s">
        <v>48</v>
      </c>
      <c r="F1225" s="4" t="s">
        <v>33</v>
      </c>
      <c r="G1225" s="4" t="s">
        <v>29</v>
      </c>
      <c r="H1225" s="4" t="s">
        <v>66</v>
      </c>
      <c r="I1225" s="5">
        <v>1</v>
      </c>
      <c r="J1225" s="6">
        <v>70.58</v>
      </c>
      <c r="K1225" s="7">
        <v>0</v>
      </c>
      <c r="L1225" s="6">
        <v>32.78</v>
      </c>
      <c r="M1225" s="6">
        <f t="shared" si="76"/>
        <v>70.58</v>
      </c>
      <c r="N1225" s="6">
        <f t="shared" si="77"/>
        <v>32.78</v>
      </c>
      <c r="O1225" s="6">
        <f t="shared" si="78"/>
        <v>37.799999999999997</v>
      </c>
      <c r="P1225" s="8">
        <f t="shared" si="79"/>
        <v>0.53556248228960046</v>
      </c>
      <c r="Q1225" s="9">
        <f>YEAR(SalesDataTable[[#This Row],[Order Date]])</f>
        <v>2026</v>
      </c>
      <c r="R1225" s="8" t="str">
        <f>"Q"&amp;ROUNDUP(MONTH(SalesDataTable[[#This Row],[Order Date]])/3,0)</f>
        <v>Q2</v>
      </c>
      <c r="S1225" s="5">
        <f>MONTH(SalesDataTable[[#This Row],[Order Date]])</f>
        <v>6</v>
      </c>
      <c r="T1225" s="8" t="str">
        <f>TEXT(SalesDataTable[[#This Row],[Order Date]],"mmm")</f>
        <v>Jun</v>
      </c>
    </row>
    <row r="1226" spans="1:20" ht="15.75" x14ac:dyDescent="0.25">
      <c r="A1226" s="2">
        <v>1677</v>
      </c>
      <c r="B1226" s="3">
        <v>46201</v>
      </c>
      <c r="C1226" s="4" t="s">
        <v>40</v>
      </c>
      <c r="D1226" s="4" t="s">
        <v>67</v>
      </c>
      <c r="E1226" s="4" t="s">
        <v>28</v>
      </c>
      <c r="F1226" s="4" t="s">
        <v>36</v>
      </c>
      <c r="G1226" s="4" t="s">
        <v>43</v>
      </c>
      <c r="H1226" s="4" t="s">
        <v>60</v>
      </c>
      <c r="I1226" s="5">
        <v>5</v>
      </c>
      <c r="J1226" s="6">
        <v>81.96</v>
      </c>
      <c r="K1226" s="7">
        <v>0.05</v>
      </c>
      <c r="L1226" s="6">
        <v>39.130000000000003</v>
      </c>
      <c r="M1226" s="6">
        <f t="shared" si="76"/>
        <v>389.30999999999995</v>
      </c>
      <c r="N1226" s="6">
        <f t="shared" si="77"/>
        <v>195.65</v>
      </c>
      <c r="O1226" s="6">
        <f t="shared" si="78"/>
        <v>193.65999999999994</v>
      </c>
      <c r="P1226" s="8">
        <f t="shared" si="79"/>
        <v>0.497444196141892</v>
      </c>
      <c r="Q1226" s="9">
        <f>YEAR(SalesDataTable[[#This Row],[Order Date]])</f>
        <v>2026</v>
      </c>
      <c r="R1226" s="8" t="str">
        <f>"Q"&amp;ROUNDUP(MONTH(SalesDataTable[[#This Row],[Order Date]])/3,0)</f>
        <v>Q2</v>
      </c>
      <c r="S1226" s="5">
        <f>MONTH(SalesDataTable[[#This Row],[Order Date]])</f>
        <v>6</v>
      </c>
      <c r="T1226" s="8" t="str">
        <f>TEXT(SalesDataTable[[#This Row],[Order Date]],"mmm")</f>
        <v>Jun</v>
      </c>
    </row>
    <row r="1227" spans="1:20" ht="15.75" x14ac:dyDescent="0.25">
      <c r="A1227" s="2">
        <v>2109</v>
      </c>
      <c r="B1227" s="3">
        <v>46201</v>
      </c>
      <c r="C1227" s="4" t="s">
        <v>26</v>
      </c>
      <c r="D1227" s="4" t="s">
        <v>69</v>
      </c>
      <c r="E1227" s="4" t="s">
        <v>22</v>
      </c>
      <c r="F1227" s="4" t="s">
        <v>33</v>
      </c>
      <c r="G1227" s="4" t="s">
        <v>24</v>
      </c>
      <c r="H1227" s="4" t="s">
        <v>46</v>
      </c>
      <c r="I1227" s="5">
        <v>1</v>
      </c>
      <c r="J1227" s="6">
        <v>40.67</v>
      </c>
      <c r="K1227" s="7">
        <v>0</v>
      </c>
      <c r="L1227" s="6">
        <v>16.5</v>
      </c>
      <c r="M1227" s="6">
        <f t="shared" si="76"/>
        <v>40.67</v>
      </c>
      <c r="N1227" s="6">
        <f t="shared" si="77"/>
        <v>16.5</v>
      </c>
      <c r="O1227" s="6">
        <f t="shared" si="78"/>
        <v>24.17</v>
      </c>
      <c r="P1227" s="8">
        <f t="shared" si="79"/>
        <v>0.59429554954511932</v>
      </c>
      <c r="Q1227" s="9">
        <f>YEAR(SalesDataTable[[#This Row],[Order Date]])</f>
        <v>2026</v>
      </c>
      <c r="R1227" s="8" t="str">
        <f>"Q"&amp;ROUNDUP(MONTH(SalesDataTable[[#This Row],[Order Date]])/3,0)</f>
        <v>Q2</v>
      </c>
      <c r="S1227" s="5">
        <f>MONTH(SalesDataTable[[#This Row],[Order Date]])</f>
        <v>6</v>
      </c>
      <c r="T1227" s="8" t="str">
        <f>TEXT(SalesDataTable[[#This Row],[Order Date]],"mmm")</f>
        <v>Jun</v>
      </c>
    </row>
    <row r="1228" spans="1:20" ht="15.75" x14ac:dyDescent="0.25">
      <c r="A1228" s="2">
        <v>3688</v>
      </c>
      <c r="B1228" s="3">
        <v>46201</v>
      </c>
      <c r="C1228" s="4" t="s">
        <v>31</v>
      </c>
      <c r="D1228" s="4" t="s">
        <v>72</v>
      </c>
      <c r="E1228" s="4" t="s">
        <v>39</v>
      </c>
      <c r="F1228" s="4" t="s">
        <v>33</v>
      </c>
      <c r="G1228" s="4" t="s">
        <v>54</v>
      </c>
      <c r="H1228" s="4" t="s">
        <v>55</v>
      </c>
      <c r="I1228" s="5">
        <v>1</v>
      </c>
      <c r="J1228" s="6">
        <v>40.94</v>
      </c>
      <c r="K1228" s="7">
        <v>0</v>
      </c>
      <c r="L1228" s="6">
        <v>14.47</v>
      </c>
      <c r="M1228" s="6">
        <f t="shared" si="76"/>
        <v>40.94</v>
      </c>
      <c r="N1228" s="6">
        <f t="shared" si="77"/>
        <v>14.47</v>
      </c>
      <c r="O1228" s="6">
        <f t="shared" si="78"/>
        <v>26.47</v>
      </c>
      <c r="P1228" s="8">
        <f t="shared" si="79"/>
        <v>0.64655593551538837</v>
      </c>
      <c r="Q1228" s="9">
        <f>YEAR(SalesDataTable[[#This Row],[Order Date]])</f>
        <v>2026</v>
      </c>
      <c r="R1228" s="8" t="str">
        <f>"Q"&amp;ROUNDUP(MONTH(SalesDataTable[[#This Row],[Order Date]])/3,0)</f>
        <v>Q2</v>
      </c>
      <c r="S1228" s="5">
        <f>MONTH(SalesDataTable[[#This Row],[Order Date]])</f>
        <v>6</v>
      </c>
      <c r="T1228" s="8" t="str">
        <f>TEXT(SalesDataTable[[#This Row],[Order Date]],"mmm")</f>
        <v>Jun</v>
      </c>
    </row>
    <row r="1229" spans="1:20" ht="15.75" x14ac:dyDescent="0.25">
      <c r="A1229" s="2">
        <v>521</v>
      </c>
      <c r="B1229" s="3">
        <v>46202</v>
      </c>
      <c r="C1229" s="4" t="s">
        <v>40</v>
      </c>
      <c r="D1229" s="4" t="s">
        <v>53</v>
      </c>
      <c r="E1229" s="4" t="s">
        <v>28</v>
      </c>
      <c r="F1229" s="4" t="s">
        <v>36</v>
      </c>
      <c r="G1229" s="4" t="s">
        <v>24</v>
      </c>
      <c r="H1229" s="4" t="s">
        <v>50</v>
      </c>
      <c r="I1229" s="5">
        <v>3</v>
      </c>
      <c r="J1229" s="6">
        <v>100.89</v>
      </c>
      <c r="K1229" s="7">
        <v>0.05</v>
      </c>
      <c r="L1229" s="6">
        <v>49.08</v>
      </c>
      <c r="M1229" s="6">
        <f t="shared" si="76"/>
        <v>287.53649999999999</v>
      </c>
      <c r="N1229" s="6">
        <f t="shared" si="77"/>
        <v>147.24</v>
      </c>
      <c r="O1229" s="6">
        <f t="shared" si="78"/>
        <v>140.29649999999998</v>
      </c>
      <c r="P1229" s="8">
        <f t="shared" si="79"/>
        <v>0.48792588071427451</v>
      </c>
      <c r="Q1229" s="9">
        <f>YEAR(SalesDataTable[[#This Row],[Order Date]])</f>
        <v>2026</v>
      </c>
      <c r="R1229" s="8" t="str">
        <f>"Q"&amp;ROUNDUP(MONTH(SalesDataTable[[#This Row],[Order Date]])/3,0)</f>
        <v>Q2</v>
      </c>
      <c r="S1229" s="5">
        <f>MONTH(SalesDataTable[[#This Row],[Order Date]])</f>
        <v>6</v>
      </c>
      <c r="T1229" s="8" t="str">
        <f>TEXT(SalesDataTable[[#This Row],[Order Date]],"mmm")</f>
        <v>Jun</v>
      </c>
    </row>
    <row r="1230" spans="1:20" ht="15.75" x14ac:dyDescent="0.25">
      <c r="A1230" s="2">
        <v>557</v>
      </c>
      <c r="B1230" s="3">
        <v>46202</v>
      </c>
      <c r="C1230" s="4" t="s">
        <v>26</v>
      </c>
      <c r="D1230" s="4" t="s">
        <v>63</v>
      </c>
      <c r="E1230" s="4" t="s">
        <v>28</v>
      </c>
      <c r="F1230" s="4" t="s">
        <v>36</v>
      </c>
      <c r="G1230" s="4" t="s">
        <v>24</v>
      </c>
      <c r="H1230" s="4" t="s">
        <v>46</v>
      </c>
      <c r="I1230" s="5">
        <v>3</v>
      </c>
      <c r="J1230" s="6">
        <v>39.78</v>
      </c>
      <c r="K1230" s="7">
        <v>0.15</v>
      </c>
      <c r="L1230" s="6">
        <v>16.850000000000001</v>
      </c>
      <c r="M1230" s="6">
        <f t="shared" si="76"/>
        <v>101.43900000000001</v>
      </c>
      <c r="N1230" s="6">
        <f t="shared" si="77"/>
        <v>50.550000000000004</v>
      </c>
      <c r="O1230" s="6">
        <f t="shared" si="78"/>
        <v>50.889000000000003</v>
      </c>
      <c r="P1230" s="8">
        <f t="shared" si="79"/>
        <v>0.50167095495815217</v>
      </c>
      <c r="Q1230" s="9">
        <f>YEAR(SalesDataTable[[#This Row],[Order Date]])</f>
        <v>2026</v>
      </c>
      <c r="R1230" s="8" t="str">
        <f>"Q"&amp;ROUNDUP(MONTH(SalesDataTable[[#This Row],[Order Date]])/3,0)</f>
        <v>Q2</v>
      </c>
      <c r="S1230" s="5">
        <f>MONTH(SalesDataTable[[#This Row],[Order Date]])</f>
        <v>6</v>
      </c>
      <c r="T1230" s="8" t="str">
        <f>TEXT(SalesDataTable[[#This Row],[Order Date]],"mmm")</f>
        <v>Jun</v>
      </c>
    </row>
    <row r="1231" spans="1:20" ht="15.75" x14ac:dyDescent="0.25">
      <c r="A1231" s="2">
        <v>929</v>
      </c>
      <c r="B1231" s="3">
        <v>46202</v>
      </c>
      <c r="C1231" s="4" t="s">
        <v>20</v>
      </c>
      <c r="D1231" s="4" t="s">
        <v>21</v>
      </c>
      <c r="E1231" s="4" t="s">
        <v>22</v>
      </c>
      <c r="F1231" s="4" t="s">
        <v>23</v>
      </c>
      <c r="G1231" s="4" t="s">
        <v>54</v>
      </c>
      <c r="H1231" s="4" t="s">
        <v>55</v>
      </c>
      <c r="I1231" s="5">
        <v>1</v>
      </c>
      <c r="J1231" s="6">
        <v>40.299999999999997</v>
      </c>
      <c r="K1231" s="7">
        <v>0.05</v>
      </c>
      <c r="L1231" s="6">
        <v>14.79</v>
      </c>
      <c r="M1231" s="6">
        <f t="shared" si="76"/>
        <v>38.284999999999997</v>
      </c>
      <c r="N1231" s="6">
        <f t="shared" si="77"/>
        <v>14.79</v>
      </c>
      <c r="O1231" s="6">
        <f t="shared" si="78"/>
        <v>23.494999999999997</v>
      </c>
      <c r="P1231" s="8">
        <f t="shared" si="79"/>
        <v>0.61368682251534545</v>
      </c>
      <c r="Q1231" s="9">
        <f>YEAR(SalesDataTable[[#This Row],[Order Date]])</f>
        <v>2026</v>
      </c>
      <c r="R1231" s="8" t="str">
        <f>"Q"&amp;ROUNDUP(MONTH(SalesDataTable[[#This Row],[Order Date]])/3,0)</f>
        <v>Q2</v>
      </c>
      <c r="S1231" s="5">
        <f>MONTH(SalesDataTable[[#This Row],[Order Date]])</f>
        <v>6</v>
      </c>
      <c r="T1231" s="8" t="str">
        <f>TEXT(SalesDataTable[[#This Row],[Order Date]],"mmm")</f>
        <v>Jun</v>
      </c>
    </row>
    <row r="1232" spans="1:20" ht="15.75" x14ac:dyDescent="0.25">
      <c r="A1232" s="2">
        <v>1089</v>
      </c>
      <c r="B1232" s="3">
        <v>46202</v>
      </c>
      <c r="C1232" s="4" t="s">
        <v>26</v>
      </c>
      <c r="D1232" s="4" t="s">
        <v>61</v>
      </c>
      <c r="E1232" s="4" t="s">
        <v>39</v>
      </c>
      <c r="F1232" s="4" t="s">
        <v>23</v>
      </c>
      <c r="G1232" s="4" t="s">
        <v>29</v>
      </c>
      <c r="H1232" s="4" t="s">
        <v>30</v>
      </c>
      <c r="I1232" s="5">
        <v>1</v>
      </c>
      <c r="J1232" s="6">
        <v>90.91</v>
      </c>
      <c r="K1232" s="7">
        <v>0.05</v>
      </c>
      <c r="L1232" s="6">
        <v>45.9</v>
      </c>
      <c r="M1232" s="6">
        <f t="shared" si="76"/>
        <v>86.364499999999992</v>
      </c>
      <c r="N1232" s="6">
        <f t="shared" si="77"/>
        <v>45.9</v>
      </c>
      <c r="O1232" s="6">
        <f t="shared" si="78"/>
        <v>40.464499999999994</v>
      </c>
      <c r="P1232" s="8">
        <f t="shared" si="79"/>
        <v>0.46853163047316893</v>
      </c>
      <c r="Q1232" s="9">
        <f>YEAR(SalesDataTable[[#This Row],[Order Date]])</f>
        <v>2026</v>
      </c>
      <c r="R1232" s="8" t="str">
        <f>"Q"&amp;ROUNDUP(MONTH(SalesDataTable[[#This Row],[Order Date]])/3,0)</f>
        <v>Q2</v>
      </c>
      <c r="S1232" s="5">
        <f>MONTH(SalesDataTable[[#This Row],[Order Date]])</f>
        <v>6</v>
      </c>
      <c r="T1232" s="8" t="str">
        <f>TEXT(SalesDataTable[[#This Row],[Order Date]],"mmm")</f>
        <v>Jun</v>
      </c>
    </row>
    <row r="1233" spans="1:20" ht="15.75" x14ac:dyDescent="0.25">
      <c r="A1233" s="2">
        <v>1655</v>
      </c>
      <c r="B1233" s="3">
        <v>46202</v>
      </c>
      <c r="C1233" s="4" t="s">
        <v>20</v>
      </c>
      <c r="D1233" s="4" t="s">
        <v>21</v>
      </c>
      <c r="E1233" s="4" t="s">
        <v>28</v>
      </c>
      <c r="F1233" s="4" t="s">
        <v>36</v>
      </c>
      <c r="G1233" s="4" t="s">
        <v>34</v>
      </c>
      <c r="H1233" s="4" t="s">
        <v>68</v>
      </c>
      <c r="I1233" s="5">
        <v>5</v>
      </c>
      <c r="J1233" s="6">
        <v>162.29</v>
      </c>
      <c r="K1233" s="7">
        <v>0.15</v>
      </c>
      <c r="L1233" s="6">
        <v>86.66</v>
      </c>
      <c r="M1233" s="6">
        <f t="shared" si="76"/>
        <v>689.73249999999996</v>
      </c>
      <c r="N1233" s="6">
        <f t="shared" si="77"/>
        <v>433.29999999999995</v>
      </c>
      <c r="O1233" s="6">
        <f t="shared" si="78"/>
        <v>256.4325</v>
      </c>
      <c r="P1233" s="8">
        <f t="shared" si="79"/>
        <v>0.37178543855770174</v>
      </c>
      <c r="Q1233" s="9">
        <f>YEAR(SalesDataTable[[#This Row],[Order Date]])</f>
        <v>2026</v>
      </c>
      <c r="R1233" s="8" t="str">
        <f>"Q"&amp;ROUNDUP(MONTH(SalesDataTable[[#This Row],[Order Date]])/3,0)</f>
        <v>Q2</v>
      </c>
      <c r="S1233" s="5">
        <f>MONTH(SalesDataTable[[#This Row],[Order Date]])</f>
        <v>6</v>
      </c>
      <c r="T1233" s="8" t="str">
        <f>TEXT(SalesDataTable[[#This Row],[Order Date]],"mmm")</f>
        <v>Jun</v>
      </c>
    </row>
    <row r="1234" spans="1:20" ht="15.75" x14ac:dyDescent="0.25">
      <c r="A1234" s="2">
        <v>1897</v>
      </c>
      <c r="B1234" s="3">
        <v>46202</v>
      </c>
      <c r="C1234" s="4" t="s">
        <v>26</v>
      </c>
      <c r="D1234" s="4" t="s">
        <v>61</v>
      </c>
      <c r="E1234" s="4" t="s">
        <v>22</v>
      </c>
      <c r="F1234" s="4" t="s">
        <v>36</v>
      </c>
      <c r="G1234" s="4" t="s">
        <v>24</v>
      </c>
      <c r="H1234" s="4" t="s">
        <v>42</v>
      </c>
      <c r="I1234" s="5">
        <v>2</v>
      </c>
      <c r="J1234" s="6">
        <v>51.03</v>
      </c>
      <c r="K1234" s="7">
        <v>0</v>
      </c>
      <c r="L1234" s="6">
        <v>22.59</v>
      </c>
      <c r="M1234" s="6">
        <f t="shared" si="76"/>
        <v>102.06</v>
      </c>
      <c r="N1234" s="6">
        <f t="shared" si="77"/>
        <v>45.18</v>
      </c>
      <c r="O1234" s="6">
        <f t="shared" si="78"/>
        <v>56.88</v>
      </c>
      <c r="P1234" s="8">
        <f t="shared" si="79"/>
        <v>0.55731922398589062</v>
      </c>
      <c r="Q1234" s="9">
        <f>YEAR(SalesDataTable[[#This Row],[Order Date]])</f>
        <v>2026</v>
      </c>
      <c r="R1234" s="8" t="str">
        <f>"Q"&amp;ROUNDUP(MONTH(SalesDataTable[[#This Row],[Order Date]])/3,0)</f>
        <v>Q2</v>
      </c>
      <c r="S1234" s="5">
        <f>MONTH(SalesDataTable[[#This Row],[Order Date]])</f>
        <v>6</v>
      </c>
      <c r="T1234" s="8" t="str">
        <f>TEXT(SalesDataTable[[#This Row],[Order Date]],"mmm")</f>
        <v>Jun</v>
      </c>
    </row>
    <row r="1235" spans="1:20" ht="15.75" x14ac:dyDescent="0.25">
      <c r="A1235" s="2">
        <v>2417</v>
      </c>
      <c r="B1235" s="3">
        <v>46202</v>
      </c>
      <c r="C1235" s="4" t="s">
        <v>26</v>
      </c>
      <c r="D1235" s="4" t="s">
        <v>63</v>
      </c>
      <c r="E1235" s="4" t="s">
        <v>22</v>
      </c>
      <c r="F1235" s="4" t="s">
        <v>36</v>
      </c>
      <c r="G1235" s="4" t="s">
        <v>54</v>
      </c>
      <c r="H1235" s="4" t="s">
        <v>65</v>
      </c>
      <c r="I1235" s="5">
        <v>1</v>
      </c>
      <c r="J1235" s="6">
        <v>50.67</v>
      </c>
      <c r="K1235" s="7">
        <v>0</v>
      </c>
      <c r="L1235" s="6">
        <v>22.18</v>
      </c>
      <c r="M1235" s="6">
        <f t="shared" si="76"/>
        <v>50.67</v>
      </c>
      <c r="N1235" s="6">
        <f t="shared" si="77"/>
        <v>22.18</v>
      </c>
      <c r="O1235" s="6">
        <f t="shared" si="78"/>
        <v>28.490000000000002</v>
      </c>
      <c r="P1235" s="8">
        <f t="shared" si="79"/>
        <v>0.56226564041839355</v>
      </c>
      <c r="Q1235" s="9">
        <f>YEAR(SalesDataTable[[#This Row],[Order Date]])</f>
        <v>2026</v>
      </c>
      <c r="R1235" s="8" t="str">
        <f>"Q"&amp;ROUNDUP(MONTH(SalesDataTable[[#This Row],[Order Date]])/3,0)</f>
        <v>Q2</v>
      </c>
      <c r="S1235" s="5">
        <f>MONTH(SalesDataTable[[#This Row],[Order Date]])</f>
        <v>6</v>
      </c>
      <c r="T1235" s="8" t="str">
        <f>TEXT(SalesDataTable[[#This Row],[Order Date]],"mmm")</f>
        <v>Jun</v>
      </c>
    </row>
    <row r="1236" spans="1:20" ht="15.75" x14ac:dyDescent="0.25">
      <c r="A1236" s="2">
        <v>3474</v>
      </c>
      <c r="B1236" s="3">
        <v>46202</v>
      </c>
      <c r="C1236" s="4" t="s">
        <v>40</v>
      </c>
      <c r="D1236" s="4" t="s">
        <v>53</v>
      </c>
      <c r="E1236" s="4" t="s">
        <v>28</v>
      </c>
      <c r="F1236" s="4" t="s">
        <v>23</v>
      </c>
      <c r="G1236" s="4" t="s">
        <v>34</v>
      </c>
      <c r="H1236" s="4" t="s">
        <v>64</v>
      </c>
      <c r="I1236" s="5">
        <v>10</v>
      </c>
      <c r="J1236" s="6">
        <v>130.62</v>
      </c>
      <c r="K1236" s="7">
        <v>0.05</v>
      </c>
      <c r="L1236" s="6">
        <v>67.05</v>
      </c>
      <c r="M1236" s="6">
        <f t="shared" si="76"/>
        <v>1240.8899999999999</v>
      </c>
      <c r="N1236" s="6">
        <f t="shared" si="77"/>
        <v>670.5</v>
      </c>
      <c r="O1236" s="6">
        <f t="shared" si="78"/>
        <v>570.38999999999987</v>
      </c>
      <c r="P1236" s="8">
        <f t="shared" si="79"/>
        <v>0.45966201677828006</v>
      </c>
      <c r="Q1236" s="9">
        <f>YEAR(SalesDataTable[[#This Row],[Order Date]])</f>
        <v>2026</v>
      </c>
      <c r="R1236" s="8" t="str">
        <f>"Q"&amp;ROUNDUP(MONTH(SalesDataTable[[#This Row],[Order Date]])/3,0)</f>
        <v>Q2</v>
      </c>
      <c r="S1236" s="5">
        <f>MONTH(SalesDataTable[[#This Row],[Order Date]])</f>
        <v>6</v>
      </c>
      <c r="T1236" s="8" t="str">
        <f>TEXT(SalesDataTable[[#This Row],[Order Date]],"mmm")</f>
        <v>Jun</v>
      </c>
    </row>
    <row r="1237" spans="1:20" ht="15.75" x14ac:dyDescent="0.25">
      <c r="A1237" s="2">
        <v>4079</v>
      </c>
      <c r="B1237" s="3">
        <v>46202</v>
      </c>
      <c r="C1237" s="4" t="s">
        <v>31</v>
      </c>
      <c r="D1237" s="4" t="s">
        <v>45</v>
      </c>
      <c r="E1237" s="4" t="s">
        <v>22</v>
      </c>
      <c r="F1237" s="4" t="s">
        <v>33</v>
      </c>
      <c r="G1237" s="4" t="s">
        <v>43</v>
      </c>
      <c r="H1237" s="4" t="s">
        <v>49</v>
      </c>
      <c r="I1237" s="5">
        <v>4</v>
      </c>
      <c r="J1237" s="6">
        <v>194.6</v>
      </c>
      <c r="K1237" s="7">
        <v>0</v>
      </c>
      <c r="L1237" s="6">
        <v>104.64</v>
      </c>
      <c r="M1237" s="6">
        <f t="shared" si="76"/>
        <v>778.4</v>
      </c>
      <c r="N1237" s="6">
        <f t="shared" si="77"/>
        <v>418.56</v>
      </c>
      <c r="O1237" s="6">
        <f t="shared" si="78"/>
        <v>359.84</v>
      </c>
      <c r="P1237" s="8">
        <f t="shared" si="79"/>
        <v>0.46228160328879753</v>
      </c>
      <c r="Q1237" s="9">
        <f>YEAR(SalesDataTable[[#This Row],[Order Date]])</f>
        <v>2026</v>
      </c>
      <c r="R1237" s="8" t="str">
        <f>"Q"&amp;ROUNDUP(MONTH(SalesDataTable[[#This Row],[Order Date]])/3,0)</f>
        <v>Q2</v>
      </c>
      <c r="S1237" s="5">
        <f>MONTH(SalesDataTable[[#This Row],[Order Date]])</f>
        <v>6</v>
      </c>
      <c r="T1237" s="8" t="str">
        <f>TEXT(SalesDataTable[[#This Row],[Order Date]],"mmm")</f>
        <v>Jun</v>
      </c>
    </row>
    <row r="1238" spans="1:20" ht="15.75" x14ac:dyDescent="0.25">
      <c r="A1238" s="2">
        <v>45</v>
      </c>
      <c r="B1238" s="3">
        <v>46203</v>
      </c>
      <c r="C1238" s="4" t="s">
        <v>31</v>
      </c>
      <c r="D1238" s="4" t="s">
        <v>32</v>
      </c>
      <c r="E1238" s="4" t="s">
        <v>39</v>
      </c>
      <c r="F1238" s="4" t="s">
        <v>33</v>
      </c>
      <c r="G1238" s="4" t="s">
        <v>29</v>
      </c>
      <c r="H1238" s="4" t="s">
        <v>30</v>
      </c>
      <c r="I1238" s="5">
        <v>1</v>
      </c>
      <c r="J1238" s="6">
        <v>94</v>
      </c>
      <c r="K1238" s="7">
        <v>0</v>
      </c>
      <c r="L1238" s="6">
        <v>45.62</v>
      </c>
      <c r="M1238" s="6">
        <f t="shared" si="76"/>
        <v>94</v>
      </c>
      <c r="N1238" s="6">
        <f t="shared" si="77"/>
        <v>45.62</v>
      </c>
      <c r="O1238" s="6">
        <f t="shared" si="78"/>
        <v>48.38</v>
      </c>
      <c r="P1238" s="8">
        <f t="shared" si="79"/>
        <v>0.51468085106382977</v>
      </c>
      <c r="Q1238" s="9">
        <f>YEAR(SalesDataTable[[#This Row],[Order Date]])</f>
        <v>2026</v>
      </c>
      <c r="R1238" s="8" t="str">
        <f>"Q"&amp;ROUNDUP(MONTH(SalesDataTable[[#This Row],[Order Date]])/3,0)</f>
        <v>Q2</v>
      </c>
      <c r="S1238" s="5">
        <f>MONTH(SalesDataTable[[#This Row],[Order Date]])</f>
        <v>6</v>
      </c>
      <c r="T1238" s="8" t="str">
        <f>TEXT(SalesDataTable[[#This Row],[Order Date]],"mmm")</f>
        <v>Jun</v>
      </c>
    </row>
    <row r="1239" spans="1:20" ht="15.75" x14ac:dyDescent="0.25">
      <c r="A1239" s="2">
        <v>2895</v>
      </c>
      <c r="B1239" s="3">
        <v>46203</v>
      </c>
      <c r="C1239" s="4" t="s">
        <v>40</v>
      </c>
      <c r="D1239" s="4" t="s">
        <v>53</v>
      </c>
      <c r="E1239" s="4" t="s">
        <v>22</v>
      </c>
      <c r="F1239" s="4" t="s">
        <v>23</v>
      </c>
      <c r="G1239" s="4" t="s">
        <v>54</v>
      </c>
      <c r="H1239" s="4" t="s">
        <v>55</v>
      </c>
      <c r="I1239" s="5">
        <v>2</v>
      </c>
      <c r="J1239" s="6">
        <v>40.46</v>
      </c>
      <c r="K1239" s="7">
        <v>0</v>
      </c>
      <c r="L1239" s="6">
        <v>15.15</v>
      </c>
      <c r="M1239" s="6">
        <f t="shared" si="76"/>
        <v>80.92</v>
      </c>
      <c r="N1239" s="6">
        <f t="shared" si="77"/>
        <v>30.3</v>
      </c>
      <c r="O1239" s="6">
        <f t="shared" si="78"/>
        <v>50.620000000000005</v>
      </c>
      <c r="P1239" s="8">
        <f t="shared" si="79"/>
        <v>0.62555610479485912</v>
      </c>
      <c r="Q1239" s="9">
        <f>YEAR(SalesDataTable[[#This Row],[Order Date]])</f>
        <v>2026</v>
      </c>
      <c r="R1239" s="8" t="str">
        <f>"Q"&amp;ROUNDUP(MONTH(SalesDataTable[[#This Row],[Order Date]])/3,0)</f>
        <v>Q2</v>
      </c>
      <c r="S1239" s="5">
        <f>MONTH(SalesDataTable[[#This Row],[Order Date]])</f>
        <v>6</v>
      </c>
      <c r="T1239" s="8" t="str">
        <f>TEXT(SalesDataTable[[#This Row],[Order Date]],"mmm")</f>
        <v>Jun</v>
      </c>
    </row>
    <row r="1240" spans="1:20" ht="15.75" x14ac:dyDescent="0.25">
      <c r="A1240" s="2">
        <v>5158</v>
      </c>
      <c r="B1240" s="3">
        <v>46203</v>
      </c>
      <c r="C1240" s="4" t="s">
        <v>26</v>
      </c>
      <c r="D1240" s="4" t="s">
        <v>47</v>
      </c>
      <c r="E1240" s="4" t="s">
        <v>39</v>
      </c>
      <c r="F1240" s="4" t="s">
        <v>33</v>
      </c>
      <c r="G1240" s="4" t="s">
        <v>29</v>
      </c>
      <c r="H1240" s="4" t="s">
        <v>57</v>
      </c>
      <c r="I1240" s="5">
        <v>1</v>
      </c>
      <c r="J1240" s="6">
        <v>156.11000000000001</v>
      </c>
      <c r="K1240" s="7">
        <v>0</v>
      </c>
      <c r="L1240" s="6">
        <v>79.52</v>
      </c>
      <c r="M1240" s="6">
        <f t="shared" si="76"/>
        <v>156.11000000000001</v>
      </c>
      <c r="N1240" s="6">
        <f t="shared" si="77"/>
        <v>79.52</v>
      </c>
      <c r="O1240" s="6">
        <f t="shared" si="78"/>
        <v>76.590000000000018</v>
      </c>
      <c r="P1240" s="8">
        <f t="shared" si="79"/>
        <v>0.49061559157004681</v>
      </c>
      <c r="Q1240" s="9">
        <f>YEAR(SalesDataTable[[#This Row],[Order Date]])</f>
        <v>2026</v>
      </c>
      <c r="R1240" s="8" t="str">
        <f>"Q"&amp;ROUNDUP(MONTH(SalesDataTable[[#This Row],[Order Date]])/3,0)</f>
        <v>Q2</v>
      </c>
      <c r="S1240" s="5">
        <f>MONTH(SalesDataTable[[#This Row],[Order Date]])</f>
        <v>6</v>
      </c>
      <c r="T1240" s="8" t="str">
        <f>TEXT(SalesDataTable[[#This Row],[Order Date]],"mmm")</f>
        <v>Jun</v>
      </c>
    </row>
    <row r="1241" spans="1:20" ht="15.75" x14ac:dyDescent="0.25">
      <c r="A1241" s="2">
        <v>1217</v>
      </c>
      <c r="B1241" s="3">
        <v>46204</v>
      </c>
      <c r="C1241" s="4" t="s">
        <v>31</v>
      </c>
      <c r="D1241" s="4" t="s">
        <v>38</v>
      </c>
      <c r="E1241" s="4" t="s">
        <v>22</v>
      </c>
      <c r="F1241" s="4" t="s">
        <v>23</v>
      </c>
      <c r="G1241" s="4" t="s">
        <v>43</v>
      </c>
      <c r="H1241" s="4" t="s">
        <v>71</v>
      </c>
      <c r="I1241" s="5">
        <v>2</v>
      </c>
      <c r="J1241" s="6">
        <v>121.78</v>
      </c>
      <c r="K1241" s="7">
        <v>0.1</v>
      </c>
      <c r="L1241" s="6">
        <v>59.62</v>
      </c>
      <c r="M1241" s="6">
        <f t="shared" si="76"/>
        <v>219.20400000000001</v>
      </c>
      <c r="N1241" s="6">
        <f t="shared" si="77"/>
        <v>119.24</v>
      </c>
      <c r="O1241" s="6">
        <f t="shared" si="78"/>
        <v>99.964000000000013</v>
      </c>
      <c r="P1241" s="8">
        <f t="shared" si="79"/>
        <v>0.45603182423678407</v>
      </c>
      <c r="Q1241" s="9">
        <f>YEAR(SalesDataTable[[#This Row],[Order Date]])</f>
        <v>2026</v>
      </c>
      <c r="R1241" s="8" t="str">
        <f>"Q"&amp;ROUNDUP(MONTH(SalesDataTable[[#This Row],[Order Date]])/3,0)</f>
        <v>Q3</v>
      </c>
      <c r="S1241" s="5">
        <f>MONTH(SalesDataTable[[#This Row],[Order Date]])</f>
        <v>7</v>
      </c>
      <c r="T1241" s="8" t="str">
        <f>TEXT(SalesDataTable[[#This Row],[Order Date]],"mmm")</f>
        <v>Jul</v>
      </c>
    </row>
    <row r="1242" spans="1:20" ht="15.75" x14ac:dyDescent="0.25">
      <c r="A1242" s="2">
        <v>2249</v>
      </c>
      <c r="B1242" s="3">
        <v>46204</v>
      </c>
      <c r="C1242" s="4" t="s">
        <v>20</v>
      </c>
      <c r="D1242" s="4" t="s">
        <v>70</v>
      </c>
      <c r="E1242" s="4" t="s">
        <v>48</v>
      </c>
      <c r="F1242" s="4" t="s">
        <v>33</v>
      </c>
      <c r="G1242" s="4" t="s">
        <v>54</v>
      </c>
      <c r="H1242" s="4" t="s">
        <v>62</v>
      </c>
      <c r="I1242" s="5">
        <v>3</v>
      </c>
      <c r="J1242" s="6">
        <v>36.22</v>
      </c>
      <c r="K1242" s="7">
        <v>0.1</v>
      </c>
      <c r="L1242" s="6">
        <v>13.83</v>
      </c>
      <c r="M1242" s="6">
        <f t="shared" si="76"/>
        <v>97.793999999999997</v>
      </c>
      <c r="N1242" s="6">
        <f t="shared" si="77"/>
        <v>41.49</v>
      </c>
      <c r="O1242" s="6">
        <f t="shared" si="78"/>
        <v>56.303999999999995</v>
      </c>
      <c r="P1242" s="8">
        <f t="shared" si="79"/>
        <v>0.57574084299650286</v>
      </c>
      <c r="Q1242" s="9">
        <f>YEAR(SalesDataTable[[#This Row],[Order Date]])</f>
        <v>2026</v>
      </c>
      <c r="R1242" s="8" t="str">
        <f>"Q"&amp;ROUNDUP(MONTH(SalesDataTable[[#This Row],[Order Date]])/3,0)</f>
        <v>Q3</v>
      </c>
      <c r="S1242" s="5">
        <f>MONTH(SalesDataTable[[#This Row],[Order Date]])</f>
        <v>7</v>
      </c>
      <c r="T1242" s="8" t="str">
        <f>TEXT(SalesDataTable[[#This Row],[Order Date]],"mmm")</f>
        <v>Jul</v>
      </c>
    </row>
    <row r="1243" spans="1:20" ht="15.75" x14ac:dyDescent="0.25">
      <c r="A1243" s="2">
        <v>2650</v>
      </c>
      <c r="B1243" s="3">
        <v>46204</v>
      </c>
      <c r="C1243" s="4" t="s">
        <v>40</v>
      </c>
      <c r="D1243" s="4" t="s">
        <v>51</v>
      </c>
      <c r="E1243" s="4" t="s">
        <v>28</v>
      </c>
      <c r="F1243" s="4" t="s">
        <v>36</v>
      </c>
      <c r="G1243" s="4" t="s">
        <v>34</v>
      </c>
      <c r="H1243" s="4" t="s">
        <v>68</v>
      </c>
      <c r="I1243" s="5">
        <v>10</v>
      </c>
      <c r="J1243" s="6">
        <v>161.78</v>
      </c>
      <c r="K1243" s="7">
        <v>0.1</v>
      </c>
      <c r="L1243" s="6">
        <v>85.11</v>
      </c>
      <c r="M1243" s="6">
        <f t="shared" si="76"/>
        <v>1456.02</v>
      </c>
      <c r="N1243" s="6">
        <f t="shared" si="77"/>
        <v>851.1</v>
      </c>
      <c r="O1243" s="6">
        <f t="shared" si="78"/>
        <v>604.91999999999996</v>
      </c>
      <c r="P1243" s="8">
        <f t="shared" si="79"/>
        <v>0.4154613260806857</v>
      </c>
      <c r="Q1243" s="9">
        <f>YEAR(SalesDataTable[[#This Row],[Order Date]])</f>
        <v>2026</v>
      </c>
      <c r="R1243" s="8" t="str">
        <f>"Q"&amp;ROUNDUP(MONTH(SalesDataTable[[#This Row],[Order Date]])/3,0)</f>
        <v>Q3</v>
      </c>
      <c r="S1243" s="5">
        <f>MONTH(SalesDataTable[[#This Row],[Order Date]])</f>
        <v>7</v>
      </c>
      <c r="T1243" s="8" t="str">
        <f>TEXT(SalesDataTable[[#This Row],[Order Date]],"mmm")</f>
        <v>Jul</v>
      </c>
    </row>
    <row r="1244" spans="1:20" ht="15.75" x14ac:dyDescent="0.25">
      <c r="A1244" s="2">
        <v>3937</v>
      </c>
      <c r="B1244" s="3">
        <v>46204</v>
      </c>
      <c r="C1244" s="4" t="s">
        <v>40</v>
      </c>
      <c r="D1244" s="4" t="s">
        <v>51</v>
      </c>
      <c r="E1244" s="4" t="s">
        <v>22</v>
      </c>
      <c r="F1244" s="4" t="s">
        <v>36</v>
      </c>
      <c r="G1244" s="4" t="s">
        <v>43</v>
      </c>
      <c r="H1244" s="4" t="s">
        <v>71</v>
      </c>
      <c r="I1244" s="5">
        <v>3</v>
      </c>
      <c r="J1244" s="6">
        <v>126.23</v>
      </c>
      <c r="K1244" s="7">
        <v>0.05</v>
      </c>
      <c r="L1244" s="6">
        <v>61.81</v>
      </c>
      <c r="M1244" s="6">
        <f t="shared" si="76"/>
        <v>359.75549999999998</v>
      </c>
      <c r="N1244" s="6">
        <f t="shared" si="77"/>
        <v>185.43</v>
      </c>
      <c r="O1244" s="6">
        <f t="shared" si="78"/>
        <v>174.32549999999998</v>
      </c>
      <c r="P1244" s="8">
        <f t="shared" si="79"/>
        <v>0.4845666014835075</v>
      </c>
      <c r="Q1244" s="9">
        <f>YEAR(SalesDataTable[[#This Row],[Order Date]])</f>
        <v>2026</v>
      </c>
      <c r="R1244" s="8" t="str">
        <f>"Q"&amp;ROUNDUP(MONTH(SalesDataTable[[#This Row],[Order Date]])/3,0)</f>
        <v>Q3</v>
      </c>
      <c r="S1244" s="5">
        <f>MONTH(SalesDataTable[[#This Row],[Order Date]])</f>
        <v>7</v>
      </c>
      <c r="T1244" s="8" t="str">
        <f>TEXT(SalesDataTable[[#This Row],[Order Date]],"mmm")</f>
        <v>Jul</v>
      </c>
    </row>
    <row r="1245" spans="1:20" ht="15.75" x14ac:dyDescent="0.25">
      <c r="A1245" s="2">
        <v>4122</v>
      </c>
      <c r="B1245" s="3">
        <v>46204</v>
      </c>
      <c r="C1245" s="4" t="s">
        <v>40</v>
      </c>
      <c r="D1245" s="4" t="s">
        <v>53</v>
      </c>
      <c r="E1245" s="4" t="s">
        <v>22</v>
      </c>
      <c r="F1245" s="4" t="s">
        <v>23</v>
      </c>
      <c r="G1245" s="4" t="s">
        <v>24</v>
      </c>
      <c r="H1245" s="4" t="s">
        <v>25</v>
      </c>
      <c r="I1245" s="5">
        <v>4</v>
      </c>
      <c r="J1245" s="6">
        <v>79.97</v>
      </c>
      <c r="K1245" s="7">
        <v>0.1</v>
      </c>
      <c r="L1245" s="6">
        <v>43.36</v>
      </c>
      <c r="M1245" s="6">
        <f t="shared" si="76"/>
        <v>287.892</v>
      </c>
      <c r="N1245" s="6">
        <f t="shared" si="77"/>
        <v>173.44</v>
      </c>
      <c r="O1245" s="6">
        <f t="shared" si="78"/>
        <v>114.452</v>
      </c>
      <c r="P1245" s="8">
        <f t="shared" si="79"/>
        <v>0.39755185972517471</v>
      </c>
      <c r="Q1245" s="9">
        <f>YEAR(SalesDataTable[[#This Row],[Order Date]])</f>
        <v>2026</v>
      </c>
      <c r="R1245" s="8" t="str">
        <f>"Q"&amp;ROUNDUP(MONTH(SalesDataTable[[#This Row],[Order Date]])/3,0)</f>
        <v>Q3</v>
      </c>
      <c r="S1245" s="5">
        <f>MONTH(SalesDataTable[[#This Row],[Order Date]])</f>
        <v>7</v>
      </c>
      <c r="T1245" s="8" t="str">
        <f>TEXT(SalesDataTable[[#This Row],[Order Date]],"mmm")</f>
        <v>Jul</v>
      </c>
    </row>
    <row r="1246" spans="1:20" ht="15.75" x14ac:dyDescent="0.25">
      <c r="A1246" s="2">
        <v>4589</v>
      </c>
      <c r="B1246" s="3">
        <v>46204</v>
      </c>
      <c r="C1246" s="4" t="s">
        <v>40</v>
      </c>
      <c r="D1246" s="4" t="s">
        <v>53</v>
      </c>
      <c r="E1246" s="4" t="s">
        <v>39</v>
      </c>
      <c r="F1246" s="4" t="s">
        <v>33</v>
      </c>
      <c r="G1246" s="4" t="s">
        <v>24</v>
      </c>
      <c r="H1246" s="4" t="s">
        <v>50</v>
      </c>
      <c r="I1246" s="5">
        <v>2</v>
      </c>
      <c r="J1246" s="6">
        <v>102.37</v>
      </c>
      <c r="K1246" s="7">
        <v>0</v>
      </c>
      <c r="L1246" s="6">
        <v>50.25</v>
      </c>
      <c r="M1246" s="6">
        <f t="shared" si="76"/>
        <v>204.74</v>
      </c>
      <c r="N1246" s="6">
        <f t="shared" si="77"/>
        <v>100.5</v>
      </c>
      <c r="O1246" s="6">
        <f t="shared" si="78"/>
        <v>104.24000000000001</v>
      </c>
      <c r="P1246" s="8">
        <f t="shared" si="79"/>
        <v>0.50913353521539517</v>
      </c>
      <c r="Q1246" s="9">
        <f>YEAR(SalesDataTable[[#This Row],[Order Date]])</f>
        <v>2026</v>
      </c>
      <c r="R1246" s="8" t="str">
        <f>"Q"&amp;ROUNDUP(MONTH(SalesDataTable[[#This Row],[Order Date]])/3,0)</f>
        <v>Q3</v>
      </c>
      <c r="S1246" s="5">
        <f>MONTH(SalesDataTable[[#This Row],[Order Date]])</f>
        <v>7</v>
      </c>
      <c r="T1246" s="8" t="str">
        <f>TEXT(SalesDataTable[[#This Row],[Order Date]],"mmm")</f>
        <v>Jul</v>
      </c>
    </row>
    <row r="1247" spans="1:20" ht="15.75" x14ac:dyDescent="0.25">
      <c r="A1247" s="2">
        <v>4873</v>
      </c>
      <c r="B1247" s="3">
        <v>46204</v>
      </c>
      <c r="C1247" s="4" t="s">
        <v>40</v>
      </c>
      <c r="D1247" s="4" t="s">
        <v>67</v>
      </c>
      <c r="E1247" s="4" t="s">
        <v>22</v>
      </c>
      <c r="F1247" s="4" t="s">
        <v>33</v>
      </c>
      <c r="G1247" s="4" t="s">
        <v>24</v>
      </c>
      <c r="H1247" s="4" t="s">
        <v>50</v>
      </c>
      <c r="I1247" s="5">
        <v>1</v>
      </c>
      <c r="J1247" s="6">
        <v>102.13</v>
      </c>
      <c r="K1247" s="7">
        <v>0</v>
      </c>
      <c r="L1247" s="6">
        <v>49.17</v>
      </c>
      <c r="M1247" s="6">
        <f t="shared" si="76"/>
        <v>102.13</v>
      </c>
      <c r="N1247" s="6">
        <f t="shared" si="77"/>
        <v>49.17</v>
      </c>
      <c r="O1247" s="6">
        <f t="shared" si="78"/>
        <v>52.959999999999994</v>
      </c>
      <c r="P1247" s="8">
        <f t="shared" si="79"/>
        <v>0.5185547831195535</v>
      </c>
      <c r="Q1247" s="9">
        <f>YEAR(SalesDataTable[[#This Row],[Order Date]])</f>
        <v>2026</v>
      </c>
      <c r="R1247" s="8" t="str">
        <f>"Q"&amp;ROUNDUP(MONTH(SalesDataTable[[#This Row],[Order Date]])/3,0)</f>
        <v>Q3</v>
      </c>
      <c r="S1247" s="5">
        <f>MONTH(SalesDataTable[[#This Row],[Order Date]])</f>
        <v>7</v>
      </c>
      <c r="T1247" s="8" t="str">
        <f>TEXT(SalesDataTable[[#This Row],[Order Date]],"mmm")</f>
        <v>Jul</v>
      </c>
    </row>
    <row r="1248" spans="1:20" ht="15.75" x14ac:dyDescent="0.25">
      <c r="A1248" s="2">
        <v>729</v>
      </c>
      <c r="B1248" s="3">
        <v>46205</v>
      </c>
      <c r="C1248" s="4" t="s">
        <v>31</v>
      </c>
      <c r="D1248" s="4" t="s">
        <v>32</v>
      </c>
      <c r="E1248" s="4" t="s">
        <v>22</v>
      </c>
      <c r="F1248" s="4" t="s">
        <v>23</v>
      </c>
      <c r="G1248" s="4" t="s">
        <v>34</v>
      </c>
      <c r="H1248" s="4" t="s">
        <v>68</v>
      </c>
      <c r="I1248" s="5">
        <v>1</v>
      </c>
      <c r="J1248" s="6">
        <v>161.82</v>
      </c>
      <c r="K1248" s="7">
        <v>0</v>
      </c>
      <c r="L1248" s="6">
        <v>87.15</v>
      </c>
      <c r="M1248" s="6">
        <f t="shared" si="76"/>
        <v>161.82</v>
      </c>
      <c r="N1248" s="6">
        <f t="shared" si="77"/>
        <v>87.15</v>
      </c>
      <c r="O1248" s="6">
        <f t="shared" si="78"/>
        <v>74.669999999999987</v>
      </c>
      <c r="P1248" s="8">
        <f t="shared" si="79"/>
        <v>0.46143863552094916</v>
      </c>
      <c r="Q1248" s="9">
        <f>YEAR(SalesDataTable[[#This Row],[Order Date]])</f>
        <v>2026</v>
      </c>
      <c r="R1248" s="8" t="str">
        <f>"Q"&amp;ROUNDUP(MONTH(SalesDataTable[[#This Row],[Order Date]])/3,0)</f>
        <v>Q3</v>
      </c>
      <c r="S1248" s="5">
        <f>MONTH(SalesDataTable[[#This Row],[Order Date]])</f>
        <v>7</v>
      </c>
      <c r="T1248" s="8" t="str">
        <f>TEXT(SalesDataTable[[#This Row],[Order Date]],"mmm")</f>
        <v>Jul</v>
      </c>
    </row>
    <row r="1249" spans="1:20" ht="15.75" x14ac:dyDescent="0.25">
      <c r="A1249" s="2">
        <v>906</v>
      </c>
      <c r="B1249" s="3">
        <v>46205</v>
      </c>
      <c r="C1249" s="4" t="s">
        <v>40</v>
      </c>
      <c r="D1249" s="4" t="s">
        <v>53</v>
      </c>
      <c r="E1249" s="4" t="s">
        <v>22</v>
      </c>
      <c r="F1249" s="4" t="s">
        <v>33</v>
      </c>
      <c r="G1249" s="4" t="s">
        <v>24</v>
      </c>
      <c r="H1249" s="4" t="s">
        <v>25</v>
      </c>
      <c r="I1249" s="5">
        <v>2</v>
      </c>
      <c r="J1249" s="6">
        <v>83.29</v>
      </c>
      <c r="K1249" s="7">
        <v>0</v>
      </c>
      <c r="L1249" s="6">
        <v>42.45</v>
      </c>
      <c r="M1249" s="6">
        <f t="shared" si="76"/>
        <v>166.58</v>
      </c>
      <c r="N1249" s="6">
        <f t="shared" si="77"/>
        <v>84.9</v>
      </c>
      <c r="O1249" s="6">
        <f t="shared" si="78"/>
        <v>81.680000000000007</v>
      </c>
      <c r="P1249" s="8">
        <f t="shared" si="79"/>
        <v>0.49033497418657701</v>
      </c>
      <c r="Q1249" s="9">
        <f>YEAR(SalesDataTable[[#This Row],[Order Date]])</f>
        <v>2026</v>
      </c>
      <c r="R1249" s="8" t="str">
        <f>"Q"&amp;ROUNDUP(MONTH(SalesDataTable[[#This Row],[Order Date]])/3,0)</f>
        <v>Q3</v>
      </c>
      <c r="S1249" s="5">
        <f>MONTH(SalesDataTable[[#This Row],[Order Date]])</f>
        <v>7</v>
      </c>
      <c r="T1249" s="8" t="str">
        <f>TEXT(SalesDataTable[[#This Row],[Order Date]],"mmm")</f>
        <v>Jul</v>
      </c>
    </row>
    <row r="1250" spans="1:20" ht="15.75" x14ac:dyDescent="0.25">
      <c r="A1250" s="2">
        <v>1531</v>
      </c>
      <c r="B1250" s="3">
        <v>46205</v>
      </c>
      <c r="C1250" s="4" t="s">
        <v>31</v>
      </c>
      <c r="D1250" s="4" t="s">
        <v>72</v>
      </c>
      <c r="E1250" s="4" t="s">
        <v>22</v>
      </c>
      <c r="F1250" s="4" t="s">
        <v>33</v>
      </c>
      <c r="G1250" s="4" t="s">
        <v>34</v>
      </c>
      <c r="H1250" s="4" t="s">
        <v>64</v>
      </c>
      <c r="I1250" s="5">
        <v>2</v>
      </c>
      <c r="J1250" s="6">
        <v>136.72999999999999</v>
      </c>
      <c r="K1250" s="7">
        <v>0</v>
      </c>
      <c r="L1250" s="6">
        <v>66.03</v>
      </c>
      <c r="M1250" s="6">
        <f t="shared" si="76"/>
        <v>273.45999999999998</v>
      </c>
      <c r="N1250" s="6">
        <f t="shared" si="77"/>
        <v>132.06</v>
      </c>
      <c r="O1250" s="6">
        <f t="shared" si="78"/>
        <v>141.39999999999998</v>
      </c>
      <c r="P1250" s="8">
        <f t="shared" si="79"/>
        <v>0.5170774519125283</v>
      </c>
      <c r="Q1250" s="9">
        <f>YEAR(SalesDataTable[[#This Row],[Order Date]])</f>
        <v>2026</v>
      </c>
      <c r="R1250" s="8" t="str">
        <f>"Q"&amp;ROUNDUP(MONTH(SalesDataTable[[#This Row],[Order Date]])/3,0)</f>
        <v>Q3</v>
      </c>
      <c r="S1250" s="5">
        <f>MONTH(SalesDataTable[[#This Row],[Order Date]])</f>
        <v>7</v>
      </c>
      <c r="T1250" s="8" t="str">
        <f>TEXT(SalesDataTable[[#This Row],[Order Date]],"mmm")</f>
        <v>Jul</v>
      </c>
    </row>
    <row r="1251" spans="1:20" ht="15.75" x14ac:dyDescent="0.25">
      <c r="A1251" s="2">
        <v>1683</v>
      </c>
      <c r="B1251" s="3">
        <v>46205</v>
      </c>
      <c r="C1251" s="4" t="s">
        <v>31</v>
      </c>
      <c r="D1251" s="4" t="s">
        <v>32</v>
      </c>
      <c r="E1251" s="4" t="s">
        <v>48</v>
      </c>
      <c r="F1251" s="4" t="s">
        <v>23</v>
      </c>
      <c r="G1251" s="4" t="s">
        <v>29</v>
      </c>
      <c r="H1251" s="4" t="s">
        <v>57</v>
      </c>
      <c r="I1251" s="5">
        <v>2</v>
      </c>
      <c r="J1251" s="6">
        <v>152.44</v>
      </c>
      <c r="K1251" s="7">
        <v>0</v>
      </c>
      <c r="L1251" s="6">
        <v>81.23</v>
      </c>
      <c r="M1251" s="6">
        <f t="shared" si="76"/>
        <v>304.88</v>
      </c>
      <c r="N1251" s="6">
        <f t="shared" si="77"/>
        <v>162.46</v>
      </c>
      <c r="O1251" s="6">
        <f t="shared" si="78"/>
        <v>142.41999999999999</v>
      </c>
      <c r="P1251" s="8">
        <f t="shared" si="79"/>
        <v>0.46713461033849379</v>
      </c>
      <c r="Q1251" s="9">
        <f>YEAR(SalesDataTable[[#This Row],[Order Date]])</f>
        <v>2026</v>
      </c>
      <c r="R1251" s="8" t="str">
        <f>"Q"&amp;ROUNDUP(MONTH(SalesDataTable[[#This Row],[Order Date]])/3,0)</f>
        <v>Q3</v>
      </c>
      <c r="S1251" s="5">
        <f>MONTH(SalesDataTable[[#This Row],[Order Date]])</f>
        <v>7</v>
      </c>
      <c r="T1251" s="8" t="str">
        <f>TEXT(SalesDataTable[[#This Row],[Order Date]],"mmm")</f>
        <v>Jul</v>
      </c>
    </row>
    <row r="1252" spans="1:20" ht="15.75" x14ac:dyDescent="0.25">
      <c r="A1252" s="2">
        <v>2363</v>
      </c>
      <c r="B1252" s="3">
        <v>46205</v>
      </c>
      <c r="C1252" s="4" t="s">
        <v>40</v>
      </c>
      <c r="D1252" s="4" t="s">
        <v>51</v>
      </c>
      <c r="E1252" s="4" t="s">
        <v>22</v>
      </c>
      <c r="F1252" s="4" t="s">
        <v>33</v>
      </c>
      <c r="G1252" s="4" t="s">
        <v>29</v>
      </c>
      <c r="H1252" s="4" t="s">
        <v>66</v>
      </c>
      <c r="I1252" s="5">
        <v>2</v>
      </c>
      <c r="J1252" s="6">
        <v>71.28</v>
      </c>
      <c r="K1252" s="7">
        <v>0.1</v>
      </c>
      <c r="L1252" s="6">
        <v>32.67</v>
      </c>
      <c r="M1252" s="6">
        <f t="shared" si="76"/>
        <v>128.304</v>
      </c>
      <c r="N1252" s="6">
        <f t="shared" si="77"/>
        <v>65.34</v>
      </c>
      <c r="O1252" s="6">
        <f t="shared" si="78"/>
        <v>62.963999999999999</v>
      </c>
      <c r="P1252" s="8">
        <f t="shared" si="79"/>
        <v>0.4907407407407407</v>
      </c>
      <c r="Q1252" s="9">
        <f>YEAR(SalesDataTable[[#This Row],[Order Date]])</f>
        <v>2026</v>
      </c>
      <c r="R1252" s="8" t="str">
        <f>"Q"&amp;ROUNDUP(MONTH(SalesDataTable[[#This Row],[Order Date]])/3,0)</f>
        <v>Q3</v>
      </c>
      <c r="S1252" s="5">
        <f>MONTH(SalesDataTable[[#This Row],[Order Date]])</f>
        <v>7</v>
      </c>
      <c r="T1252" s="8" t="str">
        <f>TEXT(SalesDataTable[[#This Row],[Order Date]],"mmm")</f>
        <v>Jul</v>
      </c>
    </row>
    <row r="1253" spans="1:20" ht="15.75" x14ac:dyDescent="0.25">
      <c r="A1253" s="2">
        <v>3858</v>
      </c>
      <c r="B1253" s="3">
        <v>46205</v>
      </c>
      <c r="C1253" s="4" t="s">
        <v>31</v>
      </c>
      <c r="D1253" s="4" t="s">
        <v>38</v>
      </c>
      <c r="E1253" s="4" t="s">
        <v>48</v>
      </c>
      <c r="F1253" s="4" t="s">
        <v>23</v>
      </c>
      <c r="G1253" s="4" t="s">
        <v>24</v>
      </c>
      <c r="H1253" s="4" t="s">
        <v>25</v>
      </c>
      <c r="I1253" s="5">
        <v>1</v>
      </c>
      <c r="J1253" s="6">
        <v>80.290000000000006</v>
      </c>
      <c r="K1253" s="7">
        <v>0.1</v>
      </c>
      <c r="L1253" s="6">
        <v>43.47</v>
      </c>
      <c r="M1253" s="6">
        <f t="shared" si="76"/>
        <v>72.26100000000001</v>
      </c>
      <c r="N1253" s="6">
        <f t="shared" si="77"/>
        <v>43.47</v>
      </c>
      <c r="O1253" s="6">
        <f t="shared" si="78"/>
        <v>28.791000000000011</v>
      </c>
      <c r="P1253" s="8">
        <f t="shared" si="79"/>
        <v>0.39843068875326948</v>
      </c>
      <c r="Q1253" s="9">
        <f>YEAR(SalesDataTable[[#This Row],[Order Date]])</f>
        <v>2026</v>
      </c>
      <c r="R1253" s="8" t="str">
        <f>"Q"&amp;ROUNDUP(MONTH(SalesDataTable[[#This Row],[Order Date]])/3,0)</f>
        <v>Q3</v>
      </c>
      <c r="S1253" s="5">
        <f>MONTH(SalesDataTable[[#This Row],[Order Date]])</f>
        <v>7</v>
      </c>
      <c r="T1253" s="8" t="str">
        <f>TEXT(SalesDataTable[[#This Row],[Order Date]],"mmm")</f>
        <v>Jul</v>
      </c>
    </row>
    <row r="1254" spans="1:20" ht="15.75" x14ac:dyDescent="0.25">
      <c r="A1254" s="2">
        <v>4233</v>
      </c>
      <c r="B1254" s="3">
        <v>46205</v>
      </c>
      <c r="C1254" s="4" t="s">
        <v>26</v>
      </c>
      <c r="D1254" s="4" t="s">
        <v>47</v>
      </c>
      <c r="E1254" s="4" t="s">
        <v>48</v>
      </c>
      <c r="F1254" s="4" t="s">
        <v>33</v>
      </c>
      <c r="G1254" s="4" t="s">
        <v>29</v>
      </c>
      <c r="H1254" s="4" t="s">
        <v>37</v>
      </c>
      <c r="I1254" s="5">
        <v>1</v>
      </c>
      <c r="J1254" s="6">
        <v>142.38</v>
      </c>
      <c r="K1254" s="7">
        <v>0.05</v>
      </c>
      <c r="L1254" s="6">
        <v>77.17</v>
      </c>
      <c r="M1254" s="6">
        <f t="shared" si="76"/>
        <v>135.261</v>
      </c>
      <c r="N1254" s="6">
        <f t="shared" si="77"/>
        <v>77.17</v>
      </c>
      <c r="O1254" s="6">
        <f t="shared" si="78"/>
        <v>58.090999999999994</v>
      </c>
      <c r="P1254" s="8">
        <f t="shared" si="79"/>
        <v>0.42947338848596417</v>
      </c>
      <c r="Q1254" s="9">
        <f>YEAR(SalesDataTable[[#This Row],[Order Date]])</f>
        <v>2026</v>
      </c>
      <c r="R1254" s="8" t="str">
        <f>"Q"&amp;ROUNDUP(MONTH(SalesDataTable[[#This Row],[Order Date]])/3,0)</f>
        <v>Q3</v>
      </c>
      <c r="S1254" s="5">
        <f>MONTH(SalesDataTable[[#This Row],[Order Date]])</f>
        <v>7</v>
      </c>
      <c r="T1254" s="8" t="str">
        <f>TEXT(SalesDataTable[[#This Row],[Order Date]],"mmm")</f>
        <v>Jul</v>
      </c>
    </row>
    <row r="1255" spans="1:20" ht="15.75" x14ac:dyDescent="0.25">
      <c r="A1255" s="2">
        <v>5071</v>
      </c>
      <c r="B1255" s="3">
        <v>46205</v>
      </c>
      <c r="C1255" s="4" t="s">
        <v>40</v>
      </c>
      <c r="D1255" s="4" t="s">
        <v>51</v>
      </c>
      <c r="E1255" s="4" t="s">
        <v>22</v>
      </c>
      <c r="F1255" s="4" t="s">
        <v>33</v>
      </c>
      <c r="G1255" s="4" t="s">
        <v>29</v>
      </c>
      <c r="H1255" s="4" t="s">
        <v>30</v>
      </c>
      <c r="I1255" s="5">
        <v>3</v>
      </c>
      <c r="J1255" s="6">
        <v>91.47</v>
      </c>
      <c r="K1255" s="7">
        <v>0.05</v>
      </c>
      <c r="L1255" s="6">
        <v>45.6</v>
      </c>
      <c r="M1255" s="6">
        <f t="shared" si="76"/>
        <v>260.68949999999995</v>
      </c>
      <c r="N1255" s="6">
        <f t="shared" si="77"/>
        <v>136.80000000000001</v>
      </c>
      <c r="O1255" s="6">
        <f t="shared" si="78"/>
        <v>123.88949999999994</v>
      </c>
      <c r="P1255" s="8">
        <f t="shared" si="79"/>
        <v>0.47523778287963253</v>
      </c>
      <c r="Q1255" s="9">
        <f>YEAR(SalesDataTable[[#This Row],[Order Date]])</f>
        <v>2026</v>
      </c>
      <c r="R1255" s="8" t="str">
        <f>"Q"&amp;ROUNDUP(MONTH(SalesDataTable[[#This Row],[Order Date]])/3,0)</f>
        <v>Q3</v>
      </c>
      <c r="S1255" s="5">
        <f>MONTH(SalesDataTable[[#This Row],[Order Date]])</f>
        <v>7</v>
      </c>
      <c r="T1255" s="8" t="str">
        <f>TEXT(SalesDataTable[[#This Row],[Order Date]],"mmm")</f>
        <v>Jul</v>
      </c>
    </row>
    <row r="1256" spans="1:20" ht="15.75" x14ac:dyDescent="0.25">
      <c r="A1256" s="2">
        <v>5174</v>
      </c>
      <c r="B1256" s="3">
        <v>46205</v>
      </c>
      <c r="C1256" s="4" t="s">
        <v>26</v>
      </c>
      <c r="D1256" s="4" t="s">
        <v>61</v>
      </c>
      <c r="E1256" s="4" t="s">
        <v>39</v>
      </c>
      <c r="F1256" s="4" t="s">
        <v>33</v>
      </c>
      <c r="G1256" s="4" t="s">
        <v>34</v>
      </c>
      <c r="H1256" s="4" t="s">
        <v>52</v>
      </c>
      <c r="I1256" s="5">
        <v>1</v>
      </c>
      <c r="J1256" s="6">
        <v>45.92</v>
      </c>
      <c r="K1256" s="7">
        <v>0.05</v>
      </c>
      <c r="L1256" s="6">
        <v>17.91</v>
      </c>
      <c r="M1256" s="6">
        <f t="shared" si="76"/>
        <v>43.624000000000002</v>
      </c>
      <c r="N1256" s="6">
        <f t="shared" si="77"/>
        <v>17.91</v>
      </c>
      <c r="O1256" s="6">
        <f t="shared" si="78"/>
        <v>25.714000000000002</v>
      </c>
      <c r="P1256" s="8">
        <f t="shared" si="79"/>
        <v>0.58944617641665142</v>
      </c>
      <c r="Q1256" s="9">
        <f>YEAR(SalesDataTable[[#This Row],[Order Date]])</f>
        <v>2026</v>
      </c>
      <c r="R1256" s="8" t="str">
        <f>"Q"&amp;ROUNDUP(MONTH(SalesDataTable[[#This Row],[Order Date]])/3,0)</f>
        <v>Q3</v>
      </c>
      <c r="S1256" s="5">
        <f>MONTH(SalesDataTable[[#This Row],[Order Date]])</f>
        <v>7</v>
      </c>
      <c r="T1256" s="8" t="str">
        <f>TEXT(SalesDataTable[[#This Row],[Order Date]],"mmm")</f>
        <v>Jul</v>
      </c>
    </row>
    <row r="1257" spans="1:20" ht="15.75" x14ac:dyDescent="0.25">
      <c r="A1257" s="2">
        <v>727</v>
      </c>
      <c r="B1257" s="3">
        <v>46206</v>
      </c>
      <c r="C1257" s="4" t="s">
        <v>40</v>
      </c>
      <c r="D1257" s="4" t="s">
        <v>41</v>
      </c>
      <c r="E1257" s="4" t="s">
        <v>39</v>
      </c>
      <c r="F1257" s="4" t="s">
        <v>33</v>
      </c>
      <c r="G1257" s="4" t="s">
        <v>54</v>
      </c>
      <c r="H1257" s="4" t="s">
        <v>62</v>
      </c>
      <c r="I1257" s="5">
        <v>1</v>
      </c>
      <c r="J1257" s="6">
        <v>36.01</v>
      </c>
      <c r="K1257" s="7">
        <v>0</v>
      </c>
      <c r="L1257" s="6">
        <v>14.11</v>
      </c>
      <c r="M1257" s="6">
        <f t="shared" si="76"/>
        <v>36.01</v>
      </c>
      <c r="N1257" s="6">
        <f t="shared" si="77"/>
        <v>14.11</v>
      </c>
      <c r="O1257" s="6">
        <f t="shared" si="78"/>
        <v>21.9</v>
      </c>
      <c r="P1257" s="8">
        <f t="shared" si="79"/>
        <v>0.60816439877811723</v>
      </c>
      <c r="Q1257" s="9">
        <f>YEAR(SalesDataTable[[#This Row],[Order Date]])</f>
        <v>2026</v>
      </c>
      <c r="R1257" s="8" t="str">
        <f>"Q"&amp;ROUNDUP(MONTH(SalesDataTable[[#This Row],[Order Date]])/3,0)</f>
        <v>Q3</v>
      </c>
      <c r="S1257" s="5">
        <f>MONTH(SalesDataTable[[#This Row],[Order Date]])</f>
        <v>7</v>
      </c>
      <c r="T1257" s="8" t="str">
        <f>TEXT(SalesDataTable[[#This Row],[Order Date]],"mmm")</f>
        <v>Jul</v>
      </c>
    </row>
    <row r="1258" spans="1:20" ht="15.75" x14ac:dyDescent="0.25">
      <c r="A1258" s="2">
        <v>1546</v>
      </c>
      <c r="B1258" s="3">
        <v>46206</v>
      </c>
      <c r="C1258" s="4" t="s">
        <v>40</v>
      </c>
      <c r="D1258" s="4" t="s">
        <v>67</v>
      </c>
      <c r="E1258" s="4" t="s">
        <v>22</v>
      </c>
      <c r="F1258" s="4" t="s">
        <v>36</v>
      </c>
      <c r="G1258" s="4" t="s">
        <v>34</v>
      </c>
      <c r="H1258" s="4" t="s">
        <v>68</v>
      </c>
      <c r="I1258" s="5">
        <v>1</v>
      </c>
      <c r="J1258" s="6">
        <v>165.8</v>
      </c>
      <c r="K1258" s="7">
        <v>0.1</v>
      </c>
      <c r="L1258" s="6">
        <v>88.32</v>
      </c>
      <c r="M1258" s="6">
        <f t="shared" si="76"/>
        <v>149.22000000000003</v>
      </c>
      <c r="N1258" s="6">
        <f t="shared" si="77"/>
        <v>88.32</v>
      </c>
      <c r="O1258" s="6">
        <f t="shared" si="78"/>
        <v>60.900000000000034</v>
      </c>
      <c r="P1258" s="8">
        <f t="shared" si="79"/>
        <v>0.40812223562525146</v>
      </c>
      <c r="Q1258" s="9">
        <f>YEAR(SalesDataTable[[#This Row],[Order Date]])</f>
        <v>2026</v>
      </c>
      <c r="R1258" s="8" t="str">
        <f>"Q"&amp;ROUNDUP(MONTH(SalesDataTable[[#This Row],[Order Date]])/3,0)</f>
        <v>Q3</v>
      </c>
      <c r="S1258" s="5">
        <f>MONTH(SalesDataTable[[#This Row],[Order Date]])</f>
        <v>7</v>
      </c>
      <c r="T1258" s="8" t="str">
        <f>TEXT(SalesDataTable[[#This Row],[Order Date]],"mmm")</f>
        <v>Jul</v>
      </c>
    </row>
    <row r="1259" spans="1:20" ht="15.75" x14ac:dyDescent="0.25">
      <c r="A1259" s="2">
        <v>3610</v>
      </c>
      <c r="B1259" s="3">
        <v>46206</v>
      </c>
      <c r="C1259" s="4" t="s">
        <v>31</v>
      </c>
      <c r="D1259" s="4" t="s">
        <v>32</v>
      </c>
      <c r="E1259" s="4" t="s">
        <v>28</v>
      </c>
      <c r="F1259" s="4" t="s">
        <v>36</v>
      </c>
      <c r="G1259" s="4" t="s">
        <v>54</v>
      </c>
      <c r="H1259" s="4" t="s">
        <v>55</v>
      </c>
      <c r="I1259" s="5">
        <v>5</v>
      </c>
      <c r="J1259" s="6">
        <v>40.36</v>
      </c>
      <c r="K1259" s="7">
        <v>0.15</v>
      </c>
      <c r="L1259" s="6">
        <v>14.57</v>
      </c>
      <c r="M1259" s="6">
        <f t="shared" si="76"/>
        <v>171.53</v>
      </c>
      <c r="N1259" s="6">
        <f t="shared" si="77"/>
        <v>72.849999999999994</v>
      </c>
      <c r="O1259" s="6">
        <f t="shared" si="78"/>
        <v>98.68</v>
      </c>
      <c r="P1259" s="8">
        <f t="shared" si="79"/>
        <v>0.57529295167026184</v>
      </c>
      <c r="Q1259" s="9">
        <f>YEAR(SalesDataTable[[#This Row],[Order Date]])</f>
        <v>2026</v>
      </c>
      <c r="R1259" s="8" t="str">
        <f>"Q"&amp;ROUNDUP(MONTH(SalesDataTable[[#This Row],[Order Date]])/3,0)</f>
        <v>Q3</v>
      </c>
      <c r="S1259" s="5">
        <f>MONTH(SalesDataTable[[#This Row],[Order Date]])</f>
        <v>7</v>
      </c>
      <c r="T1259" s="8" t="str">
        <f>TEXT(SalesDataTable[[#This Row],[Order Date]],"mmm")</f>
        <v>Jul</v>
      </c>
    </row>
    <row r="1260" spans="1:20" ht="15.75" x14ac:dyDescent="0.25">
      <c r="A1260" s="2">
        <v>3931</v>
      </c>
      <c r="B1260" s="3">
        <v>46206</v>
      </c>
      <c r="C1260" s="4" t="s">
        <v>31</v>
      </c>
      <c r="D1260" s="4" t="s">
        <v>72</v>
      </c>
      <c r="E1260" s="4" t="s">
        <v>28</v>
      </c>
      <c r="F1260" s="4" t="s">
        <v>36</v>
      </c>
      <c r="G1260" s="4" t="s">
        <v>29</v>
      </c>
      <c r="H1260" s="4" t="s">
        <v>37</v>
      </c>
      <c r="I1260" s="5">
        <v>12</v>
      </c>
      <c r="J1260" s="6">
        <v>143.77000000000001</v>
      </c>
      <c r="K1260" s="7">
        <v>0.1</v>
      </c>
      <c r="L1260" s="6">
        <v>81.680000000000007</v>
      </c>
      <c r="M1260" s="6">
        <f t="shared" si="76"/>
        <v>1552.7160000000003</v>
      </c>
      <c r="N1260" s="6">
        <f t="shared" si="77"/>
        <v>980.16000000000008</v>
      </c>
      <c r="O1260" s="6">
        <f t="shared" si="78"/>
        <v>572.55600000000027</v>
      </c>
      <c r="P1260" s="8">
        <f t="shared" si="79"/>
        <v>0.3687448316369511</v>
      </c>
      <c r="Q1260" s="9">
        <f>YEAR(SalesDataTable[[#This Row],[Order Date]])</f>
        <v>2026</v>
      </c>
      <c r="R1260" s="8" t="str">
        <f>"Q"&amp;ROUNDUP(MONTH(SalesDataTable[[#This Row],[Order Date]])/3,0)</f>
        <v>Q3</v>
      </c>
      <c r="S1260" s="5">
        <f>MONTH(SalesDataTable[[#This Row],[Order Date]])</f>
        <v>7</v>
      </c>
      <c r="T1260" s="8" t="str">
        <f>TEXT(SalesDataTable[[#This Row],[Order Date]],"mmm")</f>
        <v>Jul</v>
      </c>
    </row>
    <row r="1261" spans="1:20" ht="15.75" x14ac:dyDescent="0.25">
      <c r="A1261" s="2">
        <v>3942</v>
      </c>
      <c r="B1261" s="3">
        <v>46206</v>
      </c>
      <c r="C1261" s="4" t="s">
        <v>26</v>
      </c>
      <c r="D1261" s="4" t="s">
        <v>63</v>
      </c>
      <c r="E1261" s="4" t="s">
        <v>22</v>
      </c>
      <c r="F1261" s="4" t="s">
        <v>33</v>
      </c>
      <c r="G1261" s="4" t="s">
        <v>29</v>
      </c>
      <c r="H1261" s="4" t="s">
        <v>66</v>
      </c>
      <c r="I1261" s="5">
        <v>2</v>
      </c>
      <c r="J1261" s="6">
        <v>70.5</v>
      </c>
      <c r="K1261" s="7">
        <v>0</v>
      </c>
      <c r="L1261" s="6">
        <v>32.51</v>
      </c>
      <c r="M1261" s="6">
        <f t="shared" si="76"/>
        <v>141</v>
      </c>
      <c r="N1261" s="6">
        <f t="shared" si="77"/>
        <v>65.02</v>
      </c>
      <c r="O1261" s="6">
        <f t="shared" si="78"/>
        <v>75.98</v>
      </c>
      <c r="P1261" s="8">
        <f t="shared" si="79"/>
        <v>0.53886524822695037</v>
      </c>
      <c r="Q1261" s="9">
        <f>YEAR(SalesDataTable[[#This Row],[Order Date]])</f>
        <v>2026</v>
      </c>
      <c r="R1261" s="8" t="str">
        <f>"Q"&amp;ROUNDUP(MONTH(SalesDataTable[[#This Row],[Order Date]])/3,0)</f>
        <v>Q3</v>
      </c>
      <c r="S1261" s="5">
        <f>MONTH(SalesDataTable[[#This Row],[Order Date]])</f>
        <v>7</v>
      </c>
      <c r="T1261" s="8" t="str">
        <f>TEXT(SalesDataTable[[#This Row],[Order Date]],"mmm")</f>
        <v>Jul</v>
      </c>
    </row>
    <row r="1262" spans="1:20" ht="15.75" x14ac:dyDescent="0.25">
      <c r="A1262" s="2">
        <v>4165</v>
      </c>
      <c r="B1262" s="3">
        <v>46206</v>
      </c>
      <c r="C1262" s="4" t="s">
        <v>26</v>
      </c>
      <c r="D1262" s="4" t="s">
        <v>69</v>
      </c>
      <c r="E1262" s="4" t="s">
        <v>22</v>
      </c>
      <c r="F1262" s="4" t="s">
        <v>33</v>
      </c>
      <c r="G1262" s="4" t="s">
        <v>29</v>
      </c>
      <c r="H1262" s="4" t="s">
        <v>57</v>
      </c>
      <c r="I1262" s="5">
        <v>2</v>
      </c>
      <c r="J1262" s="6">
        <v>152.88999999999999</v>
      </c>
      <c r="K1262" s="7">
        <v>0</v>
      </c>
      <c r="L1262" s="6">
        <v>81.34</v>
      </c>
      <c r="M1262" s="6">
        <f t="shared" si="76"/>
        <v>305.77999999999997</v>
      </c>
      <c r="N1262" s="6">
        <f t="shared" si="77"/>
        <v>162.68</v>
      </c>
      <c r="O1262" s="6">
        <f t="shared" si="78"/>
        <v>143.09999999999997</v>
      </c>
      <c r="P1262" s="8">
        <f t="shared" si="79"/>
        <v>0.46798351756164558</v>
      </c>
      <c r="Q1262" s="9">
        <f>YEAR(SalesDataTable[[#This Row],[Order Date]])</f>
        <v>2026</v>
      </c>
      <c r="R1262" s="8" t="str">
        <f>"Q"&amp;ROUNDUP(MONTH(SalesDataTable[[#This Row],[Order Date]])/3,0)</f>
        <v>Q3</v>
      </c>
      <c r="S1262" s="5">
        <f>MONTH(SalesDataTable[[#This Row],[Order Date]])</f>
        <v>7</v>
      </c>
      <c r="T1262" s="8" t="str">
        <f>TEXT(SalesDataTable[[#This Row],[Order Date]],"mmm")</f>
        <v>Jul</v>
      </c>
    </row>
    <row r="1263" spans="1:20" ht="15.75" x14ac:dyDescent="0.25">
      <c r="A1263" s="2">
        <v>1149</v>
      </c>
      <c r="B1263" s="3">
        <v>46207</v>
      </c>
      <c r="C1263" s="4" t="s">
        <v>20</v>
      </c>
      <c r="D1263" s="4" t="s">
        <v>70</v>
      </c>
      <c r="E1263" s="4" t="s">
        <v>22</v>
      </c>
      <c r="F1263" s="4" t="s">
        <v>33</v>
      </c>
      <c r="G1263" s="4" t="s">
        <v>24</v>
      </c>
      <c r="H1263" s="4" t="s">
        <v>25</v>
      </c>
      <c r="I1263" s="5">
        <v>2</v>
      </c>
      <c r="J1263" s="6">
        <v>81.900000000000006</v>
      </c>
      <c r="K1263" s="7">
        <v>0</v>
      </c>
      <c r="L1263" s="6">
        <v>42.61</v>
      </c>
      <c r="M1263" s="6">
        <f t="shared" si="76"/>
        <v>163.80000000000001</v>
      </c>
      <c r="N1263" s="6">
        <f t="shared" si="77"/>
        <v>85.22</v>
      </c>
      <c r="O1263" s="6">
        <f t="shared" si="78"/>
        <v>78.580000000000013</v>
      </c>
      <c r="P1263" s="8">
        <f t="shared" si="79"/>
        <v>0.47973137973137975</v>
      </c>
      <c r="Q1263" s="9">
        <f>YEAR(SalesDataTable[[#This Row],[Order Date]])</f>
        <v>2026</v>
      </c>
      <c r="R1263" s="8" t="str">
        <f>"Q"&amp;ROUNDUP(MONTH(SalesDataTable[[#This Row],[Order Date]])/3,0)</f>
        <v>Q3</v>
      </c>
      <c r="S1263" s="5">
        <f>MONTH(SalesDataTable[[#This Row],[Order Date]])</f>
        <v>7</v>
      </c>
      <c r="T1263" s="8" t="str">
        <f>TEXT(SalesDataTable[[#This Row],[Order Date]],"mmm")</f>
        <v>Jul</v>
      </c>
    </row>
    <row r="1264" spans="1:20" ht="15.75" x14ac:dyDescent="0.25">
      <c r="A1264" s="2">
        <v>1310</v>
      </c>
      <c r="B1264" s="3">
        <v>46207</v>
      </c>
      <c r="C1264" s="4" t="s">
        <v>31</v>
      </c>
      <c r="D1264" s="4" t="s">
        <v>59</v>
      </c>
      <c r="E1264" s="4" t="s">
        <v>39</v>
      </c>
      <c r="F1264" s="4" t="s">
        <v>33</v>
      </c>
      <c r="G1264" s="4" t="s">
        <v>24</v>
      </c>
      <c r="H1264" s="4" t="s">
        <v>50</v>
      </c>
      <c r="I1264" s="5">
        <v>1</v>
      </c>
      <c r="J1264" s="6">
        <v>103.58</v>
      </c>
      <c r="K1264" s="7">
        <v>0</v>
      </c>
      <c r="L1264" s="6">
        <v>51.94</v>
      </c>
      <c r="M1264" s="6">
        <f t="shared" si="76"/>
        <v>103.58</v>
      </c>
      <c r="N1264" s="6">
        <f t="shared" si="77"/>
        <v>51.94</v>
      </c>
      <c r="O1264" s="6">
        <f t="shared" si="78"/>
        <v>51.64</v>
      </c>
      <c r="P1264" s="8">
        <f t="shared" si="79"/>
        <v>0.49855184398532537</v>
      </c>
      <c r="Q1264" s="9">
        <f>YEAR(SalesDataTable[[#This Row],[Order Date]])</f>
        <v>2026</v>
      </c>
      <c r="R1264" s="8" t="str">
        <f>"Q"&amp;ROUNDUP(MONTH(SalesDataTable[[#This Row],[Order Date]])/3,0)</f>
        <v>Q3</v>
      </c>
      <c r="S1264" s="5">
        <f>MONTH(SalesDataTable[[#This Row],[Order Date]])</f>
        <v>7</v>
      </c>
      <c r="T1264" s="8" t="str">
        <f>TEXT(SalesDataTable[[#This Row],[Order Date]],"mmm")</f>
        <v>Jul</v>
      </c>
    </row>
    <row r="1265" spans="1:20" ht="15.75" x14ac:dyDescent="0.25">
      <c r="A1265" s="2">
        <v>2352</v>
      </c>
      <c r="B1265" s="3">
        <v>46207</v>
      </c>
      <c r="C1265" s="4" t="s">
        <v>31</v>
      </c>
      <c r="D1265" s="4" t="s">
        <v>38</v>
      </c>
      <c r="E1265" s="4" t="s">
        <v>28</v>
      </c>
      <c r="F1265" s="4" t="s">
        <v>23</v>
      </c>
      <c r="G1265" s="4" t="s">
        <v>29</v>
      </c>
      <c r="H1265" s="4" t="s">
        <v>66</v>
      </c>
      <c r="I1265" s="5">
        <v>4</v>
      </c>
      <c r="J1265" s="6">
        <v>69.7</v>
      </c>
      <c r="K1265" s="7">
        <v>0.1</v>
      </c>
      <c r="L1265" s="6">
        <v>32.799999999999997</v>
      </c>
      <c r="M1265" s="6">
        <f t="shared" si="76"/>
        <v>250.92000000000002</v>
      </c>
      <c r="N1265" s="6">
        <f t="shared" si="77"/>
        <v>131.19999999999999</v>
      </c>
      <c r="O1265" s="6">
        <f t="shared" si="78"/>
        <v>119.72000000000003</v>
      </c>
      <c r="P1265" s="8">
        <f t="shared" si="79"/>
        <v>0.47712418300653603</v>
      </c>
      <c r="Q1265" s="9">
        <f>YEAR(SalesDataTable[[#This Row],[Order Date]])</f>
        <v>2026</v>
      </c>
      <c r="R1265" s="8" t="str">
        <f>"Q"&amp;ROUNDUP(MONTH(SalesDataTable[[#This Row],[Order Date]])/3,0)</f>
        <v>Q3</v>
      </c>
      <c r="S1265" s="5">
        <f>MONTH(SalesDataTable[[#This Row],[Order Date]])</f>
        <v>7</v>
      </c>
      <c r="T1265" s="8" t="str">
        <f>TEXT(SalesDataTable[[#This Row],[Order Date]],"mmm")</f>
        <v>Jul</v>
      </c>
    </row>
    <row r="1266" spans="1:20" ht="15.75" x14ac:dyDescent="0.25">
      <c r="A1266" s="2">
        <v>2547</v>
      </c>
      <c r="B1266" s="3">
        <v>46207</v>
      </c>
      <c r="C1266" s="4" t="s">
        <v>26</v>
      </c>
      <c r="D1266" s="4" t="s">
        <v>63</v>
      </c>
      <c r="E1266" s="4" t="s">
        <v>22</v>
      </c>
      <c r="F1266" s="4" t="s">
        <v>36</v>
      </c>
      <c r="G1266" s="4" t="s">
        <v>54</v>
      </c>
      <c r="H1266" s="4" t="s">
        <v>55</v>
      </c>
      <c r="I1266" s="5">
        <v>1</v>
      </c>
      <c r="J1266" s="6">
        <v>40.549999999999997</v>
      </c>
      <c r="K1266" s="7">
        <v>0.05</v>
      </c>
      <c r="L1266" s="6">
        <v>14.44</v>
      </c>
      <c r="M1266" s="6">
        <f t="shared" si="76"/>
        <v>38.522499999999994</v>
      </c>
      <c r="N1266" s="6">
        <f t="shared" si="77"/>
        <v>14.44</v>
      </c>
      <c r="O1266" s="6">
        <f t="shared" si="78"/>
        <v>24.082499999999996</v>
      </c>
      <c r="P1266" s="8">
        <f t="shared" si="79"/>
        <v>0.62515413070283599</v>
      </c>
      <c r="Q1266" s="9">
        <f>YEAR(SalesDataTable[[#This Row],[Order Date]])</f>
        <v>2026</v>
      </c>
      <c r="R1266" s="8" t="str">
        <f>"Q"&amp;ROUNDUP(MONTH(SalesDataTable[[#This Row],[Order Date]])/3,0)</f>
        <v>Q3</v>
      </c>
      <c r="S1266" s="5">
        <f>MONTH(SalesDataTable[[#This Row],[Order Date]])</f>
        <v>7</v>
      </c>
      <c r="T1266" s="8" t="str">
        <f>TEXT(SalesDataTable[[#This Row],[Order Date]],"mmm")</f>
        <v>Jul</v>
      </c>
    </row>
    <row r="1267" spans="1:20" ht="15.75" x14ac:dyDescent="0.25">
      <c r="A1267" s="2">
        <v>2720</v>
      </c>
      <c r="B1267" s="3">
        <v>46207</v>
      </c>
      <c r="C1267" s="4" t="s">
        <v>40</v>
      </c>
      <c r="D1267" s="4" t="s">
        <v>53</v>
      </c>
      <c r="E1267" s="4" t="s">
        <v>22</v>
      </c>
      <c r="F1267" s="4" t="s">
        <v>33</v>
      </c>
      <c r="G1267" s="4" t="s">
        <v>29</v>
      </c>
      <c r="H1267" s="4" t="s">
        <v>37</v>
      </c>
      <c r="I1267" s="5">
        <v>2</v>
      </c>
      <c r="J1267" s="6">
        <v>145.88999999999999</v>
      </c>
      <c r="K1267" s="7">
        <v>0</v>
      </c>
      <c r="L1267" s="6">
        <v>80.709999999999994</v>
      </c>
      <c r="M1267" s="6">
        <f t="shared" si="76"/>
        <v>291.77999999999997</v>
      </c>
      <c r="N1267" s="6">
        <f t="shared" si="77"/>
        <v>161.41999999999999</v>
      </c>
      <c r="O1267" s="6">
        <f t="shared" si="78"/>
        <v>130.35999999999999</v>
      </c>
      <c r="P1267" s="8">
        <f t="shared" si="79"/>
        <v>0.4467749674412228</v>
      </c>
      <c r="Q1267" s="9">
        <f>YEAR(SalesDataTable[[#This Row],[Order Date]])</f>
        <v>2026</v>
      </c>
      <c r="R1267" s="8" t="str">
        <f>"Q"&amp;ROUNDUP(MONTH(SalesDataTable[[#This Row],[Order Date]])/3,0)</f>
        <v>Q3</v>
      </c>
      <c r="S1267" s="5">
        <f>MONTH(SalesDataTable[[#This Row],[Order Date]])</f>
        <v>7</v>
      </c>
      <c r="T1267" s="8" t="str">
        <f>TEXT(SalesDataTable[[#This Row],[Order Date]],"mmm")</f>
        <v>Jul</v>
      </c>
    </row>
    <row r="1268" spans="1:20" ht="15.75" x14ac:dyDescent="0.25">
      <c r="A1268" s="2">
        <v>3591</v>
      </c>
      <c r="B1268" s="3">
        <v>46207</v>
      </c>
      <c r="C1268" s="4" t="s">
        <v>40</v>
      </c>
      <c r="D1268" s="4" t="s">
        <v>67</v>
      </c>
      <c r="E1268" s="4" t="s">
        <v>22</v>
      </c>
      <c r="F1268" s="4" t="s">
        <v>23</v>
      </c>
      <c r="G1268" s="4" t="s">
        <v>34</v>
      </c>
      <c r="H1268" s="4" t="s">
        <v>68</v>
      </c>
      <c r="I1268" s="5">
        <v>1</v>
      </c>
      <c r="J1268" s="6">
        <v>163.25</v>
      </c>
      <c r="K1268" s="7">
        <v>0</v>
      </c>
      <c r="L1268" s="6">
        <v>89.71</v>
      </c>
      <c r="M1268" s="6">
        <f t="shared" si="76"/>
        <v>163.25</v>
      </c>
      <c r="N1268" s="6">
        <f t="shared" si="77"/>
        <v>89.71</v>
      </c>
      <c r="O1268" s="6">
        <f t="shared" si="78"/>
        <v>73.540000000000006</v>
      </c>
      <c r="P1268" s="8">
        <f t="shared" si="79"/>
        <v>0.45047473200612559</v>
      </c>
      <c r="Q1268" s="9">
        <f>YEAR(SalesDataTable[[#This Row],[Order Date]])</f>
        <v>2026</v>
      </c>
      <c r="R1268" s="8" t="str">
        <f>"Q"&amp;ROUNDUP(MONTH(SalesDataTable[[#This Row],[Order Date]])/3,0)</f>
        <v>Q3</v>
      </c>
      <c r="S1268" s="5">
        <f>MONTH(SalesDataTable[[#This Row],[Order Date]])</f>
        <v>7</v>
      </c>
      <c r="T1268" s="8" t="str">
        <f>TEXT(SalesDataTable[[#This Row],[Order Date]],"mmm")</f>
        <v>Jul</v>
      </c>
    </row>
    <row r="1269" spans="1:20" ht="15.75" x14ac:dyDescent="0.25">
      <c r="A1269" s="2">
        <v>3819</v>
      </c>
      <c r="B1269" s="3">
        <v>46207</v>
      </c>
      <c r="C1269" s="4" t="s">
        <v>26</v>
      </c>
      <c r="D1269" s="4" t="s">
        <v>27</v>
      </c>
      <c r="E1269" s="4" t="s">
        <v>22</v>
      </c>
      <c r="F1269" s="4" t="s">
        <v>23</v>
      </c>
      <c r="G1269" s="4" t="s">
        <v>54</v>
      </c>
      <c r="H1269" s="4" t="s">
        <v>55</v>
      </c>
      <c r="I1269" s="5">
        <v>1</v>
      </c>
      <c r="J1269" s="6">
        <v>40.39</v>
      </c>
      <c r="K1269" s="7">
        <v>0.1</v>
      </c>
      <c r="L1269" s="6">
        <v>14.38</v>
      </c>
      <c r="M1269" s="6">
        <f t="shared" si="76"/>
        <v>36.350999999999999</v>
      </c>
      <c r="N1269" s="6">
        <f t="shared" si="77"/>
        <v>14.38</v>
      </c>
      <c r="O1269" s="6">
        <f t="shared" si="78"/>
        <v>21.970999999999997</v>
      </c>
      <c r="P1269" s="8">
        <f t="shared" si="79"/>
        <v>0.60441253335534095</v>
      </c>
      <c r="Q1269" s="9">
        <f>YEAR(SalesDataTable[[#This Row],[Order Date]])</f>
        <v>2026</v>
      </c>
      <c r="R1269" s="8" t="str">
        <f>"Q"&amp;ROUNDUP(MONTH(SalesDataTable[[#This Row],[Order Date]])/3,0)</f>
        <v>Q3</v>
      </c>
      <c r="S1269" s="5">
        <f>MONTH(SalesDataTable[[#This Row],[Order Date]])</f>
        <v>7</v>
      </c>
      <c r="T1269" s="8" t="str">
        <f>TEXT(SalesDataTable[[#This Row],[Order Date]],"mmm")</f>
        <v>Jul</v>
      </c>
    </row>
    <row r="1270" spans="1:20" ht="15.75" x14ac:dyDescent="0.25">
      <c r="A1270" s="2">
        <v>4869</v>
      </c>
      <c r="B1270" s="3">
        <v>46207</v>
      </c>
      <c r="C1270" s="4" t="s">
        <v>20</v>
      </c>
      <c r="D1270" s="4" t="s">
        <v>70</v>
      </c>
      <c r="E1270" s="4" t="s">
        <v>39</v>
      </c>
      <c r="F1270" s="4" t="s">
        <v>23</v>
      </c>
      <c r="G1270" s="4" t="s">
        <v>43</v>
      </c>
      <c r="H1270" s="4" t="s">
        <v>49</v>
      </c>
      <c r="I1270" s="5">
        <v>1</v>
      </c>
      <c r="J1270" s="6">
        <v>200.22</v>
      </c>
      <c r="K1270" s="7">
        <v>0</v>
      </c>
      <c r="L1270" s="6">
        <v>104.38</v>
      </c>
      <c r="M1270" s="6">
        <f t="shared" si="76"/>
        <v>200.22</v>
      </c>
      <c r="N1270" s="6">
        <f t="shared" si="77"/>
        <v>104.38</v>
      </c>
      <c r="O1270" s="6">
        <f t="shared" si="78"/>
        <v>95.84</v>
      </c>
      <c r="P1270" s="8">
        <f t="shared" si="79"/>
        <v>0.47867345919488563</v>
      </c>
      <c r="Q1270" s="9">
        <f>YEAR(SalesDataTable[[#This Row],[Order Date]])</f>
        <v>2026</v>
      </c>
      <c r="R1270" s="8" t="str">
        <f>"Q"&amp;ROUNDUP(MONTH(SalesDataTable[[#This Row],[Order Date]])/3,0)</f>
        <v>Q3</v>
      </c>
      <c r="S1270" s="5">
        <f>MONTH(SalesDataTable[[#This Row],[Order Date]])</f>
        <v>7</v>
      </c>
      <c r="T1270" s="8" t="str">
        <f>TEXT(SalesDataTable[[#This Row],[Order Date]],"mmm")</f>
        <v>Jul</v>
      </c>
    </row>
    <row r="1271" spans="1:20" ht="15.75" x14ac:dyDescent="0.25">
      <c r="A1271" s="2">
        <v>4940</v>
      </c>
      <c r="B1271" s="3">
        <v>46207</v>
      </c>
      <c r="C1271" s="4" t="s">
        <v>26</v>
      </c>
      <c r="D1271" s="4" t="s">
        <v>47</v>
      </c>
      <c r="E1271" s="4" t="s">
        <v>22</v>
      </c>
      <c r="F1271" s="4" t="s">
        <v>23</v>
      </c>
      <c r="G1271" s="4" t="s">
        <v>34</v>
      </c>
      <c r="H1271" s="4" t="s">
        <v>68</v>
      </c>
      <c r="I1271" s="5">
        <v>1</v>
      </c>
      <c r="J1271" s="6">
        <v>164.78</v>
      </c>
      <c r="K1271" s="7">
        <v>0.1</v>
      </c>
      <c r="L1271" s="6">
        <v>88.72</v>
      </c>
      <c r="M1271" s="6">
        <f t="shared" si="76"/>
        <v>148.30199999999999</v>
      </c>
      <c r="N1271" s="6">
        <f t="shared" si="77"/>
        <v>88.72</v>
      </c>
      <c r="O1271" s="6">
        <f t="shared" si="78"/>
        <v>59.581999999999994</v>
      </c>
      <c r="P1271" s="8">
        <f t="shared" si="79"/>
        <v>0.4017612709201494</v>
      </c>
      <c r="Q1271" s="9">
        <f>YEAR(SalesDataTable[[#This Row],[Order Date]])</f>
        <v>2026</v>
      </c>
      <c r="R1271" s="8" t="str">
        <f>"Q"&amp;ROUNDUP(MONTH(SalesDataTable[[#This Row],[Order Date]])/3,0)</f>
        <v>Q3</v>
      </c>
      <c r="S1271" s="5">
        <f>MONTH(SalesDataTable[[#This Row],[Order Date]])</f>
        <v>7</v>
      </c>
      <c r="T1271" s="8" t="str">
        <f>TEXT(SalesDataTable[[#This Row],[Order Date]],"mmm")</f>
        <v>Jul</v>
      </c>
    </row>
    <row r="1272" spans="1:20" ht="15.75" x14ac:dyDescent="0.25">
      <c r="A1272" s="2">
        <v>5164</v>
      </c>
      <c r="B1272" s="3">
        <v>46207</v>
      </c>
      <c r="C1272" s="4" t="s">
        <v>26</v>
      </c>
      <c r="D1272" s="4" t="s">
        <v>69</v>
      </c>
      <c r="E1272" s="4" t="s">
        <v>22</v>
      </c>
      <c r="F1272" s="4" t="s">
        <v>23</v>
      </c>
      <c r="G1272" s="4" t="s">
        <v>29</v>
      </c>
      <c r="H1272" s="4" t="s">
        <v>37</v>
      </c>
      <c r="I1272" s="5">
        <v>4</v>
      </c>
      <c r="J1272" s="6">
        <v>142.86000000000001</v>
      </c>
      <c r="K1272" s="7">
        <v>0</v>
      </c>
      <c r="L1272" s="6">
        <v>81.62</v>
      </c>
      <c r="M1272" s="6">
        <f t="shared" si="76"/>
        <v>571.44000000000005</v>
      </c>
      <c r="N1272" s="6">
        <f t="shared" si="77"/>
        <v>326.48</v>
      </c>
      <c r="O1272" s="6">
        <f t="shared" si="78"/>
        <v>244.96000000000004</v>
      </c>
      <c r="P1272" s="8">
        <f t="shared" si="79"/>
        <v>0.42867142657146862</v>
      </c>
      <c r="Q1272" s="9">
        <f>YEAR(SalesDataTable[[#This Row],[Order Date]])</f>
        <v>2026</v>
      </c>
      <c r="R1272" s="8" t="str">
        <f>"Q"&amp;ROUNDUP(MONTH(SalesDataTable[[#This Row],[Order Date]])/3,0)</f>
        <v>Q3</v>
      </c>
      <c r="S1272" s="5">
        <f>MONTH(SalesDataTable[[#This Row],[Order Date]])</f>
        <v>7</v>
      </c>
      <c r="T1272" s="8" t="str">
        <f>TEXT(SalesDataTable[[#This Row],[Order Date]],"mmm")</f>
        <v>Jul</v>
      </c>
    </row>
    <row r="1273" spans="1:20" ht="15.75" x14ac:dyDescent="0.25">
      <c r="A1273" s="2">
        <v>659</v>
      </c>
      <c r="B1273" s="3">
        <v>46208</v>
      </c>
      <c r="C1273" s="4" t="s">
        <v>40</v>
      </c>
      <c r="D1273" s="4" t="s">
        <v>67</v>
      </c>
      <c r="E1273" s="4" t="s">
        <v>48</v>
      </c>
      <c r="F1273" s="4" t="s">
        <v>36</v>
      </c>
      <c r="G1273" s="4" t="s">
        <v>24</v>
      </c>
      <c r="H1273" s="4" t="s">
        <v>46</v>
      </c>
      <c r="I1273" s="5">
        <v>1</v>
      </c>
      <c r="J1273" s="6">
        <v>41.18</v>
      </c>
      <c r="K1273" s="7">
        <v>0</v>
      </c>
      <c r="L1273" s="6">
        <v>16.25</v>
      </c>
      <c r="M1273" s="6">
        <f t="shared" si="76"/>
        <v>41.18</v>
      </c>
      <c r="N1273" s="6">
        <f t="shared" si="77"/>
        <v>16.25</v>
      </c>
      <c r="O1273" s="6">
        <f t="shared" si="78"/>
        <v>24.93</v>
      </c>
      <c r="P1273" s="8">
        <f t="shared" si="79"/>
        <v>0.6053909664885867</v>
      </c>
      <c r="Q1273" s="9">
        <f>YEAR(SalesDataTable[[#This Row],[Order Date]])</f>
        <v>2026</v>
      </c>
      <c r="R1273" s="8" t="str">
        <f>"Q"&amp;ROUNDUP(MONTH(SalesDataTable[[#This Row],[Order Date]])/3,0)</f>
        <v>Q3</v>
      </c>
      <c r="S1273" s="5">
        <f>MONTH(SalesDataTable[[#This Row],[Order Date]])</f>
        <v>7</v>
      </c>
      <c r="T1273" s="8" t="str">
        <f>TEXT(SalesDataTable[[#This Row],[Order Date]],"mmm")</f>
        <v>Jul</v>
      </c>
    </row>
    <row r="1274" spans="1:20" ht="15.75" x14ac:dyDescent="0.25">
      <c r="A1274" s="2">
        <v>969</v>
      </c>
      <c r="B1274" s="3">
        <v>46208</v>
      </c>
      <c r="C1274" s="4" t="s">
        <v>26</v>
      </c>
      <c r="D1274" s="4" t="s">
        <v>61</v>
      </c>
      <c r="E1274" s="4" t="s">
        <v>28</v>
      </c>
      <c r="F1274" s="4" t="s">
        <v>36</v>
      </c>
      <c r="G1274" s="4" t="s">
        <v>54</v>
      </c>
      <c r="H1274" s="4" t="s">
        <v>62</v>
      </c>
      <c r="I1274" s="5">
        <v>12</v>
      </c>
      <c r="J1274" s="6">
        <v>35.81</v>
      </c>
      <c r="K1274" s="7">
        <v>0.15</v>
      </c>
      <c r="L1274" s="6">
        <v>14.29</v>
      </c>
      <c r="M1274" s="6">
        <f t="shared" si="76"/>
        <v>365.262</v>
      </c>
      <c r="N1274" s="6">
        <f t="shared" si="77"/>
        <v>171.48</v>
      </c>
      <c r="O1274" s="6">
        <f t="shared" si="78"/>
        <v>193.78200000000001</v>
      </c>
      <c r="P1274" s="8">
        <f t="shared" si="79"/>
        <v>0.53052877112866936</v>
      </c>
      <c r="Q1274" s="9">
        <f>YEAR(SalesDataTable[[#This Row],[Order Date]])</f>
        <v>2026</v>
      </c>
      <c r="R1274" s="8" t="str">
        <f>"Q"&amp;ROUNDUP(MONTH(SalesDataTable[[#This Row],[Order Date]])/3,0)</f>
        <v>Q3</v>
      </c>
      <c r="S1274" s="5">
        <f>MONTH(SalesDataTable[[#This Row],[Order Date]])</f>
        <v>7</v>
      </c>
      <c r="T1274" s="8" t="str">
        <f>TEXT(SalesDataTable[[#This Row],[Order Date]],"mmm")</f>
        <v>Jul</v>
      </c>
    </row>
    <row r="1275" spans="1:20" ht="15.75" x14ac:dyDescent="0.25">
      <c r="A1275" s="2">
        <v>1096</v>
      </c>
      <c r="B1275" s="3">
        <v>46208</v>
      </c>
      <c r="C1275" s="4" t="s">
        <v>26</v>
      </c>
      <c r="D1275" s="4" t="s">
        <v>69</v>
      </c>
      <c r="E1275" s="4" t="s">
        <v>39</v>
      </c>
      <c r="F1275" s="4" t="s">
        <v>33</v>
      </c>
      <c r="G1275" s="4" t="s">
        <v>43</v>
      </c>
      <c r="H1275" s="4" t="s">
        <v>44</v>
      </c>
      <c r="I1275" s="5">
        <v>3</v>
      </c>
      <c r="J1275" s="6">
        <v>345.42</v>
      </c>
      <c r="K1275" s="7">
        <v>0</v>
      </c>
      <c r="L1275" s="6">
        <v>198.69</v>
      </c>
      <c r="M1275" s="6">
        <f t="shared" si="76"/>
        <v>1036.26</v>
      </c>
      <c r="N1275" s="6">
        <f t="shared" si="77"/>
        <v>596.06999999999994</v>
      </c>
      <c r="O1275" s="6">
        <f t="shared" si="78"/>
        <v>440.19000000000005</v>
      </c>
      <c r="P1275" s="8">
        <f t="shared" si="79"/>
        <v>0.42478721556366167</v>
      </c>
      <c r="Q1275" s="9">
        <f>YEAR(SalesDataTable[[#This Row],[Order Date]])</f>
        <v>2026</v>
      </c>
      <c r="R1275" s="8" t="str">
        <f>"Q"&amp;ROUNDUP(MONTH(SalesDataTable[[#This Row],[Order Date]])/3,0)</f>
        <v>Q3</v>
      </c>
      <c r="S1275" s="5">
        <f>MONTH(SalesDataTable[[#This Row],[Order Date]])</f>
        <v>7</v>
      </c>
      <c r="T1275" s="8" t="str">
        <f>TEXT(SalesDataTable[[#This Row],[Order Date]],"mmm")</f>
        <v>Jul</v>
      </c>
    </row>
    <row r="1276" spans="1:20" ht="15.75" x14ac:dyDescent="0.25">
      <c r="A1276" s="2">
        <v>1440</v>
      </c>
      <c r="B1276" s="3">
        <v>46208</v>
      </c>
      <c r="C1276" s="4" t="s">
        <v>40</v>
      </c>
      <c r="D1276" s="4" t="s">
        <v>53</v>
      </c>
      <c r="E1276" s="4" t="s">
        <v>22</v>
      </c>
      <c r="F1276" s="4" t="s">
        <v>23</v>
      </c>
      <c r="G1276" s="4" t="s">
        <v>24</v>
      </c>
      <c r="H1276" s="4" t="s">
        <v>50</v>
      </c>
      <c r="I1276" s="5">
        <v>4</v>
      </c>
      <c r="J1276" s="6">
        <v>101.66</v>
      </c>
      <c r="K1276" s="7">
        <v>0.1</v>
      </c>
      <c r="L1276" s="6">
        <v>51.55</v>
      </c>
      <c r="M1276" s="6">
        <f t="shared" si="76"/>
        <v>365.976</v>
      </c>
      <c r="N1276" s="6">
        <f t="shared" si="77"/>
        <v>206.2</v>
      </c>
      <c r="O1276" s="6">
        <f t="shared" si="78"/>
        <v>159.77600000000001</v>
      </c>
      <c r="P1276" s="8">
        <f t="shared" si="79"/>
        <v>0.43657507596126527</v>
      </c>
      <c r="Q1276" s="9">
        <f>YEAR(SalesDataTable[[#This Row],[Order Date]])</f>
        <v>2026</v>
      </c>
      <c r="R1276" s="8" t="str">
        <f>"Q"&amp;ROUNDUP(MONTH(SalesDataTable[[#This Row],[Order Date]])/3,0)</f>
        <v>Q3</v>
      </c>
      <c r="S1276" s="5">
        <f>MONTH(SalesDataTable[[#This Row],[Order Date]])</f>
        <v>7</v>
      </c>
      <c r="T1276" s="8" t="str">
        <f>TEXT(SalesDataTable[[#This Row],[Order Date]],"mmm")</f>
        <v>Jul</v>
      </c>
    </row>
    <row r="1277" spans="1:20" ht="15.75" x14ac:dyDescent="0.25">
      <c r="A1277" s="2">
        <v>2052</v>
      </c>
      <c r="B1277" s="3">
        <v>46208</v>
      </c>
      <c r="C1277" s="4" t="s">
        <v>40</v>
      </c>
      <c r="D1277" s="4" t="s">
        <v>67</v>
      </c>
      <c r="E1277" s="4" t="s">
        <v>22</v>
      </c>
      <c r="F1277" s="4" t="s">
        <v>36</v>
      </c>
      <c r="G1277" s="4" t="s">
        <v>29</v>
      </c>
      <c r="H1277" s="4" t="s">
        <v>37</v>
      </c>
      <c r="I1277" s="5">
        <v>3</v>
      </c>
      <c r="J1277" s="6">
        <v>146.88999999999999</v>
      </c>
      <c r="K1277" s="7">
        <v>0</v>
      </c>
      <c r="L1277" s="6">
        <v>77.650000000000006</v>
      </c>
      <c r="M1277" s="6">
        <f t="shared" si="76"/>
        <v>440.66999999999996</v>
      </c>
      <c r="N1277" s="6">
        <f t="shared" si="77"/>
        <v>232.95000000000002</v>
      </c>
      <c r="O1277" s="6">
        <f t="shared" si="78"/>
        <v>207.71999999999994</v>
      </c>
      <c r="P1277" s="8">
        <f t="shared" si="79"/>
        <v>0.47137313636054179</v>
      </c>
      <c r="Q1277" s="9">
        <f>YEAR(SalesDataTable[[#This Row],[Order Date]])</f>
        <v>2026</v>
      </c>
      <c r="R1277" s="8" t="str">
        <f>"Q"&amp;ROUNDUP(MONTH(SalesDataTable[[#This Row],[Order Date]])/3,0)</f>
        <v>Q3</v>
      </c>
      <c r="S1277" s="5">
        <f>MONTH(SalesDataTable[[#This Row],[Order Date]])</f>
        <v>7</v>
      </c>
      <c r="T1277" s="8" t="str">
        <f>TEXT(SalesDataTable[[#This Row],[Order Date]],"mmm")</f>
        <v>Jul</v>
      </c>
    </row>
    <row r="1278" spans="1:20" ht="15.75" x14ac:dyDescent="0.25">
      <c r="A1278" s="2">
        <v>2096</v>
      </c>
      <c r="B1278" s="3">
        <v>46208</v>
      </c>
      <c r="C1278" s="4" t="s">
        <v>40</v>
      </c>
      <c r="D1278" s="4" t="s">
        <v>67</v>
      </c>
      <c r="E1278" s="4" t="s">
        <v>48</v>
      </c>
      <c r="F1278" s="4" t="s">
        <v>23</v>
      </c>
      <c r="G1278" s="4" t="s">
        <v>34</v>
      </c>
      <c r="H1278" s="4" t="s">
        <v>68</v>
      </c>
      <c r="I1278" s="5">
        <v>2</v>
      </c>
      <c r="J1278" s="6">
        <v>161.21</v>
      </c>
      <c r="K1278" s="7">
        <v>0</v>
      </c>
      <c r="L1278" s="6">
        <v>85.2</v>
      </c>
      <c r="M1278" s="6">
        <f t="shared" si="76"/>
        <v>322.42</v>
      </c>
      <c r="N1278" s="6">
        <f t="shared" si="77"/>
        <v>170.4</v>
      </c>
      <c r="O1278" s="6">
        <f t="shared" si="78"/>
        <v>152.02000000000001</v>
      </c>
      <c r="P1278" s="8">
        <f t="shared" si="79"/>
        <v>0.47149680540909372</v>
      </c>
      <c r="Q1278" s="9">
        <f>YEAR(SalesDataTable[[#This Row],[Order Date]])</f>
        <v>2026</v>
      </c>
      <c r="R1278" s="8" t="str">
        <f>"Q"&amp;ROUNDUP(MONTH(SalesDataTable[[#This Row],[Order Date]])/3,0)</f>
        <v>Q3</v>
      </c>
      <c r="S1278" s="5">
        <f>MONTH(SalesDataTable[[#This Row],[Order Date]])</f>
        <v>7</v>
      </c>
      <c r="T1278" s="8" t="str">
        <f>TEXT(SalesDataTable[[#This Row],[Order Date]],"mmm")</f>
        <v>Jul</v>
      </c>
    </row>
    <row r="1279" spans="1:20" ht="15.75" x14ac:dyDescent="0.25">
      <c r="A1279" s="2">
        <v>2488</v>
      </c>
      <c r="B1279" s="3">
        <v>46208</v>
      </c>
      <c r="C1279" s="4" t="s">
        <v>40</v>
      </c>
      <c r="D1279" s="4" t="s">
        <v>53</v>
      </c>
      <c r="E1279" s="4" t="s">
        <v>39</v>
      </c>
      <c r="F1279" s="4" t="s">
        <v>33</v>
      </c>
      <c r="G1279" s="4" t="s">
        <v>29</v>
      </c>
      <c r="H1279" s="4" t="s">
        <v>66</v>
      </c>
      <c r="I1279" s="5">
        <v>2</v>
      </c>
      <c r="J1279" s="6">
        <v>71.27</v>
      </c>
      <c r="K1279" s="7">
        <v>0.05</v>
      </c>
      <c r="L1279" s="6">
        <v>32.85</v>
      </c>
      <c r="M1279" s="6">
        <f t="shared" si="76"/>
        <v>135.41299999999998</v>
      </c>
      <c r="N1279" s="6">
        <f t="shared" si="77"/>
        <v>65.7</v>
      </c>
      <c r="O1279" s="6">
        <f t="shared" si="78"/>
        <v>69.71299999999998</v>
      </c>
      <c r="P1279" s="8">
        <f t="shared" si="79"/>
        <v>0.5148176319851121</v>
      </c>
      <c r="Q1279" s="9">
        <f>YEAR(SalesDataTable[[#This Row],[Order Date]])</f>
        <v>2026</v>
      </c>
      <c r="R1279" s="8" t="str">
        <f>"Q"&amp;ROUNDUP(MONTH(SalesDataTable[[#This Row],[Order Date]])/3,0)</f>
        <v>Q3</v>
      </c>
      <c r="S1279" s="5">
        <f>MONTH(SalesDataTable[[#This Row],[Order Date]])</f>
        <v>7</v>
      </c>
      <c r="T1279" s="8" t="str">
        <f>TEXT(SalesDataTable[[#This Row],[Order Date]],"mmm")</f>
        <v>Jul</v>
      </c>
    </row>
    <row r="1280" spans="1:20" ht="15.75" x14ac:dyDescent="0.25">
      <c r="A1280" s="2">
        <v>3220</v>
      </c>
      <c r="B1280" s="3">
        <v>46208</v>
      </c>
      <c r="C1280" s="4" t="s">
        <v>20</v>
      </c>
      <c r="D1280" s="4" t="s">
        <v>56</v>
      </c>
      <c r="E1280" s="4" t="s">
        <v>39</v>
      </c>
      <c r="F1280" s="4" t="s">
        <v>23</v>
      </c>
      <c r="G1280" s="4" t="s">
        <v>54</v>
      </c>
      <c r="H1280" s="4" t="s">
        <v>65</v>
      </c>
      <c r="I1280" s="5">
        <v>3</v>
      </c>
      <c r="J1280" s="6">
        <v>50.16</v>
      </c>
      <c r="K1280" s="7">
        <v>0.05</v>
      </c>
      <c r="L1280" s="6">
        <v>22.24</v>
      </c>
      <c r="M1280" s="6">
        <f t="shared" si="76"/>
        <v>142.95599999999999</v>
      </c>
      <c r="N1280" s="6">
        <f t="shared" si="77"/>
        <v>66.72</v>
      </c>
      <c r="O1280" s="6">
        <f t="shared" si="78"/>
        <v>76.23599999999999</v>
      </c>
      <c r="P1280" s="8">
        <f t="shared" si="79"/>
        <v>0.53328296818601528</v>
      </c>
      <c r="Q1280" s="9">
        <f>YEAR(SalesDataTable[[#This Row],[Order Date]])</f>
        <v>2026</v>
      </c>
      <c r="R1280" s="8" t="str">
        <f>"Q"&amp;ROUNDUP(MONTH(SalesDataTable[[#This Row],[Order Date]])/3,0)</f>
        <v>Q3</v>
      </c>
      <c r="S1280" s="5">
        <f>MONTH(SalesDataTable[[#This Row],[Order Date]])</f>
        <v>7</v>
      </c>
      <c r="T1280" s="8" t="str">
        <f>TEXT(SalesDataTable[[#This Row],[Order Date]],"mmm")</f>
        <v>Jul</v>
      </c>
    </row>
    <row r="1281" spans="1:20" ht="15.75" x14ac:dyDescent="0.25">
      <c r="A1281" s="2">
        <v>3711</v>
      </c>
      <c r="B1281" s="3">
        <v>46208</v>
      </c>
      <c r="C1281" s="4" t="s">
        <v>40</v>
      </c>
      <c r="D1281" s="4" t="s">
        <v>41</v>
      </c>
      <c r="E1281" s="4" t="s">
        <v>48</v>
      </c>
      <c r="F1281" s="4" t="s">
        <v>33</v>
      </c>
      <c r="G1281" s="4" t="s">
        <v>29</v>
      </c>
      <c r="H1281" s="4" t="s">
        <v>37</v>
      </c>
      <c r="I1281" s="5">
        <v>1</v>
      </c>
      <c r="J1281" s="6">
        <v>145.37</v>
      </c>
      <c r="K1281" s="7">
        <v>0.05</v>
      </c>
      <c r="L1281" s="6">
        <v>81.02</v>
      </c>
      <c r="M1281" s="6">
        <f t="shared" si="76"/>
        <v>138.10149999999999</v>
      </c>
      <c r="N1281" s="6">
        <f t="shared" si="77"/>
        <v>81.02</v>
      </c>
      <c r="O1281" s="6">
        <f t="shared" si="78"/>
        <v>57.081499999999991</v>
      </c>
      <c r="P1281" s="8">
        <f t="shared" si="79"/>
        <v>0.41333005072356199</v>
      </c>
      <c r="Q1281" s="9">
        <f>YEAR(SalesDataTable[[#This Row],[Order Date]])</f>
        <v>2026</v>
      </c>
      <c r="R1281" s="8" t="str">
        <f>"Q"&amp;ROUNDUP(MONTH(SalesDataTable[[#This Row],[Order Date]])/3,0)</f>
        <v>Q3</v>
      </c>
      <c r="S1281" s="5">
        <f>MONTH(SalesDataTable[[#This Row],[Order Date]])</f>
        <v>7</v>
      </c>
      <c r="T1281" s="8" t="str">
        <f>TEXT(SalesDataTable[[#This Row],[Order Date]],"mmm")</f>
        <v>Jul</v>
      </c>
    </row>
    <row r="1282" spans="1:20" ht="15.75" x14ac:dyDescent="0.25">
      <c r="A1282" s="2">
        <v>3823</v>
      </c>
      <c r="B1282" s="3">
        <v>46208</v>
      </c>
      <c r="C1282" s="4" t="s">
        <v>40</v>
      </c>
      <c r="D1282" s="4" t="s">
        <v>51</v>
      </c>
      <c r="E1282" s="4" t="s">
        <v>39</v>
      </c>
      <c r="F1282" s="4" t="s">
        <v>33</v>
      </c>
      <c r="G1282" s="4" t="s">
        <v>34</v>
      </c>
      <c r="H1282" s="4" t="s">
        <v>52</v>
      </c>
      <c r="I1282" s="5">
        <v>2</v>
      </c>
      <c r="J1282" s="6">
        <v>47.1</v>
      </c>
      <c r="K1282" s="7">
        <v>0</v>
      </c>
      <c r="L1282" s="6">
        <v>17.920000000000002</v>
      </c>
      <c r="M1282" s="6">
        <f t="shared" ref="M1282:M1345" si="80">I1282*J1282*(1-K1282)</f>
        <v>94.2</v>
      </c>
      <c r="N1282" s="6">
        <f t="shared" ref="N1282:N1345" si="81">I1282*L1282</f>
        <v>35.840000000000003</v>
      </c>
      <c r="O1282" s="6">
        <f t="shared" ref="O1282:O1345" si="82">M1282-N1282</f>
        <v>58.36</v>
      </c>
      <c r="P1282" s="8">
        <f t="shared" ref="P1282:P1345" si="83">IFERROR(O1282/M1282,0)</f>
        <v>0.6195329087048832</v>
      </c>
      <c r="Q1282" s="9">
        <f>YEAR(SalesDataTable[[#This Row],[Order Date]])</f>
        <v>2026</v>
      </c>
      <c r="R1282" s="8" t="str">
        <f>"Q"&amp;ROUNDUP(MONTH(SalesDataTable[[#This Row],[Order Date]])/3,0)</f>
        <v>Q3</v>
      </c>
      <c r="S1282" s="5">
        <f>MONTH(SalesDataTable[[#This Row],[Order Date]])</f>
        <v>7</v>
      </c>
      <c r="T1282" s="8" t="str">
        <f>TEXT(SalesDataTable[[#This Row],[Order Date]],"mmm")</f>
        <v>Jul</v>
      </c>
    </row>
    <row r="1283" spans="1:20" ht="15.75" x14ac:dyDescent="0.25">
      <c r="A1283" s="2">
        <v>4058</v>
      </c>
      <c r="B1283" s="3">
        <v>46208</v>
      </c>
      <c r="C1283" s="4" t="s">
        <v>40</v>
      </c>
      <c r="D1283" s="4" t="s">
        <v>67</v>
      </c>
      <c r="E1283" s="4" t="s">
        <v>28</v>
      </c>
      <c r="F1283" s="4" t="s">
        <v>36</v>
      </c>
      <c r="G1283" s="4" t="s">
        <v>29</v>
      </c>
      <c r="H1283" s="4" t="s">
        <v>57</v>
      </c>
      <c r="I1283" s="5">
        <v>5</v>
      </c>
      <c r="J1283" s="6">
        <v>155.09</v>
      </c>
      <c r="K1283" s="7">
        <v>0.1</v>
      </c>
      <c r="L1283" s="6">
        <v>78.52</v>
      </c>
      <c r="M1283" s="6">
        <f t="shared" si="80"/>
        <v>697.90500000000009</v>
      </c>
      <c r="N1283" s="6">
        <f t="shared" si="81"/>
        <v>392.59999999999997</v>
      </c>
      <c r="O1283" s="6">
        <f t="shared" si="82"/>
        <v>305.30500000000012</v>
      </c>
      <c r="P1283" s="8">
        <f t="shared" si="83"/>
        <v>0.43745925305020034</v>
      </c>
      <c r="Q1283" s="9">
        <f>YEAR(SalesDataTable[[#This Row],[Order Date]])</f>
        <v>2026</v>
      </c>
      <c r="R1283" s="8" t="str">
        <f>"Q"&amp;ROUNDUP(MONTH(SalesDataTable[[#This Row],[Order Date]])/3,0)</f>
        <v>Q3</v>
      </c>
      <c r="S1283" s="5">
        <f>MONTH(SalesDataTable[[#This Row],[Order Date]])</f>
        <v>7</v>
      </c>
      <c r="T1283" s="8" t="str">
        <f>TEXT(SalesDataTable[[#This Row],[Order Date]],"mmm")</f>
        <v>Jul</v>
      </c>
    </row>
    <row r="1284" spans="1:20" ht="15.75" x14ac:dyDescent="0.25">
      <c r="A1284" s="2">
        <v>4126</v>
      </c>
      <c r="B1284" s="3">
        <v>46208</v>
      </c>
      <c r="C1284" s="4" t="s">
        <v>40</v>
      </c>
      <c r="D1284" s="4" t="s">
        <v>67</v>
      </c>
      <c r="E1284" s="4" t="s">
        <v>22</v>
      </c>
      <c r="F1284" s="4" t="s">
        <v>33</v>
      </c>
      <c r="G1284" s="4" t="s">
        <v>24</v>
      </c>
      <c r="H1284" s="4" t="s">
        <v>25</v>
      </c>
      <c r="I1284" s="5">
        <v>3</v>
      </c>
      <c r="J1284" s="6">
        <v>82.89</v>
      </c>
      <c r="K1284" s="7">
        <v>0</v>
      </c>
      <c r="L1284" s="6">
        <v>42.31</v>
      </c>
      <c r="M1284" s="6">
        <f t="shared" si="80"/>
        <v>248.67000000000002</v>
      </c>
      <c r="N1284" s="6">
        <f t="shared" si="81"/>
        <v>126.93</v>
      </c>
      <c r="O1284" s="6">
        <f t="shared" si="82"/>
        <v>121.74000000000001</v>
      </c>
      <c r="P1284" s="8">
        <f t="shared" si="83"/>
        <v>0.48956448304982508</v>
      </c>
      <c r="Q1284" s="9">
        <f>YEAR(SalesDataTable[[#This Row],[Order Date]])</f>
        <v>2026</v>
      </c>
      <c r="R1284" s="8" t="str">
        <f>"Q"&amp;ROUNDUP(MONTH(SalesDataTable[[#This Row],[Order Date]])/3,0)</f>
        <v>Q3</v>
      </c>
      <c r="S1284" s="5">
        <f>MONTH(SalesDataTable[[#This Row],[Order Date]])</f>
        <v>7</v>
      </c>
      <c r="T1284" s="8" t="str">
        <f>TEXT(SalesDataTable[[#This Row],[Order Date]],"mmm")</f>
        <v>Jul</v>
      </c>
    </row>
    <row r="1285" spans="1:20" ht="15.75" x14ac:dyDescent="0.25">
      <c r="A1285" s="2">
        <v>5080</v>
      </c>
      <c r="B1285" s="3">
        <v>46208</v>
      </c>
      <c r="C1285" s="4" t="s">
        <v>31</v>
      </c>
      <c r="D1285" s="4" t="s">
        <v>38</v>
      </c>
      <c r="E1285" s="4" t="s">
        <v>39</v>
      </c>
      <c r="F1285" s="4" t="s">
        <v>33</v>
      </c>
      <c r="G1285" s="4" t="s">
        <v>24</v>
      </c>
      <c r="H1285" s="4" t="s">
        <v>25</v>
      </c>
      <c r="I1285" s="5">
        <v>2</v>
      </c>
      <c r="J1285" s="6">
        <v>80.8</v>
      </c>
      <c r="K1285" s="7">
        <v>0</v>
      </c>
      <c r="L1285" s="6">
        <v>42.21</v>
      </c>
      <c r="M1285" s="6">
        <f t="shared" si="80"/>
        <v>161.6</v>
      </c>
      <c r="N1285" s="6">
        <f t="shared" si="81"/>
        <v>84.42</v>
      </c>
      <c r="O1285" s="6">
        <f t="shared" si="82"/>
        <v>77.179999999999993</v>
      </c>
      <c r="P1285" s="8">
        <f t="shared" si="83"/>
        <v>0.47759900990099008</v>
      </c>
      <c r="Q1285" s="9">
        <f>YEAR(SalesDataTable[[#This Row],[Order Date]])</f>
        <v>2026</v>
      </c>
      <c r="R1285" s="8" t="str">
        <f>"Q"&amp;ROUNDUP(MONTH(SalesDataTable[[#This Row],[Order Date]])/3,0)</f>
        <v>Q3</v>
      </c>
      <c r="S1285" s="5">
        <f>MONTH(SalesDataTable[[#This Row],[Order Date]])</f>
        <v>7</v>
      </c>
      <c r="T1285" s="8" t="str">
        <f>TEXT(SalesDataTable[[#This Row],[Order Date]],"mmm")</f>
        <v>Jul</v>
      </c>
    </row>
    <row r="1286" spans="1:20" ht="15.75" x14ac:dyDescent="0.25">
      <c r="A1286" s="2">
        <v>923</v>
      </c>
      <c r="B1286" s="3">
        <v>46209</v>
      </c>
      <c r="C1286" s="4" t="s">
        <v>31</v>
      </c>
      <c r="D1286" s="4" t="s">
        <v>45</v>
      </c>
      <c r="E1286" s="4" t="s">
        <v>22</v>
      </c>
      <c r="F1286" s="4" t="s">
        <v>33</v>
      </c>
      <c r="G1286" s="4" t="s">
        <v>54</v>
      </c>
      <c r="H1286" s="4" t="s">
        <v>55</v>
      </c>
      <c r="I1286" s="5">
        <v>2</v>
      </c>
      <c r="J1286" s="6">
        <v>39.54</v>
      </c>
      <c r="K1286" s="7">
        <v>0.05</v>
      </c>
      <c r="L1286" s="6">
        <v>14.68</v>
      </c>
      <c r="M1286" s="6">
        <f t="shared" si="80"/>
        <v>75.125999999999991</v>
      </c>
      <c r="N1286" s="6">
        <f t="shared" si="81"/>
        <v>29.36</v>
      </c>
      <c r="O1286" s="6">
        <f t="shared" si="82"/>
        <v>45.765999999999991</v>
      </c>
      <c r="P1286" s="8">
        <f t="shared" si="83"/>
        <v>0.60918989431089099</v>
      </c>
      <c r="Q1286" s="9">
        <f>YEAR(SalesDataTable[[#This Row],[Order Date]])</f>
        <v>2026</v>
      </c>
      <c r="R1286" s="8" t="str">
        <f>"Q"&amp;ROUNDUP(MONTH(SalesDataTable[[#This Row],[Order Date]])/3,0)</f>
        <v>Q3</v>
      </c>
      <c r="S1286" s="5">
        <f>MONTH(SalesDataTable[[#This Row],[Order Date]])</f>
        <v>7</v>
      </c>
      <c r="T1286" s="8" t="str">
        <f>TEXT(SalesDataTable[[#This Row],[Order Date]],"mmm")</f>
        <v>Jul</v>
      </c>
    </row>
    <row r="1287" spans="1:20" ht="15.75" x14ac:dyDescent="0.25">
      <c r="A1287" s="2">
        <v>1549</v>
      </c>
      <c r="B1287" s="3">
        <v>46209</v>
      </c>
      <c r="C1287" s="4" t="s">
        <v>31</v>
      </c>
      <c r="D1287" s="4" t="s">
        <v>32</v>
      </c>
      <c r="E1287" s="4" t="s">
        <v>22</v>
      </c>
      <c r="F1287" s="4" t="s">
        <v>33</v>
      </c>
      <c r="G1287" s="4" t="s">
        <v>54</v>
      </c>
      <c r="H1287" s="4" t="s">
        <v>58</v>
      </c>
      <c r="I1287" s="5">
        <v>2</v>
      </c>
      <c r="J1287" s="6">
        <v>121.35</v>
      </c>
      <c r="K1287" s="7">
        <v>0</v>
      </c>
      <c r="L1287" s="6">
        <v>71.06</v>
      </c>
      <c r="M1287" s="6">
        <f t="shared" si="80"/>
        <v>242.7</v>
      </c>
      <c r="N1287" s="6">
        <f t="shared" si="81"/>
        <v>142.12</v>
      </c>
      <c r="O1287" s="6">
        <f t="shared" si="82"/>
        <v>100.57999999999998</v>
      </c>
      <c r="P1287" s="8">
        <f t="shared" si="83"/>
        <v>0.41442109600329619</v>
      </c>
      <c r="Q1287" s="9">
        <f>YEAR(SalesDataTable[[#This Row],[Order Date]])</f>
        <v>2026</v>
      </c>
      <c r="R1287" s="8" t="str">
        <f>"Q"&amp;ROUNDUP(MONTH(SalesDataTable[[#This Row],[Order Date]])/3,0)</f>
        <v>Q3</v>
      </c>
      <c r="S1287" s="5">
        <f>MONTH(SalesDataTable[[#This Row],[Order Date]])</f>
        <v>7</v>
      </c>
      <c r="T1287" s="8" t="str">
        <f>TEXT(SalesDataTable[[#This Row],[Order Date]],"mmm")</f>
        <v>Jul</v>
      </c>
    </row>
    <row r="1288" spans="1:20" ht="15.75" x14ac:dyDescent="0.25">
      <c r="A1288" s="2">
        <v>1839</v>
      </c>
      <c r="B1288" s="3">
        <v>46209</v>
      </c>
      <c r="C1288" s="4" t="s">
        <v>40</v>
      </c>
      <c r="D1288" s="4" t="s">
        <v>53</v>
      </c>
      <c r="E1288" s="4" t="s">
        <v>39</v>
      </c>
      <c r="F1288" s="4" t="s">
        <v>23</v>
      </c>
      <c r="G1288" s="4" t="s">
        <v>54</v>
      </c>
      <c r="H1288" s="4" t="s">
        <v>55</v>
      </c>
      <c r="I1288" s="5">
        <v>1</v>
      </c>
      <c r="J1288" s="6">
        <v>41.37</v>
      </c>
      <c r="K1288" s="7">
        <v>0</v>
      </c>
      <c r="L1288" s="6">
        <v>15.12</v>
      </c>
      <c r="M1288" s="6">
        <f t="shared" si="80"/>
        <v>41.37</v>
      </c>
      <c r="N1288" s="6">
        <f t="shared" si="81"/>
        <v>15.12</v>
      </c>
      <c r="O1288" s="6">
        <f t="shared" si="82"/>
        <v>26.25</v>
      </c>
      <c r="P1288" s="8">
        <f t="shared" si="83"/>
        <v>0.63451776649746194</v>
      </c>
      <c r="Q1288" s="9">
        <f>YEAR(SalesDataTable[[#This Row],[Order Date]])</f>
        <v>2026</v>
      </c>
      <c r="R1288" s="8" t="str">
        <f>"Q"&amp;ROUNDUP(MONTH(SalesDataTable[[#This Row],[Order Date]])/3,0)</f>
        <v>Q3</v>
      </c>
      <c r="S1288" s="5">
        <f>MONTH(SalesDataTable[[#This Row],[Order Date]])</f>
        <v>7</v>
      </c>
      <c r="T1288" s="8" t="str">
        <f>TEXT(SalesDataTable[[#This Row],[Order Date]],"mmm")</f>
        <v>Jul</v>
      </c>
    </row>
    <row r="1289" spans="1:20" ht="15.75" x14ac:dyDescent="0.25">
      <c r="A1289" s="2">
        <v>2053</v>
      </c>
      <c r="B1289" s="3">
        <v>46209</v>
      </c>
      <c r="C1289" s="4" t="s">
        <v>26</v>
      </c>
      <c r="D1289" s="4" t="s">
        <v>63</v>
      </c>
      <c r="E1289" s="4" t="s">
        <v>22</v>
      </c>
      <c r="F1289" s="4" t="s">
        <v>33</v>
      </c>
      <c r="G1289" s="4" t="s">
        <v>24</v>
      </c>
      <c r="H1289" s="4" t="s">
        <v>25</v>
      </c>
      <c r="I1289" s="5">
        <v>5</v>
      </c>
      <c r="J1289" s="6">
        <v>81.63</v>
      </c>
      <c r="K1289" s="7">
        <v>0.05</v>
      </c>
      <c r="L1289" s="6">
        <v>42.36</v>
      </c>
      <c r="M1289" s="6">
        <f t="shared" si="80"/>
        <v>387.74249999999995</v>
      </c>
      <c r="N1289" s="6">
        <f t="shared" si="81"/>
        <v>211.8</v>
      </c>
      <c r="O1289" s="6">
        <f t="shared" si="82"/>
        <v>175.94249999999994</v>
      </c>
      <c r="P1289" s="8">
        <f t="shared" si="83"/>
        <v>0.45376119460724568</v>
      </c>
      <c r="Q1289" s="9">
        <f>YEAR(SalesDataTable[[#This Row],[Order Date]])</f>
        <v>2026</v>
      </c>
      <c r="R1289" s="8" t="str">
        <f>"Q"&amp;ROUNDUP(MONTH(SalesDataTable[[#This Row],[Order Date]])/3,0)</f>
        <v>Q3</v>
      </c>
      <c r="S1289" s="5">
        <f>MONTH(SalesDataTable[[#This Row],[Order Date]])</f>
        <v>7</v>
      </c>
      <c r="T1289" s="8" t="str">
        <f>TEXT(SalesDataTable[[#This Row],[Order Date]],"mmm")</f>
        <v>Jul</v>
      </c>
    </row>
    <row r="1290" spans="1:20" ht="15.75" x14ac:dyDescent="0.25">
      <c r="A1290" s="2">
        <v>2342</v>
      </c>
      <c r="B1290" s="3">
        <v>46209</v>
      </c>
      <c r="C1290" s="4" t="s">
        <v>26</v>
      </c>
      <c r="D1290" s="4" t="s">
        <v>27</v>
      </c>
      <c r="E1290" s="4" t="s">
        <v>22</v>
      </c>
      <c r="F1290" s="4" t="s">
        <v>23</v>
      </c>
      <c r="G1290" s="4" t="s">
        <v>54</v>
      </c>
      <c r="H1290" s="4" t="s">
        <v>62</v>
      </c>
      <c r="I1290" s="5">
        <v>1</v>
      </c>
      <c r="J1290" s="6">
        <v>36.19</v>
      </c>
      <c r="K1290" s="7">
        <v>0</v>
      </c>
      <c r="L1290" s="6">
        <v>13.91</v>
      </c>
      <c r="M1290" s="6">
        <f t="shared" si="80"/>
        <v>36.19</v>
      </c>
      <c r="N1290" s="6">
        <f t="shared" si="81"/>
        <v>13.91</v>
      </c>
      <c r="O1290" s="6">
        <f t="shared" si="82"/>
        <v>22.279999999999998</v>
      </c>
      <c r="P1290" s="8">
        <f t="shared" si="83"/>
        <v>0.61563967946946663</v>
      </c>
      <c r="Q1290" s="9">
        <f>YEAR(SalesDataTable[[#This Row],[Order Date]])</f>
        <v>2026</v>
      </c>
      <c r="R1290" s="8" t="str">
        <f>"Q"&amp;ROUNDUP(MONTH(SalesDataTable[[#This Row],[Order Date]])/3,0)</f>
        <v>Q3</v>
      </c>
      <c r="S1290" s="5">
        <f>MONTH(SalesDataTable[[#This Row],[Order Date]])</f>
        <v>7</v>
      </c>
      <c r="T1290" s="8" t="str">
        <f>TEXT(SalesDataTable[[#This Row],[Order Date]],"mmm")</f>
        <v>Jul</v>
      </c>
    </row>
    <row r="1291" spans="1:20" ht="15.75" x14ac:dyDescent="0.25">
      <c r="A1291" s="2">
        <v>2465</v>
      </c>
      <c r="B1291" s="3">
        <v>46209</v>
      </c>
      <c r="C1291" s="4" t="s">
        <v>26</v>
      </c>
      <c r="D1291" s="4" t="s">
        <v>27</v>
      </c>
      <c r="E1291" s="4" t="s">
        <v>48</v>
      </c>
      <c r="F1291" s="4" t="s">
        <v>33</v>
      </c>
      <c r="G1291" s="4" t="s">
        <v>29</v>
      </c>
      <c r="H1291" s="4" t="s">
        <v>37</v>
      </c>
      <c r="I1291" s="5">
        <v>1</v>
      </c>
      <c r="J1291" s="6">
        <v>142.04</v>
      </c>
      <c r="K1291" s="7">
        <v>0</v>
      </c>
      <c r="L1291" s="6">
        <v>81.67</v>
      </c>
      <c r="M1291" s="6">
        <f t="shared" si="80"/>
        <v>142.04</v>
      </c>
      <c r="N1291" s="6">
        <f t="shared" si="81"/>
        <v>81.67</v>
      </c>
      <c r="O1291" s="6">
        <f t="shared" si="82"/>
        <v>60.36999999999999</v>
      </c>
      <c r="P1291" s="8">
        <f t="shared" si="83"/>
        <v>0.4250211208110391</v>
      </c>
      <c r="Q1291" s="9">
        <f>YEAR(SalesDataTable[[#This Row],[Order Date]])</f>
        <v>2026</v>
      </c>
      <c r="R1291" s="8" t="str">
        <f>"Q"&amp;ROUNDUP(MONTH(SalesDataTable[[#This Row],[Order Date]])/3,0)</f>
        <v>Q3</v>
      </c>
      <c r="S1291" s="5">
        <f>MONTH(SalesDataTable[[#This Row],[Order Date]])</f>
        <v>7</v>
      </c>
      <c r="T1291" s="8" t="str">
        <f>TEXT(SalesDataTable[[#This Row],[Order Date]],"mmm")</f>
        <v>Jul</v>
      </c>
    </row>
    <row r="1292" spans="1:20" ht="15.75" x14ac:dyDescent="0.25">
      <c r="A1292" s="2">
        <v>3990</v>
      </c>
      <c r="B1292" s="3">
        <v>46209</v>
      </c>
      <c r="C1292" s="4" t="s">
        <v>31</v>
      </c>
      <c r="D1292" s="4" t="s">
        <v>45</v>
      </c>
      <c r="E1292" s="4" t="s">
        <v>22</v>
      </c>
      <c r="F1292" s="4" t="s">
        <v>36</v>
      </c>
      <c r="G1292" s="4" t="s">
        <v>34</v>
      </c>
      <c r="H1292" s="4" t="s">
        <v>64</v>
      </c>
      <c r="I1292" s="5">
        <v>1</v>
      </c>
      <c r="J1292" s="6">
        <v>133.66999999999999</v>
      </c>
      <c r="K1292" s="7">
        <v>0</v>
      </c>
      <c r="L1292" s="6">
        <v>68.25</v>
      </c>
      <c r="M1292" s="6">
        <f t="shared" si="80"/>
        <v>133.66999999999999</v>
      </c>
      <c r="N1292" s="6">
        <f t="shared" si="81"/>
        <v>68.25</v>
      </c>
      <c r="O1292" s="6">
        <f t="shared" si="82"/>
        <v>65.419999999999987</v>
      </c>
      <c r="P1292" s="8">
        <f t="shared" si="83"/>
        <v>0.48941422907159415</v>
      </c>
      <c r="Q1292" s="9">
        <f>YEAR(SalesDataTable[[#This Row],[Order Date]])</f>
        <v>2026</v>
      </c>
      <c r="R1292" s="8" t="str">
        <f>"Q"&amp;ROUNDUP(MONTH(SalesDataTable[[#This Row],[Order Date]])/3,0)</f>
        <v>Q3</v>
      </c>
      <c r="S1292" s="5">
        <f>MONTH(SalesDataTable[[#This Row],[Order Date]])</f>
        <v>7</v>
      </c>
      <c r="T1292" s="8" t="str">
        <f>TEXT(SalesDataTable[[#This Row],[Order Date]],"mmm")</f>
        <v>Jul</v>
      </c>
    </row>
    <row r="1293" spans="1:20" ht="15.75" x14ac:dyDescent="0.25">
      <c r="A1293" s="2">
        <v>4370</v>
      </c>
      <c r="B1293" s="3">
        <v>46209</v>
      </c>
      <c r="C1293" s="4" t="s">
        <v>31</v>
      </c>
      <c r="D1293" s="4" t="s">
        <v>59</v>
      </c>
      <c r="E1293" s="4" t="s">
        <v>22</v>
      </c>
      <c r="F1293" s="4" t="s">
        <v>33</v>
      </c>
      <c r="G1293" s="4" t="s">
        <v>34</v>
      </c>
      <c r="H1293" s="4" t="s">
        <v>68</v>
      </c>
      <c r="I1293" s="5">
        <v>6</v>
      </c>
      <c r="J1293" s="6">
        <v>166.6</v>
      </c>
      <c r="K1293" s="7">
        <v>0</v>
      </c>
      <c r="L1293" s="6">
        <v>88.14</v>
      </c>
      <c r="M1293" s="6">
        <f t="shared" si="80"/>
        <v>999.59999999999991</v>
      </c>
      <c r="N1293" s="6">
        <f t="shared" si="81"/>
        <v>528.84</v>
      </c>
      <c r="O1293" s="6">
        <f t="shared" si="82"/>
        <v>470.75999999999988</v>
      </c>
      <c r="P1293" s="8">
        <f t="shared" si="83"/>
        <v>0.47094837935174061</v>
      </c>
      <c r="Q1293" s="9">
        <f>YEAR(SalesDataTable[[#This Row],[Order Date]])</f>
        <v>2026</v>
      </c>
      <c r="R1293" s="8" t="str">
        <f>"Q"&amp;ROUNDUP(MONTH(SalesDataTable[[#This Row],[Order Date]])/3,0)</f>
        <v>Q3</v>
      </c>
      <c r="S1293" s="5">
        <f>MONTH(SalesDataTable[[#This Row],[Order Date]])</f>
        <v>7</v>
      </c>
      <c r="T1293" s="8" t="str">
        <f>TEXT(SalesDataTable[[#This Row],[Order Date]],"mmm")</f>
        <v>Jul</v>
      </c>
    </row>
    <row r="1294" spans="1:20" ht="15.75" x14ac:dyDescent="0.25">
      <c r="A1294" s="2">
        <v>4856</v>
      </c>
      <c r="B1294" s="3">
        <v>46209</v>
      </c>
      <c r="C1294" s="4" t="s">
        <v>26</v>
      </c>
      <c r="D1294" s="4" t="s">
        <v>63</v>
      </c>
      <c r="E1294" s="4" t="s">
        <v>22</v>
      </c>
      <c r="F1294" s="4" t="s">
        <v>23</v>
      </c>
      <c r="G1294" s="4" t="s">
        <v>24</v>
      </c>
      <c r="H1294" s="4" t="s">
        <v>50</v>
      </c>
      <c r="I1294" s="5">
        <v>2</v>
      </c>
      <c r="J1294" s="6">
        <v>99.93</v>
      </c>
      <c r="K1294" s="7">
        <v>0.1</v>
      </c>
      <c r="L1294" s="6">
        <v>51.96</v>
      </c>
      <c r="M1294" s="6">
        <f t="shared" si="80"/>
        <v>179.87400000000002</v>
      </c>
      <c r="N1294" s="6">
        <f t="shared" si="81"/>
        <v>103.92</v>
      </c>
      <c r="O1294" s="6">
        <f t="shared" si="82"/>
        <v>75.954000000000022</v>
      </c>
      <c r="P1294" s="8">
        <f t="shared" si="83"/>
        <v>0.422262250241836</v>
      </c>
      <c r="Q1294" s="9">
        <f>YEAR(SalesDataTable[[#This Row],[Order Date]])</f>
        <v>2026</v>
      </c>
      <c r="R1294" s="8" t="str">
        <f>"Q"&amp;ROUNDUP(MONTH(SalesDataTable[[#This Row],[Order Date]])/3,0)</f>
        <v>Q3</v>
      </c>
      <c r="S1294" s="5">
        <f>MONTH(SalesDataTable[[#This Row],[Order Date]])</f>
        <v>7</v>
      </c>
      <c r="T1294" s="8" t="str">
        <f>TEXT(SalesDataTable[[#This Row],[Order Date]],"mmm")</f>
        <v>Jul</v>
      </c>
    </row>
    <row r="1295" spans="1:20" ht="15.75" x14ac:dyDescent="0.25">
      <c r="A1295" s="2">
        <v>337</v>
      </c>
      <c r="B1295" s="3">
        <v>46210</v>
      </c>
      <c r="C1295" s="4" t="s">
        <v>20</v>
      </c>
      <c r="D1295" s="4" t="s">
        <v>70</v>
      </c>
      <c r="E1295" s="4" t="s">
        <v>39</v>
      </c>
      <c r="F1295" s="4" t="s">
        <v>23</v>
      </c>
      <c r="G1295" s="4" t="s">
        <v>24</v>
      </c>
      <c r="H1295" s="4" t="s">
        <v>50</v>
      </c>
      <c r="I1295" s="5">
        <v>6</v>
      </c>
      <c r="J1295" s="6">
        <v>100.56</v>
      </c>
      <c r="K1295" s="7">
        <v>0</v>
      </c>
      <c r="L1295" s="6">
        <v>49.47</v>
      </c>
      <c r="M1295" s="6">
        <f t="shared" si="80"/>
        <v>603.36</v>
      </c>
      <c r="N1295" s="6">
        <f t="shared" si="81"/>
        <v>296.82</v>
      </c>
      <c r="O1295" s="6">
        <f t="shared" si="82"/>
        <v>306.54000000000002</v>
      </c>
      <c r="P1295" s="8">
        <f t="shared" si="83"/>
        <v>0.508054892601432</v>
      </c>
      <c r="Q1295" s="9">
        <f>YEAR(SalesDataTable[[#This Row],[Order Date]])</f>
        <v>2026</v>
      </c>
      <c r="R1295" s="8" t="str">
        <f>"Q"&amp;ROUNDUP(MONTH(SalesDataTable[[#This Row],[Order Date]])/3,0)</f>
        <v>Q3</v>
      </c>
      <c r="S1295" s="5">
        <f>MONTH(SalesDataTable[[#This Row],[Order Date]])</f>
        <v>7</v>
      </c>
      <c r="T1295" s="8" t="str">
        <f>TEXT(SalesDataTable[[#This Row],[Order Date]],"mmm")</f>
        <v>Jul</v>
      </c>
    </row>
    <row r="1296" spans="1:20" ht="15.75" x14ac:dyDescent="0.25">
      <c r="A1296" s="2">
        <v>1001</v>
      </c>
      <c r="B1296" s="3">
        <v>46210</v>
      </c>
      <c r="C1296" s="4" t="s">
        <v>20</v>
      </c>
      <c r="D1296" s="4" t="s">
        <v>56</v>
      </c>
      <c r="E1296" s="4" t="s">
        <v>22</v>
      </c>
      <c r="F1296" s="4" t="s">
        <v>23</v>
      </c>
      <c r="G1296" s="4" t="s">
        <v>43</v>
      </c>
      <c r="H1296" s="4" t="s">
        <v>49</v>
      </c>
      <c r="I1296" s="5">
        <v>1</v>
      </c>
      <c r="J1296" s="6">
        <v>200.48</v>
      </c>
      <c r="K1296" s="7">
        <v>0.05</v>
      </c>
      <c r="L1296" s="6">
        <v>104.11</v>
      </c>
      <c r="M1296" s="6">
        <f t="shared" si="80"/>
        <v>190.45599999999999</v>
      </c>
      <c r="N1296" s="6">
        <f t="shared" si="81"/>
        <v>104.11</v>
      </c>
      <c r="O1296" s="6">
        <f t="shared" si="82"/>
        <v>86.345999999999989</v>
      </c>
      <c r="P1296" s="8">
        <f t="shared" si="83"/>
        <v>0.45336455664300412</v>
      </c>
      <c r="Q1296" s="9">
        <f>YEAR(SalesDataTable[[#This Row],[Order Date]])</f>
        <v>2026</v>
      </c>
      <c r="R1296" s="8" t="str">
        <f>"Q"&amp;ROUNDUP(MONTH(SalesDataTable[[#This Row],[Order Date]])/3,0)</f>
        <v>Q3</v>
      </c>
      <c r="S1296" s="5">
        <f>MONTH(SalesDataTable[[#This Row],[Order Date]])</f>
        <v>7</v>
      </c>
      <c r="T1296" s="8" t="str">
        <f>TEXT(SalesDataTable[[#This Row],[Order Date]],"mmm")</f>
        <v>Jul</v>
      </c>
    </row>
    <row r="1297" spans="1:20" ht="15.75" x14ac:dyDescent="0.25">
      <c r="A1297" s="2">
        <v>2424</v>
      </c>
      <c r="B1297" s="3">
        <v>46210</v>
      </c>
      <c r="C1297" s="4" t="s">
        <v>40</v>
      </c>
      <c r="D1297" s="4" t="s">
        <v>53</v>
      </c>
      <c r="E1297" s="4" t="s">
        <v>22</v>
      </c>
      <c r="F1297" s="4" t="s">
        <v>33</v>
      </c>
      <c r="G1297" s="4" t="s">
        <v>24</v>
      </c>
      <c r="H1297" s="4" t="s">
        <v>42</v>
      </c>
      <c r="I1297" s="5">
        <v>1</v>
      </c>
      <c r="J1297" s="6">
        <v>51.06</v>
      </c>
      <c r="K1297" s="7">
        <v>0.15</v>
      </c>
      <c r="L1297" s="6">
        <v>22.56</v>
      </c>
      <c r="M1297" s="6">
        <f t="shared" si="80"/>
        <v>43.401000000000003</v>
      </c>
      <c r="N1297" s="6">
        <f t="shared" si="81"/>
        <v>22.56</v>
      </c>
      <c r="O1297" s="6">
        <f t="shared" si="82"/>
        <v>20.841000000000005</v>
      </c>
      <c r="P1297" s="8">
        <f t="shared" si="83"/>
        <v>0.48019630884081022</v>
      </c>
      <c r="Q1297" s="9">
        <f>YEAR(SalesDataTable[[#This Row],[Order Date]])</f>
        <v>2026</v>
      </c>
      <c r="R1297" s="8" t="str">
        <f>"Q"&amp;ROUNDUP(MONTH(SalesDataTable[[#This Row],[Order Date]])/3,0)</f>
        <v>Q3</v>
      </c>
      <c r="S1297" s="5">
        <f>MONTH(SalesDataTable[[#This Row],[Order Date]])</f>
        <v>7</v>
      </c>
      <c r="T1297" s="8" t="str">
        <f>TEXT(SalesDataTable[[#This Row],[Order Date]],"mmm")</f>
        <v>Jul</v>
      </c>
    </row>
    <row r="1298" spans="1:20" ht="15.75" x14ac:dyDescent="0.25">
      <c r="A1298" s="2">
        <v>2751</v>
      </c>
      <c r="B1298" s="3">
        <v>46210</v>
      </c>
      <c r="C1298" s="4" t="s">
        <v>20</v>
      </c>
      <c r="D1298" s="4" t="s">
        <v>70</v>
      </c>
      <c r="E1298" s="4" t="s">
        <v>39</v>
      </c>
      <c r="F1298" s="4" t="s">
        <v>33</v>
      </c>
      <c r="G1298" s="4" t="s">
        <v>54</v>
      </c>
      <c r="H1298" s="4" t="s">
        <v>58</v>
      </c>
      <c r="I1298" s="5">
        <v>2</v>
      </c>
      <c r="J1298" s="6">
        <v>125.9</v>
      </c>
      <c r="K1298" s="7">
        <v>0.15</v>
      </c>
      <c r="L1298" s="6">
        <v>70.27</v>
      </c>
      <c r="M1298" s="6">
        <f t="shared" si="80"/>
        <v>214.03</v>
      </c>
      <c r="N1298" s="6">
        <f t="shared" si="81"/>
        <v>140.54</v>
      </c>
      <c r="O1298" s="6">
        <f t="shared" si="82"/>
        <v>73.490000000000009</v>
      </c>
      <c r="P1298" s="8">
        <f t="shared" si="83"/>
        <v>0.34336307994206422</v>
      </c>
      <c r="Q1298" s="9">
        <f>YEAR(SalesDataTable[[#This Row],[Order Date]])</f>
        <v>2026</v>
      </c>
      <c r="R1298" s="8" t="str">
        <f>"Q"&amp;ROUNDUP(MONTH(SalesDataTable[[#This Row],[Order Date]])/3,0)</f>
        <v>Q3</v>
      </c>
      <c r="S1298" s="5">
        <f>MONTH(SalesDataTable[[#This Row],[Order Date]])</f>
        <v>7</v>
      </c>
      <c r="T1298" s="8" t="str">
        <f>TEXT(SalesDataTable[[#This Row],[Order Date]],"mmm")</f>
        <v>Jul</v>
      </c>
    </row>
    <row r="1299" spans="1:20" ht="15.75" x14ac:dyDescent="0.25">
      <c r="A1299" s="2">
        <v>375</v>
      </c>
      <c r="B1299" s="3">
        <v>46211</v>
      </c>
      <c r="C1299" s="4" t="s">
        <v>26</v>
      </c>
      <c r="D1299" s="4" t="s">
        <v>63</v>
      </c>
      <c r="E1299" s="4" t="s">
        <v>39</v>
      </c>
      <c r="F1299" s="4" t="s">
        <v>23</v>
      </c>
      <c r="G1299" s="4" t="s">
        <v>43</v>
      </c>
      <c r="H1299" s="4" t="s">
        <v>49</v>
      </c>
      <c r="I1299" s="5">
        <v>2</v>
      </c>
      <c r="J1299" s="6">
        <v>192.24</v>
      </c>
      <c r="K1299" s="7">
        <v>0.05</v>
      </c>
      <c r="L1299" s="6">
        <v>103.65</v>
      </c>
      <c r="M1299" s="6">
        <f t="shared" si="80"/>
        <v>365.25599999999997</v>
      </c>
      <c r="N1299" s="6">
        <f t="shared" si="81"/>
        <v>207.3</v>
      </c>
      <c r="O1299" s="6">
        <f t="shared" si="82"/>
        <v>157.95599999999996</v>
      </c>
      <c r="P1299" s="8">
        <f t="shared" si="83"/>
        <v>0.43245285498390162</v>
      </c>
      <c r="Q1299" s="9">
        <f>YEAR(SalesDataTable[[#This Row],[Order Date]])</f>
        <v>2026</v>
      </c>
      <c r="R1299" s="8" t="str">
        <f>"Q"&amp;ROUNDUP(MONTH(SalesDataTable[[#This Row],[Order Date]])/3,0)</f>
        <v>Q3</v>
      </c>
      <c r="S1299" s="5">
        <f>MONTH(SalesDataTable[[#This Row],[Order Date]])</f>
        <v>7</v>
      </c>
      <c r="T1299" s="8" t="str">
        <f>TEXT(SalesDataTable[[#This Row],[Order Date]],"mmm")</f>
        <v>Jul</v>
      </c>
    </row>
    <row r="1300" spans="1:20" ht="15.75" x14ac:dyDescent="0.25">
      <c r="A1300" s="2">
        <v>650</v>
      </c>
      <c r="B1300" s="3">
        <v>46211</v>
      </c>
      <c r="C1300" s="4" t="s">
        <v>20</v>
      </c>
      <c r="D1300" s="4" t="s">
        <v>21</v>
      </c>
      <c r="E1300" s="4" t="s">
        <v>22</v>
      </c>
      <c r="F1300" s="4" t="s">
        <v>36</v>
      </c>
      <c r="G1300" s="4" t="s">
        <v>54</v>
      </c>
      <c r="H1300" s="4" t="s">
        <v>55</v>
      </c>
      <c r="I1300" s="5">
        <v>2</v>
      </c>
      <c r="J1300" s="6">
        <v>40.79</v>
      </c>
      <c r="K1300" s="7">
        <v>0</v>
      </c>
      <c r="L1300" s="6">
        <v>14.61</v>
      </c>
      <c r="M1300" s="6">
        <f t="shared" si="80"/>
        <v>81.58</v>
      </c>
      <c r="N1300" s="6">
        <f t="shared" si="81"/>
        <v>29.22</v>
      </c>
      <c r="O1300" s="6">
        <f t="shared" si="82"/>
        <v>52.36</v>
      </c>
      <c r="P1300" s="8">
        <f t="shared" si="83"/>
        <v>0.64182397646481981</v>
      </c>
      <c r="Q1300" s="9">
        <f>YEAR(SalesDataTable[[#This Row],[Order Date]])</f>
        <v>2026</v>
      </c>
      <c r="R1300" s="8" t="str">
        <f>"Q"&amp;ROUNDUP(MONTH(SalesDataTable[[#This Row],[Order Date]])/3,0)</f>
        <v>Q3</v>
      </c>
      <c r="S1300" s="5">
        <f>MONTH(SalesDataTable[[#This Row],[Order Date]])</f>
        <v>7</v>
      </c>
      <c r="T1300" s="8" t="str">
        <f>TEXT(SalesDataTable[[#This Row],[Order Date]],"mmm")</f>
        <v>Jul</v>
      </c>
    </row>
    <row r="1301" spans="1:20" ht="15.75" x14ac:dyDescent="0.25">
      <c r="A1301" s="2">
        <v>941</v>
      </c>
      <c r="B1301" s="3">
        <v>46211</v>
      </c>
      <c r="C1301" s="4" t="s">
        <v>20</v>
      </c>
      <c r="D1301" s="4" t="s">
        <v>56</v>
      </c>
      <c r="E1301" s="4" t="s">
        <v>39</v>
      </c>
      <c r="F1301" s="4" t="s">
        <v>33</v>
      </c>
      <c r="G1301" s="4" t="s">
        <v>43</v>
      </c>
      <c r="H1301" s="4" t="s">
        <v>71</v>
      </c>
      <c r="I1301" s="5">
        <v>2</v>
      </c>
      <c r="J1301" s="6">
        <v>125.73</v>
      </c>
      <c r="K1301" s="7">
        <v>0.15</v>
      </c>
      <c r="L1301" s="6">
        <v>61.75</v>
      </c>
      <c r="M1301" s="6">
        <f t="shared" si="80"/>
        <v>213.74100000000001</v>
      </c>
      <c r="N1301" s="6">
        <f t="shared" si="81"/>
        <v>123.5</v>
      </c>
      <c r="O1301" s="6">
        <f t="shared" si="82"/>
        <v>90.241000000000014</v>
      </c>
      <c r="P1301" s="8">
        <f t="shared" si="83"/>
        <v>0.42219789371248384</v>
      </c>
      <c r="Q1301" s="9">
        <f>YEAR(SalesDataTable[[#This Row],[Order Date]])</f>
        <v>2026</v>
      </c>
      <c r="R1301" s="8" t="str">
        <f>"Q"&amp;ROUNDUP(MONTH(SalesDataTable[[#This Row],[Order Date]])/3,0)</f>
        <v>Q3</v>
      </c>
      <c r="S1301" s="5">
        <f>MONTH(SalesDataTable[[#This Row],[Order Date]])</f>
        <v>7</v>
      </c>
      <c r="T1301" s="8" t="str">
        <f>TEXT(SalesDataTable[[#This Row],[Order Date]],"mmm")</f>
        <v>Jul</v>
      </c>
    </row>
    <row r="1302" spans="1:20" ht="15.75" x14ac:dyDescent="0.25">
      <c r="A1302" s="2">
        <v>2719</v>
      </c>
      <c r="B1302" s="3">
        <v>46211</v>
      </c>
      <c r="C1302" s="4" t="s">
        <v>20</v>
      </c>
      <c r="D1302" s="4" t="s">
        <v>70</v>
      </c>
      <c r="E1302" s="4" t="s">
        <v>22</v>
      </c>
      <c r="F1302" s="4" t="s">
        <v>36</v>
      </c>
      <c r="G1302" s="4" t="s">
        <v>34</v>
      </c>
      <c r="H1302" s="4" t="s">
        <v>68</v>
      </c>
      <c r="I1302" s="5">
        <v>1</v>
      </c>
      <c r="J1302" s="6">
        <v>164.92</v>
      </c>
      <c r="K1302" s="7">
        <v>0</v>
      </c>
      <c r="L1302" s="6">
        <v>89.47</v>
      </c>
      <c r="M1302" s="6">
        <f t="shared" si="80"/>
        <v>164.92</v>
      </c>
      <c r="N1302" s="6">
        <f t="shared" si="81"/>
        <v>89.47</v>
      </c>
      <c r="O1302" s="6">
        <f t="shared" si="82"/>
        <v>75.449999999999989</v>
      </c>
      <c r="P1302" s="8">
        <f t="shared" si="83"/>
        <v>0.45749454280863444</v>
      </c>
      <c r="Q1302" s="9">
        <f>YEAR(SalesDataTable[[#This Row],[Order Date]])</f>
        <v>2026</v>
      </c>
      <c r="R1302" s="8" t="str">
        <f>"Q"&amp;ROUNDUP(MONTH(SalesDataTable[[#This Row],[Order Date]])/3,0)</f>
        <v>Q3</v>
      </c>
      <c r="S1302" s="5">
        <f>MONTH(SalesDataTable[[#This Row],[Order Date]])</f>
        <v>7</v>
      </c>
      <c r="T1302" s="8" t="str">
        <f>TEXT(SalesDataTable[[#This Row],[Order Date]],"mmm")</f>
        <v>Jul</v>
      </c>
    </row>
    <row r="1303" spans="1:20" ht="15.75" x14ac:dyDescent="0.25">
      <c r="A1303" s="2">
        <v>3833</v>
      </c>
      <c r="B1303" s="3">
        <v>46211</v>
      </c>
      <c r="C1303" s="4" t="s">
        <v>26</v>
      </c>
      <c r="D1303" s="4" t="s">
        <v>47</v>
      </c>
      <c r="E1303" s="4" t="s">
        <v>39</v>
      </c>
      <c r="F1303" s="4" t="s">
        <v>33</v>
      </c>
      <c r="G1303" s="4" t="s">
        <v>24</v>
      </c>
      <c r="H1303" s="4" t="s">
        <v>50</v>
      </c>
      <c r="I1303" s="5">
        <v>5</v>
      </c>
      <c r="J1303" s="6">
        <v>103.91</v>
      </c>
      <c r="K1303" s="7">
        <v>0</v>
      </c>
      <c r="L1303" s="6">
        <v>51.19</v>
      </c>
      <c r="M1303" s="6">
        <f t="shared" si="80"/>
        <v>519.54999999999995</v>
      </c>
      <c r="N1303" s="6">
        <f t="shared" si="81"/>
        <v>255.95</v>
      </c>
      <c r="O1303" s="6">
        <f t="shared" si="82"/>
        <v>263.59999999999997</v>
      </c>
      <c r="P1303" s="8">
        <f t="shared" si="83"/>
        <v>0.50736214031373306</v>
      </c>
      <c r="Q1303" s="9">
        <f>YEAR(SalesDataTable[[#This Row],[Order Date]])</f>
        <v>2026</v>
      </c>
      <c r="R1303" s="8" t="str">
        <f>"Q"&amp;ROUNDUP(MONTH(SalesDataTable[[#This Row],[Order Date]])/3,0)</f>
        <v>Q3</v>
      </c>
      <c r="S1303" s="5">
        <f>MONTH(SalesDataTable[[#This Row],[Order Date]])</f>
        <v>7</v>
      </c>
      <c r="T1303" s="8" t="str">
        <f>TEXT(SalesDataTable[[#This Row],[Order Date]],"mmm")</f>
        <v>Jul</v>
      </c>
    </row>
    <row r="1304" spans="1:20" ht="15.75" x14ac:dyDescent="0.25">
      <c r="A1304" s="2">
        <v>211</v>
      </c>
      <c r="B1304" s="3">
        <v>46212</v>
      </c>
      <c r="C1304" s="4" t="s">
        <v>31</v>
      </c>
      <c r="D1304" s="4" t="s">
        <v>72</v>
      </c>
      <c r="E1304" s="4" t="s">
        <v>28</v>
      </c>
      <c r="F1304" s="4" t="s">
        <v>36</v>
      </c>
      <c r="G1304" s="4" t="s">
        <v>24</v>
      </c>
      <c r="H1304" s="4" t="s">
        <v>42</v>
      </c>
      <c r="I1304" s="5">
        <v>10</v>
      </c>
      <c r="J1304" s="6">
        <v>49.69</v>
      </c>
      <c r="K1304" s="7">
        <v>0.1</v>
      </c>
      <c r="L1304" s="6">
        <v>21.82</v>
      </c>
      <c r="M1304" s="6">
        <f t="shared" si="80"/>
        <v>447.21</v>
      </c>
      <c r="N1304" s="6">
        <f t="shared" si="81"/>
        <v>218.2</v>
      </c>
      <c r="O1304" s="6">
        <f t="shared" si="82"/>
        <v>229.01</v>
      </c>
      <c r="P1304" s="8">
        <f t="shared" si="83"/>
        <v>0.51208604458755391</v>
      </c>
      <c r="Q1304" s="9">
        <f>YEAR(SalesDataTable[[#This Row],[Order Date]])</f>
        <v>2026</v>
      </c>
      <c r="R1304" s="8" t="str">
        <f>"Q"&amp;ROUNDUP(MONTH(SalesDataTable[[#This Row],[Order Date]])/3,0)</f>
        <v>Q3</v>
      </c>
      <c r="S1304" s="5">
        <f>MONTH(SalesDataTable[[#This Row],[Order Date]])</f>
        <v>7</v>
      </c>
      <c r="T1304" s="8" t="str">
        <f>TEXT(SalesDataTable[[#This Row],[Order Date]],"mmm")</f>
        <v>Jul</v>
      </c>
    </row>
    <row r="1305" spans="1:20" ht="15.75" x14ac:dyDescent="0.25">
      <c r="A1305" s="2">
        <v>392</v>
      </c>
      <c r="B1305" s="3">
        <v>46212</v>
      </c>
      <c r="C1305" s="4" t="s">
        <v>40</v>
      </c>
      <c r="D1305" s="4" t="s">
        <v>51</v>
      </c>
      <c r="E1305" s="4" t="s">
        <v>39</v>
      </c>
      <c r="F1305" s="4" t="s">
        <v>23</v>
      </c>
      <c r="G1305" s="4" t="s">
        <v>29</v>
      </c>
      <c r="H1305" s="4" t="s">
        <v>30</v>
      </c>
      <c r="I1305" s="5">
        <v>3</v>
      </c>
      <c r="J1305" s="6">
        <v>94.19</v>
      </c>
      <c r="K1305" s="7">
        <v>0</v>
      </c>
      <c r="L1305" s="6">
        <v>44.1</v>
      </c>
      <c r="M1305" s="6">
        <f t="shared" si="80"/>
        <v>282.57</v>
      </c>
      <c r="N1305" s="6">
        <f t="shared" si="81"/>
        <v>132.30000000000001</v>
      </c>
      <c r="O1305" s="6">
        <f t="shared" si="82"/>
        <v>150.26999999999998</v>
      </c>
      <c r="P1305" s="8">
        <f t="shared" si="83"/>
        <v>0.53179743072512997</v>
      </c>
      <c r="Q1305" s="9">
        <f>YEAR(SalesDataTable[[#This Row],[Order Date]])</f>
        <v>2026</v>
      </c>
      <c r="R1305" s="8" t="str">
        <f>"Q"&amp;ROUNDUP(MONTH(SalesDataTable[[#This Row],[Order Date]])/3,0)</f>
        <v>Q3</v>
      </c>
      <c r="S1305" s="5">
        <f>MONTH(SalesDataTable[[#This Row],[Order Date]])</f>
        <v>7</v>
      </c>
      <c r="T1305" s="8" t="str">
        <f>TEXT(SalesDataTable[[#This Row],[Order Date]],"mmm")</f>
        <v>Jul</v>
      </c>
    </row>
    <row r="1306" spans="1:20" ht="15.75" x14ac:dyDescent="0.25">
      <c r="A1306" s="2">
        <v>1302</v>
      </c>
      <c r="B1306" s="3">
        <v>46212</v>
      </c>
      <c r="C1306" s="4" t="s">
        <v>26</v>
      </c>
      <c r="D1306" s="4" t="s">
        <v>69</v>
      </c>
      <c r="E1306" s="4" t="s">
        <v>39</v>
      </c>
      <c r="F1306" s="4" t="s">
        <v>23</v>
      </c>
      <c r="G1306" s="4" t="s">
        <v>34</v>
      </c>
      <c r="H1306" s="4" t="s">
        <v>52</v>
      </c>
      <c r="I1306" s="5">
        <v>1</v>
      </c>
      <c r="J1306" s="6">
        <v>46.87</v>
      </c>
      <c r="K1306" s="7">
        <v>0</v>
      </c>
      <c r="L1306" s="6">
        <v>18.649999999999999</v>
      </c>
      <c r="M1306" s="6">
        <f t="shared" si="80"/>
        <v>46.87</v>
      </c>
      <c r="N1306" s="6">
        <f t="shared" si="81"/>
        <v>18.649999999999999</v>
      </c>
      <c r="O1306" s="6">
        <f t="shared" si="82"/>
        <v>28.22</v>
      </c>
      <c r="P1306" s="8">
        <f t="shared" si="83"/>
        <v>0.60209088969490077</v>
      </c>
      <c r="Q1306" s="9">
        <f>YEAR(SalesDataTable[[#This Row],[Order Date]])</f>
        <v>2026</v>
      </c>
      <c r="R1306" s="8" t="str">
        <f>"Q"&amp;ROUNDUP(MONTH(SalesDataTable[[#This Row],[Order Date]])/3,0)</f>
        <v>Q3</v>
      </c>
      <c r="S1306" s="5">
        <f>MONTH(SalesDataTable[[#This Row],[Order Date]])</f>
        <v>7</v>
      </c>
      <c r="T1306" s="8" t="str">
        <f>TEXT(SalesDataTable[[#This Row],[Order Date]],"mmm")</f>
        <v>Jul</v>
      </c>
    </row>
    <row r="1307" spans="1:20" ht="15.75" x14ac:dyDescent="0.25">
      <c r="A1307" s="2">
        <v>1366</v>
      </c>
      <c r="B1307" s="3">
        <v>46212</v>
      </c>
      <c r="C1307" s="4" t="s">
        <v>31</v>
      </c>
      <c r="D1307" s="4" t="s">
        <v>72</v>
      </c>
      <c r="E1307" s="4" t="s">
        <v>22</v>
      </c>
      <c r="F1307" s="4" t="s">
        <v>23</v>
      </c>
      <c r="G1307" s="4" t="s">
        <v>34</v>
      </c>
      <c r="H1307" s="4" t="s">
        <v>35</v>
      </c>
      <c r="I1307" s="5">
        <v>1</v>
      </c>
      <c r="J1307" s="6">
        <v>36.99</v>
      </c>
      <c r="K1307" s="7">
        <v>0.1</v>
      </c>
      <c r="L1307" s="6">
        <v>13.2</v>
      </c>
      <c r="M1307" s="6">
        <f t="shared" si="80"/>
        <v>33.291000000000004</v>
      </c>
      <c r="N1307" s="6">
        <f t="shared" si="81"/>
        <v>13.2</v>
      </c>
      <c r="O1307" s="6">
        <f t="shared" si="82"/>
        <v>20.091000000000005</v>
      </c>
      <c r="P1307" s="8">
        <f t="shared" si="83"/>
        <v>0.60349644047940887</v>
      </c>
      <c r="Q1307" s="9">
        <f>YEAR(SalesDataTable[[#This Row],[Order Date]])</f>
        <v>2026</v>
      </c>
      <c r="R1307" s="8" t="str">
        <f>"Q"&amp;ROUNDUP(MONTH(SalesDataTable[[#This Row],[Order Date]])/3,0)</f>
        <v>Q3</v>
      </c>
      <c r="S1307" s="5">
        <f>MONTH(SalesDataTable[[#This Row],[Order Date]])</f>
        <v>7</v>
      </c>
      <c r="T1307" s="8" t="str">
        <f>TEXT(SalesDataTable[[#This Row],[Order Date]],"mmm")</f>
        <v>Jul</v>
      </c>
    </row>
    <row r="1308" spans="1:20" ht="15.75" x14ac:dyDescent="0.25">
      <c r="A1308" s="2">
        <v>1974</v>
      </c>
      <c r="B1308" s="3">
        <v>46212</v>
      </c>
      <c r="C1308" s="4" t="s">
        <v>20</v>
      </c>
      <c r="D1308" s="4" t="s">
        <v>70</v>
      </c>
      <c r="E1308" s="4" t="s">
        <v>22</v>
      </c>
      <c r="F1308" s="4" t="s">
        <v>23</v>
      </c>
      <c r="G1308" s="4" t="s">
        <v>34</v>
      </c>
      <c r="H1308" s="4" t="s">
        <v>64</v>
      </c>
      <c r="I1308" s="5">
        <v>1</v>
      </c>
      <c r="J1308" s="6">
        <v>135.44</v>
      </c>
      <c r="K1308" s="7">
        <v>0</v>
      </c>
      <c r="L1308" s="6">
        <v>65.48</v>
      </c>
      <c r="M1308" s="6">
        <f t="shared" si="80"/>
        <v>135.44</v>
      </c>
      <c r="N1308" s="6">
        <f t="shared" si="81"/>
        <v>65.48</v>
      </c>
      <c r="O1308" s="6">
        <f t="shared" si="82"/>
        <v>69.959999999999994</v>
      </c>
      <c r="P1308" s="8">
        <f t="shared" si="83"/>
        <v>0.51653868871825159</v>
      </c>
      <c r="Q1308" s="9">
        <f>YEAR(SalesDataTable[[#This Row],[Order Date]])</f>
        <v>2026</v>
      </c>
      <c r="R1308" s="8" t="str">
        <f>"Q"&amp;ROUNDUP(MONTH(SalesDataTable[[#This Row],[Order Date]])/3,0)</f>
        <v>Q3</v>
      </c>
      <c r="S1308" s="5">
        <f>MONTH(SalesDataTable[[#This Row],[Order Date]])</f>
        <v>7</v>
      </c>
      <c r="T1308" s="8" t="str">
        <f>TEXT(SalesDataTable[[#This Row],[Order Date]],"mmm")</f>
        <v>Jul</v>
      </c>
    </row>
    <row r="1309" spans="1:20" ht="15.75" x14ac:dyDescent="0.25">
      <c r="A1309" s="2">
        <v>2716</v>
      </c>
      <c r="B1309" s="3">
        <v>46212</v>
      </c>
      <c r="C1309" s="4" t="s">
        <v>26</v>
      </c>
      <c r="D1309" s="4" t="s">
        <v>27</v>
      </c>
      <c r="E1309" s="4" t="s">
        <v>22</v>
      </c>
      <c r="F1309" s="4" t="s">
        <v>33</v>
      </c>
      <c r="G1309" s="4" t="s">
        <v>29</v>
      </c>
      <c r="H1309" s="4" t="s">
        <v>30</v>
      </c>
      <c r="I1309" s="5">
        <v>3</v>
      </c>
      <c r="J1309" s="6">
        <v>92.25</v>
      </c>
      <c r="K1309" s="7">
        <v>0</v>
      </c>
      <c r="L1309" s="6">
        <v>46.27</v>
      </c>
      <c r="M1309" s="6">
        <f t="shared" si="80"/>
        <v>276.75</v>
      </c>
      <c r="N1309" s="6">
        <f t="shared" si="81"/>
        <v>138.81</v>
      </c>
      <c r="O1309" s="6">
        <f t="shared" si="82"/>
        <v>137.94</v>
      </c>
      <c r="P1309" s="8">
        <f t="shared" si="83"/>
        <v>0.49842818428184282</v>
      </c>
      <c r="Q1309" s="9">
        <f>YEAR(SalesDataTable[[#This Row],[Order Date]])</f>
        <v>2026</v>
      </c>
      <c r="R1309" s="8" t="str">
        <f>"Q"&amp;ROUNDUP(MONTH(SalesDataTable[[#This Row],[Order Date]])/3,0)</f>
        <v>Q3</v>
      </c>
      <c r="S1309" s="5">
        <f>MONTH(SalesDataTable[[#This Row],[Order Date]])</f>
        <v>7</v>
      </c>
      <c r="T1309" s="8" t="str">
        <f>TEXT(SalesDataTable[[#This Row],[Order Date]],"mmm")</f>
        <v>Jul</v>
      </c>
    </row>
    <row r="1310" spans="1:20" ht="15.75" x14ac:dyDescent="0.25">
      <c r="A1310" s="2">
        <v>3161</v>
      </c>
      <c r="B1310" s="3">
        <v>46212</v>
      </c>
      <c r="C1310" s="4" t="s">
        <v>31</v>
      </c>
      <c r="D1310" s="4" t="s">
        <v>45</v>
      </c>
      <c r="E1310" s="4" t="s">
        <v>22</v>
      </c>
      <c r="F1310" s="4" t="s">
        <v>33</v>
      </c>
      <c r="G1310" s="4" t="s">
        <v>43</v>
      </c>
      <c r="H1310" s="4" t="s">
        <v>49</v>
      </c>
      <c r="I1310" s="5">
        <v>2</v>
      </c>
      <c r="J1310" s="6">
        <v>192.6</v>
      </c>
      <c r="K1310" s="7">
        <v>0</v>
      </c>
      <c r="L1310" s="6">
        <v>104.89</v>
      </c>
      <c r="M1310" s="6">
        <f t="shared" si="80"/>
        <v>385.2</v>
      </c>
      <c r="N1310" s="6">
        <f t="shared" si="81"/>
        <v>209.78</v>
      </c>
      <c r="O1310" s="6">
        <f t="shared" si="82"/>
        <v>175.42</v>
      </c>
      <c r="P1310" s="8">
        <f t="shared" si="83"/>
        <v>0.45539979231568017</v>
      </c>
      <c r="Q1310" s="9">
        <f>YEAR(SalesDataTable[[#This Row],[Order Date]])</f>
        <v>2026</v>
      </c>
      <c r="R1310" s="8" t="str">
        <f>"Q"&amp;ROUNDUP(MONTH(SalesDataTable[[#This Row],[Order Date]])/3,0)</f>
        <v>Q3</v>
      </c>
      <c r="S1310" s="5">
        <f>MONTH(SalesDataTable[[#This Row],[Order Date]])</f>
        <v>7</v>
      </c>
      <c r="T1310" s="8" t="str">
        <f>TEXT(SalesDataTable[[#This Row],[Order Date]],"mmm")</f>
        <v>Jul</v>
      </c>
    </row>
    <row r="1311" spans="1:20" ht="15.75" x14ac:dyDescent="0.25">
      <c r="A1311" s="2">
        <v>3240</v>
      </c>
      <c r="B1311" s="3">
        <v>46212</v>
      </c>
      <c r="C1311" s="4" t="s">
        <v>40</v>
      </c>
      <c r="D1311" s="4" t="s">
        <v>53</v>
      </c>
      <c r="E1311" s="4" t="s">
        <v>22</v>
      </c>
      <c r="F1311" s="4" t="s">
        <v>23</v>
      </c>
      <c r="G1311" s="4" t="s">
        <v>24</v>
      </c>
      <c r="H1311" s="4" t="s">
        <v>46</v>
      </c>
      <c r="I1311" s="5">
        <v>1</v>
      </c>
      <c r="J1311" s="6">
        <v>39.94</v>
      </c>
      <c r="K1311" s="7">
        <v>0</v>
      </c>
      <c r="L1311" s="6">
        <v>16.89</v>
      </c>
      <c r="M1311" s="6">
        <f t="shared" si="80"/>
        <v>39.94</v>
      </c>
      <c r="N1311" s="6">
        <f t="shared" si="81"/>
        <v>16.89</v>
      </c>
      <c r="O1311" s="6">
        <f t="shared" si="82"/>
        <v>23.049999999999997</v>
      </c>
      <c r="P1311" s="8">
        <f t="shared" si="83"/>
        <v>0.57711567351026538</v>
      </c>
      <c r="Q1311" s="9">
        <f>YEAR(SalesDataTable[[#This Row],[Order Date]])</f>
        <v>2026</v>
      </c>
      <c r="R1311" s="8" t="str">
        <f>"Q"&amp;ROUNDUP(MONTH(SalesDataTable[[#This Row],[Order Date]])/3,0)</f>
        <v>Q3</v>
      </c>
      <c r="S1311" s="5">
        <f>MONTH(SalesDataTable[[#This Row],[Order Date]])</f>
        <v>7</v>
      </c>
      <c r="T1311" s="8" t="str">
        <f>TEXT(SalesDataTable[[#This Row],[Order Date]],"mmm")</f>
        <v>Jul</v>
      </c>
    </row>
    <row r="1312" spans="1:20" ht="15.75" x14ac:dyDescent="0.25">
      <c r="A1312" s="2">
        <v>3682</v>
      </c>
      <c r="B1312" s="3">
        <v>46212</v>
      </c>
      <c r="C1312" s="4" t="s">
        <v>31</v>
      </c>
      <c r="D1312" s="4" t="s">
        <v>32</v>
      </c>
      <c r="E1312" s="4" t="s">
        <v>22</v>
      </c>
      <c r="F1312" s="4" t="s">
        <v>23</v>
      </c>
      <c r="G1312" s="4" t="s">
        <v>29</v>
      </c>
      <c r="H1312" s="4" t="s">
        <v>57</v>
      </c>
      <c r="I1312" s="5">
        <v>3</v>
      </c>
      <c r="J1312" s="6">
        <v>150.61000000000001</v>
      </c>
      <c r="K1312" s="7">
        <v>0</v>
      </c>
      <c r="L1312" s="6">
        <v>79.900000000000006</v>
      </c>
      <c r="M1312" s="6">
        <f t="shared" si="80"/>
        <v>451.83000000000004</v>
      </c>
      <c r="N1312" s="6">
        <f t="shared" si="81"/>
        <v>239.70000000000002</v>
      </c>
      <c r="O1312" s="6">
        <f t="shared" si="82"/>
        <v>212.13000000000002</v>
      </c>
      <c r="P1312" s="8">
        <f t="shared" si="83"/>
        <v>0.46949073766682159</v>
      </c>
      <c r="Q1312" s="9">
        <f>YEAR(SalesDataTable[[#This Row],[Order Date]])</f>
        <v>2026</v>
      </c>
      <c r="R1312" s="8" t="str">
        <f>"Q"&amp;ROUNDUP(MONTH(SalesDataTable[[#This Row],[Order Date]])/3,0)</f>
        <v>Q3</v>
      </c>
      <c r="S1312" s="5">
        <f>MONTH(SalesDataTable[[#This Row],[Order Date]])</f>
        <v>7</v>
      </c>
      <c r="T1312" s="8" t="str">
        <f>TEXT(SalesDataTable[[#This Row],[Order Date]],"mmm")</f>
        <v>Jul</v>
      </c>
    </row>
    <row r="1313" spans="1:20" ht="15.75" x14ac:dyDescent="0.25">
      <c r="A1313" s="2">
        <v>4725</v>
      </c>
      <c r="B1313" s="3">
        <v>46212</v>
      </c>
      <c r="C1313" s="4" t="s">
        <v>40</v>
      </c>
      <c r="D1313" s="4" t="s">
        <v>67</v>
      </c>
      <c r="E1313" s="4" t="s">
        <v>22</v>
      </c>
      <c r="F1313" s="4" t="s">
        <v>23</v>
      </c>
      <c r="G1313" s="4" t="s">
        <v>29</v>
      </c>
      <c r="H1313" s="4" t="s">
        <v>66</v>
      </c>
      <c r="I1313" s="5">
        <v>2</v>
      </c>
      <c r="J1313" s="6">
        <v>71.069999999999993</v>
      </c>
      <c r="K1313" s="7">
        <v>0</v>
      </c>
      <c r="L1313" s="6">
        <v>31.57</v>
      </c>
      <c r="M1313" s="6">
        <f t="shared" si="80"/>
        <v>142.13999999999999</v>
      </c>
      <c r="N1313" s="6">
        <f t="shared" si="81"/>
        <v>63.14</v>
      </c>
      <c r="O1313" s="6">
        <f t="shared" si="82"/>
        <v>78.999999999999986</v>
      </c>
      <c r="P1313" s="8">
        <f t="shared" si="83"/>
        <v>0.55579006613198245</v>
      </c>
      <c r="Q1313" s="9">
        <f>YEAR(SalesDataTable[[#This Row],[Order Date]])</f>
        <v>2026</v>
      </c>
      <c r="R1313" s="8" t="str">
        <f>"Q"&amp;ROUNDUP(MONTH(SalesDataTable[[#This Row],[Order Date]])/3,0)</f>
        <v>Q3</v>
      </c>
      <c r="S1313" s="5">
        <f>MONTH(SalesDataTable[[#This Row],[Order Date]])</f>
        <v>7</v>
      </c>
      <c r="T1313" s="8" t="str">
        <f>TEXT(SalesDataTable[[#This Row],[Order Date]],"mmm")</f>
        <v>Jul</v>
      </c>
    </row>
    <row r="1314" spans="1:20" ht="15.75" x14ac:dyDescent="0.25">
      <c r="A1314" s="2">
        <v>758</v>
      </c>
      <c r="B1314" s="3">
        <v>46213</v>
      </c>
      <c r="C1314" s="4" t="s">
        <v>20</v>
      </c>
      <c r="D1314" s="4" t="s">
        <v>21</v>
      </c>
      <c r="E1314" s="4" t="s">
        <v>39</v>
      </c>
      <c r="F1314" s="4" t="s">
        <v>33</v>
      </c>
      <c r="G1314" s="4" t="s">
        <v>24</v>
      </c>
      <c r="H1314" s="4" t="s">
        <v>42</v>
      </c>
      <c r="I1314" s="5">
        <v>1</v>
      </c>
      <c r="J1314" s="6">
        <v>50.78</v>
      </c>
      <c r="K1314" s="7">
        <v>0</v>
      </c>
      <c r="L1314" s="6">
        <v>22.29</v>
      </c>
      <c r="M1314" s="6">
        <f t="shared" si="80"/>
        <v>50.78</v>
      </c>
      <c r="N1314" s="6">
        <f t="shared" si="81"/>
        <v>22.29</v>
      </c>
      <c r="O1314" s="6">
        <f t="shared" si="82"/>
        <v>28.490000000000002</v>
      </c>
      <c r="P1314" s="8">
        <f t="shared" si="83"/>
        <v>0.56104765655769995</v>
      </c>
      <c r="Q1314" s="9">
        <f>YEAR(SalesDataTable[[#This Row],[Order Date]])</f>
        <v>2026</v>
      </c>
      <c r="R1314" s="8" t="str">
        <f>"Q"&amp;ROUNDUP(MONTH(SalesDataTable[[#This Row],[Order Date]])/3,0)</f>
        <v>Q3</v>
      </c>
      <c r="S1314" s="5">
        <f>MONTH(SalesDataTable[[#This Row],[Order Date]])</f>
        <v>7</v>
      </c>
      <c r="T1314" s="8" t="str">
        <f>TEXT(SalesDataTable[[#This Row],[Order Date]],"mmm")</f>
        <v>Jul</v>
      </c>
    </row>
    <row r="1315" spans="1:20" ht="15.75" x14ac:dyDescent="0.25">
      <c r="A1315" s="2">
        <v>1910</v>
      </c>
      <c r="B1315" s="3">
        <v>46213</v>
      </c>
      <c r="C1315" s="4" t="s">
        <v>20</v>
      </c>
      <c r="D1315" s="4" t="s">
        <v>70</v>
      </c>
      <c r="E1315" s="4" t="s">
        <v>22</v>
      </c>
      <c r="F1315" s="4" t="s">
        <v>23</v>
      </c>
      <c r="G1315" s="4" t="s">
        <v>29</v>
      </c>
      <c r="H1315" s="4" t="s">
        <v>37</v>
      </c>
      <c r="I1315" s="5">
        <v>2</v>
      </c>
      <c r="J1315" s="6">
        <v>141.51</v>
      </c>
      <c r="K1315" s="7">
        <v>0.05</v>
      </c>
      <c r="L1315" s="6">
        <v>77.040000000000006</v>
      </c>
      <c r="M1315" s="6">
        <f t="shared" si="80"/>
        <v>268.86899999999997</v>
      </c>
      <c r="N1315" s="6">
        <f t="shared" si="81"/>
        <v>154.08000000000001</v>
      </c>
      <c r="O1315" s="6">
        <f t="shared" si="82"/>
        <v>114.78899999999996</v>
      </c>
      <c r="P1315" s="8">
        <f t="shared" si="83"/>
        <v>0.42693281858451504</v>
      </c>
      <c r="Q1315" s="9">
        <f>YEAR(SalesDataTable[[#This Row],[Order Date]])</f>
        <v>2026</v>
      </c>
      <c r="R1315" s="8" t="str">
        <f>"Q"&amp;ROUNDUP(MONTH(SalesDataTable[[#This Row],[Order Date]])/3,0)</f>
        <v>Q3</v>
      </c>
      <c r="S1315" s="5">
        <f>MONTH(SalesDataTable[[#This Row],[Order Date]])</f>
        <v>7</v>
      </c>
      <c r="T1315" s="8" t="str">
        <f>TEXT(SalesDataTable[[#This Row],[Order Date]],"mmm")</f>
        <v>Jul</v>
      </c>
    </row>
    <row r="1316" spans="1:20" ht="15.75" x14ac:dyDescent="0.25">
      <c r="A1316" s="2">
        <v>1941</v>
      </c>
      <c r="B1316" s="3">
        <v>46213</v>
      </c>
      <c r="C1316" s="4" t="s">
        <v>26</v>
      </c>
      <c r="D1316" s="4" t="s">
        <v>63</v>
      </c>
      <c r="E1316" s="4" t="s">
        <v>48</v>
      </c>
      <c r="F1316" s="4" t="s">
        <v>23</v>
      </c>
      <c r="G1316" s="4" t="s">
        <v>29</v>
      </c>
      <c r="H1316" s="4" t="s">
        <v>57</v>
      </c>
      <c r="I1316" s="5">
        <v>1</v>
      </c>
      <c r="J1316" s="6">
        <v>156.44</v>
      </c>
      <c r="K1316" s="7">
        <v>0.1</v>
      </c>
      <c r="L1316" s="6">
        <v>80.72</v>
      </c>
      <c r="M1316" s="6">
        <f t="shared" si="80"/>
        <v>140.79599999999999</v>
      </c>
      <c r="N1316" s="6">
        <f t="shared" si="81"/>
        <v>80.72</v>
      </c>
      <c r="O1316" s="6">
        <f t="shared" si="82"/>
        <v>60.075999999999993</v>
      </c>
      <c r="P1316" s="8">
        <f t="shared" si="83"/>
        <v>0.42668825818915307</v>
      </c>
      <c r="Q1316" s="9">
        <f>YEAR(SalesDataTable[[#This Row],[Order Date]])</f>
        <v>2026</v>
      </c>
      <c r="R1316" s="8" t="str">
        <f>"Q"&amp;ROUNDUP(MONTH(SalesDataTable[[#This Row],[Order Date]])/3,0)</f>
        <v>Q3</v>
      </c>
      <c r="S1316" s="5">
        <f>MONTH(SalesDataTable[[#This Row],[Order Date]])</f>
        <v>7</v>
      </c>
      <c r="T1316" s="8" t="str">
        <f>TEXT(SalesDataTable[[#This Row],[Order Date]],"mmm")</f>
        <v>Jul</v>
      </c>
    </row>
    <row r="1317" spans="1:20" ht="15.75" x14ac:dyDescent="0.25">
      <c r="A1317" s="2">
        <v>2324</v>
      </c>
      <c r="B1317" s="3">
        <v>46213</v>
      </c>
      <c r="C1317" s="4" t="s">
        <v>26</v>
      </c>
      <c r="D1317" s="4" t="s">
        <v>63</v>
      </c>
      <c r="E1317" s="4" t="s">
        <v>22</v>
      </c>
      <c r="F1317" s="4" t="s">
        <v>33</v>
      </c>
      <c r="G1317" s="4" t="s">
        <v>54</v>
      </c>
      <c r="H1317" s="4" t="s">
        <v>65</v>
      </c>
      <c r="I1317" s="5">
        <v>2</v>
      </c>
      <c r="J1317" s="6">
        <v>51.75</v>
      </c>
      <c r="K1317" s="7">
        <v>0</v>
      </c>
      <c r="L1317" s="6">
        <v>21.4</v>
      </c>
      <c r="M1317" s="6">
        <f t="shared" si="80"/>
        <v>103.5</v>
      </c>
      <c r="N1317" s="6">
        <f t="shared" si="81"/>
        <v>42.8</v>
      </c>
      <c r="O1317" s="6">
        <f t="shared" si="82"/>
        <v>60.7</v>
      </c>
      <c r="P1317" s="8">
        <f t="shared" si="83"/>
        <v>0.58647342995169083</v>
      </c>
      <c r="Q1317" s="9">
        <f>YEAR(SalesDataTable[[#This Row],[Order Date]])</f>
        <v>2026</v>
      </c>
      <c r="R1317" s="8" t="str">
        <f>"Q"&amp;ROUNDUP(MONTH(SalesDataTable[[#This Row],[Order Date]])/3,0)</f>
        <v>Q3</v>
      </c>
      <c r="S1317" s="5">
        <f>MONTH(SalesDataTable[[#This Row],[Order Date]])</f>
        <v>7</v>
      </c>
      <c r="T1317" s="8" t="str">
        <f>TEXT(SalesDataTable[[#This Row],[Order Date]],"mmm")</f>
        <v>Jul</v>
      </c>
    </row>
    <row r="1318" spans="1:20" ht="15.75" x14ac:dyDescent="0.25">
      <c r="A1318" s="2">
        <v>2869</v>
      </c>
      <c r="B1318" s="3">
        <v>46213</v>
      </c>
      <c r="C1318" s="4" t="s">
        <v>31</v>
      </c>
      <c r="D1318" s="4" t="s">
        <v>45</v>
      </c>
      <c r="E1318" s="4" t="s">
        <v>48</v>
      </c>
      <c r="F1318" s="4" t="s">
        <v>33</v>
      </c>
      <c r="G1318" s="4" t="s">
        <v>43</v>
      </c>
      <c r="H1318" s="4" t="s">
        <v>60</v>
      </c>
      <c r="I1318" s="5">
        <v>1</v>
      </c>
      <c r="J1318" s="6">
        <v>82.23</v>
      </c>
      <c r="K1318" s="7">
        <v>0.1</v>
      </c>
      <c r="L1318" s="6">
        <v>38.340000000000003</v>
      </c>
      <c r="M1318" s="6">
        <f t="shared" si="80"/>
        <v>74.007000000000005</v>
      </c>
      <c r="N1318" s="6">
        <f t="shared" si="81"/>
        <v>38.340000000000003</v>
      </c>
      <c r="O1318" s="6">
        <f t="shared" si="82"/>
        <v>35.667000000000002</v>
      </c>
      <c r="P1318" s="8">
        <f t="shared" si="83"/>
        <v>0.48194089748267055</v>
      </c>
      <c r="Q1318" s="9">
        <f>YEAR(SalesDataTable[[#This Row],[Order Date]])</f>
        <v>2026</v>
      </c>
      <c r="R1318" s="8" t="str">
        <f>"Q"&amp;ROUNDUP(MONTH(SalesDataTable[[#This Row],[Order Date]])/3,0)</f>
        <v>Q3</v>
      </c>
      <c r="S1318" s="5">
        <f>MONTH(SalesDataTable[[#This Row],[Order Date]])</f>
        <v>7</v>
      </c>
      <c r="T1318" s="8" t="str">
        <f>TEXT(SalesDataTable[[#This Row],[Order Date]],"mmm")</f>
        <v>Jul</v>
      </c>
    </row>
    <row r="1319" spans="1:20" ht="15.75" x14ac:dyDescent="0.25">
      <c r="A1319" s="2">
        <v>3236</v>
      </c>
      <c r="B1319" s="3">
        <v>46213</v>
      </c>
      <c r="C1319" s="4" t="s">
        <v>26</v>
      </c>
      <c r="D1319" s="4" t="s">
        <v>47</v>
      </c>
      <c r="E1319" s="4" t="s">
        <v>22</v>
      </c>
      <c r="F1319" s="4" t="s">
        <v>33</v>
      </c>
      <c r="G1319" s="4" t="s">
        <v>29</v>
      </c>
      <c r="H1319" s="4" t="s">
        <v>37</v>
      </c>
      <c r="I1319" s="5">
        <v>1</v>
      </c>
      <c r="J1319" s="6">
        <v>144.16999999999999</v>
      </c>
      <c r="K1319" s="7">
        <v>0.1</v>
      </c>
      <c r="L1319" s="6">
        <v>78.13</v>
      </c>
      <c r="M1319" s="6">
        <f t="shared" si="80"/>
        <v>129.75299999999999</v>
      </c>
      <c r="N1319" s="6">
        <f t="shared" si="81"/>
        <v>78.13</v>
      </c>
      <c r="O1319" s="6">
        <f t="shared" si="82"/>
        <v>51.62299999999999</v>
      </c>
      <c r="P1319" s="8">
        <f t="shared" si="83"/>
        <v>0.39785592625989374</v>
      </c>
      <c r="Q1319" s="9">
        <f>YEAR(SalesDataTable[[#This Row],[Order Date]])</f>
        <v>2026</v>
      </c>
      <c r="R1319" s="8" t="str">
        <f>"Q"&amp;ROUNDUP(MONTH(SalesDataTable[[#This Row],[Order Date]])/3,0)</f>
        <v>Q3</v>
      </c>
      <c r="S1319" s="5">
        <f>MONTH(SalesDataTable[[#This Row],[Order Date]])</f>
        <v>7</v>
      </c>
      <c r="T1319" s="8" t="str">
        <f>TEXT(SalesDataTable[[#This Row],[Order Date]],"mmm")</f>
        <v>Jul</v>
      </c>
    </row>
    <row r="1320" spans="1:20" ht="15.75" x14ac:dyDescent="0.25">
      <c r="A1320" s="2">
        <v>3582</v>
      </c>
      <c r="B1320" s="3">
        <v>46213</v>
      </c>
      <c r="C1320" s="4" t="s">
        <v>26</v>
      </c>
      <c r="D1320" s="4" t="s">
        <v>63</v>
      </c>
      <c r="E1320" s="4" t="s">
        <v>22</v>
      </c>
      <c r="F1320" s="4" t="s">
        <v>23</v>
      </c>
      <c r="G1320" s="4" t="s">
        <v>43</v>
      </c>
      <c r="H1320" s="4" t="s">
        <v>60</v>
      </c>
      <c r="I1320" s="5">
        <v>4</v>
      </c>
      <c r="J1320" s="6">
        <v>82.47</v>
      </c>
      <c r="K1320" s="7">
        <v>0</v>
      </c>
      <c r="L1320" s="6">
        <v>40.22</v>
      </c>
      <c r="M1320" s="6">
        <f t="shared" si="80"/>
        <v>329.88</v>
      </c>
      <c r="N1320" s="6">
        <f t="shared" si="81"/>
        <v>160.88</v>
      </c>
      <c r="O1320" s="6">
        <f t="shared" si="82"/>
        <v>169</v>
      </c>
      <c r="P1320" s="8">
        <f t="shared" si="83"/>
        <v>0.51230750575967021</v>
      </c>
      <c r="Q1320" s="9">
        <f>YEAR(SalesDataTable[[#This Row],[Order Date]])</f>
        <v>2026</v>
      </c>
      <c r="R1320" s="8" t="str">
        <f>"Q"&amp;ROUNDUP(MONTH(SalesDataTable[[#This Row],[Order Date]])/3,0)</f>
        <v>Q3</v>
      </c>
      <c r="S1320" s="5">
        <f>MONTH(SalesDataTable[[#This Row],[Order Date]])</f>
        <v>7</v>
      </c>
      <c r="T1320" s="8" t="str">
        <f>TEXT(SalesDataTable[[#This Row],[Order Date]],"mmm")</f>
        <v>Jul</v>
      </c>
    </row>
    <row r="1321" spans="1:20" ht="15.75" x14ac:dyDescent="0.25">
      <c r="A1321" s="2">
        <v>3715</v>
      </c>
      <c r="B1321" s="3">
        <v>46213</v>
      </c>
      <c r="C1321" s="4" t="s">
        <v>40</v>
      </c>
      <c r="D1321" s="4" t="s">
        <v>53</v>
      </c>
      <c r="E1321" s="4" t="s">
        <v>22</v>
      </c>
      <c r="F1321" s="4" t="s">
        <v>33</v>
      </c>
      <c r="G1321" s="4" t="s">
        <v>43</v>
      </c>
      <c r="H1321" s="4" t="s">
        <v>71</v>
      </c>
      <c r="I1321" s="5">
        <v>1</v>
      </c>
      <c r="J1321" s="6">
        <v>122.14</v>
      </c>
      <c r="K1321" s="7">
        <v>0.15</v>
      </c>
      <c r="L1321" s="6">
        <v>59.87</v>
      </c>
      <c r="M1321" s="6">
        <f t="shared" si="80"/>
        <v>103.819</v>
      </c>
      <c r="N1321" s="6">
        <f t="shared" si="81"/>
        <v>59.87</v>
      </c>
      <c r="O1321" s="6">
        <f t="shared" si="82"/>
        <v>43.949000000000005</v>
      </c>
      <c r="P1321" s="8">
        <f t="shared" si="83"/>
        <v>0.42332328379198414</v>
      </c>
      <c r="Q1321" s="9">
        <f>YEAR(SalesDataTable[[#This Row],[Order Date]])</f>
        <v>2026</v>
      </c>
      <c r="R1321" s="8" t="str">
        <f>"Q"&amp;ROUNDUP(MONTH(SalesDataTable[[#This Row],[Order Date]])/3,0)</f>
        <v>Q3</v>
      </c>
      <c r="S1321" s="5">
        <f>MONTH(SalesDataTable[[#This Row],[Order Date]])</f>
        <v>7</v>
      </c>
      <c r="T1321" s="8" t="str">
        <f>TEXT(SalesDataTable[[#This Row],[Order Date]],"mmm")</f>
        <v>Jul</v>
      </c>
    </row>
    <row r="1322" spans="1:20" ht="15.75" x14ac:dyDescent="0.25">
      <c r="A1322" s="2">
        <v>3940</v>
      </c>
      <c r="B1322" s="3">
        <v>46213</v>
      </c>
      <c r="C1322" s="4" t="s">
        <v>31</v>
      </c>
      <c r="D1322" s="4" t="s">
        <v>72</v>
      </c>
      <c r="E1322" s="4" t="s">
        <v>39</v>
      </c>
      <c r="F1322" s="4" t="s">
        <v>23</v>
      </c>
      <c r="G1322" s="4" t="s">
        <v>29</v>
      </c>
      <c r="H1322" s="4" t="s">
        <v>37</v>
      </c>
      <c r="I1322" s="5">
        <v>3</v>
      </c>
      <c r="J1322" s="6">
        <v>143.59</v>
      </c>
      <c r="K1322" s="7">
        <v>0</v>
      </c>
      <c r="L1322" s="6">
        <v>78.91</v>
      </c>
      <c r="M1322" s="6">
        <f t="shared" si="80"/>
        <v>430.77</v>
      </c>
      <c r="N1322" s="6">
        <f t="shared" si="81"/>
        <v>236.73</v>
      </c>
      <c r="O1322" s="6">
        <f t="shared" si="82"/>
        <v>194.04</v>
      </c>
      <c r="P1322" s="8">
        <f t="shared" si="83"/>
        <v>0.45044919562643637</v>
      </c>
      <c r="Q1322" s="9">
        <f>YEAR(SalesDataTable[[#This Row],[Order Date]])</f>
        <v>2026</v>
      </c>
      <c r="R1322" s="8" t="str">
        <f>"Q"&amp;ROUNDUP(MONTH(SalesDataTable[[#This Row],[Order Date]])/3,0)</f>
        <v>Q3</v>
      </c>
      <c r="S1322" s="5">
        <f>MONTH(SalesDataTable[[#This Row],[Order Date]])</f>
        <v>7</v>
      </c>
      <c r="T1322" s="8" t="str">
        <f>TEXT(SalesDataTable[[#This Row],[Order Date]],"mmm")</f>
        <v>Jul</v>
      </c>
    </row>
    <row r="1323" spans="1:20" ht="15.75" x14ac:dyDescent="0.25">
      <c r="A1323" s="2">
        <v>4760</v>
      </c>
      <c r="B1323" s="3">
        <v>46213</v>
      </c>
      <c r="C1323" s="4" t="s">
        <v>40</v>
      </c>
      <c r="D1323" s="4" t="s">
        <v>67</v>
      </c>
      <c r="E1323" s="4" t="s">
        <v>22</v>
      </c>
      <c r="F1323" s="4" t="s">
        <v>36</v>
      </c>
      <c r="G1323" s="4" t="s">
        <v>29</v>
      </c>
      <c r="H1323" s="4" t="s">
        <v>57</v>
      </c>
      <c r="I1323" s="5">
        <v>2</v>
      </c>
      <c r="J1323" s="6">
        <v>157.66</v>
      </c>
      <c r="K1323" s="7">
        <v>0</v>
      </c>
      <c r="L1323" s="6">
        <v>78.760000000000005</v>
      </c>
      <c r="M1323" s="6">
        <f t="shared" si="80"/>
        <v>315.32</v>
      </c>
      <c r="N1323" s="6">
        <f t="shared" si="81"/>
        <v>157.52000000000001</v>
      </c>
      <c r="O1323" s="6">
        <f t="shared" si="82"/>
        <v>157.79999999999998</v>
      </c>
      <c r="P1323" s="8">
        <f t="shared" si="83"/>
        <v>0.50044399340352652</v>
      </c>
      <c r="Q1323" s="9">
        <f>YEAR(SalesDataTable[[#This Row],[Order Date]])</f>
        <v>2026</v>
      </c>
      <c r="R1323" s="8" t="str">
        <f>"Q"&amp;ROUNDUP(MONTH(SalesDataTable[[#This Row],[Order Date]])/3,0)</f>
        <v>Q3</v>
      </c>
      <c r="S1323" s="5">
        <f>MONTH(SalesDataTable[[#This Row],[Order Date]])</f>
        <v>7</v>
      </c>
      <c r="T1323" s="8" t="str">
        <f>TEXT(SalesDataTable[[#This Row],[Order Date]],"mmm")</f>
        <v>Jul</v>
      </c>
    </row>
    <row r="1324" spans="1:20" ht="15.75" x14ac:dyDescent="0.25">
      <c r="A1324" s="2">
        <v>4768</v>
      </c>
      <c r="B1324" s="3">
        <v>46213</v>
      </c>
      <c r="C1324" s="4" t="s">
        <v>26</v>
      </c>
      <c r="D1324" s="4" t="s">
        <v>27</v>
      </c>
      <c r="E1324" s="4" t="s">
        <v>22</v>
      </c>
      <c r="F1324" s="4" t="s">
        <v>36</v>
      </c>
      <c r="G1324" s="4" t="s">
        <v>24</v>
      </c>
      <c r="H1324" s="4" t="s">
        <v>50</v>
      </c>
      <c r="I1324" s="5">
        <v>1</v>
      </c>
      <c r="J1324" s="6">
        <v>101.58</v>
      </c>
      <c r="K1324" s="7">
        <v>0</v>
      </c>
      <c r="L1324" s="6">
        <v>49.83</v>
      </c>
      <c r="M1324" s="6">
        <f t="shared" si="80"/>
        <v>101.58</v>
      </c>
      <c r="N1324" s="6">
        <f t="shared" si="81"/>
        <v>49.83</v>
      </c>
      <c r="O1324" s="6">
        <f t="shared" si="82"/>
        <v>51.75</v>
      </c>
      <c r="P1324" s="8">
        <f t="shared" si="83"/>
        <v>0.50945067926757237</v>
      </c>
      <c r="Q1324" s="9">
        <f>YEAR(SalesDataTable[[#This Row],[Order Date]])</f>
        <v>2026</v>
      </c>
      <c r="R1324" s="8" t="str">
        <f>"Q"&amp;ROUNDUP(MONTH(SalesDataTable[[#This Row],[Order Date]])/3,0)</f>
        <v>Q3</v>
      </c>
      <c r="S1324" s="5">
        <f>MONTH(SalesDataTable[[#This Row],[Order Date]])</f>
        <v>7</v>
      </c>
      <c r="T1324" s="8" t="str">
        <f>TEXT(SalesDataTable[[#This Row],[Order Date]],"mmm")</f>
        <v>Jul</v>
      </c>
    </row>
    <row r="1325" spans="1:20" ht="15.75" x14ac:dyDescent="0.25">
      <c r="A1325" s="2">
        <v>5025</v>
      </c>
      <c r="B1325" s="3">
        <v>46213</v>
      </c>
      <c r="C1325" s="4" t="s">
        <v>31</v>
      </c>
      <c r="D1325" s="4" t="s">
        <v>38</v>
      </c>
      <c r="E1325" s="4" t="s">
        <v>22</v>
      </c>
      <c r="F1325" s="4" t="s">
        <v>23</v>
      </c>
      <c r="G1325" s="4" t="s">
        <v>34</v>
      </c>
      <c r="H1325" s="4" t="s">
        <v>68</v>
      </c>
      <c r="I1325" s="5">
        <v>4</v>
      </c>
      <c r="J1325" s="6">
        <v>166.71</v>
      </c>
      <c r="K1325" s="7">
        <v>0</v>
      </c>
      <c r="L1325" s="6">
        <v>86.55</v>
      </c>
      <c r="M1325" s="6">
        <f t="shared" si="80"/>
        <v>666.84</v>
      </c>
      <c r="N1325" s="6">
        <f t="shared" si="81"/>
        <v>346.2</v>
      </c>
      <c r="O1325" s="6">
        <f t="shared" si="82"/>
        <v>320.64000000000004</v>
      </c>
      <c r="P1325" s="8">
        <f t="shared" si="83"/>
        <v>0.48083498290444487</v>
      </c>
      <c r="Q1325" s="9">
        <f>YEAR(SalesDataTable[[#This Row],[Order Date]])</f>
        <v>2026</v>
      </c>
      <c r="R1325" s="8" t="str">
        <f>"Q"&amp;ROUNDUP(MONTH(SalesDataTable[[#This Row],[Order Date]])/3,0)</f>
        <v>Q3</v>
      </c>
      <c r="S1325" s="5">
        <f>MONTH(SalesDataTable[[#This Row],[Order Date]])</f>
        <v>7</v>
      </c>
      <c r="T1325" s="8" t="str">
        <f>TEXT(SalesDataTable[[#This Row],[Order Date]],"mmm")</f>
        <v>Jul</v>
      </c>
    </row>
    <row r="1326" spans="1:20" ht="15.75" x14ac:dyDescent="0.25">
      <c r="A1326" s="2">
        <v>165</v>
      </c>
      <c r="B1326" s="3">
        <v>46214</v>
      </c>
      <c r="C1326" s="4" t="s">
        <v>26</v>
      </c>
      <c r="D1326" s="4" t="s">
        <v>63</v>
      </c>
      <c r="E1326" s="4" t="s">
        <v>39</v>
      </c>
      <c r="F1326" s="4" t="s">
        <v>33</v>
      </c>
      <c r="G1326" s="4" t="s">
        <v>24</v>
      </c>
      <c r="H1326" s="4" t="s">
        <v>25</v>
      </c>
      <c r="I1326" s="5">
        <v>2</v>
      </c>
      <c r="J1326" s="6">
        <v>83.33</v>
      </c>
      <c r="K1326" s="7">
        <v>0</v>
      </c>
      <c r="L1326" s="6">
        <v>42.11</v>
      </c>
      <c r="M1326" s="6">
        <f t="shared" si="80"/>
        <v>166.66</v>
      </c>
      <c r="N1326" s="6">
        <f t="shared" si="81"/>
        <v>84.22</v>
      </c>
      <c r="O1326" s="6">
        <f t="shared" si="82"/>
        <v>82.44</v>
      </c>
      <c r="P1326" s="8">
        <f t="shared" si="83"/>
        <v>0.49465978639145564</v>
      </c>
      <c r="Q1326" s="9">
        <f>YEAR(SalesDataTable[[#This Row],[Order Date]])</f>
        <v>2026</v>
      </c>
      <c r="R1326" s="8" t="str">
        <f>"Q"&amp;ROUNDUP(MONTH(SalesDataTable[[#This Row],[Order Date]])/3,0)</f>
        <v>Q3</v>
      </c>
      <c r="S1326" s="5">
        <f>MONTH(SalesDataTable[[#This Row],[Order Date]])</f>
        <v>7</v>
      </c>
      <c r="T1326" s="8" t="str">
        <f>TEXT(SalesDataTable[[#This Row],[Order Date]],"mmm")</f>
        <v>Jul</v>
      </c>
    </row>
    <row r="1327" spans="1:20" ht="15.75" x14ac:dyDescent="0.25">
      <c r="A1327" s="2">
        <v>198</v>
      </c>
      <c r="B1327" s="3">
        <v>46214</v>
      </c>
      <c r="C1327" s="4" t="s">
        <v>20</v>
      </c>
      <c r="D1327" s="4" t="s">
        <v>70</v>
      </c>
      <c r="E1327" s="4" t="s">
        <v>22</v>
      </c>
      <c r="F1327" s="4" t="s">
        <v>33</v>
      </c>
      <c r="G1327" s="4" t="s">
        <v>29</v>
      </c>
      <c r="H1327" s="4" t="s">
        <v>66</v>
      </c>
      <c r="I1327" s="5">
        <v>2</v>
      </c>
      <c r="J1327" s="6">
        <v>71.77</v>
      </c>
      <c r="K1327" s="7">
        <v>0.05</v>
      </c>
      <c r="L1327" s="6">
        <v>32.9</v>
      </c>
      <c r="M1327" s="6">
        <f t="shared" si="80"/>
        <v>136.363</v>
      </c>
      <c r="N1327" s="6">
        <f t="shared" si="81"/>
        <v>65.8</v>
      </c>
      <c r="O1327" s="6">
        <f t="shared" si="82"/>
        <v>70.563000000000002</v>
      </c>
      <c r="P1327" s="8">
        <f t="shared" si="83"/>
        <v>0.5174644148339359</v>
      </c>
      <c r="Q1327" s="9">
        <f>YEAR(SalesDataTable[[#This Row],[Order Date]])</f>
        <v>2026</v>
      </c>
      <c r="R1327" s="8" t="str">
        <f>"Q"&amp;ROUNDUP(MONTH(SalesDataTable[[#This Row],[Order Date]])/3,0)</f>
        <v>Q3</v>
      </c>
      <c r="S1327" s="5">
        <f>MONTH(SalesDataTable[[#This Row],[Order Date]])</f>
        <v>7</v>
      </c>
      <c r="T1327" s="8" t="str">
        <f>TEXT(SalesDataTable[[#This Row],[Order Date]],"mmm")</f>
        <v>Jul</v>
      </c>
    </row>
    <row r="1328" spans="1:20" ht="15.75" x14ac:dyDescent="0.25">
      <c r="A1328" s="2">
        <v>1480</v>
      </c>
      <c r="B1328" s="3">
        <v>46214</v>
      </c>
      <c r="C1328" s="4" t="s">
        <v>20</v>
      </c>
      <c r="D1328" s="4" t="s">
        <v>70</v>
      </c>
      <c r="E1328" s="4" t="s">
        <v>22</v>
      </c>
      <c r="F1328" s="4" t="s">
        <v>33</v>
      </c>
      <c r="G1328" s="4" t="s">
        <v>34</v>
      </c>
      <c r="H1328" s="4" t="s">
        <v>68</v>
      </c>
      <c r="I1328" s="5">
        <v>3</v>
      </c>
      <c r="J1328" s="6">
        <v>164.5</v>
      </c>
      <c r="K1328" s="7">
        <v>0</v>
      </c>
      <c r="L1328" s="6">
        <v>87.06</v>
      </c>
      <c r="M1328" s="6">
        <f t="shared" si="80"/>
        <v>493.5</v>
      </c>
      <c r="N1328" s="6">
        <f t="shared" si="81"/>
        <v>261.18</v>
      </c>
      <c r="O1328" s="6">
        <f t="shared" si="82"/>
        <v>232.32</v>
      </c>
      <c r="P1328" s="8">
        <f t="shared" si="83"/>
        <v>0.47075987841945288</v>
      </c>
      <c r="Q1328" s="9">
        <f>YEAR(SalesDataTable[[#This Row],[Order Date]])</f>
        <v>2026</v>
      </c>
      <c r="R1328" s="8" t="str">
        <f>"Q"&amp;ROUNDUP(MONTH(SalesDataTable[[#This Row],[Order Date]])/3,0)</f>
        <v>Q3</v>
      </c>
      <c r="S1328" s="5">
        <f>MONTH(SalesDataTable[[#This Row],[Order Date]])</f>
        <v>7</v>
      </c>
      <c r="T1328" s="8" t="str">
        <f>TEXT(SalesDataTable[[#This Row],[Order Date]],"mmm")</f>
        <v>Jul</v>
      </c>
    </row>
    <row r="1329" spans="1:20" ht="15.75" x14ac:dyDescent="0.25">
      <c r="A1329" s="2">
        <v>1990</v>
      </c>
      <c r="B1329" s="3">
        <v>46214</v>
      </c>
      <c r="C1329" s="4" t="s">
        <v>20</v>
      </c>
      <c r="D1329" s="4" t="s">
        <v>70</v>
      </c>
      <c r="E1329" s="4" t="s">
        <v>22</v>
      </c>
      <c r="F1329" s="4" t="s">
        <v>23</v>
      </c>
      <c r="G1329" s="4" t="s">
        <v>43</v>
      </c>
      <c r="H1329" s="4" t="s">
        <v>60</v>
      </c>
      <c r="I1329" s="5">
        <v>3</v>
      </c>
      <c r="J1329" s="6">
        <v>82.28</v>
      </c>
      <c r="K1329" s="7">
        <v>0.1</v>
      </c>
      <c r="L1329" s="6">
        <v>39.51</v>
      </c>
      <c r="M1329" s="6">
        <f t="shared" si="80"/>
        <v>222.15600000000001</v>
      </c>
      <c r="N1329" s="6">
        <f t="shared" si="81"/>
        <v>118.53</v>
      </c>
      <c r="O1329" s="6">
        <f t="shared" si="82"/>
        <v>103.626</v>
      </c>
      <c r="P1329" s="8">
        <f t="shared" si="83"/>
        <v>0.46645600388915898</v>
      </c>
      <c r="Q1329" s="9">
        <f>YEAR(SalesDataTable[[#This Row],[Order Date]])</f>
        <v>2026</v>
      </c>
      <c r="R1329" s="8" t="str">
        <f>"Q"&amp;ROUNDUP(MONTH(SalesDataTable[[#This Row],[Order Date]])/3,0)</f>
        <v>Q3</v>
      </c>
      <c r="S1329" s="5">
        <f>MONTH(SalesDataTable[[#This Row],[Order Date]])</f>
        <v>7</v>
      </c>
      <c r="T1329" s="8" t="str">
        <f>TEXT(SalesDataTable[[#This Row],[Order Date]],"mmm")</f>
        <v>Jul</v>
      </c>
    </row>
    <row r="1330" spans="1:20" ht="15.75" x14ac:dyDescent="0.25">
      <c r="A1330" s="2">
        <v>2298</v>
      </c>
      <c r="B1330" s="3">
        <v>46214</v>
      </c>
      <c r="C1330" s="4" t="s">
        <v>31</v>
      </c>
      <c r="D1330" s="4" t="s">
        <v>32</v>
      </c>
      <c r="E1330" s="4" t="s">
        <v>39</v>
      </c>
      <c r="F1330" s="4" t="s">
        <v>33</v>
      </c>
      <c r="G1330" s="4" t="s">
        <v>24</v>
      </c>
      <c r="H1330" s="4" t="s">
        <v>50</v>
      </c>
      <c r="I1330" s="5">
        <v>2</v>
      </c>
      <c r="J1330" s="6">
        <v>103.17</v>
      </c>
      <c r="K1330" s="7">
        <v>0</v>
      </c>
      <c r="L1330" s="6">
        <v>50.49</v>
      </c>
      <c r="M1330" s="6">
        <f t="shared" si="80"/>
        <v>206.34</v>
      </c>
      <c r="N1330" s="6">
        <f t="shared" si="81"/>
        <v>100.98</v>
      </c>
      <c r="O1330" s="6">
        <f t="shared" si="82"/>
        <v>105.36</v>
      </c>
      <c r="P1330" s="8">
        <f t="shared" si="83"/>
        <v>0.51061355045071244</v>
      </c>
      <c r="Q1330" s="9">
        <f>YEAR(SalesDataTable[[#This Row],[Order Date]])</f>
        <v>2026</v>
      </c>
      <c r="R1330" s="8" t="str">
        <f>"Q"&amp;ROUNDUP(MONTH(SalesDataTable[[#This Row],[Order Date]])/3,0)</f>
        <v>Q3</v>
      </c>
      <c r="S1330" s="5">
        <f>MONTH(SalesDataTable[[#This Row],[Order Date]])</f>
        <v>7</v>
      </c>
      <c r="T1330" s="8" t="str">
        <f>TEXT(SalesDataTable[[#This Row],[Order Date]],"mmm")</f>
        <v>Jul</v>
      </c>
    </row>
    <row r="1331" spans="1:20" ht="15.75" x14ac:dyDescent="0.25">
      <c r="A1331" s="2">
        <v>2886</v>
      </c>
      <c r="B1331" s="3">
        <v>46214</v>
      </c>
      <c r="C1331" s="4" t="s">
        <v>20</v>
      </c>
      <c r="D1331" s="4" t="s">
        <v>70</v>
      </c>
      <c r="E1331" s="4" t="s">
        <v>22</v>
      </c>
      <c r="F1331" s="4" t="s">
        <v>33</v>
      </c>
      <c r="G1331" s="4" t="s">
        <v>24</v>
      </c>
      <c r="H1331" s="4" t="s">
        <v>42</v>
      </c>
      <c r="I1331" s="5">
        <v>1</v>
      </c>
      <c r="J1331" s="6">
        <v>50.33</v>
      </c>
      <c r="K1331" s="7">
        <v>0.05</v>
      </c>
      <c r="L1331" s="6">
        <v>22.06</v>
      </c>
      <c r="M1331" s="6">
        <f t="shared" si="80"/>
        <v>47.813499999999998</v>
      </c>
      <c r="N1331" s="6">
        <f t="shared" si="81"/>
        <v>22.06</v>
      </c>
      <c r="O1331" s="6">
        <f t="shared" si="82"/>
        <v>25.753499999999999</v>
      </c>
      <c r="P1331" s="8">
        <f t="shared" si="83"/>
        <v>0.53862402877848303</v>
      </c>
      <c r="Q1331" s="9">
        <f>YEAR(SalesDataTable[[#This Row],[Order Date]])</f>
        <v>2026</v>
      </c>
      <c r="R1331" s="8" t="str">
        <f>"Q"&amp;ROUNDUP(MONTH(SalesDataTable[[#This Row],[Order Date]])/3,0)</f>
        <v>Q3</v>
      </c>
      <c r="S1331" s="5">
        <f>MONTH(SalesDataTable[[#This Row],[Order Date]])</f>
        <v>7</v>
      </c>
      <c r="T1331" s="8" t="str">
        <f>TEXT(SalesDataTable[[#This Row],[Order Date]],"mmm")</f>
        <v>Jul</v>
      </c>
    </row>
    <row r="1332" spans="1:20" ht="15.75" x14ac:dyDescent="0.25">
      <c r="A1332" s="2">
        <v>2893</v>
      </c>
      <c r="B1332" s="3">
        <v>46214</v>
      </c>
      <c r="C1332" s="4" t="s">
        <v>26</v>
      </c>
      <c r="D1332" s="4" t="s">
        <v>61</v>
      </c>
      <c r="E1332" s="4" t="s">
        <v>28</v>
      </c>
      <c r="F1332" s="4" t="s">
        <v>36</v>
      </c>
      <c r="G1332" s="4" t="s">
        <v>29</v>
      </c>
      <c r="H1332" s="4" t="s">
        <v>37</v>
      </c>
      <c r="I1332" s="5">
        <v>6</v>
      </c>
      <c r="J1332" s="6">
        <v>142.78</v>
      </c>
      <c r="K1332" s="7">
        <v>0.15</v>
      </c>
      <c r="L1332" s="6">
        <v>80.38</v>
      </c>
      <c r="M1332" s="6">
        <f t="shared" si="80"/>
        <v>728.178</v>
      </c>
      <c r="N1332" s="6">
        <f t="shared" si="81"/>
        <v>482.28</v>
      </c>
      <c r="O1332" s="6">
        <f t="shared" si="82"/>
        <v>245.89800000000002</v>
      </c>
      <c r="P1332" s="8">
        <f t="shared" si="83"/>
        <v>0.33768941110552642</v>
      </c>
      <c r="Q1332" s="9">
        <f>YEAR(SalesDataTable[[#This Row],[Order Date]])</f>
        <v>2026</v>
      </c>
      <c r="R1332" s="8" t="str">
        <f>"Q"&amp;ROUNDUP(MONTH(SalesDataTable[[#This Row],[Order Date]])/3,0)</f>
        <v>Q3</v>
      </c>
      <c r="S1332" s="5">
        <f>MONTH(SalesDataTable[[#This Row],[Order Date]])</f>
        <v>7</v>
      </c>
      <c r="T1332" s="8" t="str">
        <f>TEXT(SalesDataTable[[#This Row],[Order Date]],"mmm")</f>
        <v>Jul</v>
      </c>
    </row>
    <row r="1333" spans="1:20" ht="15.75" x14ac:dyDescent="0.25">
      <c r="A1333" s="2">
        <v>2939</v>
      </c>
      <c r="B1333" s="3">
        <v>46214</v>
      </c>
      <c r="C1333" s="4" t="s">
        <v>26</v>
      </c>
      <c r="D1333" s="4" t="s">
        <v>47</v>
      </c>
      <c r="E1333" s="4" t="s">
        <v>22</v>
      </c>
      <c r="F1333" s="4" t="s">
        <v>33</v>
      </c>
      <c r="G1333" s="4" t="s">
        <v>43</v>
      </c>
      <c r="H1333" s="4" t="s">
        <v>49</v>
      </c>
      <c r="I1333" s="5">
        <v>1</v>
      </c>
      <c r="J1333" s="6">
        <v>195.38</v>
      </c>
      <c r="K1333" s="7">
        <v>0.05</v>
      </c>
      <c r="L1333" s="6">
        <v>101.67</v>
      </c>
      <c r="M1333" s="6">
        <f t="shared" si="80"/>
        <v>185.61099999999999</v>
      </c>
      <c r="N1333" s="6">
        <f t="shared" si="81"/>
        <v>101.67</v>
      </c>
      <c r="O1333" s="6">
        <f t="shared" si="82"/>
        <v>83.940999999999988</v>
      </c>
      <c r="P1333" s="8">
        <f t="shared" si="83"/>
        <v>0.45224151585843508</v>
      </c>
      <c r="Q1333" s="9">
        <f>YEAR(SalesDataTable[[#This Row],[Order Date]])</f>
        <v>2026</v>
      </c>
      <c r="R1333" s="8" t="str">
        <f>"Q"&amp;ROUNDUP(MONTH(SalesDataTable[[#This Row],[Order Date]])/3,0)</f>
        <v>Q3</v>
      </c>
      <c r="S1333" s="5">
        <f>MONTH(SalesDataTable[[#This Row],[Order Date]])</f>
        <v>7</v>
      </c>
      <c r="T1333" s="8" t="str">
        <f>TEXT(SalesDataTable[[#This Row],[Order Date]],"mmm")</f>
        <v>Jul</v>
      </c>
    </row>
    <row r="1334" spans="1:20" ht="15.75" x14ac:dyDescent="0.25">
      <c r="A1334" s="2">
        <v>3249</v>
      </c>
      <c r="B1334" s="3">
        <v>46214</v>
      </c>
      <c r="C1334" s="4" t="s">
        <v>40</v>
      </c>
      <c r="D1334" s="4" t="s">
        <v>41</v>
      </c>
      <c r="E1334" s="4" t="s">
        <v>39</v>
      </c>
      <c r="F1334" s="4" t="s">
        <v>23</v>
      </c>
      <c r="G1334" s="4" t="s">
        <v>24</v>
      </c>
      <c r="H1334" s="4" t="s">
        <v>50</v>
      </c>
      <c r="I1334" s="5">
        <v>5</v>
      </c>
      <c r="J1334" s="6">
        <v>104.8</v>
      </c>
      <c r="K1334" s="7">
        <v>0</v>
      </c>
      <c r="L1334" s="6">
        <v>50.94</v>
      </c>
      <c r="M1334" s="6">
        <f t="shared" si="80"/>
        <v>524</v>
      </c>
      <c r="N1334" s="6">
        <f t="shared" si="81"/>
        <v>254.7</v>
      </c>
      <c r="O1334" s="6">
        <f t="shared" si="82"/>
        <v>269.3</v>
      </c>
      <c r="P1334" s="8">
        <f t="shared" si="83"/>
        <v>0.51393129770992374</v>
      </c>
      <c r="Q1334" s="9">
        <f>YEAR(SalesDataTable[[#This Row],[Order Date]])</f>
        <v>2026</v>
      </c>
      <c r="R1334" s="8" t="str">
        <f>"Q"&amp;ROUNDUP(MONTH(SalesDataTable[[#This Row],[Order Date]])/3,0)</f>
        <v>Q3</v>
      </c>
      <c r="S1334" s="5">
        <f>MONTH(SalesDataTable[[#This Row],[Order Date]])</f>
        <v>7</v>
      </c>
      <c r="T1334" s="8" t="str">
        <f>TEXT(SalesDataTable[[#This Row],[Order Date]],"mmm")</f>
        <v>Jul</v>
      </c>
    </row>
    <row r="1335" spans="1:20" ht="15.75" x14ac:dyDescent="0.25">
      <c r="A1335" s="2">
        <v>3832</v>
      </c>
      <c r="B1335" s="3">
        <v>46214</v>
      </c>
      <c r="C1335" s="4" t="s">
        <v>40</v>
      </c>
      <c r="D1335" s="4" t="s">
        <v>51</v>
      </c>
      <c r="E1335" s="4" t="s">
        <v>22</v>
      </c>
      <c r="F1335" s="4" t="s">
        <v>23</v>
      </c>
      <c r="G1335" s="4" t="s">
        <v>43</v>
      </c>
      <c r="H1335" s="4" t="s">
        <v>60</v>
      </c>
      <c r="I1335" s="5">
        <v>3</v>
      </c>
      <c r="J1335" s="6">
        <v>82.26</v>
      </c>
      <c r="K1335" s="7">
        <v>0</v>
      </c>
      <c r="L1335" s="6">
        <v>40.020000000000003</v>
      </c>
      <c r="M1335" s="6">
        <f t="shared" si="80"/>
        <v>246.78000000000003</v>
      </c>
      <c r="N1335" s="6">
        <f t="shared" si="81"/>
        <v>120.06</v>
      </c>
      <c r="O1335" s="6">
        <f t="shared" si="82"/>
        <v>126.72000000000003</v>
      </c>
      <c r="P1335" s="8">
        <f t="shared" si="83"/>
        <v>0.51349380014587898</v>
      </c>
      <c r="Q1335" s="9">
        <f>YEAR(SalesDataTable[[#This Row],[Order Date]])</f>
        <v>2026</v>
      </c>
      <c r="R1335" s="8" t="str">
        <f>"Q"&amp;ROUNDUP(MONTH(SalesDataTable[[#This Row],[Order Date]])/3,0)</f>
        <v>Q3</v>
      </c>
      <c r="S1335" s="5">
        <f>MONTH(SalesDataTable[[#This Row],[Order Date]])</f>
        <v>7</v>
      </c>
      <c r="T1335" s="8" t="str">
        <f>TEXT(SalesDataTable[[#This Row],[Order Date]],"mmm")</f>
        <v>Jul</v>
      </c>
    </row>
    <row r="1336" spans="1:20" ht="15.75" x14ac:dyDescent="0.25">
      <c r="A1336" s="2">
        <v>3868</v>
      </c>
      <c r="B1336" s="3">
        <v>46214</v>
      </c>
      <c r="C1336" s="4" t="s">
        <v>31</v>
      </c>
      <c r="D1336" s="4" t="s">
        <v>59</v>
      </c>
      <c r="E1336" s="4" t="s">
        <v>22</v>
      </c>
      <c r="F1336" s="4" t="s">
        <v>36</v>
      </c>
      <c r="G1336" s="4" t="s">
        <v>29</v>
      </c>
      <c r="H1336" s="4" t="s">
        <v>30</v>
      </c>
      <c r="I1336" s="5">
        <v>1</v>
      </c>
      <c r="J1336" s="6">
        <v>90.79</v>
      </c>
      <c r="K1336" s="7">
        <v>0</v>
      </c>
      <c r="L1336" s="6">
        <v>46.39</v>
      </c>
      <c r="M1336" s="6">
        <f t="shared" si="80"/>
        <v>90.79</v>
      </c>
      <c r="N1336" s="6">
        <f t="shared" si="81"/>
        <v>46.39</v>
      </c>
      <c r="O1336" s="6">
        <f t="shared" si="82"/>
        <v>44.400000000000006</v>
      </c>
      <c r="P1336" s="8">
        <f t="shared" si="83"/>
        <v>0.4890406432426479</v>
      </c>
      <c r="Q1336" s="9">
        <f>YEAR(SalesDataTable[[#This Row],[Order Date]])</f>
        <v>2026</v>
      </c>
      <c r="R1336" s="8" t="str">
        <f>"Q"&amp;ROUNDUP(MONTH(SalesDataTable[[#This Row],[Order Date]])/3,0)</f>
        <v>Q3</v>
      </c>
      <c r="S1336" s="5">
        <f>MONTH(SalesDataTable[[#This Row],[Order Date]])</f>
        <v>7</v>
      </c>
      <c r="T1336" s="8" t="str">
        <f>TEXT(SalesDataTable[[#This Row],[Order Date]],"mmm")</f>
        <v>Jul</v>
      </c>
    </row>
    <row r="1337" spans="1:20" ht="15.75" x14ac:dyDescent="0.25">
      <c r="A1337" s="2">
        <v>4365</v>
      </c>
      <c r="B1337" s="3">
        <v>46214</v>
      </c>
      <c r="C1337" s="4" t="s">
        <v>26</v>
      </c>
      <c r="D1337" s="4" t="s">
        <v>61</v>
      </c>
      <c r="E1337" s="4" t="s">
        <v>22</v>
      </c>
      <c r="F1337" s="4" t="s">
        <v>23</v>
      </c>
      <c r="G1337" s="4" t="s">
        <v>24</v>
      </c>
      <c r="H1337" s="4" t="s">
        <v>46</v>
      </c>
      <c r="I1337" s="5">
        <v>1</v>
      </c>
      <c r="J1337" s="6">
        <v>41.33</v>
      </c>
      <c r="K1337" s="7">
        <v>0</v>
      </c>
      <c r="L1337" s="6">
        <v>17.2</v>
      </c>
      <c r="M1337" s="6">
        <f t="shared" si="80"/>
        <v>41.33</v>
      </c>
      <c r="N1337" s="6">
        <f t="shared" si="81"/>
        <v>17.2</v>
      </c>
      <c r="O1337" s="6">
        <f t="shared" si="82"/>
        <v>24.13</v>
      </c>
      <c r="P1337" s="8">
        <f t="shared" si="83"/>
        <v>0.58383740624243896</v>
      </c>
      <c r="Q1337" s="9">
        <f>YEAR(SalesDataTable[[#This Row],[Order Date]])</f>
        <v>2026</v>
      </c>
      <c r="R1337" s="8" t="str">
        <f>"Q"&amp;ROUNDUP(MONTH(SalesDataTable[[#This Row],[Order Date]])/3,0)</f>
        <v>Q3</v>
      </c>
      <c r="S1337" s="5">
        <f>MONTH(SalesDataTable[[#This Row],[Order Date]])</f>
        <v>7</v>
      </c>
      <c r="T1337" s="8" t="str">
        <f>TEXT(SalesDataTable[[#This Row],[Order Date]],"mmm")</f>
        <v>Jul</v>
      </c>
    </row>
    <row r="1338" spans="1:20" ht="15.75" x14ac:dyDescent="0.25">
      <c r="A1338" s="2">
        <v>314</v>
      </c>
      <c r="B1338" s="3">
        <v>46215</v>
      </c>
      <c r="C1338" s="4" t="s">
        <v>31</v>
      </c>
      <c r="D1338" s="4" t="s">
        <v>32</v>
      </c>
      <c r="E1338" s="4" t="s">
        <v>22</v>
      </c>
      <c r="F1338" s="4" t="s">
        <v>23</v>
      </c>
      <c r="G1338" s="4" t="s">
        <v>54</v>
      </c>
      <c r="H1338" s="4" t="s">
        <v>55</v>
      </c>
      <c r="I1338" s="5">
        <v>2</v>
      </c>
      <c r="J1338" s="6">
        <v>41.09</v>
      </c>
      <c r="K1338" s="7">
        <v>0.05</v>
      </c>
      <c r="L1338" s="6">
        <v>14.54</v>
      </c>
      <c r="M1338" s="6">
        <f t="shared" si="80"/>
        <v>78.070999999999998</v>
      </c>
      <c r="N1338" s="6">
        <f t="shared" si="81"/>
        <v>29.08</v>
      </c>
      <c r="O1338" s="6">
        <f t="shared" si="82"/>
        <v>48.991</v>
      </c>
      <c r="P1338" s="8">
        <f t="shared" si="83"/>
        <v>0.62751854081541159</v>
      </c>
      <c r="Q1338" s="9">
        <f>YEAR(SalesDataTable[[#This Row],[Order Date]])</f>
        <v>2026</v>
      </c>
      <c r="R1338" s="8" t="str">
        <f>"Q"&amp;ROUNDUP(MONTH(SalesDataTable[[#This Row],[Order Date]])/3,0)</f>
        <v>Q3</v>
      </c>
      <c r="S1338" s="5">
        <f>MONTH(SalesDataTable[[#This Row],[Order Date]])</f>
        <v>7</v>
      </c>
      <c r="T1338" s="8" t="str">
        <f>TEXT(SalesDataTable[[#This Row],[Order Date]],"mmm")</f>
        <v>Jul</v>
      </c>
    </row>
    <row r="1339" spans="1:20" ht="15.75" x14ac:dyDescent="0.25">
      <c r="A1339" s="2">
        <v>552</v>
      </c>
      <c r="B1339" s="3">
        <v>46215</v>
      </c>
      <c r="C1339" s="4" t="s">
        <v>26</v>
      </c>
      <c r="D1339" s="4" t="s">
        <v>63</v>
      </c>
      <c r="E1339" s="4" t="s">
        <v>28</v>
      </c>
      <c r="F1339" s="4" t="s">
        <v>36</v>
      </c>
      <c r="G1339" s="4" t="s">
        <v>43</v>
      </c>
      <c r="H1339" s="4" t="s">
        <v>60</v>
      </c>
      <c r="I1339" s="5">
        <v>5</v>
      </c>
      <c r="J1339" s="6">
        <v>82.39</v>
      </c>
      <c r="K1339" s="7">
        <v>0.05</v>
      </c>
      <c r="L1339" s="6">
        <v>39.479999999999997</v>
      </c>
      <c r="M1339" s="6">
        <f t="shared" si="80"/>
        <v>391.35249999999996</v>
      </c>
      <c r="N1339" s="6">
        <f t="shared" si="81"/>
        <v>197.39999999999998</v>
      </c>
      <c r="O1339" s="6">
        <f t="shared" si="82"/>
        <v>193.95249999999999</v>
      </c>
      <c r="P1339" s="8">
        <f t="shared" si="83"/>
        <v>0.49559540312122702</v>
      </c>
      <c r="Q1339" s="9">
        <f>YEAR(SalesDataTable[[#This Row],[Order Date]])</f>
        <v>2026</v>
      </c>
      <c r="R1339" s="8" t="str">
        <f>"Q"&amp;ROUNDUP(MONTH(SalesDataTable[[#This Row],[Order Date]])/3,0)</f>
        <v>Q3</v>
      </c>
      <c r="S1339" s="5">
        <f>MONTH(SalesDataTable[[#This Row],[Order Date]])</f>
        <v>7</v>
      </c>
      <c r="T1339" s="8" t="str">
        <f>TEXT(SalesDataTable[[#This Row],[Order Date]],"mmm")</f>
        <v>Jul</v>
      </c>
    </row>
    <row r="1340" spans="1:20" ht="15.75" x14ac:dyDescent="0.25">
      <c r="A1340" s="2">
        <v>1317</v>
      </c>
      <c r="B1340" s="3">
        <v>46215</v>
      </c>
      <c r="C1340" s="4" t="s">
        <v>26</v>
      </c>
      <c r="D1340" s="4" t="s">
        <v>69</v>
      </c>
      <c r="E1340" s="4" t="s">
        <v>22</v>
      </c>
      <c r="F1340" s="4" t="s">
        <v>36</v>
      </c>
      <c r="G1340" s="4" t="s">
        <v>54</v>
      </c>
      <c r="H1340" s="4" t="s">
        <v>62</v>
      </c>
      <c r="I1340" s="5">
        <v>3</v>
      </c>
      <c r="J1340" s="6">
        <v>37</v>
      </c>
      <c r="K1340" s="7">
        <v>0</v>
      </c>
      <c r="L1340" s="6">
        <v>13.69</v>
      </c>
      <c r="M1340" s="6">
        <f t="shared" si="80"/>
        <v>111</v>
      </c>
      <c r="N1340" s="6">
        <f t="shared" si="81"/>
        <v>41.07</v>
      </c>
      <c r="O1340" s="6">
        <f t="shared" si="82"/>
        <v>69.930000000000007</v>
      </c>
      <c r="P1340" s="8">
        <f t="shared" si="83"/>
        <v>0.63000000000000012</v>
      </c>
      <c r="Q1340" s="9">
        <f>YEAR(SalesDataTable[[#This Row],[Order Date]])</f>
        <v>2026</v>
      </c>
      <c r="R1340" s="8" t="str">
        <f>"Q"&amp;ROUNDUP(MONTH(SalesDataTable[[#This Row],[Order Date]])/3,0)</f>
        <v>Q3</v>
      </c>
      <c r="S1340" s="5">
        <f>MONTH(SalesDataTable[[#This Row],[Order Date]])</f>
        <v>7</v>
      </c>
      <c r="T1340" s="8" t="str">
        <f>TEXT(SalesDataTable[[#This Row],[Order Date]],"mmm")</f>
        <v>Jul</v>
      </c>
    </row>
    <row r="1341" spans="1:20" ht="15.75" x14ac:dyDescent="0.25">
      <c r="A1341" s="2">
        <v>1515</v>
      </c>
      <c r="B1341" s="3">
        <v>46215</v>
      </c>
      <c r="C1341" s="4" t="s">
        <v>40</v>
      </c>
      <c r="D1341" s="4" t="s">
        <v>53</v>
      </c>
      <c r="E1341" s="4" t="s">
        <v>39</v>
      </c>
      <c r="F1341" s="4" t="s">
        <v>33</v>
      </c>
      <c r="G1341" s="4" t="s">
        <v>54</v>
      </c>
      <c r="H1341" s="4" t="s">
        <v>55</v>
      </c>
      <c r="I1341" s="5">
        <v>2</v>
      </c>
      <c r="J1341" s="6">
        <v>40.9</v>
      </c>
      <c r="K1341" s="7">
        <v>0</v>
      </c>
      <c r="L1341" s="6">
        <v>14.81</v>
      </c>
      <c r="M1341" s="6">
        <f t="shared" si="80"/>
        <v>81.8</v>
      </c>
      <c r="N1341" s="6">
        <f t="shared" si="81"/>
        <v>29.62</v>
      </c>
      <c r="O1341" s="6">
        <f t="shared" si="82"/>
        <v>52.179999999999993</v>
      </c>
      <c r="P1341" s="8">
        <f t="shared" si="83"/>
        <v>0.63789731051344734</v>
      </c>
      <c r="Q1341" s="9">
        <f>YEAR(SalesDataTable[[#This Row],[Order Date]])</f>
        <v>2026</v>
      </c>
      <c r="R1341" s="8" t="str">
        <f>"Q"&amp;ROUNDUP(MONTH(SalesDataTable[[#This Row],[Order Date]])/3,0)</f>
        <v>Q3</v>
      </c>
      <c r="S1341" s="5">
        <f>MONTH(SalesDataTable[[#This Row],[Order Date]])</f>
        <v>7</v>
      </c>
      <c r="T1341" s="8" t="str">
        <f>TEXT(SalesDataTable[[#This Row],[Order Date]],"mmm")</f>
        <v>Jul</v>
      </c>
    </row>
    <row r="1342" spans="1:20" ht="15.75" x14ac:dyDescent="0.25">
      <c r="A1342" s="2">
        <v>1674</v>
      </c>
      <c r="B1342" s="3">
        <v>46215</v>
      </c>
      <c r="C1342" s="4" t="s">
        <v>20</v>
      </c>
      <c r="D1342" s="4" t="s">
        <v>21</v>
      </c>
      <c r="E1342" s="4" t="s">
        <v>22</v>
      </c>
      <c r="F1342" s="4" t="s">
        <v>33</v>
      </c>
      <c r="G1342" s="4" t="s">
        <v>54</v>
      </c>
      <c r="H1342" s="4" t="s">
        <v>58</v>
      </c>
      <c r="I1342" s="5">
        <v>1</v>
      </c>
      <c r="J1342" s="6">
        <v>123.33</v>
      </c>
      <c r="K1342" s="7">
        <v>0.1</v>
      </c>
      <c r="L1342" s="6">
        <v>70.900000000000006</v>
      </c>
      <c r="M1342" s="6">
        <f t="shared" si="80"/>
        <v>110.997</v>
      </c>
      <c r="N1342" s="6">
        <f t="shared" si="81"/>
        <v>70.900000000000006</v>
      </c>
      <c r="O1342" s="6">
        <f t="shared" si="82"/>
        <v>40.096999999999994</v>
      </c>
      <c r="P1342" s="8">
        <f t="shared" si="83"/>
        <v>0.36124399758552028</v>
      </c>
      <c r="Q1342" s="9">
        <f>YEAR(SalesDataTable[[#This Row],[Order Date]])</f>
        <v>2026</v>
      </c>
      <c r="R1342" s="8" t="str">
        <f>"Q"&amp;ROUNDUP(MONTH(SalesDataTable[[#This Row],[Order Date]])/3,0)</f>
        <v>Q3</v>
      </c>
      <c r="S1342" s="5">
        <f>MONTH(SalesDataTable[[#This Row],[Order Date]])</f>
        <v>7</v>
      </c>
      <c r="T1342" s="8" t="str">
        <f>TEXT(SalesDataTable[[#This Row],[Order Date]],"mmm")</f>
        <v>Jul</v>
      </c>
    </row>
    <row r="1343" spans="1:20" ht="15.75" x14ac:dyDescent="0.25">
      <c r="A1343" s="2">
        <v>2407</v>
      </c>
      <c r="B1343" s="3">
        <v>46215</v>
      </c>
      <c r="C1343" s="4" t="s">
        <v>26</v>
      </c>
      <c r="D1343" s="4" t="s">
        <v>63</v>
      </c>
      <c r="E1343" s="4" t="s">
        <v>48</v>
      </c>
      <c r="F1343" s="4" t="s">
        <v>36</v>
      </c>
      <c r="G1343" s="4" t="s">
        <v>29</v>
      </c>
      <c r="H1343" s="4" t="s">
        <v>57</v>
      </c>
      <c r="I1343" s="5">
        <v>1</v>
      </c>
      <c r="J1343" s="6">
        <v>153.25</v>
      </c>
      <c r="K1343" s="7">
        <v>0.15</v>
      </c>
      <c r="L1343" s="6">
        <v>78.28</v>
      </c>
      <c r="M1343" s="6">
        <f t="shared" si="80"/>
        <v>130.26249999999999</v>
      </c>
      <c r="N1343" s="6">
        <f t="shared" si="81"/>
        <v>78.28</v>
      </c>
      <c r="O1343" s="6">
        <f t="shared" si="82"/>
        <v>51.982499999999987</v>
      </c>
      <c r="P1343" s="8">
        <f t="shared" si="83"/>
        <v>0.39905959121005657</v>
      </c>
      <c r="Q1343" s="9">
        <f>YEAR(SalesDataTable[[#This Row],[Order Date]])</f>
        <v>2026</v>
      </c>
      <c r="R1343" s="8" t="str">
        <f>"Q"&amp;ROUNDUP(MONTH(SalesDataTable[[#This Row],[Order Date]])/3,0)</f>
        <v>Q3</v>
      </c>
      <c r="S1343" s="5">
        <f>MONTH(SalesDataTable[[#This Row],[Order Date]])</f>
        <v>7</v>
      </c>
      <c r="T1343" s="8" t="str">
        <f>TEXT(SalesDataTable[[#This Row],[Order Date]],"mmm")</f>
        <v>Jul</v>
      </c>
    </row>
    <row r="1344" spans="1:20" ht="15.75" x14ac:dyDescent="0.25">
      <c r="A1344" s="2">
        <v>2817</v>
      </c>
      <c r="B1344" s="3">
        <v>46215</v>
      </c>
      <c r="C1344" s="4" t="s">
        <v>40</v>
      </c>
      <c r="D1344" s="4" t="s">
        <v>51</v>
      </c>
      <c r="E1344" s="4" t="s">
        <v>48</v>
      </c>
      <c r="F1344" s="4" t="s">
        <v>33</v>
      </c>
      <c r="G1344" s="4" t="s">
        <v>34</v>
      </c>
      <c r="H1344" s="4" t="s">
        <v>64</v>
      </c>
      <c r="I1344" s="5">
        <v>3</v>
      </c>
      <c r="J1344" s="6">
        <v>134.43</v>
      </c>
      <c r="K1344" s="7">
        <v>0.1</v>
      </c>
      <c r="L1344" s="6">
        <v>65.78</v>
      </c>
      <c r="M1344" s="6">
        <f t="shared" si="80"/>
        <v>362.96100000000001</v>
      </c>
      <c r="N1344" s="6">
        <f t="shared" si="81"/>
        <v>197.34</v>
      </c>
      <c r="O1344" s="6">
        <f t="shared" si="82"/>
        <v>165.62100000000001</v>
      </c>
      <c r="P1344" s="8">
        <f t="shared" si="83"/>
        <v>0.45630522287518493</v>
      </c>
      <c r="Q1344" s="9">
        <f>YEAR(SalesDataTable[[#This Row],[Order Date]])</f>
        <v>2026</v>
      </c>
      <c r="R1344" s="8" t="str">
        <f>"Q"&amp;ROUNDUP(MONTH(SalesDataTable[[#This Row],[Order Date]])/3,0)</f>
        <v>Q3</v>
      </c>
      <c r="S1344" s="5">
        <f>MONTH(SalesDataTable[[#This Row],[Order Date]])</f>
        <v>7</v>
      </c>
      <c r="T1344" s="8" t="str">
        <f>TEXT(SalesDataTable[[#This Row],[Order Date]],"mmm")</f>
        <v>Jul</v>
      </c>
    </row>
    <row r="1345" spans="1:20" ht="15.75" x14ac:dyDescent="0.25">
      <c r="A1345" s="2">
        <v>3059</v>
      </c>
      <c r="B1345" s="3">
        <v>46215</v>
      </c>
      <c r="C1345" s="4" t="s">
        <v>20</v>
      </c>
      <c r="D1345" s="4" t="s">
        <v>21</v>
      </c>
      <c r="E1345" s="4" t="s">
        <v>22</v>
      </c>
      <c r="F1345" s="4" t="s">
        <v>23</v>
      </c>
      <c r="G1345" s="4" t="s">
        <v>29</v>
      </c>
      <c r="H1345" s="4" t="s">
        <v>30</v>
      </c>
      <c r="I1345" s="5">
        <v>1</v>
      </c>
      <c r="J1345" s="6">
        <v>93.73</v>
      </c>
      <c r="K1345" s="7">
        <v>0.05</v>
      </c>
      <c r="L1345" s="6">
        <v>44.51</v>
      </c>
      <c r="M1345" s="6">
        <f t="shared" si="80"/>
        <v>89.043499999999995</v>
      </c>
      <c r="N1345" s="6">
        <f t="shared" si="81"/>
        <v>44.51</v>
      </c>
      <c r="O1345" s="6">
        <f t="shared" si="82"/>
        <v>44.533499999999997</v>
      </c>
      <c r="P1345" s="8">
        <f t="shared" si="83"/>
        <v>0.50013195797559618</v>
      </c>
      <c r="Q1345" s="9">
        <f>YEAR(SalesDataTable[[#This Row],[Order Date]])</f>
        <v>2026</v>
      </c>
      <c r="R1345" s="8" t="str">
        <f>"Q"&amp;ROUNDUP(MONTH(SalesDataTable[[#This Row],[Order Date]])/3,0)</f>
        <v>Q3</v>
      </c>
      <c r="S1345" s="5">
        <f>MONTH(SalesDataTable[[#This Row],[Order Date]])</f>
        <v>7</v>
      </c>
      <c r="T1345" s="8" t="str">
        <f>TEXT(SalesDataTable[[#This Row],[Order Date]],"mmm")</f>
        <v>Jul</v>
      </c>
    </row>
    <row r="1346" spans="1:20" ht="15.75" x14ac:dyDescent="0.25">
      <c r="A1346" s="2">
        <v>3210</v>
      </c>
      <c r="B1346" s="3">
        <v>46215</v>
      </c>
      <c r="C1346" s="4" t="s">
        <v>20</v>
      </c>
      <c r="D1346" s="4" t="s">
        <v>21</v>
      </c>
      <c r="E1346" s="4" t="s">
        <v>22</v>
      </c>
      <c r="F1346" s="4" t="s">
        <v>23</v>
      </c>
      <c r="G1346" s="4" t="s">
        <v>34</v>
      </c>
      <c r="H1346" s="4" t="s">
        <v>35</v>
      </c>
      <c r="I1346" s="5">
        <v>1</v>
      </c>
      <c r="J1346" s="6">
        <v>37.090000000000003</v>
      </c>
      <c r="K1346" s="7">
        <v>0</v>
      </c>
      <c r="L1346" s="6">
        <v>13.43</v>
      </c>
      <c r="M1346" s="6">
        <f t="shared" ref="M1346:M1409" si="84">I1346*J1346*(1-K1346)</f>
        <v>37.090000000000003</v>
      </c>
      <c r="N1346" s="6">
        <f t="shared" ref="N1346:N1409" si="85">I1346*L1346</f>
        <v>13.43</v>
      </c>
      <c r="O1346" s="6">
        <f t="shared" ref="O1346:O1409" si="86">M1346-N1346</f>
        <v>23.660000000000004</v>
      </c>
      <c r="P1346" s="8">
        <f t="shared" ref="P1346:P1409" si="87">IFERROR(O1346/M1346,0)</f>
        <v>0.63790779185764357</v>
      </c>
      <c r="Q1346" s="9">
        <f>YEAR(SalesDataTable[[#This Row],[Order Date]])</f>
        <v>2026</v>
      </c>
      <c r="R1346" s="8" t="str">
        <f>"Q"&amp;ROUNDUP(MONTH(SalesDataTable[[#This Row],[Order Date]])/3,0)</f>
        <v>Q3</v>
      </c>
      <c r="S1346" s="5">
        <f>MONTH(SalesDataTable[[#This Row],[Order Date]])</f>
        <v>7</v>
      </c>
      <c r="T1346" s="8" t="str">
        <f>TEXT(SalesDataTable[[#This Row],[Order Date]],"mmm")</f>
        <v>Jul</v>
      </c>
    </row>
    <row r="1347" spans="1:20" ht="15.75" x14ac:dyDescent="0.25">
      <c r="A1347" s="2">
        <v>3670</v>
      </c>
      <c r="B1347" s="3">
        <v>46215</v>
      </c>
      <c r="C1347" s="4" t="s">
        <v>20</v>
      </c>
      <c r="D1347" s="4" t="s">
        <v>21</v>
      </c>
      <c r="E1347" s="4" t="s">
        <v>39</v>
      </c>
      <c r="F1347" s="4" t="s">
        <v>33</v>
      </c>
      <c r="G1347" s="4" t="s">
        <v>34</v>
      </c>
      <c r="H1347" s="4" t="s">
        <v>52</v>
      </c>
      <c r="I1347" s="5">
        <v>1</v>
      </c>
      <c r="J1347" s="6">
        <v>45.43</v>
      </c>
      <c r="K1347" s="7">
        <v>0</v>
      </c>
      <c r="L1347" s="6">
        <v>18.66</v>
      </c>
      <c r="M1347" s="6">
        <f t="shared" si="84"/>
        <v>45.43</v>
      </c>
      <c r="N1347" s="6">
        <f t="shared" si="85"/>
        <v>18.66</v>
      </c>
      <c r="O1347" s="6">
        <f t="shared" si="86"/>
        <v>26.77</v>
      </c>
      <c r="P1347" s="8">
        <f t="shared" si="87"/>
        <v>0.58925819942769098</v>
      </c>
      <c r="Q1347" s="9">
        <f>YEAR(SalesDataTable[[#This Row],[Order Date]])</f>
        <v>2026</v>
      </c>
      <c r="R1347" s="8" t="str">
        <f>"Q"&amp;ROUNDUP(MONTH(SalesDataTable[[#This Row],[Order Date]])/3,0)</f>
        <v>Q3</v>
      </c>
      <c r="S1347" s="5">
        <f>MONTH(SalesDataTable[[#This Row],[Order Date]])</f>
        <v>7</v>
      </c>
      <c r="T1347" s="8" t="str">
        <f>TEXT(SalesDataTable[[#This Row],[Order Date]],"mmm")</f>
        <v>Jul</v>
      </c>
    </row>
    <row r="1348" spans="1:20" ht="15.75" x14ac:dyDescent="0.25">
      <c r="A1348" s="2">
        <v>4017</v>
      </c>
      <c r="B1348" s="3">
        <v>46215</v>
      </c>
      <c r="C1348" s="4" t="s">
        <v>40</v>
      </c>
      <c r="D1348" s="4" t="s">
        <v>53</v>
      </c>
      <c r="E1348" s="4" t="s">
        <v>48</v>
      </c>
      <c r="F1348" s="4" t="s">
        <v>33</v>
      </c>
      <c r="G1348" s="4" t="s">
        <v>54</v>
      </c>
      <c r="H1348" s="4" t="s">
        <v>55</v>
      </c>
      <c r="I1348" s="5">
        <v>1</v>
      </c>
      <c r="J1348" s="6">
        <v>39.5</v>
      </c>
      <c r="K1348" s="7">
        <v>0.1</v>
      </c>
      <c r="L1348" s="6">
        <v>14.86</v>
      </c>
      <c r="M1348" s="6">
        <f t="shared" si="84"/>
        <v>35.550000000000004</v>
      </c>
      <c r="N1348" s="6">
        <f t="shared" si="85"/>
        <v>14.86</v>
      </c>
      <c r="O1348" s="6">
        <f t="shared" si="86"/>
        <v>20.690000000000005</v>
      </c>
      <c r="P1348" s="8">
        <f t="shared" si="87"/>
        <v>0.58199718706047832</v>
      </c>
      <c r="Q1348" s="9">
        <f>YEAR(SalesDataTable[[#This Row],[Order Date]])</f>
        <v>2026</v>
      </c>
      <c r="R1348" s="8" t="str">
        <f>"Q"&amp;ROUNDUP(MONTH(SalesDataTable[[#This Row],[Order Date]])/3,0)</f>
        <v>Q3</v>
      </c>
      <c r="S1348" s="5">
        <f>MONTH(SalesDataTable[[#This Row],[Order Date]])</f>
        <v>7</v>
      </c>
      <c r="T1348" s="8" t="str">
        <f>TEXT(SalesDataTable[[#This Row],[Order Date]],"mmm")</f>
        <v>Jul</v>
      </c>
    </row>
    <row r="1349" spans="1:20" ht="15.75" x14ac:dyDescent="0.25">
      <c r="A1349" s="2">
        <v>5012</v>
      </c>
      <c r="B1349" s="3">
        <v>46215</v>
      </c>
      <c r="C1349" s="4" t="s">
        <v>31</v>
      </c>
      <c r="D1349" s="4" t="s">
        <v>72</v>
      </c>
      <c r="E1349" s="4" t="s">
        <v>39</v>
      </c>
      <c r="F1349" s="4" t="s">
        <v>23</v>
      </c>
      <c r="G1349" s="4" t="s">
        <v>54</v>
      </c>
      <c r="H1349" s="4" t="s">
        <v>58</v>
      </c>
      <c r="I1349" s="5">
        <v>2</v>
      </c>
      <c r="J1349" s="6">
        <v>123.58</v>
      </c>
      <c r="K1349" s="7">
        <v>0.1</v>
      </c>
      <c r="L1349" s="6">
        <v>68.739999999999995</v>
      </c>
      <c r="M1349" s="6">
        <f t="shared" si="84"/>
        <v>222.44399999999999</v>
      </c>
      <c r="N1349" s="6">
        <f t="shared" si="85"/>
        <v>137.47999999999999</v>
      </c>
      <c r="O1349" s="6">
        <f t="shared" si="86"/>
        <v>84.963999999999999</v>
      </c>
      <c r="P1349" s="8">
        <f t="shared" si="87"/>
        <v>0.3819568071065077</v>
      </c>
      <c r="Q1349" s="9">
        <f>YEAR(SalesDataTable[[#This Row],[Order Date]])</f>
        <v>2026</v>
      </c>
      <c r="R1349" s="8" t="str">
        <f>"Q"&amp;ROUNDUP(MONTH(SalesDataTable[[#This Row],[Order Date]])/3,0)</f>
        <v>Q3</v>
      </c>
      <c r="S1349" s="5">
        <f>MONTH(SalesDataTable[[#This Row],[Order Date]])</f>
        <v>7</v>
      </c>
      <c r="T1349" s="8" t="str">
        <f>TEXT(SalesDataTable[[#This Row],[Order Date]],"mmm")</f>
        <v>Jul</v>
      </c>
    </row>
    <row r="1350" spans="1:20" ht="15.75" x14ac:dyDescent="0.25">
      <c r="A1350" s="2">
        <v>884</v>
      </c>
      <c r="B1350" s="3">
        <v>46216</v>
      </c>
      <c r="C1350" s="4" t="s">
        <v>40</v>
      </c>
      <c r="D1350" s="4" t="s">
        <v>67</v>
      </c>
      <c r="E1350" s="4" t="s">
        <v>39</v>
      </c>
      <c r="F1350" s="4" t="s">
        <v>23</v>
      </c>
      <c r="G1350" s="4" t="s">
        <v>24</v>
      </c>
      <c r="H1350" s="4" t="s">
        <v>50</v>
      </c>
      <c r="I1350" s="5">
        <v>1</v>
      </c>
      <c r="J1350" s="6">
        <v>103.61</v>
      </c>
      <c r="K1350" s="7">
        <v>0</v>
      </c>
      <c r="L1350" s="6">
        <v>51.84</v>
      </c>
      <c r="M1350" s="6">
        <f t="shared" si="84"/>
        <v>103.61</v>
      </c>
      <c r="N1350" s="6">
        <f t="shared" si="85"/>
        <v>51.84</v>
      </c>
      <c r="O1350" s="6">
        <f t="shared" si="86"/>
        <v>51.769999999999996</v>
      </c>
      <c r="P1350" s="8">
        <f t="shared" si="87"/>
        <v>0.49966219476884466</v>
      </c>
      <c r="Q1350" s="9">
        <f>YEAR(SalesDataTable[[#This Row],[Order Date]])</f>
        <v>2026</v>
      </c>
      <c r="R1350" s="8" t="str">
        <f>"Q"&amp;ROUNDUP(MONTH(SalesDataTable[[#This Row],[Order Date]])/3,0)</f>
        <v>Q3</v>
      </c>
      <c r="S1350" s="5">
        <f>MONTH(SalesDataTable[[#This Row],[Order Date]])</f>
        <v>7</v>
      </c>
      <c r="T1350" s="8" t="str">
        <f>TEXT(SalesDataTable[[#This Row],[Order Date]],"mmm")</f>
        <v>Jul</v>
      </c>
    </row>
    <row r="1351" spans="1:20" ht="15.75" x14ac:dyDescent="0.25">
      <c r="A1351" s="2">
        <v>1025</v>
      </c>
      <c r="B1351" s="3">
        <v>46216</v>
      </c>
      <c r="C1351" s="4" t="s">
        <v>31</v>
      </c>
      <c r="D1351" s="4" t="s">
        <v>32</v>
      </c>
      <c r="E1351" s="4" t="s">
        <v>39</v>
      </c>
      <c r="F1351" s="4" t="s">
        <v>23</v>
      </c>
      <c r="G1351" s="4" t="s">
        <v>29</v>
      </c>
      <c r="H1351" s="4" t="s">
        <v>37</v>
      </c>
      <c r="I1351" s="5">
        <v>2</v>
      </c>
      <c r="J1351" s="6">
        <v>145.75</v>
      </c>
      <c r="K1351" s="7">
        <v>0.05</v>
      </c>
      <c r="L1351" s="6">
        <v>79.319999999999993</v>
      </c>
      <c r="M1351" s="6">
        <f t="shared" si="84"/>
        <v>276.92500000000001</v>
      </c>
      <c r="N1351" s="6">
        <f t="shared" si="85"/>
        <v>158.63999999999999</v>
      </c>
      <c r="O1351" s="6">
        <f t="shared" si="86"/>
        <v>118.28500000000003</v>
      </c>
      <c r="P1351" s="8">
        <f t="shared" si="87"/>
        <v>0.42713731154644768</v>
      </c>
      <c r="Q1351" s="9">
        <f>YEAR(SalesDataTable[[#This Row],[Order Date]])</f>
        <v>2026</v>
      </c>
      <c r="R1351" s="8" t="str">
        <f>"Q"&amp;ROUNDUP(MONTH(SalesDataTable[[#This Row],[Order Date]])/3,0)</f>
        <v>Q3</v>
      </c>
      <c r="S1351" s="5">
        <f>MONTH(SalesDataTable[[#This Row],[Order Date]])</f>
        <v>7</v>
      </c>
      <c r="T1351" s="8" t="str">
        <f>TEXT(SalesDataTable[[#This Row],[Order Date]],"mmm")</f>
        <v>Jul</v>
      </c>
    </row>
    <row r="1352" spans="1:20" ht="15.75" x14ac:dyDescent="0.25">
      <c r="A1352" s="2">
        <v>1279</v>
      </c>
      <c r="B1352" s="3">
        <v>46216</v>
      </c>
      <c r="C1352" s="4" t="s">
        <v>40</v>
      </c>
      <c r="D1352" s="4" t="s">
        <v>53</v>
      </c>
      <c r="E1352" s="4" t="s">
        <v>48</v>
      </c>
      <c r="F1352" s="4" t="s">
        <v>33</v>
      </c>
      <c r="G1352" s="4" t="s">
        <v>43</v>
      </c>
      <c r="H1352" s="4" t="s">
        <v>49</v>
      </c>
      <c r="I1352" s="5">
        <v>2</v>
      </c>
      <c r="J1352" s="6">
        <v>193.76</v>
      </c>
      <c r="K1352" s="7">
        <v>0.1</v>
      </c>
      <c r="L1352" s="6">
        <v>104.66</v>
      </c>
      <c r="M1352" s="6">
        <f t="shared" si="84"/>
        <v>348.76799999999997</v>
      </c>
      <c r="N1352" s="6">
        <f t="shared" si="85"/>
        <v>209.32</v>
      </c>
      <c r="O1352" s="6">
        <f t="shared" si="86"/>
        <v>139.44799999999998</v>
      </c>
      <c r="P1352" s="8">
        <f t="shared" si="87"/>
        <v>0.39983025965684921</v>
      </c>
      <c r="Q1352" s="9">
        <f>YEAR(SalesDataTable[[#This Row],[Order Date]])</f>
        <v>2026</v>
      </c>
      <c r="R1352" s="8" t="str">
        <f>"Q"&amp;ROUNDUP(MONTH(SalesDataTable[[#This Row],[Order Date]])/3,0)</f>
        <v>Q3</v>
      </c>
      <c r="S1352" s="5">
        <f>MONTH(SalesDataTable[[#This Row],[Order Date]])</f>
        <v>7</v>
      </c>
      <c r="T1352" s="8" t="str">
        <f>TEXT(SalesDataTable[[#This Row],[Order Date]],"mmm")</f>
        <v>Jul</v>
      </c>
    </row>
    <row r="1353" spans="1:20" ht="15.75" x14ac:dyDescent="0.25">
      <c r="A1353" s="2">
        <v>1534</v>
      </c>
      <c r="B1353" s="3">
        <v>46216</v>
      </c>
      <c r="C1353" s="4" t="s">
        <v>31</v>
      </c>
      <c r="D1353" s="4" t="s">
        <v>72</v>
      </c>
      <c r="E1353" s="4" t="s">
        <v>22</v>
      </c>
      <c r="F1353" s="4" t="s">
        <v>23</v>
      </c>
      <c r="G1353" s="4" t="s">
        <v>29</v>
      </c>
      <c r="H1353" s="4" t="s">
        <v>37</v>
      </c>
      <c r="I1353" s="5">
        <v>2</v>
      </c>
      <c r="J1353" s="6">
        <v>146.09</v>
      </c>
      <c r="K1353" s="7">
        <v>0.1</v>
      </c>
      <c r="L1353" s="6">
        <v>79.36</v>
      </c>
      <c r="M1353" s="6">
        <f t="shared" si="84"/>
        <v>262.96199999999999</v>
      </c>
      <c r="N1353" s="6">
        <f t="shared" si="85"/>
        <v>158.72</v>
      </c>
      <c r="O1353" s="6">
        <f t="shared" si="86"/>
        <v>104.24199999999999</v>
      </c>
      <c r="P1353" s="8">
        <f t="shared" si="87"/>
        <v>0.39641469109605187</v>
      </c>
      <c r="Q1353" s="9">
        <f>YEAR(SalesDataTable[[#This Row],[Order Date]])</f>
        <v>2026</v>
      </c>
      <c r="R1353" s="8" t="str">
        <f>"Q"&amp;ROUNDUP(MONTH(SalesDataTable[[#This Row],[Order Date]])/3,0)</f>
        <v>Q3</v>
      </c>
      <c r="S1353" s="5">
        <f>MONTH(SalesDataTable[[#This Row],[Order Date]])</f>
        <v>7</v>
      </c>
      <c r="T1353" s="8" t="str">
        <f>TEXT(SalesDataTable[[#This Row],[Order Date]],"mmm")</f>
        <v>Jul</v>
      </c>
    </row>
    <row r="1354" spans="1:20" ht="15.75" x14ac:dyDescent="0.25">
      <c r="A1354" s="2">
        <v>2147</v>
      </c>
      <c r="B1354" s="3">
        <v>46216</v>
      </c>
      <c r="C1354" s="4" t="s">
        <v>26</v>
      </c>
      <c r="D1354" s="4" t="s">
        <v>69</v>
      </c>
      <c r="E1354" s="4" t="s">
        <v>39</v>
      </c>
      <c r="F1354" s="4" t="s">
        <v>33</v>
      </c>
      <c r="G1354" s="4" t="s">
        <v>34</v>
      </c>
      <c r="H1354" s="4" t="s">
        <v>64</v>
      </c>
      <c r="I1354" s="5">
        <v>1</v>
      </c>
      <c r="J1354" s="6">
        <v>131.91999999999999</v>
      </c>
      <c r="K1354" s="7">
        <v>0</v>
      </c>
      <c r="L1354" s="6">
        <v>66.19</v>
      </c>
      <c r="M1354" s="6">
        <f t="shared" si="84"/>
        <v>131.91999999999999</v>
      </c>
      <c r="N1354" s="6">
        <f t="shared" si="85"/>
        <v>66.19</v>
      </c>
      <c r="O1354" s="6">
        <f t="shared" si="86"/>
        <v>65.72999999999999</v>
      </c>
      <c r="P1354" s="8">
        <f t="shared" si="87"/>
        <v>0.49825651910248631</v>
      </c>
      <c r="Q1354" s="9">
        <f>YEAR(SalesDataTable[[#This Row],[Order Date]])</f>
        <v>2026</v>
      </c>
      <c r="R1354" s="8" t="str">
        <f>"Q"&amp;ROUNDUP(MONTH(SalesDataTable[[#This Row],[Order Date]])/3,0)</f>
        <v>Q3</v>
      </c>
      <c r="S1354" s="5">
        <f>MONTH(SalesDataTable[[#This Row],[Order Date]])</f>
        <v>7</v>
      </c>
      <c r="T1354" s="8" t="str">
        <f>TEXT(SalesDataTable[[#This Row],[Order Date]],"mmm")</f>
        <v>Jul</v>
      </c>
    </row>
    <row r="1355" spans="1:20" ht="15.75" x14ac:dyDescent="0.25">
      <c r="A1355" s="2">
        <v>2385</v>
      </c>
      <c r="B1355" s="3">
        <v>46216</v>
      </c>
      <c r="C1355" s="4" t="s">
        <v>26</v>
      </c>
      <c r="D1355" s="4" t="s">
        <v>61</v>
      </c>
      <c r="E1355" s="4" t="s">
        <v>28</v>
      </c>
      <c r="F1355" s="4" t="s">
        <v>36</v>
      </c>
      <c r="G1355" s="4" t="s">
        <v>43</v>
      </c>
      <c r="H1355" s="4" t="s">
        <v>60</v>
      </c>
      <c r="I1355" s="5">
        <v>6</v>
      </c>
      <c r="J1355" s="6">
        <v>83.28</v>
      </c>
      <c r="K1355" s="7">
        <v>0.15</v>
      </c>
      <c r="L1355" s="6">
        <v>38.76</v>
      </c>
      <c r="M1355" s="6">
        <f t="shared" si="84"/>
        <v>424.72800000000001</v>
      </c>
      <c r="N1355" s="6">
        <f t="shared" si="85"/>
        <v>232.56</v>
      </c>
      <c r="O1355" s="6">
        <f t="shared" si="86"/>
        <v>192.16800000000001</v>
      </c>
      <c r="P1355" s="8">
        <f t="shared" si="87"/>
        <v>0.45244956772334294</v>
      </c>
      <c r="Q1355" s="9">
        <f>YEAR(SalesDataTable[[#This Row],[Order Date]])</f>
        <v>2026</v>
      </c>
      <c r="R1355" s="8" t="str">
        <f>"Q"&amp;ROUNDUP(MONTH(SalesDataTable[[#This Row],[Order Date]])/3,0)</f>
        <v>Q3</v>
      </c>
      <c r="S1355" s="5">
        <f>MONTH(SalesDataTable[[#This Row],[Order Date]])</f>
        <v>7</v>
      </c>
      <c r="T1355" s="8" t="str">
        <f>TEXT(SalesDataTable[[#This Row],[Order Date]],"mmm")</f>
        <v>Jul</v>
      </c>
    </row>
    <row r="1356" spans="1:20" ht="15.75" x14ac:dyDescent="0.25">
      <c r="A1356" s="2">
        <v>2517</v>
      </c>
      <c r="B1356" s="3">
        <v>46216</v>
      </c>
      <c r="C1356" s="4" t="s">
        <v>26</v>
      </c>
      <c r="D1356" s="4" t="s">
        <v>47</v>
      </c>
      <c r="E1356" s="4" t="s">
        <v>22</v>
      </c>
      <c r="F1356" s="4" t="s">
        <v>33</v>
      </c>
      <c r="G1356" s="4" t="s">
        <v>34</v>
      </c>
      <c r="H1356" s="4" t="s">
        <v>35</v>
      </c>
      <c r="I1356" s="5">
        <v>1</v>
      </c>
      <c r="J1356" s="6">
        <v>36.479999999999997</v>
      </c>
      <c r="K1356" s="7">
        <v>0.05</v>
      </c>
      <c r="L1356" s="6">
        <v>13.22</v>
      </c>
      <c r="M1356" s="6">
        <f t="shared" si="84"/>
        <v>34.655999999999999</v>
      </c>
      <c r="N1356" s="6">
        <f t="shared" si="85"/>
        <v>13.22</v>
      </c>
      <c r="O1356" s="6">
        <f t="shared" si="86"/>
        <v>21.436</v>
      </c>
      <c r="P1356" s="8">
        <f t="shared" si="87"/>
        <v>0.61853647276084955</v>
      </c>
      <c r="Q1356" s="9">
        <f>YEAR(SalesDataTable[[#This Row],[Order Date]])</f>
        <v>2026</v>
      </c>
      <c r="R1356" s="8" t="str">
        <f>"Q"&amp;ROUNDUP(MONTH(SalesDataTable[[#This Row],[Order Date]])/3,0)</f>
        <v>Q3</v>
      </c>
      <c r="S1356" s="5">
        <f>MONTH(SalesDataTable[[#This Row],[Order Date]])</f>
        <v>7</v>
      </c>
      <c r="T1356" s="8" t="str">
        <f>TEXT(SalesDataTable[[#This Row],[Order Date]],"mmm")</f>
        <v>Jul</v>
      </c>
    </row>
    <row r="1357" spans="1:20" ht="15.75" x14ac:dyDescent="0.25">
      <c r="A1357" s="2">
        <v>2746</v>
      </c>
      <c r="B1357" s="3">
        <v>46216</v>
      </c>
      <c r="C1357" s="4" t="s">
        <v>20</v>
      </c>
      <c r="D1357" s="4" t="s">
        <v>21</v>
      </c>
      <c r="E1357" s="4" t="s">
        <v>39</v>
      </c>
      <c r="F1357" s="4" t="s">
        <v>33</v>
      </c>
      <c r="G1357" s="4" t="s">
        <v>29</v>
      </c>
      <c r="H1357" s="4" t="s">
        <v>57</v>
      </c>
      <c r="I1357" s="5">
        <v>3</v>
      </c>
      <c r="J1357" s="6">
        <v>155.44</v>
      </c>
      <c r="K1357" s="7">
        <v>0.05</v>
      </c>
      <c r="L1357" s="6">
        <v>79.95</v>
      </c>
      <c r="M1357" s="6">
        <f t="shared" si="84"/>
        <v>443.00399999999996</v>
      </c>
      <c r="N1357" s="6">
        <f t="shared" si="85"/>
        <v>239.85000000000002</v>
      </c>
      <c r="O1357" s="6">
        <f t="shared" si="86"/>
        <v>203.15399999999994</v>
      </c>
      <c r="P1357" s="8">
        <f t="shared" si="87"/>
        <v>0.45858276674702703</v>
      </c>
      <c r="Q1357" s="9">
        <f>YEAR(SalesDataTable[[#This Row],[Order Date]])</f>
        <v>2026</v>
      </c>
      <c r="R1357" s="8" t="str">
        <f>"Q"&amp;ROUNDUP(MONTH(SalesDataTable[[#This Row],[Order Date]])/3,0)</f>
        <v>Q3</v>
      </c>
      <c r="S1357" s="5">
        <f>MONTH(SalesDataTable[[#This Row],[Order Date]])</f>
        <v>7</v>
      </c>
      <c r="T1357" s="8" t="str">
        <f>TEXT(SalesDataTable[[#This Row],[Order Date]],"mmm")</f>
        <v>Jul</v>
      </c>
    </row>
    <row r="1358" spans="1:20" ht="15.75" x14ac:dyDescent="0.25">
      <c r="A1358" s="2">
        <v>3297</v>
      </c>
      <c r="B1358" s="3">
        <v>46216</v>
      </c>
      <c r="C1358" s="4" t="s">
        <v>20</v>
      </c>
      <c r="D1358" s="4" t="s">
        <v>70</v>
      </c>
      <c r="E1358" s="4" t="s">
        <v>28</v>
      </c>
      <c r="F1358" s="4" t="s">
        <v>23</v>
      </c>
      <c r="G1358" s="4" t="s">
        <v>54</v>
      </c>
      <c r="H1358" s="4" t="s">
        <v>55</v>
      </c>
      <c r="I1358" s="5">
        <v>6</v>
      </c>
      <c r="J1358" s="6">
        <v>40.58</v>
      </c>
      <c r="K1358" s="7">
        <v>0.15</v>
      </c>
      <c r="L1358" s="6">
        <v>15.06</v>
      </c>
      <c r="M1358" s="6">
        <f t="shared" si="84"/>
        <v>206.958</v>
      </c>
      <c r="N1358" s="6">
        <f t="shared" si="85"/>
        <v>90.36</v>
      </c>
      <c r="O1358" s="6">
        <f t="shared" si="86"/>
        <v>116.598</v>
      </c>
      <c r="P1358" s="8">
        <f t="shared" si="87"/>
        <v>0.5633896732670397</v>
      </c>
      <c r="Q1358" s="9">
        <f>YEAR(SalesDataTable[[#This Row],[Order Date]])</f>
        <v>2026</v>
      </c>
      <c r="R1358" s="8" t="str">
        <f>"Q"&amp;ROUNDUP(MONTH(SalesDataTable[[#This Row],[Order Date]])/3,0)</f>
        <v>Q3</v>
      </c>
      <c r="S1358" s="5">
        <f>MONTH(SalesDataTable[[#This Row],[Order Date]])</f>
        <v>7</v>
      </c>
      <c r="T1358" s="8" t="str">
        <f>TEXT(SalesDataTable[[#This Row],[Order Date]],"mmm")</f>
        <v>Jul</v>
      </c>
    </row>
    <row r="1359" spans="1:20" ht="15.75" x14ac:dyDescent="0.25">
      <c r="A1359" s="2">
        <v>772</v>
      </c>
      <c r="B1359" s="3">
        <v>46217</v>
      </c>
      <c r="C1359" s="4" t="s">
        <v>40</v>
      </c>
      <c r="D1359" s="4" t="s">
        <v>67</v>
      </c>
      <c r="E1359" s="4" t="s">
        <v>22</v>
      </c>
      <c r="F1359" s="4" t="s">
        <v>23</v>
      </c>
      <c r="G1359" s="4" t="s">
        <v>24</v>
      </c>
      <c r="H1359" s="4" t="s">
        <v>50</v>
      </c>
      <c r="I1359" s="5">
        <v>2</v>
      </c>
      <c r="J1359" s="6">
        <v>101.03</v>
      </c>
      <c r="K1359" s="7">
        <v>0.1</v>
      </c>
      <c r="L1359" s="6">
        <v>50.98</v>
      </c>
      <c r="M1359" s="6">
        <f t="shared" si="84"/>
        <v>181.85400000000001</v>
      </c>
      <c r="N1359" s="6">
        <f t="shared" si="85"/>
        <v>101.96</v>
      </c>
      <c r="O1359" s="6">
        <f t="shared" si="86"/>
        <v>79.89400000000002</v>
      </c>
      <c r="P1359" s="8">
        <f t="shared" si="87"/>
        <v>0.43933045190097558</v>
      </c>
      <c r="Q1359" s="9">
        <f>YEAR(SalesDataTable[[#This Row],[Order Date]])</f>
        <v>2026</v>
      </c>
      <c r="R1359" s="8" t="str">
        <f>"Q"&amp;ROUNDUP(MONTH(SalesDataTable[[#This Row],[Order Date]])/3,0)</f>
        <v>Q3</v>
      </c>
      <c r="S1359" s="5">
        <f>MONTH(SalesDataTable[[#This Row],[Order Date]])</f>
        <v>7</v>
      </c>
      <c r="T1359" s="8" t="str">
        <f>TEXT(SalesDataTable[[#This Row],[Order Date]],"mmm")</f>
        <v>Jul</v>
      </c>
    </row>
    <row r="1360" spans="1:20" ht="15.75" x14ac:dyDescent="0.25">
      <c r="A1360" s="2">
        <v>838</v>
      </c>
      <c r="B1360" s="3">
        <v>46217</v>
      </c>
      <c r="C1360" s="4" t="s">
        <v>20</v>
      </c>
      <c r="D1360" s="4" t="s">
        <v>56</v>
      </c>
      <c r="E1360" s="4" t="s">
        <v>39</v>
      </c>
      <c r="F1360" s="4" t="s">
        <v>23</v>
      </c>
      <c r="G1360" s="4" t="s">
        <v>43</v>
      </c>
      <c r="H1360" s="4" t="s">
        <v>60</v>
      </c>
      <c r="I1360" s="5">
        <v>1</v>
      </c>
      <c r="J1360" s="6">
        <v>80.150000000000006</v>
      </c>
      <c r="K1360" s="7">
        <v>0.05</v>
      </c>
      <c r="L1360" s="6">
        <v>38.89</v>
      </c>
      <c r="M1360" s="6">
        <f t="shared" si="84"/>
        <v>76.142499999999998</v>
      </c>
      <c r="N1360" s="6">
        <f t="shared" si="85"/>
        <v>38.89</v>
      </c>
      <c r="O1360" s="6">
        <f t="shared" si="86"/>
        <v>37.252499999999998</v>
      </c>
      <c r="P1360" s="8">
        <f t="shared" si="87"/>
        <v>0.48924713530551267</v>
      </c>
      <c r="Q1360" s="9">
        <f>YEAR(SalesDataTable[[#This Row],[Order Date]])</f>
        <v>2026</v>
      </c>
      <c r="R1360" s="8" t="str">
        <f>"Q"&amp;ROUNDUP(MONTH(SalesDataTable[[#This Row],[Order Date]])/3,0)</f>
        <v>Q3</v>
      </c>
      <c r="S1360" s="5">
        <f>MONTH(SalesDataTable[[#This Row],[Order Date]])</f>
        <v>7</v>
      </c>
      <c r="T1360" s="8" t="str">
        <f>TEXT(SalesDataTable[[#This Row],[Order Date]],"mmm")</f>
        <v>Jul</v>
      </c>
    </row>
    <row r="1361" spans="1:20" ht="15.75" x14ac:dyDescent="0.25">
      <c r="A1361" s="2">
        <v>1144</v>
      </c>
      <c r="B1361" s="3">
        <v>46217</v>
      </c>
      <c r="C1361" s="4" t="s">
        <v>31</v>
      </c>
      <c r="D1361" s="4" t="s">
        <v>32</v>
      </c>
      <c r="E1361" s="4" t="s">
        <v>39</v>
      </c>
      <c r="F1361" s="4" t="s">
        <v>33</v>
      </c>
      <c r="G1361" s="4" t="s">
        <v>43</v>
      </c>
      <c r="H1361" s="4" t="s">
        <v>60</v>
      </c>
      <c r="I1361" s="5">
        <v>1</v>
      </c>
      <c r="J1361" s="6">
        <v>83.74</v>
      </c>
      <c r="K1361" s="7">
        <v>0</v>
      </c>
      <c r="L1361" s="6">
        <v>38.96</v>
      </c>
      <c r="M1361" s="6">
        <f t="shared" si="84"/>
        <v>83.74</v>
      </c>
      <c r="N1361" s="6">
        <f t="shared" si="85"/>
        <v>38.96</v>
      </c>
      <c r="O1361" s="6">
        <f t="shared" si="86"/>
        <v>44.779999999999994</v>
      </c>
      <c r="P1361" s="8">
        <f t="shared" si="87"/>
        <v>0.53475041796035339</v>
      </c>
      <c r="Q1361" s="9">
        <f>YEAR(SalesDataTable[[#This Row],[Order Date]])</f>
        <v>2026</v>
      </c>
      <c r="R1361" s="8" t="str">
        <f>"Q"&amp;ROUNDUP(MONTH(SalesDataTable[[#This Row],[Order Date]])/3,0)</f>
        <v>Q3</v>
      </c>
      <c r="S1361" s="5">
        <f>MONTH(SalesDataTable[[#This Row],[Order Date]])</f>
        <v>7</v>
      </c>
      <c r="T1361" s="8" t="str">
        <f>TEXT(SalesDataTable[[#This Row],[Order Date]],"mmm")</f>
        <v>Jul</v>
      </c>
    </row>
    <row r="1362" spans="1:20" ht="15.75" x14ac:dyDescent="0.25">
      <c r="A1362" s="2">
        <v>1686</v>
      </c>
      <c r="B1362" s="3">
        <v>46217</v>
      </c>
      <c r="C1362" s="4" t="s">
        <v>31</v>
      </c>
      <c r="D1362" s="4" t="s">
        <v>45</v>
      </c>
      <c r="E1362" s="4" t="s">
        <v>28</v>
      </c>
      <c r="F1362" s="4" t="s">
        <v>23</v>
      </c>
      <c r="G1362" s="4" t="s">
        <v>34</v>
      </c>
      <c r="H1362" s="4" t="s">
        <v>35</v>
      </c>
      <c r="I1362" s="5">
        <v>8</v>
      </c>
      <c r="J1362" s="6">
        <v>35.75</v>
      </c>
      <c r="K1362" s="7">
        <v>0.15</v>
      </c>
      <c r="L1362" s="6">
        <v>13.56</v>
      </c>
      <c r="M1362" s="6">
        <f t="shared" si="84"/>
        <v>243.1</v>
      </c>
      <c r="N1362" s="6">
        <f t="shared" si="85"/>
        <v>108.48</v>
      </c>
      <c r="O1362" s="6">
        <f t="shared" si="86"/>
        <v>134.62</v>
      </c>
      <c r="P1362" s="8">
        <f t="shared" si="87"/>
        <v>0.55376388317564795</v>
      </c>
      <c r="Q1362" s="9">
        <f>YEAR(SalesDataTable[[#This Row],[Order Date]])</f>
        <v>2026</v>
      </c>
      <c r="R1362" s="8" t="str">
        <f>"Q"&amp;ROUNDUP(MONTH(SalesDataTable[[#This Row],[Order Date]])/3,0)</f>
        <v>Q3</v>
      </c>
      <c r="S1362" s="5">
        <f>MONTH(SalesDataTable[[#This Row],[Order Date]])</f>
        <v>7</v>
      </c>
      <c r="T1362" s="8" t="str">
        <f>TEXT(SalesDataTable[[#This Row],[Order Date]],"mmm")</f>
        <v>Jul</v>
      </c>
    </row>
    <row r="1363" spans="1:20" ht="15.75" x14ac:dyDescent="0.25">
      <c r="A1363" s="2">
        <v>2823</v>
      </c>
      <c r="B1363" s="3">
        <v>46217</v>
      </c>
      <c r="C1363" s="4" t="s">
        <v>20</v>
      </c>
      <c r="D1363" s="4" t="s">
        <v>70</v>
      </c>
      <c r="E1363" s="4" t="s">
        <v>22</v>
      </c>
      <c r="F1363" s="4" t="s">
        <v>33</v>
      </c>
      <c r="G1363" s="4" t="s">
        <v>24</v>
      </c>
      <c r="H1363" s="4" t="s">
        <v>25</v>
      </c>
      <c r="I1363" s="5">
        <v>3</v>
      </c>
      <c r="J1363" s="6">
        <v>81.39</v>
      </c>
      <c r="K1363" s="7">
        <v>0</v>
      </c>
      <c r="L1363" s="6">
        <v>43.54</v>
      </c>
      <c r="M1363" s="6">
        <f t="shared" si="84"/>
        <v>244.17000000000002</v>
      </c>
      <c r="N1363" s="6">
        <f t="shared" si="85"/>
        <v>130.62</v>
      </c>
      <c r="O1363" s="6">
        <f t="shared" si="86"/>
        <v>113.55000000000001</v>
      </c>
      <c r="P1363" s="8">
        <f t="shared" si="87"/>
        <v>0.46504484580415284</v>
      </c>
      <c r="Q1363" s="9">
        <f>YEAR(SalesDataTable[[#This Row],[Order Date]])</f>
        <v>2026</v>
      </c>
      <c r="R1363" s="8" t="str">
        <f>"Q"&amp;ROUNDUP(MONTH(SalesDataTable[[#This Row],[Order Date]])/3,0)</f>
        <v>Q3</v>
      </c>
      <c r="S1363" s="5">
        <f>MONTH(SalesDataTable[[#This Row],[Order Date]])</f>
        <v>7</v>
      </c>
      <c r="T1363" s="8" t="str">
        <f>TEXT(SalesDataTable[[#This Row],[Order Date]],"mmm")</f>
        <v>Jul</v>
      </c>
    </row>
    <row r="1364" spans="1:20" ht="15.75" x14ac:dyDescent="0.25">
      <c r="A1364" s="2">
        <v>2883</v>
      </c>
      <c r="B1364" s="3">
        <v>46217</v>
      </c>
      <c r="C1364" s="4" t="s">
        <v>31</v>
      </c>
      <c r="D1364" s="4" t="s">
        <v>59</v>
      </c>
      <c r="E1364" s="4" t="s">
        <v>48</v>
      </c>
      <c r="F1364" s="4" t="s">
        <v>33</v>
      </c>
      <c r="G1364" s="4" t="s">
        <v>34</v>
      </c>
      <c r="H1364" s="4" t="s">
        <v>35</v>
      </c>
      <c r="I1364" s="5">
        <v>1</v>
      </c>
      <c r="J1364" s="6">
        <v>36.799999999999997</v>
      </c>
      <c r="K1364" s="7">
        <v>0</v>
      </c>
      <c r="L1364" s="6">
        <v>13.91</v>
      </c>
      <c r="M1364" s="6">
        <f t="shared" si="84"/>
        <v>36.799999999999997</v>
      </c>
      <c r="N1364" s="6">
        <f t="shared" si="85"/>
        <v>13.91</v>
      </c>
      <c r="O1364" s="6">
        <f t="shared" si="86"/>
        <v>22.889999999999997</v>
      </c>
      <c r="P1364" s="8">
        <f t="shared" si="87"/>
        <v>0.62201086956521734</v>
      </c>
      <c r="Q1364" s="9">
        <f>YEAR(SalesDataTable[[#This Row],[Order Date]])</f>
        <v>2026</v>
      </c>
      <c r="R1364" s="8" t="str">
        <f>"Q"&amp;ROUNDUP(MONTH(SalesDataTable[[#This Row],[Order Date]])/3,0)</f>
        <v>Q3</v>
      </c>
      <c r="S1364" s="5">
        <f>MONTH(SalesDataTable[[#This Row],[Order Date]])</f>
        <v>7</v>
      </c>
      <c r="T1364" s="8" t="str">
        <f>TEXT(SalesDataTable[[#This Row],[Order Date]],"mmm")</f>
        <v>Jul</v>
      </c>
    </row>
    <row r="1365" spans="1:20" ht="15.75" x14ac:dyDescent="0.25">
      <c r="A1365" s="2">
        <v>3259</v>
      </c>
      <c r="B1365" s="3">
        <v>46217</v>
      </c>
      <c r="C1365" s="4" t="s">
        <v>31</v>
      </c>
      <c r="D1365" s="4" t="s">
        <v>72</v>
      </c>
      <c r="E1365" s="4" t="s">
        <v>28</v>
      </c>
      <c r="F1365" s="4" t="s">
        <v>23</v>
      </c>
      <c r="G1365" s="4" t="s">
        <v>43</v>
      </c>
      <c r="H1365" s="4" t="s">
        <v>49</v>
      </c>
      <c r="I1365" s="5">
        <v>6</v>
      </c>
      <c r="J1365" s="6">
        <v>194.15</v>
      </c>
      <c r="K1365" s="7">
        <v>0.1</v>
      </c>
      <c r="L1365" s="6">
        <v>105.12</v>
      </c>
      <c r="M1365" s="6">
        <f t="shared" si="84"/>
        <v>1048.4100000000001</v>
      </c>
      <c r="N1365" s="6">
        <f t="shared" si="85"/>
        <v>630.72</v>
      </c>
      <c r="O1365" s="6">
        <f t="shared" si="86"/>
        <v>417.69000000000005</v>
      </c>
      <c r="P1365" s="8">
        <f t="shared" si="87"/>
        <v>0.3984032964202936</v>
      </c>
      <c r="Q1365" s="9">
        <f>YEAR(SalesDataTable[[#This Row],[Order Date]])</f>
        <v>2026</v>
      </c>
      <c r="R1365" s="8" t="str">
        <f>"Q"&amp;ROUNDUP(MONTH(SalesDataTable[[#This Row],[Order Date]])/3,0)</f>
        <v>Q3</v>
      </c>
      <c r="S1365" s="5">
        <f>MONTH(SalesDataTable[[#This Row],[Order Date]])</f>
        <v>7</v>
      </c>
      <c r="T1365" s="8" t="str">
        <f>TEXT(SalesDataTable[[#This Row],[Order Date]],"mmm")</f>
        <v>Jul</v>
      </c>
    </row>
    <row r="1366" spans="1:20" ht="15.75" x14ac:dyDescent="0.25">
      <c r="A1366" s="2">
        <v>3709</v>
      </c>
      <c r="B1366" s="3">
        <v>46217</v>
      </c>
      <c r="C1366" s="4" t="s">
        <v>20</v>
      </c>
      <c r="D1366" s="4" t="s">
        <v>56</v>
      </c>
      <c r="E1366" s="4" t="s">
        <v>22</v>
      </c>
      <c r="F1366" s="4" t="s">
        <v>33</v>
      </c>
      <c r="G1366" s="4" t="s">
        <v>54</v>
      </c>
      <c r="H1366" s="4" t="s">
        <v>65</v>
      </c>
      <c r="I1366" s="5">
        <v>1</v>
      </c>
      <c r="J1366" s="6">
        <v>50.94</v>
      </c>
      <c r="K1366" s="7">
        <v>0</v>
      </c>
      <c r="L1366" s="6">
        <v>22.28</v>
      </c>
      <c r="M1366" s="6">
        <f t="shared" si="84"/>
        <v>50.94</v>
      </c>
      <c r="N1366" s="6">
        <f t="shared" si="85"/>
        <v>22.28</v>
      </c>
      <c r="O1366" s="6">
        <f t="shared" si="86"/>
        <v>28.659999999999997</v>
      </c>
      <c r="P1366" s="8">
        <f t="shared" si="87"/>
        <v>0.5626226933647428</v>
      </c>
      <c r="Q1366" s="9">
        <f>YEAR(SalesDataTable[[#This Row],[Order Date]])</f>
        <v>2026</v>
      </c>
      <c r="R1366" s="8" t="str">
        <f>"Q"&amp;ROUNDUP(MONTH(SalesDataTable[[#This Row],[Order Date]])/3,0)</f>
        <v>Q3</v>
      </c>
      <c r="S1366" s="5">
        <f>MONTH(SalesDataTable[[#This Row],[Order Date]])</f>
        <v>7</v>
      </c>
      <c r="T1366" s="8" t="str">
        <f>TEXT(SalesDataTable[[#This Row],[Order Date]],"mmm")</f>
        <v>Jul</v>
      </c>
    </row>
    <row r="1367" spans="1:20" ht="15.75" x14ac:dyDescent="0.25">
      <c r="A1367" s="2">
        <v>61</v>
      </c>
      <c r="B1367" s="3">
        <v>46218</v>
      </c>
      <c r="C1367" s="4" t="s">
        <v>40</v>
      </c>
      <c r="D1367" s="4" t="s">
        <v>53</v>
      </c>
      <c r="E1367" s="4" t="s">
        <v>22</v>
      </c>
      <c r="F1367" s="4" t="s">
        <v>23</v>
      </c>
      <c r="G1367" s="4" t="s">
        <v>54</v>
      </c>
      <c r="H1367" s="4" t="s">
        <v>58</v>
      </c>
      <c r="I1367" s="5">
        <v>2</v>
      </c>
      <c r="J1367" s="6">
        <v>125.89</v>
      </c>
      <c r="K1367" s="7">
        <v>0</v>
      </c>
      <c r="L1367" s="6">
        <v>70.8</v>
      </c>
      <c r="M1367" s="6">
        <f t="shared" si="84"/>
        <v>251.78</v>
      </c>
      <c r="N1367" s="6">
        <f t="shared" si="85"/>
        <v>141.6</v>
      </c>
      <c r="O1367" s="6">
        <f t="shared" si="86"/>
        <v>110.18</v>
      </c>
      <c r="P1367" s="8">
        <f t="shared" si="87"/>
        <v>0.43760425768528083</v>
      </c>
      <c r="Q1367" s="9">
        <f>YEAR(SalesDataTable[[#This Row],[Order Date]])</f>
        <v>2026</v>
      </c>
      <c r="R1367" s="8" t="str">
        <f>"Q"&amp;ROUNDUP(MONTH(SalesDataTable[[#This Row],[Order Date]])/3,0)</f>
        <v>Q3</v>
      </c>
      <c r="S1367" s="5">
        <f>MONTH(SalesDataTable[[#This Row],[Order Date]])</f>
        <v>7</v>
      </c>
      <c r="T1367" s="8" t="str">
        <f>TEXT(SalesDataTable[[#This Row],[Order Date]],"mmm")</f>
        <v>Jul</v>
      </c>
    </row>
    <row r="1368" spans="1:20" ht="15.75" x14ac:dyDescent="0.25">
      <c r="A1368" s="2">
        <v>357</v>
      </c>
      <c r="B1368" s="3">
        <v>46218</v>
      </c>
      <c r="C1368" s="4" t="s">
        <v>20</v>
      </c>
      <c r="D1368" s="4" t="s">
        <v>56</v>
      </c>
      <c r="E1368" s="4" t="s">
        <v>22</v>
      </c>
      <c r="F1368" s="4" t="s">
        <v>33</v>
      </c>
      <c r="G1368" s="4" t="s">
        <v>54</v>
      </c>
      <c r="H1368" s="4" t="s">
        <v>65</v>
      </c>
      <c r="I1368" s="5">
        <v>2</v>
      </c>
      <c r="J1368" s="6">
        <v>51.9</v>
      </c>
      <c r="K1368" s="7">
        <v>0</v>
      </c>
      <c r="L1368" s="6">
        <v>21.82</v>
      </c>
      <c r="M1368" s="6">
        <f t="shared" si="84"/>
        <v>103.8</v>
      </c>
      <c r="N1368" s="6">
        <f t="shared" si="85"/>
        <v>43.64</v>
      </c>
      <c r="O1368" s="6">
        <f t="shared" si="86"/>
        <v>60.16</v>
      </c>
      <c r="P1368" s="8">
        <f t="shared" si="87"/>
        <v>0.57957610789980729</v>
      </c>
      <c r="Q1368" s="9">
        <f>YEAR(SalesDataTable[[#This Row],[Order Date]])</f>
        <v>2026</v>
      </c>
      <c r="R1368" s="8" t="str">
        <f>"Q"&amp;ROUNDUP(MONTH(SalesDataTable[[#This Row],[Order Date]])/3,0)</f>
        <v>Q3</v>
      </c>
      <c r="S1368" s="5">
        <f>MONTH(SalesDataTable[[#This Row],[Order Date]])</f>
        <v>7</v>
      </c>
      <c r="T1368" s="8" t="str">
        <f>TEXT(SalesDataTable[[#This Row],[Order Date]],"mmm")</f>
        <v>Jul</v>
      </c>
    </row>
    <row r="1369" spans="1:20" ht="15.75" x14ac:dyDescent="0.25">
      <c r="A1369" s="2">
        <v>1607</v>
      </c>
      <c r="B1369" s="3">
        <v>46218</v>
      </c>
      <c r="C1369" s="4" t="s">
        <v>20</v>
      </c>
      <c r="D1369" s="4" t="s">
        <v>21</v>
      </c>
      <c r="E1369" s="4" t="s">
        <v>39</v>
      </c>
      <c r="F1369" s="4" t="s">
        <v>33</v>
      </c>
      <c r="G1369" s="4" t="s">
        <v>54</v>
      </c>
      <c r="H1369" s="4" t="s">
        <v>55</v>
      </c>
      <c r="I1369" s="5">
        <v>2</v>
      </c>
      <c r="J1369" s="6">
        <v>39.75</v>
      </c>
      <c r="K1369" s="7">
        <v>0</v>
      </c>
      <c r="L1369" s="6">
        <v>14.78</v>
      </c>
      <c r="M1369" s="6">
        <f t="shared" si="84"/>
        <v>79.5</v>
      </c>
      <c r="N1369" s="6">
        <f t="shared" si="85"/>
        <v>29.56</v>
      </c>
      <c r="O1369" s="6">
        <f t="shared" si="86"/>
        <v>49.94</v>
      </c>
      <c r="P1369" s="8">
        <f t="shared" si="87"/>
        <v>0.62817610062893081</v>
      </c>
      <c r="Q1369" s="9">
        <f>YEAR(SalesDataTable[[#This Row],[Order Date]])</f>
        <v>2026</v>
      </c>
      <c r="R1369" s="8" t="str">
        <f>"Q"&amp;ROUNDUP(MONTH(SalesDataTable[[#This Row],[Order Date]])/3,0)</f>
        <v>Q3</v>
      </c>
      <c r="S1369" s="5">
        <f>MONTH(SalesDataTable[[#This Row],[Order Date]])</f>
        <v>7</v>
      </c>
      <c r="T1369" s="8" t="str">
        <f>TEXT(SalesDataTable[[#This Row],[Order Date]],"mmm")</f>
        <v>Jul</v>
      </c>
    </row>
    <row r="1370" spans="1:20" ht="15.75" x14ac:dyDescent="0.25">
      <c r="A1370" s="2">
        <v>3295</v>
      </c>
      <c r="B1370" s="3">
        <v>46218</v>
      </c>
      <c r="C1370" s="4" t="s">
        <v>26</v>
      </c>
      <c r="D1370" s="4" t="s">
        <v>63</v>
      </c>
      <c r="E1370" s="4" t="s">
        <v>48</v>
      </c>
      <c r="F1370" s="4" t="s">
        <v>23</v>
      </c>
      <c r="G1370" s="4" t="s">
        <v>29</v>
      </c>
      <c r="H1370" s="4" t="s">
        <v>30</v>
      </c>
      <c r="I1370" s="5">
        <v>1</v>
      </c>
      <c r="J1370" s="6">
        <v>93.46</v>
      </c>
      <c r="K1370" s="7">
        <v>0.15</v>
      </c>
      <c r="L1370" s="6">
        <v>46.65</v>
      </c>
      <c r="M1370" s="6">
        <f t="shared" si="84"/>
        <v>79.440999999999988</v>
      </c>
      <c r="N1370" s="6">
        <f t="shared" si="85"/>
        <v>46.65</v>
      </c>
      <c r="O1370" s="6">
        <f t="shared" si="86"/>
        <v>32.79099999999999</v>
      </c>
      <c r="P1370" s="8">
        <f t="shared" si="87"/>
        <v>0.41277174255107557</v>
      </c>
      <c r="Q1370" s="9">
        <f>YEAR(SalesDataTable[[#This Row],[Order Date]])</f>
        <v>2026</v>
      </c>
      <c r="R1370" s="8" t="str">
        <f>"Q"&amp;ROUNDUP(MONTH(SalesDataTable[[#This Row],[Order Date]])/3,0)</f>
        <v>Q3</v>
      </c>
      <c r="S1370" s="5">
        <f>MONTH(SalesDataTable[[#This Row],[Order Date]])</f>
        <v>7</v>
      </c>
      <c r="T1370" s="8" t="str">
        <f>TEXT(SalesDataTable[[#This Row],[Order Date]],"mmm")</f>
        <v>Jul</v>
      </c>
    </row>
    <row r="1371" spans="1:20" ht="15.75" x14ac:dyDescent="0.25">
      <c r="A1371" s="2">
        <v>4048</v>
      </c>
      <c r="B1371" s="3">
        <v>46218</v>
      </c>
      <c r="C1371" s="4" t="s">
        <v>40</v>
      </c>
      <c r="D1371" s="4" t="s">
        <v>67</v>
      </c>
      <c r="E1371" s="4" t="s">
        <v>28</v>
      </c>
      <c r="F1371" s="4" t="s">
        <v>36</v>
      </c>
      <c r="G1371" s="4" t="s">
        <v>24</v>
      </c>
      <c r="H1371" s="4" t="s">
        <v>25</v>
      </c>
      <c r="I1371" s="5">
        <v>3</v>
      </c>
      <c r="J1371" s="6">
        <v>82.79</v>
      </c>
      <c r="K1371" s="7">
        <v>0.1</v>
      </c>
      <c r="L1371" s="6">
        <v>43.07</v>
      </c>
      <c r="M1371" s="6">
        <f t="shared" si="84"/>
        <v>223.53300000000002</v>
      </c>
      <c r="N1371" s="6">
        <f t="shared" si="85"/>
        <v>129.21</v>
      </c>
      <c r="O1371" s="6">
        <f t="shared" si="86"/>
        <v>94.323000000000008</v>
      </c>
      <c r="P1371" s="8">
        <f t="shared" si="87"/>
        <v>0.42196454214813922</v>
      </c>
      <c r="Q1371" s="9">
        <f>YEAR(SalesDataTable[[#This Row],[Order Date]])</f>
        <v>2026</v>
      </c>
      <c r="R1371" s="8" t="str">
        <f>"Q"&amp;ROUNDUP(MONTH(SalesDataTable[[#This Row],[Order Date]])/3,0)</f>
        <v>Q3</v>
      </c>
      <c r="S1371" s="5">
        <f>MONTH(SalesDataTable[[#This Row],[Order Date]])</f>
        <v>7</v>
      </c>
      <c r="T1371" s="8" t="str">
        <f>TEXT(SalesDataTable[[#This Row],[Order Date]],"mmm")</f>
        <v>Jul</v>
      </c>
    </row>
    <row r="1372" spans="1:20" ht="15.75" x14ac:dyDescent="0.25">
      <c r="A1372" s="2">
        <v>4424</v>
      </c>
      <c r="B1372" s="3">
        <v>46218</v>
      </c>
      <c r="C1372" s="4" t="s">
        <v>31</v>
      </c>
      <c r="D1372" s="4" t="s">
        <v>32</v>
      </c>
      <c r="E1372" s="4" t="s">
        <v>39</v>
      </c>
      <c r="F1372" s="4" t="s">
        <v>36</v>
      </c>
      <c r="G1372" s="4" t="s">
        <v>29</v>
      </c>
      <c r="H1372" s="4" t="s">
        <v>30</v>
      </c>
      <c r="I1372" s="5">
        <v>1</v>
      </c>
      <c r="J1372" s="6">
        <v>92.54</v>
      </c>
      <c r="K1372" s="7">
        <v>0</v>
      </c>
      <c r="L1372" s="6">
        <v>44.48</v>
      </c>
      <c r="M1372" s="6">
        <f t="shared" si="84"/>
        <v>92.54</v>
      </c>
      <c r="N1372" s="6">
        <f t="shared" si="85"/>
        <v>44.48</v>
      </c>
      <c r="O1372" s="6">
        <f t="shared" si="86"/>
        <v>48.060000000000009</v>
      </c>
      <c r="P1372" s="8">
        <f t="shared" si="87"/>
        <v>0.51934298681651181</v>
      </c>
      <c r="Q1372" s="9">
        <f>YEAR(SalesDataTable[[#This Row],[Order Date]])</f>
        <v>2026</v>
      </c>
      <c r="R1372" s="8" t="str">
        <f>"Q"&amp;ROUNDUP(MONTH(SalesDataTable[[#This Row],[Order Date]])/3,0)</f>
        <v>Q3</v>
      </c>
      <c r="S1372" s="5">
        <f>MONTH(SalesDataTable[[#This Row],[Order Date]])</f>
        <v>7</v>
      </c>
      <c r="T1372" s="8" t="str">
        <f>TEXT(SalesDataTable[[#This Row],[Order Date]],"mmm")</f>
        <v>Jul</v>
      </c>
    </row>
    <row r="1373" spans="1:20" ht="15.75" x14ac:dyDescent="0.25">
      <c r="A1373" s="2">
        <v>4732</v>
      </c>
      <c r="B1373" s="3">
        <v>46218</v>
      </c>
      <c r="C1373" s="4" t="s">
        <v>26</v>
      </c>
      <c r="D1373" s="4" t="s">
        <v>69</v>
      </c>
      <c r="E1373" s="4" t="s">
        <v>39</v>
      </c>
      <c r="F1373" s="4" t="s">
        <v>33</v>
      </c>
      <c r="G1373" s="4" t="s">
        <v>34</v>
      </c>
      <c r="H1373" s="4" t="s">
        <v>52</v>
      </c>
      <c r="I1373" s="5">
        <v>1</v>
      </c>
      <c r="J1373" s="6">
        <v>46.53</v>
      </c>
      <c r="K1373" s="7">
        <v>0</v>
      </c>
      <c r="L1373" s="6">
        <v>18.829999999999998</v>
      </c>
      <c r="M1373" s="6">
        <f t="shared" si="84"/>
        <v>46.53</v>
      </c>
      <c r="N1373" s="6">
        <f t="shared" si="85"/>
        <v>18.829999999999998</v>
      </c>
      <c r="O1373" s="6">
        <f t="shared" si="86"/>
        <v>27.700000000000003</v>
      </c>
      <c r="P1373" s="8">
        <f t="shared" si="87"/>
        <v>0.59531485063399958</v>
      </c>
      <c r="Q1373" s="9">
        <f>YEAR(SalesDataTable[[#This Row],[Order Date]])</f>
        <v>2026</v>
      </c>
      <c r="R1373" s="8" t="str">
        <f>"Q"&amp;ROUNDUP(MONTH(SalesDataTable[[#This Row],[Order Date]])/3,0)</f>
        <v>Q3</v>
      </c>
      <c r="S1373" s="5">
        <f>MONTH(SalesDataTable[[#This Row],[Order Date]])</f>
        <v>7</v>
      </c>
      <c r="T1373" s="8" t="str">
        <f>TEXT(SalesDataTable[[#This Row],[Order Date]],"mmm")</f>
        <v>Jul</v>
      </c>
    </row>
    <row r="1374" spans="1:20" ht="15.75" x14ac:dyDescent="0.25">
      <c r="A1374" s="2">
        <v>194</v>
      </c>
      <c r="B1374" s="3">
        <v>46219</v>
      </c>
      <c r="C1374" s="4" t="s">
        <v>26</v>
      </c>
      <c r="D1374" s="4" t="s">
        <v>63</v>
      </c>
      <c r="E1374" s="4" t="s">
        <v>22</v>
      </c>
      <c r="F1374" s="4" t="s">
        <v>23</v>
      </c>
      <c r="G1374" s="4" t="s">
        <v>24</v>
      </c>
      <c r="H1374" s="4" t="s">
        <v>42</v>
      </c>
      <c r="I1374" s="5">
        <v>2</v>
      </c>
      <c r="J1374" s="6">
        <v>49.69</v>
      </c>
      <c r="K1374" s="7">
        <v>0</v>
      </c>
      <c r="L1374" s="6">
        <v>21.97</v>
      </c>
      <c r="M1374" s="6">
        <f t="shared" si="84"/>
        <v>99.38</v>
      </c>
      <c r="N1374" s="6">
        <f t="shared" si="85"/>
        <v>43.94</v>
      </c>
      <c r="O1374" s="6">
        <f t="shared" si="86"/>
        <v>55.44</v>
      </c>
      <c r="P1374" s="8">
        <f t="shared" si="87"/>
        <v>0.557858724089354</v>
      </c>
      <c r="Q1374" s="9">
        <f>YEAR(SalesDataTable[[#This Row],[Order Date]])</f>
        <v>2026</v>
      </c>
      <c r="R1374" s="8" t="str">
        <f>"Q"&amp;ROUNDUP(MONTH(SalesDataTable[[#This Row],[Order Date]])/3,0)</f>
        <v>Q3</v>
      </c>
      <c r="S1374" s="5">
        <f>MONTH(SalesDataTable[[#This Row],[Order Date]])</f>
        <v>7</v>
      </c>
      <c r="T1374" s="8" t="str">
        <f>TEXT(SalesDataTable[[#This Row],[Order Date]],"mmm")</f>
        <v>Jul</v>
      </c>
    </row>
    <row r="1375" spans="1:20" ht="15.75" x14ac:dyDescent="0.25">
      <c r="A1375" s="2">
        <v>258</v>
      </c>
      <c r="B1375" s="3">
        <v>46219</v>
      </c>
      <c r="C1375" s="4" t="s">
        <v>40</v>
      </c>
      <c r="D1375" s="4" t="s">
        <v>53</v>
      </c>
      <c r="E1375" s="4" t="s">
        <v>48</v>
      </c>
      <c r="F1375" s="4" t="s">
        <v>33</v>
      </c>
      <c r="G1375" s="4" t="s">
        <v>29</v>
      </c>
      <c r="H1375" s="4" t="s">
        <v>66</v>
      </c>
      <c r="I1375" s="5">
        <v>3</v>
      </c>
      <c r="J1375" s="6">
        <v>71.34</v>
      </c>
      <c r="K1375" s="7">
        <v>0.1</v>
      </c>
      <c r="L1375" s="6">
        <v>31.71</v>
      </c>
      <c r="M1375" s="6">
        <f t="shared" si="84"/>
        <v>192.61800000000002</v>
      </c>
      <c r="N1375" s="6">
        <f t="shared" si="85"/>
        <v>95.13</v>
      </c>
      <c r="O1375" s="6">
        <f t="shared" si="86"/>
        <v>97.488000000000028</v>
      </c>
      <c r="P1375" s="8">
        <f t="shared" si="87"/>
        <v>0.50612092327819835</v>
      </c>
      <c r="Q1375" s="9">
        <f>YEAR(SalesDataTable[[#This Row],[Order Date]])</f>
        <v>2026</v>
      </c>
      <c r="R1375" s="8" t="str">
        <f>"Q"&amp;ROUNDUP(MONTH(SalesDataTable[[#This Row],[Order Date]])/3,0)</f>
        <v>Q3</v>
      </c>
      <c r="S1375" s="5">
        <f>MONTH(SalesDataTable[[#This Row],[Order Date]])</f>
        <v>7</v>
      </c>
      <c r="T1375" s="8" t="str">
        <f>TEXT(SalesDataTable[[#This Row],[Order Date]],"mmm")</f>
        <v>Jul</v>
      </c>
    </row>
    <row r="1376" spans="1:20" ht="15.75" x14ac:dyDescent="0.25">
      <c r="A1376" s="2">
        <v>543</v>
      </c>
      <c r="B1376" s="3">
        <v>46219</v>
      </c>
      <c r="C1376" s="4" t="s">
        <v>26</v>
      </c>
      <c r="D1376" s="4" t="s">
        <v>69</v>
      </c>
      <c r="E1376" s="4" t="s">
        <v>48</v>
      </c>
      <c r="F1376" s="4" t="s">
        <v>23</v>
      </c>
      <c r="G1376" s="4" t="s">
        <v>24</v>
      </c>
      <c r="H1376" s="4" t="s">
        <v>25</v>
      </c>
      <c r="I1376" s="5">
        <v>1</v>
      </c>
      <c r="J1376" s="6">
        <v>83.03</v>
      </c>
      <c r="K1376" s="7">
        <v>0</v>
      </c>
      <c r="L1376" s="6">
        <v>42.41</v>
      </c>
      <c r="M1376" s="6">
        <f t="shared" si="84"/>
        <v>83.03</v>
      </c>
      <c r="N1376" s="6">
        <f t="shared" si="85"/>
        <v>42.41</v>
      </c>
      <c r="O1376" s="6">
        <f t="shared" si="86"/>
        <v>40.620000000000005</v>
      </c>
      <c r="P1376" s="8">
        <f t="shared" si="87"/>
        <v>0.48922076357942917</v>
      </c>
      <c r="Q1376" s="9">
        <f>YEAR(SalesDataTable[[#This Row],[Order Date]])</f>
        <v>2026</v>
      </c>
      <c r="R1376" s="8" t="str">
        <f>"Q"&amp;ROUNDUP(MONTH(SalesDataTable[[#This Row],[Order Date]])/3,0)</f>
        <v>Q3</v>
      </c>
      <c r="S1376" s="5">
        <f>MONTH(SalesDataTable[[#This Row],[Order Date]])</f>
        <v>7</v>
      </c>
      <c r="T1376" s="8" t="str">
        <f>TEXT(SalesDataTable[[#This Row],[Order Date]],"mmm")</f>
        <v>Jul</v>
      </c>
    </row>
    <row r="1377" spans="1:20" ht="15.75" x14ac:dyDescent="0.25">
      <c r="A1377" s="2">
        <v>972</v>
      </c>
      <c r="B1377" s="3">
        <v>46219</v>
      </c>
      <c r="C1377" s="4" t="s">
        <v>40</v>
      </c>
      <c r="D1377" s="4" t="s">
        <v>41</v>
      </c>
      <c r="E1377" s="4" t="s">
        <v>22</v>
      </c>
      <c r="F1377" s="4" t="s">
        <v>23</v>
      </c>
      <c r="G1377" s="4" t="s">
        <v>54</v>
      </c>
      <c r="H1377" s="4" t="s">
        <v>55</v>
      </c>
      <c r="I1377" s="5">
        <v>1</v>
      </c>
      <c r="J1377" s="6">
        <v>40.799999999999997</v>
      </c>
      <c r="K1377" s="7">
        <v>0</v>
      </c>
      <c r="L1377" s="6">
        <v>14.42</v>
      </c>
      <c r="M1377" s="6">
        <f t="shared" si="84"/>
        <v>40.799999999999997</v>
      </c>
      <c r="N1377" s="6">
        <f t="shared" si="85"/>
        <v>14.42</v>
      </c>
      <c r="O1377" s="6">
        <f t="shared" si="86"/>
        <v>26.379999999999995</v>
      </c>
      <c r="P1377" s="8">
        <f t="shared" si="87"/>
        <v>0.64656862745098032</v>
      </c>
      <c r="Q1377" s="9">
        <f>YEAR(SalesDataTable[[#This Row],[Order Date]])</f>
        <v>2026</v>
      </c>
      <c r="R1377" s="8" t="str">
        <f>"Q"&amp;ROUNDUP(MONTH(SalesDataTable[[#This Row],[Order Date]])/3,0)</f>
        <v>Q3</v>
      </c>
      <c r="S1377" s="5">
        <f>MONTH(SalesDataTable[[#This Row],[Order Date]])</f>
        <v>7</v>
      </c>
      <c r="T1377" s="8" t="str">
        <f>TEXT(SalesDataTable[[#This Row],[Order Date]],"mmm")</f>
        <v>Jul</v>
      </c>
    </row>
    <row r="1378" spans="1:20" ht="15.75" x14ac:dyDescent="0.25">
      <c r="A1378" s="2">
        <v>1146</v>
      </c>
      <c r="B1378" s="3">
        <v>46219</v>
      </c>
      <c r="C1378" s="4" t="s">
        <v>26</v>
      </c>
      <c r="D1378" s="4" t="s">
        <v>47</v>
      </c>
      <c r="E1378" s="4" t="s">
        <v>48</v>
      </c>
      <c r="F1378" s="4" t="s">
        <v>23</v>
      </c>
      <c r="G1378" s="4" t="s">
        <v>43</v>
      </c>
      <c r="H1378" s="4" t="s">
        <v>71</v>
      </c>
      <c r="I1378" s="5">
        <v>2</v>
      </c>
      <c r="J1378" s="6">
        <v>125.34</v>
      </c>
      <c r="K1378" s="7">
        <v>0.15</v>
      </c>
      <c r="L1378" s="6">
        <v>59.04</v>
      </c>
      <c r="M1378" s="6">
        <f t="shared" si="84"/>
        <v>213.078</v>
      </c>
      <c r="N1378" s="6">
        <f t="shared" si="85"/>
        <v>118.08</v>
      </c>
      <c r="O1378" s="6">
        <f t="shared" si="86"/>
        <v>94.998000000000005</v>
      </c>
      <c r="P1378" s="8">
        <f t="shared" si="87"/>
        <v>0.44583673584321237</v>
      </c>
      <c r="Q1378" s="9">
        <f>YEAR(SalesDataTable[[#This Row],[Order Date]])</f>
        <v>2026</v>
      </c>
      <c r="R1378" s="8" t="str">
        <f>"Q"&amp;ROUNDUP(MONTH(SalesDataTable[[#This Row],[Order Date]])/3,0)</f>
        <v>Q3</v>
      </c>
      <c r="S1378" s="5">
        <f>MONTH(SalesDataTable[[#This Row],[Order Date]])</f>
        <v>7</v>
      </c>
      <c r="T1378" s="8" t="str">
        <f>TEXT(SalesDataTable[[#This Row],[Order Date]],"mmm")</f>
        <v>Jul</v>
      </c>
    </row>
    <row r="1379" spans="1:20" ht="15.75" x14ac:dyDescent="0.25">
      <c r="A1379" s="2">
        <v>1464</v>
      </c>
      <c r="B1379" s="3">
        <v>46219</v>
      </c>
      <c r="C1379" s="4" t="s">
        <v>20</v>
      </c>
      <c r="D1379" s="4" t="s">
        <v>56</v>
      </c>
      <c r="E1379" s="4" t="s">
        <v>22</v>
      </c>
      <c r="F1379" s="4" t="s">
        <v>23</v>
      </c>
      <c r="G1379" s="4" t="s">
        <v>54</v>
      </c>
      <c r="H1379" s="4" t="s">
        <v>58</v>
      </c>
      <c r="I1379" s="5">
        <v>1</v>
      </c>
      <c r="J1379" s="6">
        <v>122.73</v>
      </c>
      <c r="K1379" s="7">
        <v>0.1</v>
      </c>
      <c r="L1379" s="6">
        <v>70.540000000000006</v>
      </c>
      <c r="M1379" s="6">
        <f t="shared" si="84"/>
        <v>110.45700000000001</v>
      </c>
      <c r="N1379" s="6">
        <f t="shared" si="85"/>
        <v>70.540000000000006</v>
      </c>
      <c r="O1379" s="6">
        <f t="shared" si="86"/>
        <v>39.917000000000002</v>
      </c>
      <c r="P1379" s="8">
        <f t="shared" si="87"/>
        <v>0.36138044668966202</v>
      </c>
      <c r="Q1379" s="9">
        <f>YEAR(SalesDataTable[[#This Row],[Order Date]])</f>
        <v>2026</v>
      </c>
      <c r="R1379" s="8" t="str">
        <f>"Q"&amp;ROUNDUP(MONTH(SalesDataTable[[#This Row],[Order Date]])/3,0)</f>
        <v>Q3</v>
      </c>
      <c r="S1379" s="5">
        <f>MONTH(SalesDataTable[[#This Row],[Order Date]])</f>
        <v>7</v>
      </c>
      <c r="T1379" s="8" t="str">
        <f>TEXT(SalesDataTable[[#This Row],[Order Date]],"mmm")</f>
        <v>Jul</v>
      </c>
    </row>
    <row r="1380" spans="1:20" ht="15.75" x14ac:dyDescent="0.25">
      <c r="A1380" s="2">
        <v>1581</v>
      </c>
      <c r="B1380" s="3">
        <v>46219</v>
      </c>
      <c r="C1380" s="4" t="s">
        <v>31</v>
      </c>
      <c r="D1380" s="4" t="s">
        <v>45</v>
      </c>
      <c r="E1380" s="4" t="s">
        <v>39</v>
      </c>
      <c r="F1380" s="4" t="s">
        <v>33</v>
      </c>
      <c r="G1380" s="4" t="s">
        <v>29</v>
      </c>
      <c r="H1380" s="4" t="s">
        <v>30</v>
      </c>
      <c r="I1380" s="5">
        <v>5</v>
      </c>
      <c r="J1380" s="6">
        <v>92.72</v>
      </c>
      <c r="K1380" s="7">
        <v>0.1</v>
      </c>
      <c r="L1380" s="6">
        <v>46.2</v>
      </c>
      <c r="M1380" s="6">
        <f t="shared" si="84"/>
        <v>417.24</v>
      </c>
      <c r="N1380" s="6">
        <f t="shared" si="85"/>
        <v>231</v>
      </c>
      <c r="O1380" s="6">
        <f t="shared" si="86"/>
        <v>186.24</v>
      </c>
      <c r="P1380" s="8">
        <f t="shared" si="87"/>
        <v>0.44636180615473109</v>
      </c>
      <c r="Q1380" s="9">
        <f>YEAR(SalesDataTable[[#This Row],[Order Date]])</f>
        <v>2026</v>
      </c>
      <c r="R1380" s="8" t="str">
        <f>"Q"&amp;ROUNDUP(MONTH(SalesDataTable[[#This Row],[Order Date]])/3,0)</f>
        <v>Q3</v>
      </c>
      <c r="S1380" s="5">
        <f>MONTH(SalesDataTable[[#This Row],[Order Date]])</f>
        <v>7</v>
      </c>
      <c r="T1380" s="8" t="str">
        <f>TEXT(SalesDataTable[[#This Row],[Order Date]],"mmm")</f>
        <v>Jul</v>
      </c>
    </row>
    <row r="1381" spans="1:20" ht="15.75" x14ac:dyDescent="0.25">
      <c r="A1381" s="2">
        <v>1894</v>
      </c>
      <c r="B1381" s="3">
        <v>46219</v>
      </c>
      <c r="C1381" s="4" t="s">
        <v>40</v>
      </c>
      <c r="D1381" s="4" t="s">
        <v>51</v>
      </c>
      <c r="E1381" s="4" t="s">
        <v>28</v>
      </c>
      <c r="F1381" s="4" t="s">
        <v>36</v>
      </c>
      <c r="G1381" s="4" t="s">
        <v>54</v>
      </c>
      <c r="H1381" s="4" t="s">
        <v>62</v>
      </c>
      <c r="I1381" s="5">
        <v>5</v>
      </c>
      <c r="J1381" s="6">
        <v>36.29</v>
      </c>
      <c r="K1381" s="7">
        <v>0.05</v>
      </c>
      <c r="L1381" s="6">
        <v>13.52</v>
      </c>
      <c r="M1381" s="6">
        <f t="shared" si="84"/>
        <v>172.37749999999997</v>
      </c>
      <c r="N1381" s="6">
        <f t="shared" si="85"/>
        <v>67.599999999999994</v>
      </c>
      <c r="O1381" s="6">
        <f t="shared" si="86"/>
        <v>104.77749999999997</v>
      </c>
      <c r="P1381" s="8">
        <f t="shared" si="87"/>
        <v>0.60783744978317933</v>
      </c>
      <c r="Q1381" s="9">
        <f>YEAR(SalesDataTable[[#This Row],[Order Date]])</f>
        <v>2026</v>
      </c>
      <c r="R1381" s="8" t="str">
        <f>"Q"&amp;ROUNDUP(MONTH(SalesDataTable[[#This Row],[Order Date]])/3,0)</f>
        <v>Q3</v>
      </c>
      <c r="S1381" s="5">
        <f>MONTH(SalesDataTable[[#This Row],[Order Date]])</f>
        <v>7</v>
      </c>
      <c r="T1381" s="8" t="str">
        <f>TEXT(SalesDataTable[[#This Row],[Order Date]],"mmm")</f>
        <v>Jul</v>
      </c>
    </row>
    <row r="1382" spans="1:20" ht="15.75" x14ac:dyDescent="0.25">
      <c r="A1382" s="2">
        <v>2100</v>
      </c>
      <c r="B1382" s="3">
        <v>46219</v>
      </c>
      <c r="C1382" s="4" t="s">
        <v>31</v>
      </c>
      <c r="D1382" s="4" t="s">
        <v>32</v>
      </c>
      <c r="E1382" s="4" t="s">
        <v>22</v>
      </c>
      <c r="F1382" s="4" t="s">
        <v>36</v>
      </c>
      <c r="G1382" s="4" t="s">
        <v>24</v>
      </c>
      <c r="H1382" s="4" t="s">
        <v>42</v>
      </c>
      <c r="I1382" s="5">
        <v>2</v>
      </c>
      <c r="J1382" s="6">
        <v>49.84</v>
      </c>
      <c r="K1382" s="7">
        <v>0.1</v>
      </c>
      <c r="L1382" s="6">
        <v>23.06</v>
      </c>
      <c r="M1382" s="6">
        <f t="shared" si="84"/>
        <v>89.712000000000003</v>
      </c>
      <c r="N1382" s="6">
        <f t="shared" si="85"/>
        <v>46.12</v>
      </c>
      <c r="O1382" s="6">
        <f t="shared" si="86"/>
        <v>43.592000000000006</v>
      </c>
      <c r="P1382" s="8">
        <f t="shared" si="87"/>
        <v>0.48591046905653651</v>
      </c>
      <c r="Q1382" s="9">
        <f>YEAR(SalesDataTable[[#This Row],[Order Date]])</f>
        <v>2026</v>
      </c>
      <c r="R1382" s="8" t="str">
        <f>"Q"&amp;ROUNDUP(MONTH(SalesDataTable[[#This Row],[Order Date]])/3,0)</f>
        <v>Q3</v>
      </c>
      <c r="S1382" s="5">
        <f>MONTH(SalesDataTable[[#This Row],[Order Date]])</f>
        <v>7</v>
      </c>
      <c r="T1382" s="8" t="str">
        <f>TEXT(SalesDataTable[[#This Row],[Order Date]],"mmm")</f>
        <v>Jul</v>
      </c>
    </row>
    <row r="1383" spans="1:20" ht="15.75" x14ac:dyDescent="0.25">
      <c r="A1383" s="2">
        <v>2902</v>
      </c>
      <c r="B1383" s="3">
        <v>46219</v>
      </c>
      <c r="C1383" s="4" t="s">
        <v>26</v>
      </c>
      <c r="D1383" s="4" t="s">
        <v>63</v>
      </c>
      <c r="E1383" s="4" t="s">
        <v>48</v>
      </c>
      <c r="F1383" s="4" t="s">
        <v>36</v>
      </c>
      <c r="G1383" s="4" t="s">
        <v>54</v>
      </c>
      <c r="H1383" s="4" t="s">
        <v>62</v>
      </c>
      <c r="I1383" s="5">
        <v>1</v>
      </c>
      <c r="J1383" s="6">
        <v>35.799999999999997</v>
      </c>
      <c r="K1383" s="7">
        <v>0</v>
      </c>
      <c r="L1383" s="6">
        <v>14.05</v>
      </c>
      <c r="M1383" s="6">
        <f t="shared" si="84"/>
        <v>35.799999999999997</v>
      </c>
      <c r="N1383" s="6">
        <f t="shared" si="85"/>
        <v>14.05</v>
      </c>
      <c r="O1383" s="6">
        <f t="shared" si="86"/>
        <v>21.749999999999996</v>
      </c>
      <c r="P1383" s="8">
        <f t="shared" si="87"/>
        <v>0.60754189944134074</v>
      </c>
      <c r="Q1383" s="9">
        <f>YEAR(SalesDataTable[[#This Row],[Order Date]])</f>
        <v>2026</v>
      </c>
      <c r="R1383" s="8" t="str">
        <f>"Q"&amp;ROUNDUP(MONTH(SalesDataTable[[#This Row],[Order Date]])/3,0)</f>
        <v>Q3</v>
      </c>
      <c r="S1383" s="5">
        <f>MONTH(SalesDataTable[[#This Row],[Order Date]])</f>
        <v>7</v>
      </c>
      <c r="T1383" s="8" t="str">
        <f>TEXT(SalesDataTable[[#This Row],[Order Date]],"mmm")</f>
        <v>Jul</v>
      </c>
    </row>
    <row r="1384" spans="1:20" ht="15.75" x14ac:dyDescent="0.25">
      <c r="A1384" s="2">
        <v>3115</v>
      </c>
      <c r="B1384" s="3">
        <v>46219</v>
      </c>
      <c r="C1384" s="4" t="s">
        <v>40</v>
      </c>
      <c r="D1384" s="4" t="s">
        <v>67</v>
      </c>
      <c r="E1384" s="4" t="s">
        <v>22</v>
      </c>
      <c r="F1384" s="4" t="s">
        <v>33</v>
      </c>
      <c r="G1384" s="4" t="s">
        <v>43</v>
      </c>
      <c r="H1384" s="4" t="s">
        <v>49</v>
      </c>
      <c r="I1384" s="5">
        <v>1</v>
      </c>
      <c r="J1384" s="6">
        <v>195.12</v>
      </c>
      <c r="K1384" s="7">
        <v>0</v>
      </c>
      <c r="L1384" s="6">
        <v>101.14</v>
      </c>
      <c r="M1384" s="6">
        <f t="shared" si="84"/>
        <v>195.12</v>
      </c>
      <c r="N1384" s="6">
        <f t="shared" si="85"/>
        <v>101.14</v>
      </c>
      <c r="O1384" s="6">
        <f t="shared" si="86"/>
        <v>93.98</v>
      </c>
      <c r="P1384" s="8">
        <f t="shared" si="87"/>
        <v>0.48165231652316526</v>
      </c>
      <c r="Q1384" s="9">
        <f>YEAR(SalesDataTable[[#This Row],[Order Date]])</f>
        <v>2026</v>
      </c>
      <c r="R1384" s="8" t="str">
        <f>"Q"&amp;ROUNDUP(MONTH(SalesDataTable[[#This Row],[Order Date]])/3,0)</f>
        <v>Q3</v>
      </c>
      <c r="S1384" s="5">
        <f>MONTH(SalesDataTable[[#This Row],[Order Date]])</f>
        <v>7</v>
      </c>
      <c r="T1384" s="8" t="str">
        <f>TEXT(SalesDataTable[[#This Row],[Order Date]],"mmm")</f>
        <v>Jul</v>
      </c>
    </row>
    <row r="1385" spans="1:20" ht="15.75" x14ac:dyDescent="0.25">
      <c r="A1385" s="2">
        <v>3546</v>
      </c>
      <c r="B1385" s="3">
        <v>46219</v>
      </c>
      <c r="C1385" s="4" t="s">
        <v>20</v>
      </c>
      <c r="D1385" s="4" t="s">
        <v>70</v>
      </c>
      <c r="E1385" s="4" t="s">
        <v>22</v>
      </c>
      <c r="F1385" s="4" t="s">
        <v>33</v>
      </c>
      <c r="G1385" s="4" t="s">
        <v>24</v>
      </c>
      <c r="H1385" s="4" t="s">
        <v>46</v>
      </c>
      <c r="I1385" s="5">
        <v>2</v>
      </c>
      <c r="J1385" s="6">
        <v>39.69</v>
      </c>
      <c r="K1385" s="7">
        <v>0.05</v>
      </c>
      <c r="L1385" s="6">
        <v>16.88</v>
      </c>
      <c r="M1385" s="6">
        <f t="shared" si="84"/>
        <v>75.410999999999987</v>
      </c>
      <c r="N1385" s="6">
        <f t="shared" si="85"/>
        <v>33.76</v>
      </c>
      <c r="O1385" s="6">
        <f t="shared" si="86"/>
        <v>41.650999999999989</v>
      </c>
      <c r="P1385" s="8">
        <f t="shared" si="87"/>
        <v>0.55231995332245953</v>
      </c>
      <c r="Q1385" s="9">
        <f>YEAR(SalesDataTable[[#This Row],[Order Date]])</f>
        <v>2026</v>
      </c>
      <c r="R1385" s="8" t="str">
        <f>"Q"&amp;ROUNDUP(MONTH(SalesDataTable[[#This Row],[Order Date]])/3,0)</f>
        <v>Q3</v>
      </c>
      <c r="S1385" s="5">
        <f>MONTH(SalesDataTable[[#This Row],[Order Date]])</f>
        <v>7</v>
      </c>
      <c r="T1385" s="8" t="str">
        <f>TEXT(SalesDataTable[[#This Row],[Order Date]],"mmm")</f>
        <v>Jul</v>
      </c>
    </row>
    <row r="1386" spans="1:20" ht="15.75" x14ac:dyDescent="0.25">
      <c r="A1386" s="2">
        <v>4224</v>
      </c>
      <c r="B1386" s="3">
        <v>46219</v>
      </c>
      <c r="C1386" s="4" t="s">
        <v>31</v>
      </c>
      <c r="D1386" s="4" t="s">
        <v>38</v>
      </c>
      <c r="E1386" s="4" t="s">
        <v>39</v>
      </c>
      <c r="F1386" s="4" t="s">
        <v>23</v>
      </c>
      <c r="G1386" s="4" t="s">
        <v>43</v>
      </c>
      <c r="H1386" s="4" t="s">
        <v>44</v>
      </c>
      <c r="I1386" s="5">
        <v>1</v>
      </c>
      <c r="J1386" s="6">
        <v>348.73</v>
      </c>
      <c r="K1386" s="7">
        <v>0.15</v>
      </c>
      <c r="L1386" s="6">
        <v>190.33</v>
      </c>
      <c r="M1386" s="6">
        <f t="shared" si="84"/>
        <v>296.4205</v>
      </c>
      <c r="N1386" s="6">
        <f t="shared" si="85"/>
        <v>190.33</v>
      </c>
      <c r="O1386" s="6">
        <f t="shared" si="86"/>
        <v>106.09049999999999</v>
      </c>
      <c r="P1386" s="8">
        <f t="shared" si="87"/>
        <v>0.35790540802677273</v>
      </c>
      <c r="Q1386" s="9">
        <f>YEAR(SalesDataTable[[#This Row],[Order Date]])</f>
        <v>2026</v>
      </c>
      <c r="R1386" s="8" t="str">
        <f>"Q"&amp;ROUNDUP(MONTH(SalesDataTable[[#This Row],[Order Date]])/3,0)</f>
        <v>Q3</v>
      </c>
      <c r="S1386" s="5">
        <f>MONTH(SalesDataTable[[#This Row],[Order Date]])</f>
        <v>7</v>
      </c>
      <c r="T1386" s="8" t="str">
        <f>TEXT(SalesDataTable[[#This Row],[Order Date]],"mmm")</f>
        <v>Jul</v>
      </c>
    </row>
    <row r="1387" spans="1:20" ht="15.75" x14ac:dyDescent="0.25">
      <c r="A1387" s="2">
        <v>4858</v>
      </c>
      <c r="B1387" s="3">
        <v>46219</v>
      </c>
      <c r="C1387" s="4" t="s">
        <v>26</v>
      </c>
      <c r="D1387" s="4" t="s">
        <v>63</v>
      </c>
      <c r="E1387" s="4" t="s">
        <v>39</v>
      </c>
      <c r="F1387" s="4" t="s">
        <v>23</v>
      </c>
      <c r="G1387" s="4" t="s">
        <v>34</v>
      </c>
      <c r="H1387" s="4" t="s">
        <v>35</v>
      </c>
      <c r="I1387" s="5">
        <v>1</v>
      </c>
      <c r="J1387" s="6">
        <v>35.5</v>
      </c>
      <c r="K1387" s="7">
        <v>0</v>
      </c>
      <c r="L1387" s="6">
        <v>13.26</v>
      </c>
      <c r="M1387" s="6">
        <f t="shared" si="84"/>
        <v>35.5</v>
      </c>
      <c r="N1387" s="6">
        <f t="shared" si="85"/>
        <v>13.26</v>
      </c>
      <c r="O1387" s="6">
        <f t="shared" si="86"/>
        <v>22.240000000000002</v>
      </c>
      <c r="P1387" s="8">
        <f t="shared" si="87"/>
        <v>0.62647887323943663</v>
      </c>
      <c r="Q1387" s="9">
        <f>YEAR(SalesDataTable[[#This Row],[Order Date]])</f>
        <v>2026</v>
      </c>
      <c r="R1387" s="8" t="str">
        <f>"Q"&amp;ROUNDUP(MONTH(SalesDataTable[[#This Row],[Order Date]])/3,0)</f>
        <v>Q3</v>
      </c>
      <c r="S1387" s="5">
        <f>MONTH(SalesDataTable[[#This Row],[Order Date]])</f>
        <v>7</v>
      </c>
      <c r="T1387" s="8" t="str">
        <f>TEXT(SalesDataTable[[#This Row],[Order Date]],"mmm")</f>
        <v>Jul</v>
      </c>
    </row>
    <row r="1388" spans="1:20" ht="15.75" x14ac:dyDescent="0.25">
      <c r="A1388" s="2">
        <v>768</v>
      </c>
      <c r="B1388" s="3">
        <v>46220</v>
      </c>
      <c r="C1388" s="4" t="s">
        <v>20</v>
      </c>
      <c r="D1388" s="4" t="s">
        <v>56</v>
      </c>
      <c r="E1388" s="4" t="s">
        <v>22</v>
      </c>
      <c r="F1388" s="4" t="s">
        <v>36</v>
      </c>
      <c r="G1388" s="4" t="s">
        <v>34</v>
      </c>
      <c r="H1388" s="4" t="s">
        <v>52</v>
      </c>
      <c r="I1388" s="5">
        <v>1</v>
      </c>
      <c r="J1388" s="6">
        <v>46.44</v>
      </c>
      <c r="K1388" s="7">
        <v>0</v>
      </c>
      <c r="L1388" s="6">
        <v>18.47</v>
      </c>
      <c r="M1388" s="6">
        <f t="shared" si="84"/>
        <v>46.44</v>
      </c>
      <c r="N1388" s="6">
        <f t="shared" si="85"/>
        <v>18.47</v>
      </c>
      <c r="O1388" s="6">
        <f t="shared" si="86"/>
        <v>27.97</v>
      </c>
      <c r="P1388" s="8">
        <f t="shared" si="87"/>
        <v>0.60228251507321273</v>
      </c>
      <c r="Q1388" s="9">
        <f>YEAR(SalesDataTable[[#This Row],[Order Date]])</f>
        <v>2026</v>
      </c>
      <c r="R1388" s="8" t="str">
        <f>"Q"&amp;ROUNDUP(MONTH(SalesDataTable[[#This Row],[Order Date]])/3,0)</f>
        <v>Q3</v>
      </c>
      <c r="S1388" s="5">
        <f>MONTH(SalesDataTable[[#This Row],[Order Date]])</f>
        <v>7</v>
      </c>
      <c r="T1388" s="8" t="str">
        <f>TEXT(SalesDataTable[[#This Row],[Order Date]],"mmm")</f>
        <v>Jul</v>
      </c>
    </row>
    <row r="1389" spans="1:20" ht="15.75" x14ac:dyDescent="0.25">
      <c r="A1389" s="2">
        <v>1901</v>
      </c>
      <c r="B1389" s="3">
        <v>46220</v>
      </c>
      <c r="C1389" s="4" t="s">
        <v>26</v>
      </c>
      <c r="D1389" s="4" t="s">
        <v>69</v>
      </c>
      <c r="E1389" s="4" t="s">
        <v>22</v>
      </c>
      <c r="F1389" s="4" t="s">
        <v>33</v>
      </c>
      <c r="G1389" s="4" t="s">
        <v>29</v>
      </c>
      <c r="H1389" s="4" t="s">
        <v>66</v>
      </c>
      <c r="I1389" s="5">
        <v>1</v>
      </c>
      <c r="J1389" s="6">
        <v>70.44</v>
      </c>
      <c r="K1389" s="7">
        <v>0.05</v>
      </c>
      <c r="L1389" s="6">
        <v>32.229999999999997</v>
      </c>
      <c r="M1389" s="6">
        <f t="shared" si="84"/>
        <v>66.917999999999992</v>
      </c>
      <c r="N1389" s="6">
        <f t="shared" si="85"/>
        <v>32.229999999999997</v>
      </c>
      <c r="O1389" s="6">
        <f t="shared" si="86"/>
        <v>34.687999999999995</v>
      </c>
      <c r="P1389" s="8">
        <f t="shared" si="87"/>
        <v>0.51836576108072563</v>
      </c>
      <c r="Q1389" s="9">
        <f>YEAR(SalesDataTable[[#This Row],[Order Date]])</f>
        <v>2026</v>
      </c>
      <c r="R1389" s="8" t="str">
        <f>"Q"&amp;ROUNDUP(MONTH(SalesDataTable[[#This Row],[Order Date]])/3,0)</f>
        <v>Q3</v>
      </c>
      <c r="S1389" s="5">
        <f>MONTH(SalesDataTable[[#This Row],[Order Date]])</f>
        <v>7</v>
      </c>
      <c r="T1389" s="8" t="str">
        <f>TEXT(SalesDataTable[[#This Row],[Order Date]],"mmm")</f>
        <v>Jul</v>
      </c>
    </row>
    <row r="1390" spans="1:20" ht="15.75" x14ac:dyDescent="0.25">
      <c r="A1390" s="2">
        <v>2226</v>
      </c>
      <c r="B1390" s="3">
        <v>46220</v>
      </c>
      <c r="C1390" s="4" t="s">
        <v>20</v>
      </c>
      <c r="D1390" s="4" t="s">
        <v>70</v>
      </c>
      <c r="E1390" s="4" t="s">
        <v>39</v>
      </c>
      <c r="F1390" s="4" t="s">
        <v>33</v>
      </c>
      <c r="G1390" s="4" t="s">
        <v>29</v>
      </c>
      <c r="H1390" s="4" t="s">
        <v>66</v>
      </c>
      <c r="I1390" s="5">
        <v>1</v>
      </c>
      <c r="J1390" s="6">
        <v>69.78</v>
      </c>
      <c r="K1390" s="7">
        <v>0.05</v>
      </c>
      <c r="L1390" s="6">
        <v>32.83</v>
      </c>
      <c r="M1390" s="6">
        <f t="shared" si="84"/>
        <v>66.290999999999997</v>
      </c>
      <c r="N1390" s="6">
        <f t="shared" si="85"/>
        <v>32.83</v>
      </c>
      <c r="O1390" s="6">
        <f t="shared" si="86"/>
        <v>33.460999999999999</v>
      </c>
      <c r="P1390" s="8">
        <f t="shared" si="87"/>
        <v>0.50475931876121949</v>
      </c>
      <c r="Q1390" s="9">
        <f>YEAR(SalesDataTable[[#This Row],[Order Date]])</f>
        <v>2026</v>
      </c>
      <c r="R1390" s="8" t="str">
        <f>"Q"&amp;ROUNDUP(MONTH(SalesDataTable[[#This Row],[Order Date]])/3,0)</f>
        <v>Q3</v>
      </c>
      <c r="S1390" s="5">
        <f>MONTH(SalesDataTable[[#This Row],[Order Date]])</f>
        <v>7</v>
      </c>
      <c r="T1390" s="8" t="str">
        <f>TEXT(SalesDataTable[[#This Row],[Order Date]],"mmm")</f>
        <v>Jul</v>
      </c>
    </row>
    <row r="1391" spans="1:20" ht="15.75" x14ac:dyDescent="0.25">
      <c r="A1391" s="2">
        <v>2660</v>
      </c>
      <c r="B1391" s="3">
        <v>46220</v>
      </c>
      <c r="C1391" s="4" t="s">
        <v>31</v>
      </c>
      <c r="D1391" s="4" t="s">
        <v>45</v>
      </c>
      <c r="E1391" s="4" t="s">
        <v>39</v>
      </c>
      <c r="F1391" s="4" t="s">
        <v>33</v>
      </c>
      <c r="G1391" s="4" t="s">
        <v>34</v>
      </c>
      <c r="H1391" s="4" t="s">
        <v>35</v>
      </c>
      <c r="I1391" s="5">
        <v>4</v>
      </c>
      <c r="J1391" s="6">
        <v>35.450000000000003</v>
      </c>
      <c r="K1391" s="7">
        <v>0.1</v>
      </c>
      <c r="L1391" s="6">
        <v>13.83</v>
      </c>
      <c r="M1391" s="6">
        <f t="shared" si="84"/>
        <v>127.62000000000002</v>
      </c>
      <c r="N1391" s="6">
        <f t="shared" si="85"/>
        <v>55.32</v>
      </c>
      <c r="O1391" s="6">
        <f t="shared" si="86"/>
        <v>72.300000000000011</v>
      </c>
      <c r="P1391" s="8">
        <f t="shared" si="87"/>
        <v>0.56652562294311237</v>
      </c>
      <c r="Q1391" s="9">
        <f>YEAR(SalesDataTable[[#This Row],[Order Date]])</f>
        <v>2026</v>
      </c>
      <c r="R1391" s="8" t="str">
        <f>"Q"&amp;ROUNDUP(MONTH(SalesDataTable[[#This Row],[Order Date]])/3,0)</f>
        <v>Q3</v>
      </c>
      <c r="S1391" s="5">
        <f>MONTH(SalesDataTable[[#This Row],[Order Date]])</f>
        <v>7</v>
      </c>
      <c r="T1391" s="8" t="str">
        <f>TEXT(SalesDataTable[[#This Row],[Order Date]],"mmm")</f>
        <v>Jul</v>
      </c>
    </row>
    <row r="1392" spans="1:20" ht="15.75" x14ac:dyDescent="0.25">
      <c r="A1392" s="2">
        <v>3004</v>
      </c>
      <c r="B1392" s="3">
        <v>46220</v>
      </c>
      <c r="C1392" s="4" t="s">
        <v>40</v>
      </c>
      <c r="D1392" s="4" t="s">
        <v>53</v>
      </c>
      <c r="E1392" s="4" t="s">
        <v>22</v>
      </c>
      <c r="F1392" s="4" t="s">
        <v>23</v>
      </c>
      <c r="G1392" s="4" t="s">
        <v>24</v>
      </c>
      <c r="H1392" s="4" t="s">
        <v>42</v>
      </c>
      <c r="I1392" s="5">
        <v>1</v>
      </c>
      <c r="J1392" s="6">
        <v>50.82</v>
      </c>
      <c r="K1392" s="7">
        <v>0.05</v>
      </c>
      <c r="L1392" s="6">
        <v>22.36</v>
      </c>
      <c r="M1392" s="6">
        <f t="shared" si="84"/>
        <v>48.278999999999996</v>
      </c>
      <c r="N1392" s="6">
        <f t="shared" si="85"/>
        <v>22.36</v>
      </c>
      <c r="O1392" s="6">
        <f t="shared" si="86"/>
        <v>25.918999999999997</v>
      </c>
      <c r="P1392" s="8">
        <f t="shared" si="87"/>
        <v>0.5368586756146565</v>
      </c>
      <c r="Q1392" s="9">
        <f>YEAR(SalesDataTable[[#This Row],[Order Date]])</f>
        <v>2026</v>
      </c>
      <c r="R1392" s="8" t="str">
        <f>"Q"&amp;ROUNDUP(MONTH(SalesDataTable[[#This Row],[Order Date]])/3,0)</f>
        <v>Q3</v>
      </c>
      <c r="S1392" s="5">
        <f>MONTH(SalesDataTable[[#This Row],[Order Date]])</f>
        <v>7</v>
      </c>
      <c r="T1392" s="8" t="str">
        <f>TEXT(SalesDataTable[[#This Row],[Order Date]],"mmm")</f>
        <v>Jul</v>
      </c>
    </row>
    <row r="1393" spans="1:20" ht="15.75" x14ac:dyDescent="0.25">
      <c r="A1393" s="2">
        <v>4020</v>
      </c>
      <c r="B1393" s="3">
        <v>46220</v>
      </c>
      <c r="C1393" s="4" t="s">
        <v>31</v>
      </c>
      <c r="D1393" s="4" t="s">
        <v>32</v>
      </c>
      <c r="E1393" s="4" t="s">
        <v>22</v>
      </c>
      <c r="F1393" s="4" t="s">
        <v>23</v>
      </c>
      <c r="G1393" s="4" t="s">
        <v>43</v>
      </c>
      <c r="H1393" s="4" t="s">
        <v>71</v>
      </c>
      <c r="I1393" s="5">
        <v>1</v>
      </c>
      <c r="J1393" s="6">
        <v>126.13</v>
      </c>
      <c r="K1393" s="7">
        <v>0.15</v>
      </c>
      <c r="L1393" s="6">
        <v>60.43</v>
      </c>
      <c r="M1393" s="6">
        <f t="shared" si="84"/>
        <v>107.2105</v>
      </c>
      <c r="N1393" s="6">
        <f t="shared" si="85"/>
        <v>60.43</v>
      </c>
      <c r="O1393" s="6">
        <f t="shared" si="86"/>
        <v>46.780499999999996</v>
      </c>
      <c r="P1393" s="8">
        <f t="shared" si="87"/>
        <v>0.43634252242084498</v>
      </c>
      <c r="Q1393" s="9">
        <f>YEAR(SalesDataTable[[#This Row],[Order Date]])</f>
        <v>2026</v>
      </c>
      <c r="R1393" s="8" t="str">
        <f>"Q"&amp;ROUNDUP(MONTH(SalesDataTable[[#This Row],[Order Date]])/3,0)</f>
        <v>Q3</v>
      </c>
      <c r="S1393" s="5">
        <f>MONTH(SalesDataTable[[#This Row],[Order Date]])</f>
        <v>7</v>
      </c>
      <c r="T1393" s="8" t="str">
        <f>TEXT(SalesDataTable[[#This Row],[Order Date]],"mmm")</f>
        <v>Jul</v>
      </c>
    </row>
    <row r="1394" spans="1:20" ht="15.75" x14ac:dyDescent="0.25">
      <c r="A1394" s="2">
        <v>4154</v>
      </c>
      <c r="B1394" s="3">
        <v>46220</v>
      </c>
      <c r="C1394" s="4" t="s">
        <v>31</v>
      </c>
      <c r="D1394" s="4" t="s">
        <v>59</v>
      </c>
      <c r="E1394" s="4" t="s">
        <v>22</v>
      </c>
      <c r="F1394" s="4" t="s">
        <v>23</v>
      </c>
      <c r="G1394" s="4" t="s">
        <v>29</v>
      </c>
      <c r="H1394" s="4" t="s">
        <v>66</v>
      </c>
      <c r="I1394" s="5">
        <v>3</v>
      </c>
      <c r="J1394" s="6">
        <v>72.150000000000006</v>
      </c>
      <c r="K1394" s="7">
        <v>0</v>
      </c>
      <c r="L1394" s="6">
        <v>33.01</v>
      </c>
      <c r="M1394" s="6">
        <f t="shared" si="84"/>
        <v>216.45000000000002</v>
      </c>
      <c r="N1394" s="6">
        <f t="shared" si="85"/>
        <v>99.03</v>
      </c>
      <c r="O1394" s="6">
        <f t="shared" si="86"/>
        <v>117.42000000000002</v>
      </c>
      <c r="P1394" s="8">
        <f t="shared" si="87"/>
        <v>0.54248094248094247</v>
      </c>
      <c r="Q1394" s="9">
        <f>YEAR(SalesDataTable[[#This Row],[Order Date]])</f>
        <v>2026</v>
      </c>
      <c r="R1394" s="8" t="str">
        <f>"Q"&amp;ROUNDUP(MONTH(SalesDataTable[[#This Row],[Order Date]])/3,0)</f>
        <v>Q3</v>
      </c>
      <c r="S1394" s="5">
        <f>MONTH(SalesDataTable[[#This Row],[Order Date]])</f>
        <v>7</v>
      </c>
      <c r="T1394" s="8" t="str">
        <f>TEXT(SalesDataTable[[#This Row],[Order Date]],"mmm")</f>
        <v>Jul</v>
      </c>
    </row>
    <row r="1395" spans="1:20" ht="15.75" x14ac:dyDescent="0.25">
      <c r="A1395" s="2">
        <v>4957</v>
      </c>
      <c r="B1395" s="3">
        <v>46220</v>
      </c>
      <c r="C1395" s="4" t="s">
        <v>26</v>
      </c>
      <c r="D1395" s="4" t="s">
        <v>27</v>
      </c>
      <c r="E1395" s="4" t="s">
        <v>22</v>
      </c>
      <c r="F1395" s="4" t="s">
        <v>23</v>
      </c>
      <c r="G1395" s="4" t="s">
        <v>54</v>
      </c>
      <c r="H1395" s="4" t="s">
        <v>62</v>
      </c>
      <c r="I1395" s="5">
        <v>1</v>
      </c>
      <c r="J1395" s="6">
        <v>35.58</v>
      </c>
      <c r="K1395" s="7">
        <v>0</v>
      </c>
      <c r="L1395" s="6">
        <v>13.68</v>
      </c>
      <c r="M1395" s="6">
        <f t="shared" si="84"/>
        <v>35.58</v>
      </c>
      <c r="N1395" s="6">
        <f t="shared" si="85"/>
        <v>13.68</v>
      </c>
      <c r="O1395" s="6">
        <f t="shared" si="86"/>
        <v>21.9</v>
      </c>
      <c r="P1395" s="8">
        <f t="shared" si="87"/>
        <v>0.61551433389544685</v>
      </c>
      <c r="Q1395" s="9">
        <f>YEAR(SalesDataTable[[#This Row],[Order Date]])</f>
        <v>2026</v>
      </c>
      <c r="R1395" s="8" t="str">
        <f>"Q"&amp;ROUNDUP(MONTH(SalesDataTable[[#This Row],[Order Date]])/3,0)</f>
        <v>Q3</v>
      </c>
      <c r="S1395" s="5">
        <f>MONTH(SalesDataTable[[#This Row],[Order Date]])</f>
        <v>7</v>
      </c>
      <c r="T1395" s="8" t="str">
        <f>TEXT(SalesDataTable[[#This Row],[Order Date]],"mmm")</f>
        <v>Jul</v>
      </c>
    </row>
    <row r="1396" spans="1:20" ht="15.75" x14ac:dyDescent="0.25">
      <c r="A1396" s="2">
        <v>945</v>
      </c>
      <c r="B1396" s="3">
        <v>46221</v>
      </c>
      <c r="C1396" s="4" t="s">
        <v>31</v>
      </c>
      <c r="D1396" s="4" t="s">
        <v>38</v>
      </c>
      <c r="E1396" s="4" t="s">
        <v>22</v>
      </c>
      <c r="F1396" s="4" t="s">
        <v>33</v>
      </c>
      <c r="G1396" s="4" t="s">
        <v>29</v>
      </c>
      <c r="H1396" s="4" t="s">
        <v>57</v>
      </c>
      <c r="I1396" s="5">
        <v>1</v>
      </c>
      <c r="J1396" s="6">
        <v>154.9</v>
      </c>
      <c r="K1396" s="7">
        <v>0.05</v>
      </c>
      <c r="L1396" s="6">
        <v>77.819999999999993</v>
      </c>
      <c r="M1396" s="6">
        <f t="shared" si="84"/>
        <v>147.155</v>
      </c>
      <c r="N1396" s="6">
        <f t="shared" si="85"/>
        <v>77.819999999999993</v>
      </c>
      <c r="O1396" s="6">
        <f t="shared" si="86"/>
        <v>69.335000000000008</v>
      </c>
      <c r="P1396" s="8">
        <f t="shared" si="87"/>
        <v>0.47116985491488572</v>
      </c>
      <c r="Q1396" s="9">
        <f>YEAR(SalesDataTable[[#This Row],[Order Date]])</f>
        <v>2026</v>
      </c>
      <c r="R1396" s="8" t="str">
        <f>"Q"&amp;ROUNDUP(MONTH(SalesDataTable[[#This Row],[Order Date]])/3,0)</f>
        <v>Q3</v>
      </c>
      <c r="S1396" s="5">
        <f>MONTH(SalesDataTable[[#This Row],[Order Date]])</f>
        <v>7</v>
      </c>
      <c r="T1396" s="8" t="str">
        <f>TEXT(SalesDataTable[[#This Row],[Order Date]],"mmm")</f>
        <v>Jul</v>
      </c>
    </row>
    <row r="1397" spans="1:20" ht="15.75" x14ac:dyDescent="0.25">
      <c r="A1397" s="2">
        <v>1726</v>
      </c>
      <c r="B1397" s="3">
        <v>46221</v>
      </c>
      <c r="C1397" s="4" t="s">
        <v>26</v>
      </c>
      <c r="D1397" s="4" t="s">
        <v>69</v>
      </c>
      <c r="E1397" s="4" t="s">
        <v>39</v>
      </c>
      <c r="F1397" s="4" t="s">
        <v>36</v>
      </c>
      <c r="G1397" s="4" t="s">
        <v>43</v>
      </c>
      <c r="H1397" s="4" t="s">
        <v>60</v>
      </c>
      <c r="I1397" s="5">
        <v>2</v>
      </c>
      <c r="J1397" s="6">
        <v>80.98</v>
      </c>
      <c r="K1397" s="7">
        <v>0.05</v>
      </c>
      <c r="L1397" s="6">
        <v>39.85</v>
      </c>
      <c r="M1397" s="6">
        <f t="shared" si="84"/>
        <v>153.86199999999999</v>
      </c>
      <c r="N1397" s="6">
        <f t="shared" si="85"/>
        <v>79.7</v>
      </c>
      <c r="O1397" s="6">
        <f t="shared" si="86"/>
        <v>74.161999999999992</v>
      </c>
      <c r="P1397" s="8">
        <f t="shared" si="87"/>
        <v>0.48200335365457353</v>
      </c>
      <c r="Q1397" s="9">
        <f>YEAR(SalesDataTable[[#This Row],[Order Date]])</f>
        <v>2026</v>
      </c>
      <c r="R1397" s="8" t="str">
        <f>"Q"&amp;ROUNDUP(MONTH(SalesDataTable[[#This Row],[Order Date]])/3,0)</f>
        <v>Q3</v>
      </c>
      <c r="S1397" s="5">
        <f>MONTH(SalesDataTable[[#This Row],[Order Date]])</f>
        <v>7</v>
      </c>
      <c r="T1397" s="8" t="str">
        <f>TEXT(SalesDataTable[[#This Row],[Order Date]],"mmm")</f>
        <v>Jul</v>
      </c>
    </row>
    <row r="1398" spans="1:20" ht="15.75" x14ac:dyDescent="0.25">
      <c r="A1398" s="2">
        <v>1790</v>
      </c>
      <c r="B1398" s="3">
        <v>46221</v>
      </c>
      <c r="C1398" s="4" t="s">
        <v>26</v>
      </c>
      <c r="D1398" s="4" t="s">
        <v>63</v>
      </c>
      <c r="E1398" s="4" t="s">
        <v>22</v>
      </c>
      <c r="F1398" s="4" t="s">
        <v>33</v>
      </c>
      <c r="G1398" s="4" t="s">
        <v>29</v>
      </c>
      <c r="H1398" s="4" t="s">
        <v>30</v>
      </c>
      <c r="I1398" s="5">
        <v>1</v>
      </c>
      <c r="J1398" s="6">
        <v>91.36</v>
      </c>
      <c r="K1398" s="7">
        <v>0</v>
      </c>
      <c r="L1398" s="6">
        <v>44.86</v>
      </c>
      <c r="M1398" s="6">
        <f t="shared" si="84"/>
        <v>91.36</v>
      </c>
      <c r="N1398" s="6">
        <f t="shared" si="85"/>
        <v>44.86</v>
      </c>
      <c r="O1398" s="6">
        <f t="shared" si="86"/>
        <v>46.5</v>
      </c>
      <c r="P1398" s="8">
        <f t="shared" si="87"/>
        <v>0.50897548161120842</v>
      </c>
      <c r="Q1398" s="9">
        <f>YEAR(SalesDataTable[[#This Row],[Order Date]])</f>
        <v>2026</v>
      </c>
      <c r="R1398" s="8" t="str">
        <f>"Q"&amp;ROUNDUP(MONTH(SalesDataTable[[#This Row],[Order Date]])/3,0)</f>
        <v>Q3</v>
      </c>
      <c r="S1398" s="5">
        <f>MONTH(SalesDataTable[[#This Row],[Order Date]])</f>
        <v>7</v>
      </c>
      <c r="T1398" s="8" t="str">
        <f>TEXT(SalesDataTable[[#This Row],[Order Date]],"mmm")</f>
        <v>Jul</v>
      </c>
    </row>
    <row r="1399" spans="1:20" ht="15.75" x14ac:dyDescent="0.25">
      <c r="A1399" s="2">
        <v>2193</v>
      </c>
      <c r="B1399" s="3">
        <v>46221</v>
      </c>
      <c r="C1399" s="4" t="s">
        <v>31</v>
      </c>
      <c r="D1399" s="4" t="s">
        <v>32</v>
      </c>
      <c r="E1399" s="4" t="s">
        <v>22</v>
      </c>
      <c r="F1399" s="4" t="s">
        <v>23</v>
      </c>
      <c r="G1399" s="4" t="s">
        <v>24</v>
      </c>
      <c r="H1399" s="4" t="s">
        <v>46</v>
      </c>
      <c r="I1399" s="5">
        <v>2</v>
      </c>
      <c r="J1399" s="6">
        <v>39.409999999999997</v>
      </c>
      <c r="K1399" s="7">
        <v>0</v>
      </c>
      <c r="L1399" s="6">
        <v>16.8</v>
      </c>
      <c r="M1399" s="6">
        <f t="shared" si="84"/>
        <v>78.819999999999993</v>
      </c>
      <c r="N1399" s="6">
        <f t="shared" si="85"/>
        <v>33.6</v>
      </c>
      <c r="O1399" s="6">
        <f t="shared" si="86"/>
        <v>45.219999999999992</v>
      </c>
      <c r="P1399" s="8">
        <f t="shared" si="87"/>
        <v>0.57371225577264651</v>
      </c>
      <c r="Q1399" s="9">
        <f>YEAR(SalesDataTable[[#This Row],[Order Date]])</f>
        <v>2026</v>
      </c>
      <c r="R1399" s="8" t="str">
        <f>"Q"&amp;ROUNDUP(MONTH(SalesDataTable[[#This Row],[Order Date]])/3,0)</f>
        <v>Q3</v>
      </c>
      <c r="S1399" s="5">
        <f>MONTH(SalesDataTable[[#This Row],[Order Date]])</f>
        <v>7</v>
      </c>
      <c r="T1399" s="8" t="str">
        <f>TEXT(SalesDataTable[[#This Row],[Order Date]],"mmm")</f>
        <v>Jul</v>
      </c>
    </row>
    <row r="1400" spans="1:20" ht="15.75" x14ac:dyDescent="0.25">
      <c r="A1400" s="2">
        <v>2781</v>
      </c>
      <c r="B1400" s="3">
        <v>46221</v>
      </c>
      <c r="C1400" s="4" t="s">
        <v>20</v>
      </c>
      <c r="D1400" s="4" t="s">
        <v>21</v>
      </c>
      <c r="E1400" s="4" t="s">
        <v>22</v>
      </c>
      <c r="F1400" s="4" t="s">
        <v>23</v>
      </c>
      <c r="G1400" s="4" t="s">
        <v>34</v>
      </c>
      <c r="H1400" s="4" t="s">
        <v>64</v>
      </c>
      <c r="I1400" s="5">
        <v>2</v>
      </c>
      <c r="J1400" s="6">
        <v>134.99</v>
      </c>
      <c r="K1400" s="7">
        <v>0</v>
      </c>
      <c r="L1400" s="6">
        <v>68.77</v>
      </c>
      <c r="M1400" s="6">
        <f t="shared" si="84"/>
        <v>269.98</v>
      </c>
      <c r="N1400" s="6">
        <f t="shared" si="85"/>
        <v>137.54</v>
      </c>
      <c r="O1400" s="6">
        <f t="shared" si="86"/>
        <v>132.44000000000003</v>
      </c>
      <c r="P1400" s="8">
        <f t="shared" si="87"/>
        <v>0.49055485591525305</v>
      </c>
      <c r="Q1400" s="9">
        <f>YEAR(SalesDataTable[[#This Row],[Order Date]])</f>
        <v>2026</v>
      </c>
      <c r="R1400" s="8" t="str">
        <f>"Q"&amp;ROUNDUP(MONTH(SalesDataTable[[#This Row],[Order Date]])/3,0)</f>
        <v>Q3</v>
      </c>
      <c r="S1400" s="5">
        <f>MONTH(SalesDataTable[[#This Row],[Order Date]])</f>
        <v>7</v>
      </c>
      <c r="T1400" s="8" t="str">
        <f>TEXT(SalesDataTable[[#This Row],[Order Date]],"mmm")</f>
        <v>Jul</v>
      </c>
    </row>
    <row r="1401" spans="1:20" ht="15.75" x14ac:dyDescent="0.25">
      <c r="A1401" s="2">
        <v>3043</v>
      </c>
      <c r="B1401" s="3">
        <v>46221</v>
      </c>
      <c r="C1401" s="4" t="s">
        <v>26</v>
      </c>
      <c r="D1401" s="4" t="s">
        <v>63</v>
      </c>
      <c r="E1401" s="4" t="s">
        <v>48</v>
      </c>
      <c r="F1401" s="4" t="s">
        <v>33</v>
      </c>
      <c r="G1401" s="4" t="s">
        <v>24</v>
      </c>
      <c r="H1401" s="4" t="s">
        <v>46</v>
      </c>
      <c r="I1401" s="5">
        <v>2</v>
      </c>
      <c r="J1401" s="6">
        <v>40.93</v>
      </c>
      <c r="K1401" s="7">
        <v>0.05</v>
      </c>
      <c r="L1401" s="6">
        <v>16.89</v>
      </c>
      <c r="M1401" s="6">
        <f t="shared" si="84"/>
        <v>77.766999999999996</v>
      </c>
      <c r="N1401" s="6">
        <f t="shared" si="85"/>
        <v>33.78</v>
      </c>
      <c r="O1401" s="6">
        <f t="shared" si="86"/>
        <v>43.986999999999995</v>
      </c>
      <c r="P1401" s="8">
        <f t="shared" si="87"/>
        <v>0.56562552239381736</v>
      </c>
      <c r="Q1401" s="9">
        <f>YEAR(SalesDataTable[[#This Row],[Order Date]])</f>
        <v>2026</v>
      </c>
      <c r="R1401" s="8" t="str">
        <f>"Q"&amp;ROUNDUP(MONTH(SalesDataTable[[#This Row],[Order Date]])/3,0)</f>
        <v>Q3</v>
      </c>
      <c r="S1401" s="5">
        <f>MONTH(SalesDataTable[[#This Row],[Order Date]])</f>
        <v>7</v>
      </c>
      <c r="T1401" s="8" t="str">
        <f>TEXT(SalesDataTable[[#This Row],[Order Date]],"mmm")</f>
        <v>Jul</v>
      </c>
    </row>
    <row r="1402" spans="1:20" ht="15.75" x14ac:dyDescent="0.25">
      <c r="A1402" s="2">
        <v>3102</v>
      </c>
      <c r="B1402" s="3">
        <v>46221</v>
      </c>
      <c r="C1402" s="4" t="s">
        <v>40</v>
      </c>
      <c r="D1402" s="4" t="s">
        <v>67</v>
      </c>
      <c r="E1402" s="4" t="s">
        <v>48</v>
      </c>
      <c r="F1402" s="4" t="s">
        <v>23</v>
      </c>
      <c r="G1402" s="4" t="s">
        <v>29</v>
      </c>
      <c r="H1402" s="4" t="s">
        <v>30</v>
      </c>
      <c r="I1402" s="5">
        <v>1</v>
      </c>
      <c r="J1402" s="6">
        <v>90.02</v>
      </c>
      <c r="K1402" s="7">
        <v>0.05</v>
      </c>
      <c r="L1402" s="6">
        <v>45.83</v>
      </c>
      <c r="M1402" s="6">
        <f t="shared" si="84"/>
        <v>85.518999999999991</v>
      </c>
      <c r="N1402" s="6">
        <f t="shared" si="85"/>
        <v>45.83</v>
      </c>
      <c r="O1402" s="6">
        <f t="shared" si="86"/>
        <v>39.688999999999993</v>
      </c>
      <c r="P1402" s="8">
        <f t="shared" si="87"/>
        <v>0.46409569803201622</v>
      </c>
      <c r="Q1402" s="9">
        <f>YEAR(SalesDataTable[[#This Row],[Order Date]])</f>
        <v>2026</v>
      </c>
      <c r="R1402" s="8" t="str">
        <f>"Q"&amp;ROUNDUP(MONTH(SalesDataTable[[#This Row],[Order Date]])/3,0)</f>
        <v>Q3</v>
      </c>
      <c r="S1402" s="5">
        <f>MONTH(SalesDataTable[[#This Row],[Order Date]])</f>
        <v>7</v>
      </c>
      <c r="T1402" s="8" t="str">
        <f>TEXT(SalesDataTable[[#This Row],[Order Date]],"mmm")</f>
        <v>Jul</v>
      </c>
    </row>
    <row r="1403" spans="1:20" ht="15.75" x14ac:dyDescent="0.25">
      <c r="A1403" s="2">
        <v>3156</v>
      </c>
      <c r="B1403" s="3">
        <v>46221</v>
      </c>
      <c r="C1403" s="4" t="s">
        <v>20</v>
      </c>
      <c r="D1403" s="4" t="s">
        <v>21</v>
      </c>
      <c r="E1403" s="4" t="s">
        <v>39</v>
      </c>
      <c r="F1403" s="4" t="s">
        <v>23</v>
      </c>
      <c r="G1403" s="4" t="s">
        <v>54</v>
      </c>
      <c r="H1403" s="4" t="s">
        <v>65</v>
      </c>
      <c r="I1403" s="5">
        <v>2</v>
      </c>
      <c r="J1403" s="6">
        <v>50.73</v>
      </c>
      <c r="K1403" s="7">
        <v>0</v>
      </c>
      <c r="L1403" s="6">
        <v>21.87</v>
      </c>
      <c r="M1403" s="6">
        <f t="shared" si="84"/>
        <v>101.46</v>
      </c>
      <c r="N1403" s="6">
        <f t="shared" si="85"/>
        <v>43.74</v>
      </c>
      <c r="O1403" s="6">
        <f t="shared" si="86"/>
        <v>57.719999999999992</v>
      </c>
      <c r="P1403" s="8">
        <f t="shared" si="87"/>
        <v>0.56889414547604966</v>
      </c>
      <c r="Q1403" s="9">
        <f>YEAR(SalesDataTable[[#This Row],[Order Date]])</f>
        <v>2026</v>
      </c>
      <c r="R1403" s="8" t="str">
        <f>"Q"&amp;ROUNDUP(MONTH(SalesDataTable[[#This Row],[Order Date]])/3,0)</f>
        <v>Q3</v>
      </c>
      <c r="S1403" s="5">
        <f>MONTH(SalesDataTable[[#This Row],[Order Date]])</f>
        <v>7</v>
      </c>
      <c r="T1403" s="8" t="str">
        <f>TEXT(SalesDataTable[[#This Row],[Order Date]],"mmm")</f>
        <v>Jul</v>
      </c>
    </row>
    <row r="1404" spans="1:20" ht="15.75" x14ac:dyDescent="0.25">
      <c r="A1404" s="2">
        <v>3308</v>
      </c>
      <c r="B1404" s="3">
        <v>46221</v>
      </c>
      <c r="C1404" s="4" t="s">
        <v>40</v>
      </c>
      <c r="D1404" s="4" t="s">
        <v>67</v>
      </c>
      <c r="E1404" s="4" t="s">
        <v>39</v>
      </c>
      <c r="F1404" s="4" t="s">
        <v>33</v>
      </c>
      <c r="G1404" s="4" t="s">
        <v>54</v>
      </c>
      <c r="H1404" s="4" t="s">
        <v>58</v>
      </c>
      <c r="I1404" s="5">
        <v>3</v>
      </c>
      <c r="J1404" s="6">
        <v>121.05</v>
      </c>
      <c r="K1404" s="7">
        <v>0.05</v>
      </c>
      <c r="L1404" s="6">
        <v>68.56</v>
      </c>
      <c r="M1404" s="6">
        <f t="shared" si="84"/>
        <v>344.99249999999995</v>
      </c>
      <c r="N1404" s="6">
        <f t="shared" si="85"/>
        <v>205.68</v>
      </c>
      <c r="O1404" s="6">
        <f t="shared" si="86"/>
        <v>139.31249999999994</v>
      </c>
      <c r="P1404" s="8">
        <f t="shared" si="87"/>
        <v>0.40381312637231231</v>
      </c>
      <c r="Q1404" s="9">
        <f>YEAR(SalesDataTable[[#This Row],[Order Date]])</f>
        <v>2026</v>
      </c>
      <c r="R1404" s="8" t="str">
        <f>"Q"&amp;ROUNDUP(MONTH(SalesDataTable[[#This Row],[Order Date]])/3,0)</f>
        <v>Q3</v>
      </c>
      <c r="S1404" s="5">
        <f>MONTH(SalesDataTable[[#This Row],[Order Date]])</f>
        <v>7</v>
      </c>
      <c r="T1404" s="8" t="str">
        <f>TEXT(SalesDataTable[[#This Row],[Order Date]],"mmm")</f>
        <v>Jul</v>
      </c>
    </row>
    <row r="1405" spans="1:20" ht="15.75" x14ac:dyDescent="0.25">
      <c r="A1405" s="2">
        <v>3329</v>
      </c>
      <c r="B1405" s="3">
        <v>46221</v>
      </c>
      <c r="C1405" s="4" t="s">
        <v>26</v>
      </c>
      <c r="D1405" s="4" t="s">
        <v>61</v>
      </c>
      <c r="E1405" s="4" t="s">
        <v>22</v>
      </c>
      <c r="F1405" s="4" t="s">
        <v>33</v>
      </c>
      <c r="G1405" s="4" t="s">
        <v>24</v>
      </c>
      <c r="H1405" s="4" t="s">
        <v>25</v>
      </c>
      <c r="I1405" s="5">
        <v>2</v>
      </c>
      <c r="J1405" s="6">
        <v>81.739999999999995</v>
      </c>
      <c r="K1405" s="7">
        <v>0</v>
      </c>
      <c r="L1405" s="6">
        <v>42.75</v>
      </c>
      <c r="M1405" s="6">
        <f t="shared" si="84"/>
        <v>163.47999999999999</v>
      </c>
      <c r="N1405" s="6">
        <f t="shared" si="85"/>
        <v>85.5</v>
      </c>
      <c r="O1405" s="6">
        <f t="shared" si="86"/>
        <v>77.97999999999999</v>
      </c>
      <c r="P1405" s="8">
        <f t="shared" si="87"/>
        <v>0.47700024467824809</v>
      </c>
      <c r="Q1405" s="9">
        <f>YEAR(SalesDataTable[[#This Row],[Order Date]])</f>
        <v>2026</v>
      </c>
      <c r="R1405" s="8" t="str">
        <f>"Q"&amp;ROUNDUP(MONTH(SalesDataTable[[#This Row],[Order Date]])/3,0)</f>
        <v>Q3</v>
      </c>
      <c r="S1405" s="5">
        <f>MONTH(SalesDataTable[[#This Row],[Order Date]])</f>
        <v>7</v>
      </c>
      <c r="T1405" s="8" t="str">
        <f>TEXT(SalesDataTable[[#This Row],[Order Date]],"mmm")</f>
        <v>Jul</v>
      </c>
    </row>
    <row r="1406" spans="1:20" ht="15.75" x14ac:dyDescent="0.25">
      <c r="A1406" s="2">
        <v>4102</v>
      </c>
      <c r="B1406" s="3">
        <v>46221</v>
      </c>
      <c r="C1406" s="4" t="s">
        <v>26</v>
      </c>
      <c r="D1406" s="4" t="s">
        <v>63</v>
      </c>
      <c r="E1406" s="4" t="s">
        <v>22</v>
      </c>
      <c r="F1406" s="4" t="s">
        <v>23</v>
      </c>
      <c r="G1406" s="4" t="s">
        <v>29</v>
      </c>
      <c r="H1406" s="4" t="s">
        <v>57</v>
      </c>
      <c r="I1406" s="5">
        <v>3</v>
      </c>
      <c r="J1406" s="6">
        <v>154.01</v>
      </c>
      <c r="K1406" s="7">
        <v>0.1</v>
      </c>
      <c r="L1406" s="6">
        <v>78.78</v>
      </c>
      <c r="M1406" s="6">
        <f t="shared" si="84"/>
        <v>415.827</v>
      </c>
      <c r="N1406" s="6">
        <f t="shared" si="85"/>
        <v>236.34</v>
      </c>
      <c r="O1406" s="6">
        <f t="shared" si="86"/>
        <v>179.48699999999999</v>
      </c>
      <c r="P1406" s="8">
        <f t="shared" si="87"/>
        <v>0.43163863818366771</v>
      </c>
      <c r="Q1406" s="9">
        <f>YEAR(SalesDataTable[[#This Row],[Order Date]])</f>
        <v>2026</v>
      </c>
      <c r="R1406" s="8" t="str">
        <f>"Q"&amp;ROUNDUP(MONTH(SalesDataTable[[#This Row],[Order Date]])/3,0)</f>
        <v>Q3</v>
      </c>
      <c r="S1406" s="5">
        <f>MONTH(SalesDataTable[[#This Row],[Order Date]])</f>
        <v>7</v>
      </c>
      <c r="T1406" s="8" t="str">
        <f>TEXT(SalesDataTable[[#This Row],[Order Date]],"mmm")</f>
        <v>Jul</v>
      </c>
    </row>
    <row r="1407" spans="1:20" ht="15.75" x14ac:dyDescent="0.25">
      <c r="A1407" s="2">
        <v>4109</v>
      </c>
      <c r="B1407" s="3">
        <v>46221</v>
      </c>
      <c r="C1407" s="4" t="s">
        <v>26</v>
      </c>
      <c r="D1407" s="4" t="s">
        <v>63</v>
      </c>
      <c r="E1407" s="4" t="s">
        <v>48</v>
      </c>
      <c r="F1407" s="4" t="s">
        <v>33</v>
      </c>
      <c r="G1407" s="4" t="s">
        <v>24</v>
      </c>
      <c r="H1407" s="4" t="s">
        <v>50</v>
      </c>
      <c r="I1407" s="5">
        <v>4</v>
      </c>
      <c r="J1407" s="6">
        <v>101.61</v>
      </c>
      <c r="K1407" s="7">
        <v>0</v>
      </c>
      <c r="L1407" s="6">
        <v>51.68</v>
      </c>
      <c r="M1407" s="6">
        <f t="shared" si="84"/>
        <v>406.44</v>
      </c>
      <c r="N1407" s="6">
        <f t="shared" si="85"/>
        <v>206.72</v>
      </c>
      <c r="O1407" s="6">
        <f t="shared" si="86"/>
        <v>199.72</v>
      </c>
      <c r="P1407" s="8">
        <f t="shared" si="87"/>
        <v>0.49138864285011319</v>
      </c>
      <c r="Q1407" s="9">
        <f>YEAR(SalesDataTable[[#This Row],[Order Date]])</f>
        <v>2026</v>
      </c>
      <c r="R1407" s="8" t="str">
        <f>"Q"&amp;ROUNDUP(MONTH(SalesDataTable[[#This Row],[Order Date]])/3,0)</f>
        <v>Q3</v>
      </c>
      <c r="S1407" s="5">
        <f>MONTH(SalesDataTable[[#This Row],[Order Date]])</f>
        <v>7</v>
      </c>
      <c r="T1407" s="8" t="str">
        <f>TEXT(SalesDataTable[[#This Row],[Order Date]],"mmm")</f>
        <v>Jul</v>
      </c>
    </row>
    <row r="1408" spans="1:20" ht="15.75" x14ac:dyDescent="0.25">
      <c r="A1408" s="2">
        <v>4813</v>
      </c>
      <c r="B1408" s="3">
        <v>46221</v>
      </c>
      <c r="C1408" s="4" t="s">
        <v>31</v>
      </c>
      <c r="D1408" s="4" t="s">
        <v>59</v>
      </c>
      <c r="E1408" s="4" t="s">
        <v>39</v>
      </c>
      <c r="F1408" s="4" t="s">
        <v>23</v>
      </c>
      <c r="G1408" s="4" t="s">
        <v>54</v>
      </c>
      <c r="H1408" s="4" t="s">
        <v>62</v>
      </c>
      <c r="I1408" s="5">
        <v>2</v>
      </c>
      <c r="J1408" s="6">
        <v>36.869999999999997</v>
      </c>
      <c r="K1408" s="7">
        <v>0.15</v>
      </c>
      <c r="L1408" s="6">
        <v>13.94</v>
      </c>
      <c r="M1408" s="6">
        <f t="shared" si="84"/>
        <v>62.678999999999995</v>
      </c>
      <c r="N1408" s="6">
        <f t="shared" si="85"/>
        <v>27.88</v>
      </c>
      <c r="O1408" s="6">
        <f t="shared" si="86"/>
        <v>34.798999999999992</v>
      </c>
      <c r="P1408" s="8">
        <f t="shared" si="87"/>
        <v>0.55519392459994565</v>
      </c>
      <c r="Q1408" s="9">
        <f>YEAR(SalesDataTable[[#This Row],[Order Date]])</f>
        <v>2026</v>
      </c>
      <c r="R1408" s="8" t="str">
        <f>"Q"&amp;ROUNDUP(MONTH(SalesDataTable[[#This Row],[Order Date]])/3,0)</f>
        <v>Q3</v>
      </c>
      <c r="S1408" s="5">
        <f>MONTH(SalesDataTable[[#This Row],[Order Date]])</f>
        <v>7</v>
      </c>
      <c r="T1408" s="8" t="str">
        <f>TEXT(SalesDataTable[[#This Row],[Order Date]],"mmm")</f>
        <v>Jul</v>
      </c>
    </row>
    <row r="1409" spans="1:20" ht="15.75" x14ac:dyDescent="0.25">
      <c r="A1409" s="2">
        <v>5054</v>
      </c>
      <c r="B1409" s="3">
        <v>46221</v>
      </c>
      <c r="C1409" s="4" t="s">
        <v>40</v>
      </c>
      <c r="D1409" s="4" t="s">
        <v>53</v>
      </c>
      <c r="E1409" s="4" t="s">
        <v>22</v>
      </c>
      <c r="F1409" s="4" t="s">
        <v>33</v>
      </c>
      <c r="G1409" s="4" t="s">
        <v>43</v>
      </c>
      <c r="H1409" s="4" t="s">
        <v>71</v>
      </c>
      <c r="I1409" s="5">
        <v>2</v>
      </c>
      <c r="J1409" s="6">
        <v>121.06</v>
      </c>
      <c r="K1409" s="7">
        <v>0</v>
      </c>
      <c r="L1409" s="6">
        <v>59.62</v>
      </c>
      <c r="M1409" s="6">
        <f t="shared" si="84"/>
        <v>242.12</v>
      </c>
      <c r="N1409" s="6">
        <f t="shared" si="85"/>
        <v>119.24</v>
      </c>
      <c r="O1409" s="6">
        <f t="shared" si="86"/>
        <v>122.88000000000001</v>
      </c>
      <c r="P1409" s="8">
        <f t="shared" si="87"/>
        <v>0.50751693375185858</v>
      </c>
      <c r="Q1409" s="9">
        <f>YEAR(SalesDataTable[[#This Row],[Order Date]])</f>
        <v>2026</v>
      </c>
      <c r="R1409" s="8" t="str">
        <f>"Q"&amp;ROUNDUP(MONTH(SalesDataTable[[#This Row],[Order Date]])/3,0)</f>
        <v>Q3</v>
      </c>
      <c r="S1409" s="5">
        <f>MONTH(SalesDataTable[[#This Row],[Order Date]])</f>
        <v>7</v>
      </c>
      <c r="T1409" s="8" t="str">
        <f>TEXT(SalesDataTable[[#This Row],[Order Date]],"mmm")</f>
        <v>Jul</v>
      </c>
    </row>
    <row r="1410" spans="1:20" ht="15.75" x14ac:dyDescent="0.25">
      <c r="A1410" s="2">
        <v>138</v>
      </c>
      <c r="B1410" s="3">
        <v>46222</v>
      </c>
      <c r="C1410" s="4" t="s">
        <v>26</v>
      </c>
      <c r="D1410" s="4" t="s">
        <v>63</v>
      </c>
      <c r="E1410" s="4" t="s">
        <v>22</v>
      </c>
      <c r="F1410" s="4" t="s">
        <v>33</v>
      </c>
      <c r="G1410" s="4" t="s">
        <v>29</v>
      </c>
      <c r="H1410" s="4" t="s">
        <v>66</v>
      </c>
      <c r="I1410" s="5">
        <v>2</v>
      </c>
      <c r="J1410" s="6">
        <v>71.81</v>
      </c>
      <c r="K1410" s="7">
        <v>0</v>
      </c>
      <c r="L1410" s="6">
        <v>32.35</v>
      </c>
      <c r="M1410" s="6">
        <f t="shared" ref="M1410:M1473" si="88">I1410*J1410*(1-K1410)</f>
        <v>143.62</v>
      </c>
      <c r="N1410" s="6">
        <f t="shared" ref="N1410:N1473" si="89">I1410*L1410</f>
        <v>64.7</v>
      </c>
      <c r="O1410" s="6">
        <f t="shared" ref="O1410:O1473" si="90">M1410-N1410</f>
        <v>78.92</v>
      </c>
      <c r="P1410" s="8">
        <f t="shared" ref="P1410:P1473" si="91">IFERROR(O1410/M1410,0)</f>
        <v>0.54950563988302459</v>
      </c>
      <c r="Q1410" s="9">
        <f>YEAR(SalesDataTable[[#This Row],[Order Date]])</f>
        <v>2026</v>
      </c>
      <c r="R1410" s="8" t="str">
        <f>"Q"&amp;ROUNDUP(MONTH(SalesDataTable[[#This Row],[Order Date]])/3,0)</f>
        <v>Q3</v>
      </c>
      <c r="S1410" s="5">
        <f>MONTH(SalesDataTable[[#This Row],[Order Date]])</f>
        <v>7</v>
      </c>
      <c r="T1410" s="8" t="str">
        <f>TEXT(SalesDataTable[[#This Row],[Order Date]],"mmm")</f>
        <v>Jul</v>
      </c>
    </row>
    <row r="1411" spans="1:20" ht="15.75" x14ac:dyDescent="0.25">
      <c r="A1411" s="2">
        <v>433</v>
      </c>
      <c r="B1411" s="3">
        <v>46222</v>
      </c>
      <c r="C1411" s="4" t="s">
        <v>26</v>
      </c>
      <c r="D1411" s="4" t="s">
        <v>63</v>
      </c>
      <c r="E1411" s="4" t="s">
        <v>22</v>
      </c>
      <c r="F1411" s="4" t="s">
        <v>33</v>
      </c>
      <c r="G1411" s="4" t="s">
        <v>29</v>
      </c>
      <c r="H1411" s="4" t="s">
        <v>37</v>
      </c>
      <c r="I1411" s="5">
        <v>4</v>
      </c>
      <c r="J1411" s="6">
        <v>145.18</v>
      </c>
      <c r="K1411" s="7">
        <v>0</v>
      </c>
      <c r="L1411" s="6">
        <v>79.540000000000006</v>
      </c>
      <c r="M1411" s="6">
        <f t="shared" si="88"/>
        <v>580.72</v>
      </c>
      <c r="N1411" s="6">
        <f t="shared" si="89"/>
        <v>318.16000000000003</v>
      </c>
      <c r="O1411" s="6">
        <f t="shared" si="90"/>
        <v>262.56</v>
      </c>
      <c r="P1411" s="8">
        <f t="shared" si="91"/>
        <v>0.45212839234054275</v>
      </c>
      <c r="Q1411" s="9">
        <f>YEAR(SalesDataTable[[#This Row],[Order Date]])</f>
        <v>2026</v>
      </c>
      <c r="R1411" s="8" t="str">
        <f>"Q"&amp;ROUNDUP(MONTH(SalesDataTable[[#This Row],[Order Date]])/3,0)</f>
        <v>Q3</v>
      </c>
      <c r="S1411" s="5">
        <f>MONTH(SalesDataTable[[#This Row],[Order Date]])</f>
        <v>7</v>
      </c>
      <c r="T1411" s="8" t="str">
        <f>TEXT(SalesDataTable[[#This Row],[Order Date]],"mmm")</f>
        <v>Jul</v>
      </c>
    </row>
    <row r="1412" spans="1:20" ht="15.75" x14ac:dyDescent="0.25">
      <c r="A1412" s="2">
        <v>484</v>
      </c>
      <c r="B1412" s="3">
        <v>46222</v>
      </c>
      <c r="C1412" s="4" t="s">
        <v>26</v>
      </c>
      <c r="D1412" s="4" t="s">
        <v>63</v>
      </c>
      <c r="E1412" s="4" t="s">
        <v>22</v>
      </c>
      <c r="F1412" s="4" t="s">
        <v>33</v>
      </c>
      <c r="G1412" s="4" t="s">
        <v>54</v>
      </c>
      <c r="H1412" s="4" t="s">
        <v>62</v>
      </c>
      <c r="I1412" s="5">
        <v>2</v>
      </c>
      <c r="J1412" s="6">
        <v>36.07</v>
      </c>
      <c r="K1412" s="7">
        <v>0</v>
      </c>
      <c r="L1412" s="6">
        <v>13.6</v>
      </c>
      <c r="M1412" s="6">
        <f t="shared" si="88"/>
        <v>72.14</v>
      </c>
      <c r="N1412" s="6">
        <f t="shared" si="89"/>
        <v>27.2</v>
      </c>
      <c r="O1412" s="6">
        <f t="shared" si="90"/>
        <v>44.94</v>
      </c>
      <c r="P1412" s="8">
        <f t="shared" si="91"/>
        <v>0.62295536456889378</v>
      </c>
      <c r="Q1412" s="9">
        <f>YEAR(SalesDataTable[[#This Row],[Order Date]])</f>
        <v>2026</v>
      </c>
      <c r="R1412" s="8" t="str">
        <f>"Q"&amp;ROUNDUP(MONTH(SalesDataTable[[#This Row],[Order Date]])/3,0)</f>
        <v>Q3</v>
      </c>
      <c r="S1412" s="5">
        <f>MONTH(SalesDataTable[[#This Row],[Order Date]])</f>
        <v>7</v>
      </c>
      <c r="T1412" s="8" t="str">
        <f>TEXT(SalesDataTable[[#This Row],[Order Date]],"mmm")</f>
        <v>Jul</v>
      </c>
    </row>
    <row r="1413" spans="1:20" ht="15.75" x14ac:dyDescent="0.25">
      <c r="A1413" s="2">
        <v>492</v>
      </c>
      <c r="B1413" s="3">
        <v>46222</v>
      </c>
      <c r="C1413" s="4" t="s">
        <v>26</v>
      </c>
      <c r="D1413" s="4" t="s">
        <v>69</v>
      </c>
      <c r="E1413" s="4" t="s">
        <v>39</v>
      </c>
      <c r="F1413" s="4" t="s">
        <v>33</v>
      </c>
      <c r="G1413" s="4" t="s">
        <v>29</v>
      </c>
      <c r="H1413" s="4" t="s">
        <v>66</v>
      </c>
      <c r="I1413" s="5">
        <v>3</v>
      </c>
      <c r="J1413" s="6">
        <v>72.23</v>
      </c>
      <c r="K1413" s="7">
        <v>0.1</v>
      </c>
      <c r="L1413" s="6">
        <v>31.67</v>
      </c>
      <c r="M1413" s="6">
        <f t="shared" si="88"/>
        <v>195.02100000000002</v>
      </c>
      <c r="N1413" s="6">
        <f t="shared" si="89"/>
        <v>95.01</v>
      </c>
      <c r="O1413" s="6">
        <f t="shared" si="90"/>
        <v>100.01100000000001</v>
      </c>
      <c r="P1413" s="8">
        <f t="shared" si="91"/>
        <v>0.5128216961250327</v>
      </c>
      <c r="Q1413" s="9">
        <f>YEAR(SalesDataTable[[#This Row],[Order Date]])</f>
        <v>2026</v>
      </c>
      <c r="R1413" s="8" t="str">
        <f>"Q"&amp;ROUNDUP(MONTH(SalesDataTable[[#This Row],[Order Date]])/3,0)</f>
        <v>Q3</v>
      </c>
      <c r="S1413" s="5">
        <f>MONTH(SalesDataTable[[#This Row],[Order Date]])</f>
        <v>7</v>
      </c>
      <c r="T1413" s="8" t="str">
        <f>TEXT(SalesDataTable[[#This Row],[Order Date]],"mmm")</f>
        <v>Jul</v>
      </c>
    </row>
    <row r="1414" spans="1:20" ht="15.75" x14ac:dyDescent="0.25">
      <c r="A1414" s="2">
        <v>626</v>
      </c>
      <c r="B1414" s="3">
        <v>46222</v>
      </c>
      <c r="C1414" s="4" t="s">
        <v>26</v>
      </c>
      <c r="D1414" s="4" t="s">
        <v>69</v>
      </c>
      <c r="E1414" s="4" t="s">
        <v>39</v>
      </c>
      <c r="F1414" s="4" t="s">
        <v>23</v>
      </c>
      <c r="G1414" s="4" t="s">
        <v>34</v>
      </c>
      <c r="H1414" s="4" t="s">
        <v>35</v>
      </c>
      <c r="I1414" s="5">
        <v>1</v>
      </c>
      <c r="J1414" s="6">
        <v>36.549999999999997</v>
      </c>
      <c r="K1414" s="7">
        <v>0.1</v>
      </c>
      <c r="L1414" s="6">
        <v>13.2</v>
      </c>
      <c r="M1414" s="6">
        <f t="shared" si="88"/>
        <v>32.894999999999996</v>
      </c>
      <c r="N1414" s="6">
        <f t="shared" si="89"/>
        <v>13.2</v>
      </c>
      <c r="O1414" s="6">
        <f t="shared" si="90"/>
        <v>19.694999999999997</v>
      </c>
      <c r="P1414" s="8">
        <f t="shared" si="91"/>
        <v>0.59872321021431829</v>
      </c>
      <c r="Q1414" s="9">
        <f>YEAR(SalesDataTable[[#This Row],[Order Date]])</f>
        <v>2026</v>
      </c>
      <c r="R1414" s="8" t="str">
        <f>"Q"&amp;ROUNDUP(MONTH(SalesDataTable[[#This Row],[Order Date]])/3,0)</f>
        <v>Q3</v>
      </c>
      <c r="S1414" s="5">
        <f>MONTH(SalesDataTable[[#This Row],[Order Date]])</f>
        <v>7</v>
      </c>
      <c r="T1414" s="8" t="str">
        <f>TEXT(SalesDataTable[[#This Row],[Order Date]],"mmm")</f>
        <v>Jul</v>
      </c>
    </row>
    <row r="1415" spans="1:20" ht="15.75" x14ac:dyDescent="0.25">
      <c r="A1415" s="2">
        <v>1409</v>
      </c>
      <c r="B1415" s="3">
        <v>46222</v>
      </c>
      <c r="C1415" s="4" t="s">
        <v>26</v>
      </c>
      <c r="D1415" s="4" t="s">
        <v>69</v>
      </c>
      <c r="E1415" s="4" t="s">
        <v>22</v>
      </c>
      <c r="F1415" s="4" t="s">
        <v>33</v>
      </c>
      <c r="G1415" s="4" t="s">
        <v>43</v>
      </c>
      <c r="H1415" s="4" t="s">
        <v>71</v>
      </c>
      <c r="I1415" s="5">
        <v>5</v>
      </c>
      <c r="J1415" s="6">
        <v>124.68</v>
      </c>
      <c r="K1415" s="7">
        <v>0.05</v>
      </c>
      <c r="L1415" s="6">
        <v>60.61</v>
      </c>
      <c r="M1415" s="6">
        <f t="shared" si="88"/>
        <v>592.23</v>
      </c>
      <c r="N1415" s="6">
        <f t="shared" si="89"/>
        <v>303.05</v>
      </c>
      <c r="O1415" s="6">
        <f t="shared" si="90"/>
        <v>289.18</v>
      </c>
      <c r="P1415" s="8">
        <f t="shared" si="91"/>
        <v>0.48829002245749115</v>
      </c>
      <c r="Q1415" s="9">
        <f>YEAR(SalesDataTable[[#This Row],[Order Date]])</f>
        <v>2026</v>
      </c>
      <c r="R1415" s="8" t="str">
        <f>"Q"&amp;ROUNDUP(MONTH(SalesDataTable[[#This Row],[Order Date]])/3,0)</f>
        <v>Q3</v>
      </c>
      <c r="S1415" s="5">
        <f>MONTH(SalesDataTable[[#This Row],[Order Date]])</f>
        <v>7</v>
      </c>
      <c r="T1415" s="8" t="str">
        <f>TEXT(SalesDataTable[[#This Row],[Order Date]],"mmm")</f>
        <v>Jul</v>
      </c>
    </row>
    <row r="1416" spans="1:20" ht="15.75" x14ac:dyDescent="0.25">
      <c r="A1416" s="2">
        <v>1486</v>
      </c>
      <c r="B1416" s="3">
        <v>46222</v>
      </c>
      <c r="C1416" s="4" t="s">
        <v>40</v>
      </c>
      <c r="D1416" s="4" t="s">
        <v>53</v>
      </c>
      <c r="E1416" s="4" t="s">
        <v>22</v>
      </c>
      <c r="F1416" s="4" t="s">
        <v>23</v>
      </c>
      <c r="G1416" s="4" t="s">
        <v>24</v>
      </c>
      <c r="H1416" s="4" t="s">
        <v>50</v>
      </c>
      <c r="I1416" s="5">
        <v>1</v>
      </c>
      <c r="J1416" s="6">
        <v>101.7</v>
      </c>
      <c r="K1416" s="7">
        <v>0.05</v>
      </c>
      <c r="L1416" s="6">
        <v>49.92</v>
      </c>
      <c r="M1416" s="6">
        <f t="shared" si="88"/>
        <v>96.614999999999995</v>
      </c>
      <c r="N1416" s="6">
        <f t="shared" si="89"/>
        <v>49.92</v>
      </c>
      <c r="O1416" s="6">
        <f t="shared" si="90"/>
        <v>46.694999999999993</v>
      </c>
      <c r="P1416" s="8">
        <f t="shared" si="91"/>
        <v>0.48331004502406455</v>
      </c>
      <c r="Q1416" s="9">
        <f>YEAR(SalesDataTable[[#This Row],[Order Date]])</f>
        <v>2026</v>
      </c>
      <c r="R1416" s="8" t="str">
        <f>"Q"&amp;ROUNDUP(MONTH(SalesDataTable[[#This Row],[Order Date]])/3,0)</f>
        <v>Q3</v>
      </c>
      <c r="S1416" s="5">
        <f>MONTH(SalesDataTable[[#This Row],[Order Date]])</f>
        <v>7</v>
      </c>
      <c r="T1416" s="8" t="str">
        <f>TEXT(SalesDataTable[[#This Row],[Order Date]],"mmm")</f>
        <v>Jul</v>
      </c>
    </row>
    <row r="1417" spans="1:20" ht="15.75" x14ac:dyDescent="0.25">
      <c r="A1417" s="2">
        <v>1940</v>
      </c>
      <c r="B1417" s="3">
        <v>46222</v>
      </c>
      <c r="C1417" s="4" t="s">
        <v>31</v>
      </c>
      <c r="D1417" s="4" t="s">
        <v>72</v>
      </c>
      <c r="E1417" s="4" t="s">
        <v>22</v>
      </c>
      <c r="F1417" s="4" t="s">
        <v>33</v>
      </c>
      <c r="G1417" s="4" t="s">
        <v>54</v>
      </c>
      <c r="H1417" s="4" t="s">
        <v>65</v>
      </c>
      <c r="I1417" s="5">
        <v>2</v>
      </c>
      <c r="J1417" s="6">
        <v>50.24</v>
      </c>
      <c r="K1417" s="7">
        <v>0.05</v>
      </c>
      <c r="L1417" s="6">
        <v>21.88</v>
      </c>
      <c r="M1417" s="6">
        <f t="shared" si="88"/>
        <v>95.456000000000003</v>
      </c>
      <c r="N1417" s="6">
        <f t="shared" si="89"/>
        <v>43.76</v>
      </c>
      <c r="O1417" s="6">
        <f t="shared" si="90"/>
        <v>51.696000000000005</v>
      </c>
      <c r="P1417" s="8">
        <f t="shared" si="91"/>
        <v>0.54156889037881328</v>
      </c>
      <c r="Q1417" s="9">
        <f>YEAR(SalesDataTable[[#This Row],[Order Date]])</f>
        <v>2026</v>
      </c>
      <c r="R1417" s="8" t="str">
        <f>"Q"&amp;ROUNDUP(MONTH(SalesDataTable[[#This Row],[Order Date]])/3,0)</f>
        <v>Q3</v>
      </c>
      <c r="S1417" s="5">
        <f>MONTH(SalesDataTable[[#This Row],[Order Date]])</f>
        <v>7</v>
      </c>
      <c r="T1417" s="8" t="str">
        <f>TEXT(SalesDataTable[[#This Row],[Order Date]],"mmm")</f>
        <v>Jul</v>
      </c>
    </row>
    <row r="1418" spans="1:20" ht="15.75" x14ac:dyDescent="0.25">
      <c r="A1418" s="2">
        <v>2215</v>
      </c>
      <c r="B1418" s="3">
        <v>46222</v>
      </c>
      <c r="C1418" s="4" t="s">
        <v>40</v>
      </c>
      <c r="D1418" s="4" t="s">
        <v>67</v>
      </c>
      <c r="E1418" s="4" t="s">
        <v>39</v>
      </c>
      <c r="F1418" s="4" t="s">
        <v>23</v>
      </c>
      <c r="G1418" s="4" t="s">
        <v>54</v>
      </c>
      <c r="H1418" s="4" t="s">
        <v>62</v>
      </c>
      <c r="I1418" s="5">
        <v>3</v>
      </c>
      <c r="J1418" s="6">
        <v>35.53</v>
      </c>
      <c r="K1418" s="7">
        <v>0</v>
      </c>
      <c r="L1418" s="6">
        <v>14</v>
      </c>
      <c r="M1418" s="6">
        <f t="shared" si="88"/>
        <v>106.59</v>
      </c>
      <c r="N1418" s="6">
        <f t="shared" si="89"/>
        <v>42</v>
      </c>
      <c r="O1418" s="6">
        <f t="shared" si="90"/>
        <v>64.59</v>
      </c>
      <c r="P1418" s="8">
        <f t="shared" si="91"/>
        <v>0.60596678862932729</v>
      </c>
      <c r="Q1418" s="9">
        <f>YEAR(SalesDataTable[[#This Row],[Order Date]])</f>
        <v>2026</v>
      </c>
      <c r="R1418" s="8" t="str">
        <f>"Q"&amp;ROUNDUP(MONTH(SalesDataTable[[#This Row],[Order Date]])/3,0)</f>
        <v>Q3</v>
      </c>
      <c r="S1418" s="5">
        <f>MONTH(SalesDataTable[[#This Row],[Order Date]])</f>
        <v>7</v>
      </c>
      <c r="T1418" s="8" t="str">
        <f>TEXT(SalesDataTable[[#This Row],[Order Date]],"mmm")</f>
        <v>Jul</v>
      </c>
    </row>
    <row r="1419" spans="1:20" ht="15.75" x14ac:dyDescent="0.25">
      <c r="A1419" s="2">
        <v>2555</v>
      </c>
      <c r="B1419" s="3">
        <v>46222</v>
      </c>
      <c r="C1419" s="4" t="s">
        <v>31</v>
      </c>
      <c r="D1419" s="4" t="s">
        <v>32</v>
      </c>
      <c r="E1419" s="4" t="s">
        <v>48</v>
      </c>
      <c r="F1419" s="4" t="s">
        <v>33</v>
      </c>
      <c r="G1419" s="4" t="s">
        <v>34</v>
      </c>
      <c r="H1419" s="4" t="s">
        <v>52</v>
      </c>
      <c r="I1419" s="5">
        <v>2</v>
      </c>
      <c r="J1419" s="6">
        <v>46.89</v>
      </c>
      <c r="K1419" s="7">
        <v>0.1</v>
      </c>
      <c r="L1419" s="6">
        <v>18.53</v>
      </c>
      <c r="M1419" s="6">
        <f t="shared" si="88"/>
        <v>84.402000000000001</v>
      </c>
      <c r="N1419" s="6">
        <f t="shared" si="89"/>
        <v>37.06</v>
      </c>
      <c r="O1419" s="6">
        <f t="shared" si="90"/>
        <v>47.341999999999999</v>
      </c>
      <c r="P1419" s="8">
        <f t="shared" si="91"/>
        <v>0.56091087888912583</v>
      </c>
      <c r="Q1419" s="9">
        <f>YEAR(SalesDataTable[[#This Row],[Order Date]])</f>
        <v>2026</v>
      </c>
      <c r="R1419" s="8" t="str">
        <f>"Q"&amp;ROUNDUP(MONTH(SalesDataTable[[#This Row],[Order Date]])/3,0)</f>
        <v>Q3</v>
      </c>
      <c r="S1419" s="5">
        <f>MONTH(SalesDataTable[[#This Row],[Order Date]])</f>
        <v>7</v>
      </c>
      <c r="T1419" s="8" t="str">
        <f>TEXT(SalesDataTable[[#This Row],[Order Date]],"mmm")</f>
        <v>Jul</v>
      </c>
    </row>
    <row r="1420" spans="1:20" ht="15.75" x14ac:dyDescent="0.25">
      <c r="A1420" s="2">
        <v>4710</v>
      </c>
      <c r="B1420" s="3">
        <v>46222</v>
      </c>
      <c r="C1420" s="4" t="s">
        <v>20</v>
      </c>
      <c r="D1420" s="4" t="s">
        <v>21</v>
      </c>
      <c r="E1420" s="4" t="s">
        <v>39</v>
      </c>
      <c r="F1420" s="4" t="s">
        <v>23</v>
      </c>
      <c r="G1420" s="4" t="s">
        <v>43</v>
      </c>
      <c r="H1420" s="4" t="s">
        <v>49</v>
      </c>
      <c r="I1420" s="5">
        <v>1</v>
      </c>
      <c r="J1420" s="6">
        <v>197.29</v>
      </c>
      <c r="K1420" s="7">
        <v>0.1</v>
      </c>
      <c r="L1420" s="6">
        <v>104.7</v>
      </c>
      <c r="M1420" s="6">
        <f t="shared" si="88"/>
        <v>177.56100000000001</v>
      </c>
      <c r="N1420" s="6">
        <f t="shared" si="89"/>
        <v>104.7</v>
      </c>
      <c r="O1420" s="6">
        <f t="shared" si="90"/>
        <v>72.861000000000004</v>
      </c>
      <c r="P1420" s="8">
        <f t="shared" si="91"/>
        <v>0.4103434875901803</v>
      </c>
      <c r="Q1420" s="9">
        <f>YEAR(SalesDataTable[[#This Row],[Order Date]])</f>
        <v>2026</v>
      </c>
      <c r="R1420" s="8" t="str">
        <f>"Q"&amp;ROUNDUP(MONTH(SalesDataTable[[#This Row],[Order Date]])/3,0)</f>
        <v>Q3</v>
      </c>
      <c r="S1420" s="5">
        <f>MONTH(SalesDataTable[[#This Row],[Order Date]])</f>
        <v>7</v>
      </c>
      <c r="T1420" s="8" t="str">
        <f>TEXT(SalesDataTable[[#This Row],[Order Date]],"mmm")</f>
        <v>Jul</v>
      </c>
    </row>
    <row r="1421" spans="1:20" ht="15.75" x14ac:dyDescent="0.25">
      <c r="A1421" s="2">
        <v>4974</v>
      </c>
      <c r="B1421" s="3">
        <v>46222</v>
      </c>
      <c r="C1421" s="4" t="s">
        <v>20</v>
      </c>
      <c r="D1421" s="4" t="s">
        <v>56</v>
      </c>
      <c r="E1421" s="4" t="s">
        <v>39</v>
      </c>
      <c r="F1421" s="4" t="s">
        <v>36</v>
      </c>
      <c r="G1421" s="4" t="s">
        <v>29</v>
      </c>
      <c r="H1421" s="4" t="s">
        <v>66</v>
      </c>
      <c r="I1421" s="5">
        <v>1</v>
      </c>
      <c r="J1421" s="6">
        <v>70.52</v>
      </c>
      <c r="K1421" s="7">
        <v>0.1</v>
      </c>
      <c r="L1421" s="6">
        <v>33.28</v>
      </c>
      <c r="M1421" s="6">
        <f t="shared" si="88"/>
        <v>63.467999999999996</v>
      </c>
      <c r="N1421" s="6">
        <f t="shared" si="89"/>
        <v>33.28</v>
      </c>
      <c r="O1421" s="6">
        <f t="shared" si="90"/>
        <v>30.187999999999995</v>
      </c>
      <c r="P1421" s="8">
        <f t="shared" si="91"/>
        <v>0.47564126804058732</v>
      </c>
      <c r="Q1421" s="9">
        <f>YEAR(SalesDataTable[[#This Row],[Order Date]])</f>
        <v>2026</v>
      </c>
      <c r="R1421" s="8" t="str">
        <f>"Q"&amp;ROUNDUP(MONTH(SalesDataTable[[#This Row],[Order Date]])/3,0)</f>
        <v>Q3</v>
      </c>
      <c r="S1421" s="5">
        <f>MONTH(SalesDataTable[[#This Row],[Order Date]])</f>
        <v>7</v>
      </c>
      <c r="T1421" s="8" t="str">
        <f>TEXT(SalesDataTable[[#This Row],[Order Date]],"mmm")</f>
        <v>Jul</v>
      </c>
    </row>
    <row r="1422" spans="1:20" ht="15.75" x14ac:dyDescent="0.25">
      <c r="A1422" s="2">
        <v>5048</v>
      </c>
      <c r="B1422" s="3">
        <v>46222</v>
      </c>
      <c r="C1422" s="4" t="s">
        <v>26</v>
      </c>
      <c r="D1422" s="4" t="s">
        <v>63</v>
      </c>
      <c r="E1422" s="4" t="s">
        <v>48</v>
      </c>
      <c r="F1422" s="4" t="s">
        <v>33</v>
      </c>
      <c r="G1422" s="4" t="s">
        <v>54</v>
      </c>
      <c r="H1422" s="4" t="s">
        <v>65</v>
      </c>
      <c r="I1422" s="5">
        <v>3</v>
      </c>
      <c r="J1422" s="6">
        <v>49.9</v>
      </c>
      <c r="K1422" s="7">
        <v>0.05</v>
      </c>
      <c r="L1422" s="6">
        <v>22.27</v>
      </c>
      <c r="M1422" s="6">
        <f t="shared" si="88"/>
        <v>142.21499999999997</v>
      </c>
      <c r="N1422" s="6">
        <f t="shared" si="89"/>
        <v>66.81</v>
      </c>
      <c r="O1422" s="6">
        <f t="shared" si="90"/>
        <v>75.404999999999973</v>
      </c>
      <c r="P1422" s="8">
        <f t="shared" si="91"/>
        <v>0.53021833139964125</v>
      </c>
      <c r="Q1422" s="9">
        <f>YEAR(SalesDataTable[[#This Row],[Order Date]])</f>
        <v>2026</v>
      </c>
      <c r="R1422" s="8" t="str">
        <f>"Q"&amp;ROUNDUP(MONTH(SalesDataTable[[#This Row],[Order Date]])/3,0)</f>
        <v>Q3</v>
      </c>
      <c r="S1422" s="5">
        <f>MONTH(SalesDataTable[[#This Row],[Order Date]])</f>
        <v>7</v>
      </c>
      <c r="T1422" s="8" t="str">
        <f>TEXT(SalesDataTable[[#This Row],[Order Date]],"mmm")</f>
        <v>Jul</v>
      </c>
    </row>
    <row r="1423" spans="1:20" ht="15.75" x14ac:dyDescent="0.25">
      <c r="A1423" s="2">
        <v>1</v>
      </c>
      <c r="B1423" s="3">
        <v>46223</v>
      </c>
      <c r="C1423" s="4" t="s">
        <v>40</v>
      </c>
      <c r="D1423" s="4" t="s">
        <v>51</v>
      </c>
      <c r="E1423" s="4" t="s">
        <v>39</v>
      </c>
      <c r="F1423" s="4" t="s">
        <v>33</v>
      </c>
      <c r="G1423" s="4" t="s">
        <v>29</v>
      </c>
      <c r="H1423" s="4" t="s">
        <v>57</v>
      </c>
      <c r="I1423" s="5">
        <v>3</v>
      </c>
      <c r="J1423" s="6">
        <v>156.25</v>
      </c>
      <c r="K1423" s="7">
        <v>0</v>
      </c>
      <c r="L1423" s="6">
        <v>79.900000000000006</v>
      </c>
      <c r="M1423" s="6">
        <f t="shared" si="88"/>
        <v>468.75</v>
      </c>
      <c r="N1423" s="6">
        <f t="shared" si="89"/>
        <v>239.70000000000002</v>
      </c>
      <c r="O1423" s="6">
        <f t="shared" si="90"/>
        <v>229.04999999999998</v>
      </c>
      <c r="P1423" s="8">
        <f t="shared" si="91"/>
        <v>0.48863999999999996</v>
      </c>
      <c r="Q1423" s="9">
        <f>YEAR(SalesDataTable[[#This Row],[Order Date]])</f>
        <v>2026</v>
      </c>
      <c r="R1423" s="8" t="str">
        <f>"Q"&amp;ROUNDUP(MONTH(SalesDataTable[[#This Row],[Order Date]])/3,0)</f>
        <v>Q3</v>
      </c>
      <c r="S1423" s="5">
        <f>MONTH(SalesDataTable[[#This Row],[Order Date]])</f>
        <v>7</v>
      </c>
      <c r="T1423" s="8" t="str">
        <f>TEXT(SalesDataTable[[#This Row],[Order Date]],"mmm")</f>
        <v>Jul</v>
      </c>
    </row>
    <row r="1424" spans="1:20" ht="15.75" x14ac:dyDescent="0.25">
      <c r="A1424" s="2">
        <v>270</v>
      </c>
      <c r="B1424" s="3">
        <v>46223</v>
      </c>
      <c r="C1424" s="4" t="s">
        <v>31</v>
      </c>
      <c r="D1424" s="4" t="s">
        <v>32</v>
      </c>
      <c r="E1424" s="4" t="s">
        <v>48</v>
      </c>
      <c r="F1424" s="4" t="s">
        <v>23</v>
      </c>
      <c r="G1424" s="4" t="s">
        <v>43</v>
      </c>
      <c r="H1424" s="4" t="s">
        <v>71</v>
      </c>
      <c r="I1424" s="5">
        <v>3</v>
      </c>
      <c r="J1424" s="6">
        <v>120.14</v>
      </c>
      <c r="K1424" s="7">
        <v>0</v>
      </c>
      <c r="L1424" s="6">
        <v>58.9</v>
      </c>
      <c r="M1424" s="6">
        <f t="shared" si="88"/>
        <v>360.42</v>
      </c>
      <c r="N1424" s="6">
        <f t="shared" si="89"/>
        <v>176.7</v>
      </c>
      <c r="O1424" s="6">
        <f t="shared" si="90"/>
        <v>183.72000000000003</v>
      </c>
      <c r="P1424" s="8">
        <f t="shared" si="91"/>
        <v>0.5097386382553688</v>
      </c>
      <c r="Q1424" s="9">
        <f>YEAR(SalesDataTable[[#This Row],[Order Date]])</f>
        <v>2026</v>
      </c>
      <c r="R1424" s="8" t="str">
        <f>"Q"&amp;ROUNDUP(MONTH(SalesDataTable[[#This Row],[Order Date]])/3,0)</f>
        <v>Q3</v>
      </c>
      <c r="S1424" s="5">
        <f>MONTH(SalesDataTable[[#This Row],[Order Date]])</f>
        <v>7</v>
      </c>
      <c r="T1424" s="8" t="str">
        <f>TEXT(SalesDataTable[[#This Row],[Order Date]],"mmm")</f>
        <v>Jul</v>
      </c>
    </row>
    <row r="1425" spans="1:20" ht="15.75" x14ac:dyDescent="0.25">
      <c r="A1425" s="2">
        <v>2130</v>
      </c>
      <c r="B1425" s="3">
        <v>46223</v>
      </c>
      <c r="C1425" s="4" t="s">
        <v>26</v>
      </c>
      <c r="D1425" s="4" t="s">
        <v>69</v>
      </c>
      <c r="E1425" s="4" t="s">
        <v>39</v>
      </c>
      <c r="F1425" s="4" t="s">
        <v>23</v>
      </c>
      <c r="G1425" s="4" t="s">
        <v>29</v>
      </c>
      <c r="H1425" s="4" t="s">
        <v>37</v>
      </c>
      <c r="I1425" s="5">
        <v>1</v>
      </c>
      <c r="J1425" s="6">
        <v>145.21</v>
      </c>
      <c r="K1425" s="7">
        <v>0</v>
      </c>
      <c r="L1425" s="6">
        <v>80.52</v>
      </c>
      <c r="M1425" s="6">
        <f t="shared" si="88"/>
        <v>145.21</v>
      </c>
      <c r="N1425" s="6">
        <f t="shared" si="89"/>
        <v>80.52</v>
      </c>
      <c r="O1425" s="6">
        <f t="shared" si="90"/>
        <v>64.690000000000012</v>
      </c>
      <c r="P1425" s="8">
        <f t="shared" si="91"/>
        <v>0.44549273466014744</v>
      </c>
      <c r="Q1425" s="9">
        <f>YEAR(SalesDataTable[[#This Row],[Order Date]])</f>
        <v>2026</v>
      </c>
      <c r="R1425" s="8" t="str">
        <f>"Q"&amp;ROUNDUP(MONTH(SalesDataTable[[#This Row],[Order Date]])/3,0)</f>
        <v>Q3</v>
      </c>
      <c r="S1425" s="5">
        <f>MONTH(SalesDataTable[[#This Row],[Order Date]])</f>
        <v>7</v>
      </c>
      <c r="T1425" s="8" t="str">
        <f>TEXT(SalesDataTable[[#This Row],[Order Date]],"mmm")</f>
        <v>Jul</v>
      </c>
    </row>
    <row r="1426" spans="1:20" ht="15.75" x14ac:dyDescent="0.25">
      <c r="A1426" s="2">
        <v>2474</v>
      </c>
      <c r="B1426" s="3">
        <v>46223</v>
      </c>
      <c r="C1426" s="4" t="s">
        <v>31</v>
      </c>
      <c r="D1426" s="4" t="s">
        <v>32</v>
      </c>
      <c r="E1426" s="4" t="s">
        <v>39</v>
      </c>
      <c r="F1426" s="4" t="s">
        <v>23</v>
      </c>
      <c r="G1426" s="4" t="s">
        <v>24</v>
      </c>
      <c r="H1426" s="4" t="s">
        <v>46</v>
      </c>
      <c r="I1426" s="5">
        <v>2</v>
      </c>
      <c r="J1426" s="6">
        <v>39.78</v>
      </c>
      <c r="K1426" s="7">
        <v>0.1</v>
      </c>
      <c r="L1426" s="6">
        <v>16.260000000000002</v>
      </c>
      <c r="M1426" s="6">
        <f t="shared" si="88"/>
        <v>71.603999999999999</v>
      </c>
      <c r="N1426" s="6">
        <f t="shared" si="89"/>
        <v>32.520000000000003</v>
      </c>
      <c r="O1426" s="6">
        <f t="shared" si="90"/>
        <v>39.083999999999996</v>
      </c>
      <c r="P1426" s="8">
        <f t="shared" si="91"/>
        <v>0.54583542818836928</v>
      </c>
      <c r="Q1426" s="9">
        <f>YEAR(SalesDataTable[[#This Row],[Order Date]])</f>
        <v>2026</v>
      </c>
      <c r="R1426" s="8" t="str">
        <f>"Q"&amp;ROUNDUP(MONTH(SalesDataTable[[#This Row],[Order Date]])/3,0)</f>
        <v>Q3</v>
      </c>
      <c r="S1426" s="5">
        <f>MONTH(SalesDataTable[[#This Row],[Order Date]])</f>
        <v>7</v>
      </c>
      <c r="T1426" s="8" t="str">
        <f>TEXT(SalesDataTable[[#This Row],[Order Date]],"mmm")</f>
        <v>Jul</v>
      </c>
    </row>
    <row r="1427" spans="1:20" ht="15.75" x14ac:dyDescent="0.25">
      <c r="A1427" s="2">
        <v>2514</v>
      </c>
      <c r="B1427" s="3">
        <v>46223</v>
      </c>
      <c r="C1427" s="4" t="s">
        <v>26</v>
      </c>
      <c r="D1427" s="4" t="s">
        <v>47</v>
      </c>
      <c r="E1427" s="4" t="s">
        <v>22</v>
      </c>
      <c r="F1427" s="4" t="s">
        <v>33</v>
      </c>
      <c r="G1427" s="4" t="s">
        <v>34</v>
      </c>
      <c r="H1427" s="4" t="s">
        <v>68</v>
      </c>
      <c r="I1427" s="5">
        <v>2</v>
      </c>
      <c r="J1427" s="6">
        <v>161.97</v>
      </c>
      <c r="K1427" s="7">
        <v>0.1</v>
      </c>
      <c r="L1427" s="6">
        <v>88.57</v>
      </c>
      <c r="M1427" s="6">
        <f t="shared" si="88"/>
        <v>291.54599999999999</v>
      </c>
      <c r="N1427" s="6">
        <f t="shared" si="89"/>
        <v>177.14</v>
      </c>
      <c r="O1427" s="6">
        <f t="shared" si="90"/>
        <v>114.40600000000001</v>
      </c>
      <c r="P1427" s="8">
        <f t="shared" si="91"/>
        <v>0.39241148909606033</v>
      </c>
      <c r="Q1427" s="9">
        <f>YEAR(SalesDataTable[[#This Row],[Order Date]])</f>
        <v>2026</v>
      </c>
      <c r="R1427" s="8" t="str">
        <f>"Q"&amp;ROUNDUP(MONTH(SalesDataTable[[#This Row],[Order Date]])/3,0)</f>
        <v>Q3</v>
      </c>
      <c r="S1427" s="5">
        <f>MONTH(SalesDataTable[[#This Row],[Order Date]])</f>
        <v>7</v>
      </c>
      <c r="T1427" s="8" t="str">
        <f>TEXT(SalesDataTable[[#This Row],[Order Date]],"mmm")</f>
        <v>Jul</v>
      </c>
    </row>
    <row r="1428" spans="1:20" ht="15.75" x14ac:dyDescent="0.25">
      <c r="A1428" s="2">
        <v>2616</v>
      </c>
      <c r="B1428" s="3">
        <v>46223</v>
      </c>
      <c r="C1428" s="4" t="s">
        <v>31</v>
      </c>
      <c r="D1428" s="4" t="s">
        <v>38</v>
      </c>
      <c r="E1428" s="4" t="s">
        <v>39</v>
      </c>
      <c r="F1428" s="4" t="s">
        <v>33</v>
      </c>
      <c r="G1428" s="4" t="s">
        <v>54</v>
      </c>
      <c r="H1428" s="4" t="s">
        <v>58</v>
      </c>
      <c r="I1428" s="5">
        <v>2</v>
      </c>
      <c r="J1428" s="6">
        <v>125.37</v>
      </c>
      <c r="K1428" s="7">
        <v>0</v>
      </c>
      <c r="L1428" s="6">
        <v>68.040000000000006</v>
      </c>
      <c r="M1428" s="6">
        <f t="shared" si="88"/>
        <v>250.74</v>
      </c>
      <c r="N1428" s="6">
        <f t="shared" si="89"/>
        <v>136.08000000000001</v>
      </c>
      <c r="O1428" s="6">
        <f t="shared" si="90"/>
        <v>114.66</v>
      </c>
      <c r="P1428" s="8">
        <f t="shared" si="91"/>
        <v>0.457286432160804</v>
      </c>
      <c r="Q1428" s="9">
        <f>YEAR(SalesDataTable[[#This Row],[Order Date]])</f>
        <v>2026</v>
      </c>
      <c r="R1428" s="8" t="str">
        <f>"Q"&amp;ROUNDUP(MONTH(SalesDataTable[[#This Row],[Order Date]])/3,0)</f>
        <v>Q3</v>
      </c>
      <c r="S1428" s="5">
        <f>MONTH(SalesDataTable[[#This Row],[Order Date]])</f>
        <v>7</v>
      </c>
      <c r="T1428" s="8" t="str">
        <f>TEXT(SalesDataTable[[#This Row],[Order Date]],"mmm")</f>
        <v>Jul</v>
      </c>
    </row>
    <row r="1429" spans="1:20" ht="15.75" x14ac:dyDescent="0.25">
      <c r="A1429" s="2">
        <v>2632</v>
      </c>
      <c r="B1429" s="3">
        <v>46223</v>
      </c>
      <c r="C1429" s="4" t="s">
        <v>20</v>
      </c>
      <c r="D1429" s="4" t="s">
        <v>70</v>
      </c>
      <c r="E1429" s="4" t="s">
        <v>22</v>
      </c>
      <c r="F1429" s="4" t="s">
        <v>33</v>
      </c>
      <c r="G1429" s="4" t="s">
        <v>43</v>
      </c>
      <c r="H1429" s="4" t="s">
        <v>49</v>
      </c>
      <c r="I1429" s="5">
        <v>1</v>
      </c>
      <c r="J1429" s="6">
        <v>196.57</v>
      </c>
      <c r="K1429" s="7">
        <v>0</v>
      </c>
      <c r="L1429" s="6">
        <v>104.78</v>
      </c>
      <c r="M1429" s="6">
        <f t="shared" si="88"/>
        <v>196.57</v>
      </c>
      <c r="N1429" s="6">
        <f t="shared" si="89"/>
        <v>104.78</v>
      </c>
      <c r="O1429" s="6">
        <f t="shared" si="90"/>
        <v>91.789999999999992</v>
      </c>
      <c r="P1429" s="8">
        <f t="shared" si="91"/>
        <v>0.46695833545301924</v>
      </c>
      <c r="Q1429" s="9">
        <f>YEAR(SalesDataTable[[#This Row],[Order Date]])</f>
        <v>2026</v>
      </c>
      <c r="R1429" s="8" t="str">
        <f>"Q"&amp;ROUNDUP(MONTH(SalesDataTable[[#This Row],[Order Date]])/3,0)</f>
        <v>Q3</v>
      </c>
      <c r="S1429" s="5">
        <f>MONTH(SalesDataTable[[#This Row],[Order Date]])</f>
        <v>7</v>
      </c>
      <c r="T1429" s="8" t="str">
        <f>TEXT(SalesDataTable[[#This Row],[Order Date]],"mmm")</f>
        <v>Jul</v>
      </c>
    </row>
    <row r="1430" spans="1:20" ht="15.75" x14ac:dyDescent="0.25">
      <c r="A1430" s="2">
        <v>3725</v>
      </c>
      <c r="B1430" s="3">
        <v>46223</v>
      </c>
      <c r="C1430" s="4" t="s">
        <v>31</v>
      </c>
      <c r="D1430" s="4" t="s">
        <v>72</v>
      </c>
      <c r="E1430" s="4" t="s">
        <v>22</v>
      </c>
      <c r="F1430" s="4" t="s">
        <v>23</v>
      </c>
      <c r="G1430" s="4" t="s">
        <v>43</v>
      </c>
      <c r="H1430" s="4" t="s">
        <v>49</v>
      </c>
      <c r="I1430" s="5">
        <v>2</v>
      </c>
      <c r="J1430" s="6">
        <v>195.74</v>
      </c>
      <c r="K1430" s="7">
        <v>0.05</v>
      </c>
      <c r="L1430" s="6">
        <v>107.17</v>
      </c>
      <c r="M1430" s="6">
        <f t="shared" si="88"/>
        <v>371.90600000000001</v>
      </c>
      <c r="N1430" s="6">
        <f t="shared" si="89"/>
        <v>214.34</v>
      </c>
      <c r="O1430" s="6">
        <f t="shared" si="90"/>
        <v>157.566</v>
      </c>
      <c r="P1430" s="8">
        <f t="shared" si="91"/>
        <v>0.4236715729243411</v>
      </c>
      <c r="Q1430" s="9">
        <f>YEAR(SalesDataTable[[#This Row],[Order Date]])</f>
        <v>2026</v>
      </c>
      <c r="R1430" s="8" t="str">
        <f>"Q"&amp;ROUNDUP(MONTH(SalesDataTable[[#This Row],[Order Date]])/3,0)</f>
        <v>Q3</v>
      </c>
      <c r="S1430" s="5">
        <f>MONTH(SalesDataTable[[#This Row],[Order Date]])</f>
        <v>7</v>
      </c>
      <c r="T1430" s="8" t="str">
        <f>TEXT(SalesDataTable[[#This Row],[Order Date]],"mmm")</f>
        <v>Jul</v>
      </c>
    </row>
    <row r="1431" spans="1:20" ht="15.75" x14ac:dyDescent="0.25">
      <c r="A1431" s="2">
        <v>3834</v>
      </c>
      <c r="B1431" s="3">
        <v>46223</v>
      </c>
      <c r="C1431" s="4" t="s">
        <v>26</v>
      </c>
      <c r="D1431" s="4" t="s">
        <v>69</v>
      </c>
      <c r="E1431" s="4" t="s">
        <v>39</v>
      </c>
      <c r="F1431" s="4" t="s">
        <v>33</v>
      </c>
      <c r="G1431" s="4" t="s">
        <v>43</v>
      </c>
      <c r="H1431" s="4" t="s">
        <v>49</v>
      </c>
      <c r="I1431" s="5">
        <v>3</v>
      </c>
      <c r="J1431" s="6">
        <v>192.28</v>
      </c>
      <c r="K1431" s="7">
        <v>0</v>
      </c>
      <c r="L1431" s="6">
        <v>104.3</v>
      </c>
      <c r="M1431" s="6">
        <f t="shared" si="88"/>
        <v>576.84</v>
      </c>
      <c r="N1431" s="6">
        <f t="shared" si="89"/>
        <v>312.89999999999998</v>
      </c>
      <c r="O1431" s="6">
        <f t="shared" si="90"/>
        <v>263.94000000000005</v>
      </c>
      <c r="P1431" s="8">
        <f t="shared" si="91"/>
        <v>0.45756188891200339</v>
      </c>
      <c r="Q1431" s="9">
        <f>YEAR(SalesDataTable[[#This Row],[Order Date]])</f>
        <v>2026</v>
      </c>
      <c r="R1431" s="8" t="str">
        <f>"Q"&amp;ROUNDUP(MONTH(SalesDataTable[[#This Row],[Order Date]])/3,0)</f>
        <v>Q3</v>
      </c>
      <c r="S1431" s="5">
        <f>MONTH(SalesDataTable[[#This Row],[Order Date]])</f>
        <v>7</v>
      </c>
      <c r="T1431" s="8" t="str">
        <f>TEXT(SalesDataTable[[#This Row],[Order Date]],"mmm")</f>
        <v>Jul</v>
      </c>
    </row>
    <row r="1432" spans="1:20" ht="15.75" x14ac:dyDescent="0.25">
      <c r="A1432" s="2">
        <v>159</v>
      </c>
      <c r="B1432" s="3">
        <v>46224</v>
      </c>
      <c r="C1432" s="4" t="s">
        <v>26</v>
      </c>
      <c r="D1432" s="4" t="s">
        <v>27</v>
      </c>
      <c r="E1432" s="4" t="s">
        <v>22</v>
      </c>
      <c r="F1432" s="4" t="s">
        <v>23</v>
      </c>
      <c r="G1432" s="4" t="s">
        <v>29</v>
      </c>
      <c r="H1432" s="4" t="s">
        <v>66</v>
      </c>
      <c r="I1432" s="5">
        <v>2</v>
      </c>
      <c r="J1432" s="6">
        <v>70.150000000000006</v>
      </c>
      <c r="K1432" s="7">
        <v>0.05</v>
      </c>
      <c r="L1432" s="6">
        <v>32.950000000000003</v>
      </c>
      <c r="M1432" s="6">
        <f t="shared" si="88"/>
        <v>133.285</v>
      </c>
      <c r="N1432" s="6">
        <f t="shared" si="89"/>
        <v>65.900000000000006</v>
      </c>
      <c r="O1432" s="6">
        <f t="shared" si="90"/>
        <v>67.384999999999991</v>
      </c>
      <c r="P1432" s="8">
        <f t="shared" si="91"/>
        <v>0.50557076940390888</v>
      </c>
      <c r="Q1432" s="9">
        <f>YEAR(SalesDataTable[[#This Row],[Order Date]])</f>
        <v>2026</v>
      </c>
      <c r="R1432" s="8" t="str">
        <f>"Q"&amp;ROUNDUP(MONTH(SalesDataTable[[#This Row],[Order Date]])/3,0)</f>
        <v>Q3</v>
      </c>
      <c r="S1432" s="5">
        <f>MONTH(SalesDataTable[[#This Row],[Order Date]])</f>
        <v>7</v>
      </c>
      <c r="T1432" s="8" t="str">
        <f>TEXT(SalesDataTable[[#This Row],[Order Date]],"mmm")</f>
        <v>Jul</v>
      </c>
    </row>
    <row r="1433" spans="1:20" ht="15.75" x14ac:dyDescent="0.25">
      <c r="A1433" s="2">
        <v>435</v>
      </c>
      <c r="B1433" s="3">
        <v>46224</v>
      </c>
      <c r="C1433" s="4" t="s">
        <v>31</v>
      </c>
      <c r="D1433" s="4" t="s">
        <v>32</v>
      </c>
      <c r="E1433" s="4" t="s">
        <v>22</v>
      </c>
      <c r="F1433" s="4" t="s">
        <v>23</v>
      </c>
      <c r="G1433" s="4" t="s">
        <v>43</v>
      </c>
      <c r="H1433" s="4" t="s">
        <v>44</v>
      </c>
      <c r="I1433" s="5">
        <v>2</v>
      </c>
      <c r="J1433" s="6">
        <v>342.38</v>
      </c>
      <c r="K1433" s="7">
        <v>0.05</v>
      </c>
      <c r="L1433" s="6">
        <v>192.01</v>
      </c>
      <c r="M1433" s="6">
        <f t="shared" si="88"/>
        <v>650.52199999999993</v>
      </c>
      <c r="N1433" s="6">
        <f t="shared" si="89"/>
        <v>384.02</v>
      </c>
      <c r="O1433" s="6">
        <f t="shared" si="90"/>
        <v>266.50199999999995</v>
      </c>
      <c r="P1433" s="8">
        <f t="shared" si="91"/>
        <v>0.40967407712575438</v>
      </c>
      <c r="Q1433" s="9">
        <f>YEAR(SalesDataTable[[#This Row],[Order Date]])</f>
        <v>2026</v>
      </c>
      <c r="R1433" s="8" t="str">
        <f>"Q"&amp;ROUNDUP(MONTH(SalesDataTable[[#This Row],[Order Date]])/3,0)</f>
        <v>Q3</v>
      </c>
      <c r="S1433" s="5">
        <f>MONTH(SalesDataTable[[#This Row],[Order Date]])</f>
        <v>7</v>
      </c>
      <c r="T1433" s="8" t="str">
        <f>TEXT(SalesDataTable[[#This Row],[Order Date]],"mmm")</f>
        <v>Jul</v>
      </c>
    </row>
    <row r="1434" spans="1:20" ht="15.75" x14ac:dyDescent="0.25">
      <c r="A1434" s="2">
        <v>1467</v>
      </c>
      <c r="B1434" s="3">
        <v>46224</v>
      </c>
      <c r="C1434" s="4" t="s">
        <v>26</v>
      </c>
      <c r="D1434" s="4" t="s">
        <v>69</v>
      </c>
      <c r="E1434" s="4" t="s">
        <v>48</v>
      </c>
      <c r="F1434" s="4" t="s">
        <v>33</v>
      </c>
      <c r="G1434" s="4" t="s">
        <v>54</v>
      </c>
      <c r="H1434" s="4" t="s">
        <v>65</v>
      </c>
      <c r="I1434" s="5">
        <v>1</v>
      </c>
      <c r="J1434" s="6">
        <v>50.59</v>
      </c>
      <c r="K1434" s="7">
        <v>0.05</v>
      </c>
      <c r="L1434" s="6">
        <v>22.04</v>
      </c>
      <c r="M1434" s="6">
        <f t="shared" si="88"/>
        <v>48.060499999999998</v>
      </c>
      <c r="N1434" s="6">
        <f t="shared" si="89"/>
        <v>22.04</v>
      </c>
      <c r="O1434" s="6">
        <f t="shared" si="90"/>
        <v>26.020499999999998</v>
      </c>
      <c r="P1434" s="8">
        <f t="shared" si="91"/>
        <v>0.54141134611583319</v>
      </c>
      <c r="Q1434" s="9">
        <f>YEAR(SalesDataTable[[#This Row],[Order Date]])</f>
        <v>2026</v>
      </c>
      <c r="R1434" s="8" t="str">
        <f>"Q"&amp;ROUNDUP(MONTH(SalesDataTable[[#This Row],[Order Date]])/3,0)</f>
        <v>Q3</v>
      </c>
      <c r="S1434" s="5">
        <f>MONTH(SalesDataTable[[#This Row],[Order Date]])</f>
        <v>7</v>
      </c>
      <c r="T1434" s="8" t="str">
        <f>TEXT(SalesDataTable[[#This Row],[Order Date]],"mmm")</f>
        <v>Jul</v>
      </c>
    </row>
    <row r="1435" spans="1:20" ht="15.75" x14ac:dyDescent="0.25">
      <c r="A1435" s="2">
        <v>1552</v>
      </c>
      <c r="B1435" s="3">
        <v>46224</v>
      </c>
      <c r="C1435" s="4" t="s">
        <v>40</v>
      </c>
      <c r="D1435" s="4" t="s">
        <v>41</v>
      </c>
      <c r="E1435" s="4" t="s">
        <v>39</v>
      </c>
      <c r="F1435" s="4" t="s">
        <v>33</v>
      </c>
      <c r="G1435" s="4" t="s">
        <v>34</v>
      </c>
      <c r="H1435" s="4" t="s">
        <v>52</v>
      </c>
      <c r="I1435" s="5">
        <v>2</v>
      </c>
      <c r="J1435" s="6">
        <v>46.34</v>
      </c>
      <c r="K1435" s="7">
        <v>0.1</v>
      </c>
      <c r="L1435" s="6">
        <v>18.41</v>
      </c>
      <c r="M1435" s="6">
        <f t="shared" si="88"/>
        <v>83.412000000000006</v>
      </c>
      <c r="N1435" s="6">
        <f t="shared" si="89"/>
        <v>36.82</v>
      </c>
      <c r="O1435" s="6">
        <f t="shared" si="90"/>
        <v>46.592000000000006</v>
      </c>
      <c r="P1435" s="8">
        <f t="shared" si="91"/>
        <v>0.55857670359180933</v>
      </c>
      <c r="Q1435" s="9">
        <f>YEAR(SalesDataTable[[#This Row],[Order Date]])</f>
        <v>2026</v>
      </c>
      <c r="R1435" s="8" t="str">
        <f>"Q"&amp;ROUNDUP(MONTH(SalesDataTable[[#This Row],[Order Date]])/3,0)</f>
        <v>Q3</v>
      </c>
      <c r="S1435" s="5">
        <f>MONTH(SalesDataTable[[#This Row],[Order Date]])</f>
        <v>7</v>
      </c>
      <c r="T1435" s="8" t="str">
        <f>TEXT(SalesDataTable[[#This Row],[Order Date]],"mmm")</f>
        <v>Jul</v>
      </c>
    </row>
    <row r="1436" spans="1:20" ht="15.75" x14ac:dyDescent="0.25">
      <c r="A1436" s="2">
        <v>1745</v>
      </c>
      <c r="B1436" s="3">
        <v>46224</v>
      </c>
      <c r="C1436" s="4" t="s">
        <v>26</v>
      </c>
      <c r="D1436" s="4" t="s">
        <v>47</v>
      </c>
      <c r="E1436" s="4" t="s">
        <v>48</v>
      </c>
      <c r="F1436" s="4" t="s">
        <v>33</v>
      </c>
      <c r="G1436" s="4" t="s">
        <v>29</v>
      </c>
      <c r="H1436" s="4" t="s">
        <v>30</v>
      </c>
      <c r="I1436" s="5">
        <v>1</v>
      </c>
      <c r="J1436" s="6">
        <v>91.45</v>
      </c>
      <c r="K1436" s="7">
        <v>0</v>
      </c>
      <c r="L1436" s="6">
        <v>44.16</v>
      </c>
      <c r="M1436" s="6">
        <f t="shared" si="88"/>
        <v>91.45</v>
      </c>
      <c r="N1436" s="6">
        <f t="shared" si="89"/>
        <v>44.16</v>
      </c>
      <c r="O1436" s="6">
        <f t="shared" si="90"/>
        <v>47.290000000000006</v>
      </c>
      <c r="P1436" s="8">
        <f t="shared" si="91"/>
        <v>0.51711317659923461</v>
      </c>
      <c r="Q1436" s="9">
        <f>YEAR(SalesDataTable[[#This Row],[Order Date]])</f>
        <v>2026</v>
      </c>
      <c r="R1436" s="8" t="str">
        <f>"Q"&amp;ROUNDUP(MONTH(SalesDataTable[[#This Row],[Order Date]])/3,0)</f>
        <v>Q3</v>
      </c>
      <c r="S1436" s="5">
        <f>MONTH(SalesDataTable[[#This Row],[Order Date]])</f>
        <v>7</v>
      </c>
      <c r="T1436" s="8" t="str">
        <f>TEXT(SalesDataTable[[#This Row],[Order Date]],"mmm")</f>
        <v>Jul</v>
      </c>
    </row>
    <row r="1437" spans="1:20" ht="15.75" x14ac:dyDescent="0.25">
      <c r="A1437" s="2">
        <v>2174</v>
      </c>
      <c r="B1437" s="3">
        <v>46224</v>
      </c>
      <c r="C1437" s="4" t="s">
        <v>40</v>
      </c>
      <c r="D1437" s="4" t="s">
        <v>53</v>
      </c>
      <c r="E1437" s="4" t="s">
        <v>48</v>
      </c>
      <c r="F1437" s="4" t="s">
        <v>23</v>
      </c>
      <c r="G1437" s="4" t="s">
        <v>24</v>
      </c>
      <c r="H1437" s="4" t="s">
        <v>46</v>
      </c>
      <c r="I1437" s="5">
        <v>3</v>
      </c>
      <c r="J1437" s="6">
        <v>40.28</v>
      </c>
      <c r="K1437" s="7">
        <v>0</v>
      </c>
      <c r="L1437" s="6">
        <v>17.12</v>
      </c>
      <c r="M1437" s="6">
        <f t="shared" si="88"/>
        <v>120.84</v>
      </c>
      <c r="N1437" s="6">
        <f t="shared" si="89"/>
        <v>51.36</v>
      </c>
      <c r="O1437" s="6">
        <f t="shared" si="90"/>
        <v>69.48</v>
      </c>
      <c r="P1437" s="8">
        <f t="shared" si="91"/>
        <v>0.57497517378351537</v>
      </c>
      <c r="Q1437" s="9">
        <f>YEAR(SalesDataTable[[#This Row],[Order Date]])</f>
        <v>2026</v>
      </c>
      <c r="R1437" s="8" t="str">
        <f>"Q"&amp;ROUNDUP(MONTH(SalesDataTable[[#This Row],[Order Date]])/3,0)</f>
        <v>Q3</v>
      </c>
      <c r="S1437" s="5">
        <f>MONTH(SalesDataTable[[#This Row],[Order Date]])</f>
        <v>7</v>
      </c>
      <c r="T1437" s="8" t="str">
        <f>TEXT(SalesDataTable[[#This Row],[Order Date]],"mmm")</f>
        <v>Jul</v>
      </c>
    </row>
    <row r="1438" spans="1:20" ht="15.75" x14ac:dyDescent="0.25">
      <c r="A1438" s="2">
        <v>3444</v>
      </c>
      <c r="B1438" s="3">
        <v>46224</v>
      </c>
      <c r="C1438" s="4" t="s">
        <v>26</v>
      </c>
      <c r="D1438" s="4" t="s">
        <v>69</v>
      </c>
      <c r="E1438" s="4" t="s">
        <v>22</v>
      </c>
      <c r="F1438" s="4" t="s">
        <v>23</v>
      </c>
      <c r="G1438" s="4" t="s">
        <v>54</v>
      </c>
      <c r="H1438" s="4" t="s">
        <v>62</v>
      </c>
      <c r="I1438" s="5">
        <v>2</v>
      </c>
      <c r="J1438" s="6">
        <v>36.93</v>
      </c>
      <c r="K1438" s="7">
        <v>0</v>
      </c>
      <c r="L1438" s="6">
        <v>13.63</v>
      </c>
      <c r="M1438" s="6">
        <f t="shared" si="88"/>
        <v>73.86</v>
      </c>
      <c r="N1438" s="6">
        <f t="shared" si="89"/>
        <v>27.26</v>
      </c>
      <c r="O1438" s="6">
        <f t="shared" si="90"/>
        <v>46.599999999999994</v>
      </c>
      <c r="P1438" s="8">
        <f t="shared" si="91"/>
        <v>0.63092336853506625</v>
      </c>
      <c r="Q1438" s="9">
        <f>YEAR(SalesDataTable[[#This Row],[Order Date]])</f>
        <v>2026</v>
      </c>
      <c r="R1438" s="8" t="str">
        <f>"Q"&amp;ROUNDUP(MONTH(SalesDataTable[[#This Row],[Order Date]])/3,0)</f>
        <v>Q3</v>
      </c>
      <c r="S1438" s="5">
        <f>MONTH(SalesDataTable[[#This Row],[Order Date]])</f>
        <v>7</v>
      </c>
      <c r="T1438" s="8" t="str">
        <f>TEXT(SalesDataTable[[#This Row],[Order Date]],"mmm")</f>
        <v>Jul</v>
      </c>
    </row>
    <row r="1439" spans="1:20" ht="15.75" x14ac:dyDescent="0.25">
      <c r="A1439" s="2">
        <v>3646</v>
      </c>
      <c r="B1439" s="3">
        <v>46224</v>
      </c>
      <c r="C1439" s="4" t="s">
        <v>31</v>
      </c>
      <c r="D1439" s="4" t="s">
        <v>32</v>
      </c>
      <c r="E1439" s="4" t="s">
        <v>48</v>
      </c>
      <c r="F1439" s="4" t="s">
        <v>23</v>
      </c>
      <c r="G1439" s="4" t="s">
        <v>29</v>
      </c>
      <c r="H1439" s="4" t="s">
        <v>37</v>
      </c>
      <c r="I1439" s="5">
        <v>1</v>
      </c>
      <c r="J1439" s="6">
        <v>143.69</v>
      </c>
      <c r="K1439" s="7">
        <v>0</v>
      </c>
      <c r="L1439" s="6">
        <v>80.87</v>
      </c>
      <c r="M1439" s="6">
        <f t="shared" si="88"/>
        <v>143.69</v>
      </c>
      <c r="N1439" s="6">
        <f t="shared" si="89"/>
        <v>80.87</v>
      </c>
      <c r="O1439" s="6">
        <f t="shared" si="90"/>
        <v>62.819999999999993</v>
      </c>
      <c r="P1439" s="8">
        <f t="shared" si="91"/>
        <v>0.43719117544714309</v>
      </c>
      <c r="Q1439" s="9">
        <f>YEAR(SalesDataTable[[#This Row],[Order Date]])</f>
        <v>2026</v>
      </c>
      <c r="R1439" s="8" t="str">
        <f>"Q"&amp;ROUNDUP(MONTH(SalesDataTable[[#This Row],[Order Date]])/3,0)</f>
        <v>Q3</v>
      </c>
      <c r="S1439" s="5">
        <f>MONTH(SalesDataTable[[#This Row],[Order Date]])</f>
        <v>7</v>
      </c>
      <c r="T1439" s="8" t="str">
        <f>TEXT(SalesDataTable[[#This Row],[Order Date]],"mmm")</f>
        <v>Jul</v>
      </c>
    </row>
    <row r="1440" spans="1:20" ht="15.75" x14ac:dyDescent="0.25">
      <c r="A1440" s="2">
        <v>4558</v>
      </c>
      <c r="B1440" s="3">
        <v>46224</v>
      </c>
      <c r="C1440" s="4" t="s">
        <v>26</v>
      </c>
      <c r="D1440" s="4" t="s">
        <v>69</v>
      </c>
      <c r="E1440" s="4" t="s">
        <v>48</v>
      </c>
      <c r="F1440" s="4" t="s">
        <v>33</v>
      </c>
      <c r="G1440" s="4" t="s">
        <v>29</v>
      </c>
      <c r="H1440" s="4" t="s">
        <v>37</v>
      </c>
      <c r="I1440" s="5">
        <v>2</v>
      </c>
      <c r="J1440" s="6">
        <v>147.09</v>
      </c>
      <c r="K1440" s="7">
        <v>0</v>
      </c>
      <c r="L1440" s="6">
        <v>81.58</v>
      </c>
      <c r="M1440" s="6">
        <f t="shared" si="88"/>
        <v>294.18</v>
      </c>
      <c r="N1440" s="6">
        <f t="shared" si="89"/>
        <v>163.16</v>
      </c>
      <c r="O1440" s="6">
        <f t="shared" si="90"/>
        <v>131.02000000000001</v>
      </c>
      <c r="P1440" s="8">
        <f t="shared" si="91"/>
        <v>0.44537358080087025</v>
      </c>
      <c r="Q1440" s="9">
        <f>YEAR(SalesDataTable[[#This Row],[Order Date]])</f>
        <v>2026</v>
      </c>
      <c r="R1440" s="8" t="str">
        <f>"Q"&amp;ROUNDUP(MONTH(SalesDataTable[[#This Row],[Order Date]])/3,0)</f>
        <v>Q3</v>
      </c>
      <c r="S1440" s="5">
        <f>MONTH(SalesDataTable[[#This Row],[Order Date]])</f>
        <v>7</v>
      </c>
      <c r="T1440" s="8" t="str">
        <f>TEXT(SalesDataTable[[#This Row],[Order Date]],"mmm")</f>
        <v>Jul</v>
      </c>
    </row>
    <row r="1441" spans="1:20" ht="15.75" x14ac:dyDescent="0.25">
      <c r="A1441" s="2">
        <v>4564</v>
      </c>
      <c r="B1441" s="3">
        <v>46224</v>
      </c>
      <c r="C1441" s="4" t="s">
        <v>31</v>
      </c>
      <c r="D1441" s="4" t="s">
        <v>45</v>
      </c>
      <c r="E1441" s="4" t="s">
        <v>22</v>
      </c>
      <c r="F1441" s="4" t="s">
        <v>33</v>
      </c>
      <c r="G1441" s="4" t="s">
        <v>29</v>
      </c>
      <c r="H1441" s="4" t="s">
        <v>57</v>
      </c>
      <c r="I1441" s="5">
        <v>1</v>
      </c>
      <c r="J1441" s="6">
        <v>153.88</v>
      </c>
      <c r="K1441" s="7">
        <v>0</v>
      </c>
      <c r="L1441" s="6">
        <v>80.98</v>
      </c>
      <c r="M1441" s="6">
        <f t="shared" si="88"/>
        <v>153.88</v>
      </c>
      <c r="N1441" s="6">
        <f t="shared" si="89"/>
        <v>80.98</v>
      </c>
      <c r="O1441" s="6">
        <f t="shared" si="90"/>
        <v>72.899999999999991</v>
      </c>
      <c r="P1441" s="8">
        <f t="shared" si="91"/>
        <v>0.47374577592929551</v>
      </c>
      <c r="Q1441" s="9">
        <f>YEAR(SalesDataTable[[#This Row],[Order Date]])</f>
        <v>2026</v>
      </c>
      <c r="R1441" s="8" t="str">
        <f>"Q"&amp;ROUNDUP(MONTH(SalesDataTable[[#This Row],[Order Date]])/3,0)</f>
        <v>Q3</v>
      </c>
      <c r="S1441" s="5">
        <f>MONTH(SalesDataTable[[#This Row],[Order Date]])</f>
        <v>7</v>
      </c>
      <c r="T1441" s="8" t="str">
        <f>TEXT(SalesDataTable[[#This Row],[Order Date]],"mmm")</f>
        <v>Jul</v>
      </c>
    </row>
    <row r="1442" spans="1:20" ht="15.75" x14ac:dyDescent="0.25">
      <c r="A1442" s="2">
        <v>4616</v>
      </c>
      <c r="B1442" s="3">
        <v>46224</v>
      </c>
      <c r="C1442" s="4" t="s">
        <v>40</v>
      </c>
      <c r="D1442" s="4" t="s">
        <v>67</v>
      </c>
      <c r="E1442" s="4" t="s">
        <v>48</v>
      </c>
      <c r="F1442" s="4" t="s">
        <v>33</v>
      </c>
      <c r="G1442" s="4" t="s">
        <v>29</v>
      </c>
      <c r="H1442" s="4" t="s">
        <v>66</v>
      </c>
      <c r="I1442" s="5">
        <v>3</v>
      </c>
      <c r="J1442" s="6">
        <v>72.2</v>
      </c>
      <c r="K1442" s="7">
        <v>0</v>
      </c>
      <c r="L1442" s="6">
        <v>31.45</v>
      </c>
      <c r="M1442" s="6">
        <f t="shared" si="88"/>
        <v>216.60000000000002</v>
      </c>
      <c r="N1442" s="6">
        <f t="shared" si="89"/>
        <v>94.35</v>
      </c>
      <c r="O1442" s="6">
        <f t="shared" si="90"/>
        <v>122.25000000000003</v>
      </c>
      <c r="P1442" s="8">
        <f t="shared" si="91"/>
        <v>0.5644044321329641</v>
      </c>
      <c r="Q1442" s="9">
        <f>YEAR(SalesDataTable[[#This Row],[Order Date]])</f>
        <v>2026</v>
      </c>
      <c r="R1442" s="8" t="str">
        <f>"Q"&amp;ROUNDUP(MONTH(SalesDataTable[[#This Row],[Order Date]])/3,0)</f>
        <v>Q3</v>
      </c>
      <c r="S1442" s="5">
        <f>MONTH(SalesDataTable[[#This Row],[Order Date]])</f>
        <v>7</v>
      </c>
      <c r="T1442" s="8" t="str">
        <f>TEXT(SalesDataTable[[#This Row],[Order Date]],"mmm")</f>
        <v>Jul</v>
      </c>
    </row>
    <row r="1443" spans="1:20" ht="15.75" x14ac:dyDescent="0.25">
      <c r="A1443" s="2">
        <v>536</v>
      </c>
      <c r="B1443" s="3">
        <v>46225</v>
      </c>
      <c r="C1443" s="4" t="s">
        <v>40</v>
      </c>
      <c r="D1443" s="4" t="s">
        <v>67</v>
      </c>
      <c r="E1443" s="4" t="s">
        <v>39</v>
      </c>
      <c r="F1443" s="4" t="s">
        <v>36</v>
      </c>
      <c r="G1443" s="4" t="s">
        <v>54</v>
      </c>
      <c r="H1443" s="4" t="s">
        <v>55</v>
      </c>
      <c r="I1443" s="5">
        <v>1</v>
      </c>
      <c r="J1443" s="6">
        <v>40.67</v>
      </c>
      <c r="K1443" s="7">
        <v>0</v>
      </c>
      <c r="L1443" s="6">
        <v>14.28</v>
      </c>
      <c r="M1443" s="6">
        <f t="shared" si="88"/>
        <v>40.67</v>
      </c>
      <c r="N1443" s="6">
        <f t="shared" si="89"/>
        <v>14.28</v>
      </c>
      <c r="O1443" s="6">
        <f t="shared" si="90"/>
        <v>26.39</v>
      </c>
      <c r="P1443" s="8">
        <f t="shared" si="91"/>
        <v>0.64888123924268504</v>
      </c>
      <c r="Q1443" s="9">
        <f>YEAR(SalesDataTable[[#This Row],[Order Date]])</f>
        <v>2026</v>
      </c>
      <c r="R1443" s="8" t="str">
        <f>"Q"&amp;ROUNDUP(MONTH(SalesDataTable[[#This Row],[Order Date]])/3,0)</f>
        <v>Q3</v>
      </c>
      <c r="S1443" s="5">
        <f>MONTH(SalesDataTable[[#This Row],[Order Date]])</f>
        <v>7</v>
      </c>
      <c r="T1443" s="8" t="str">
        <f>TEXT(SalesDataTable[[#This Row],[Order Date]],"mmm")</f>
        <v>Jul</v>
      </c>
    </row>
    <row r="1444" spans="1:20" ht="15.75" x14ac:dyDescent="0.25">
      <c r="A1444" s="2">
        <v>571</v>
      </c>
      <c r="B1444" s="3">
        <v>46225</v>
      </c>
      <c r="C1444" s="4" t="s">
        <v>20</v>
      </c>
      <c r="D1444" s="4" t="s">
        <v>21</v>
      </c>
      <c r="E1444" s="4" t="s">
        <v>22</v>
      </c>
      <c r="F1444" s="4" t="s">
        <v>33</v>
      </c>
      <c r="G1444" s="4" t="s">
        <v>29</v>
      </c>
      <c r="H1444" s="4" t="s">
        <v>57</v>
      </c>
      <c r="I1444" s="5">
        <v>3</v>
      </c>
      <c r="J1444" s="6">
        <v>152.53</v>
      </c>
      <c r="K1444" s="7">
        <v>0</v>
      </c>
      <c r="L1444" s="6">
        <v>80.88</v>
      </c>
      <c r="M1444" s="6">
        <f t="shared" si="88"/>
        <v>457.59000000000003</v>
      </c>
      <c r="N1444" s="6">
        <f t="shared" si="89"/>
        <v>242.64</v>
      </c>
      <c r="O1444" s="6">
        <f t="shared" si="90"/>
        <v>214.95000000000005</v>
      </c>
      <c r="P1444" s="8">
        <f t="shared" si="91"/>
        <v>0.46974365698551113</v>
      </c>
      <c r="Q1444" s="9">
        <f>YEAR(SalesDataTable[[#This Row],[Order Date]])</f>
        <v>2026</v>
      </c>
      <c r="R1444" s="8" t="str">
        <f>"Q"&amp;ROUNDUP(MONTH(SalesDataTable[[#This Row],[Order Date]])/3,0)</f>
        <v>Q3</v>
      </c>
      <c r="S1444" s="5">
        <f>MONTH(SalesDataTable[[#This Row],[Order Date]])</f>
        <v>7</v>
      </c>
      <c r="T1444" s="8" t="str">
        <f>TEXT(SalesDataTable[[#This Row],[Order Date]],"mmm")</f>
        <v>Jul</v>
      </c>
    </row>
    <row r="1445" spans="1:20" ht="15.75" x14ac:dyDescent="0.25">
      <c r="A1445" s="2">
        <v>965</v>
      </c>
      <c r="B1445" s="3">
        <v>46225</v>
      </c>
      <c r="C1445" s="4" t="s">
        <v>26</v>
      </c>
      <c r="D1445" s="4" t="s">
        <v>61</v>
      </c>
      <c r="E1445" s="4" t="s">
        <v>39</v>
      </c>
      <c r="F1445" s="4" t="s">
        <v>23</v>
      </c>
      <c r="G1445" s="4" t="s">
        <v>34</v>
      </c>
      <c r="H1445" s="4" t="s">
        <v>35</v>
      </c>
      <c r="I1445" s="5">
        <v>2</v>
      </c>
      <c r="J1445" s="6">
        <v>35.39</v>
      </c>
      <c r="K1445" s="7">
        <v>0.05</v>
      </c>
      <c r="L1445" s="6">
        <v>13.39</v>
      </c>
      <c r="M1445" s="6">
        <f t="shared" si="88"/>
        <v>67.241</v>
      </c>
      <c r="N1445" s="6">
        <f t="shared" si="89"/>
        <v>26.78</v>
      </c>
      <c r="O1445" s="6">
        <f t="shared" si="90"/>
        <v>40.460999999999999</v>
      </c>
      <c r="P1445" s="8">
        <f t="shared" si="91"/>
        <v>0.60173108668818132</v>
      </c>
      <c r="Q1445" s="9">
        <f>YEAR(SalesDataTable[[#This Row],[Order Date]])</f>
        <v>2026</v>
      </c>
      <c r="R1445" s="8" t="str">
        <f>"Q"&amp;ROUNDUP(MONTH(SalesDataTable[[#This Row],[Order Date]])/3,0)</f>
        <v>Q3</v>
      </c>
      <c r="S1445" s="5">
        <f>MONTH(SalesDataTable[[#This Row],[Order Date]])</f>
        <v>7</v>
      </c>
      <c r="T1445" s="8" t="str">
        <f>TEXT(SalesDataTable[[#This Row],[Order Date]],"mmm")</f>
        <v>Jul</v>
      </c>
    </row>
    <row r="1446" spans="1:20" ht="15.75" x14ac:dyDescent="0.25">
      <c r="A1446" s="2">
        <v>1504</v>
      </c>
      <c r="B1446" s="3">
        <v>46225</v>
      </c>
      <c r="C1446" s="4" t="s">
        <v>40</v>
      </c>
      <c r="D1446" s="4" t="s">
        <v>41</v>
      </c>
      <c r="E1446" s="4" t="s">
        <v>22</v>
      </c>
      <c r="F1446" s="4" t="s">
        <v>23</v>
      </c>
      <c r="G1446" s="4" t="s">
        <v>29</v>
      </c>
      <c r="H1446" s="4" t="s">
        <v>30</v>
      </c>
      <c r="I1446" s="5">
        <v>5</v>
      </c>
      <c r="J1446" s="6">
        <v>93.35</v>
      </c>
      <c r="K1446" s="7">
        <v>0</v>
      </c>
      <c r="L1446" s="6">
        <v>46.31</v>
      </c>
      <c r="M1446" s="6">
        <f t="shared" si="88"/>
        <v>466.75</v>
      </c>
      <c r="N1446" s="6">
        <f t="shared" si="89"/>
        <v>231.55</v>
      </c>
      <c r="O1446" s="6">
        <f t="shared" si="90"/>
        <v>235.2</v>
      </c>
      <c r="P1446" s="8">
        <f t="shared" si="91"/>
        <v>0.50391001606855912</v>
      </c>
      <c r="Q1446" s="9">
        <f>YEAR(SalesDataTable[[#This Row],[Order Date]])</f>
        <v>2026</v>
      </c>
      <c r="R1446" s="8" t="str">
        <f>"Q"&amp;ROUNDUP(MONTH(SalesDataTable[[#This Row],[Order Date]])/3,0)</f>
        <v>Q3</v>
      </c>
      <c r="S1446" s="5">
        <f>MONTH(SalesDataTable[[#This Row],[Order Date]])</f>
        <v>7</v>
      </c>
      <c r="T1446" s="8" t="str">
        <f>TEXT(SalesDataTable[[#This Row],[Order Date]],"mmm")</f>
        <v>Jul</v>
      </c>
    </row>
    <row r="1447" spans="1:20" ht="15.75" x14ac:dyDescent="0.25">
      <c r="A1447" s="2">
        <v>2560</v>
      </c>
      <c r="B1447" s="3">
        <v>46225</v>
      </c>
      <c r="C1447" s="4" t="s">
        <v>26</v>
      </c>
      <c r="D1447" s="4" t="s">
        <v>63</v>
      </c>
      <c r="E1447" s="4" t="s">
        <v>22</v>
      </c>
      <c r="F1447" s="4" t="s">
        <v>23</v>
      </c>
      <c r="G1447" s="4" t="s">
        <v>24</v>
      </c>
      <c r="H1447" s="4" t="s">
        <v>42</v>
      </c>
      <c r="I1447" s="5">
        <v>2</v>
      </c>
      <c r="J1447" s="6">
        <v>51.71</v>
      </c>
      <c r="K1447" s="7">
        <v>0</v>
      </c>
      <c r="L1447" s="6">
        <v>22.75</v>
      </c>
      <c r="M1447" s="6">
        <f t="shared" si="88"/>
        <v>103.42</v>
      </c>
      <c r="N1447" s="6">
        <f t="shared" si="89"/>
        <v>45.5</v>
      </c>
      <c r="O1447" s="6">
        <f t="shared" si="90"/>
        <v>57.92</v>
      </c>
      <c r="P1447" s="8">
        <f t="shared" si="91"/>
        <v>0.5600464126861342</v>
      </c>
      <c r="Q1447" s="9">
        <f>YEAR(SalesDataTable[[#This Row],[Order Date]])</f>
        <v>2026</v>
      </c>
      <c r="R1447" s="8" t="str">
        <f>"Q"&amp;ROUNDUP(MONTH(SalesDataTable[[#This Row],[Order Date]])/3,0)</f>
        <v>Q3</v>
      </c>
      <c r="S1447" s="5">
        <f>MONTH(SalesDataTable[[#This Row],[Order Date]])</f>
        <v>7</v>
      </c>
      <c r="T1447" s="8" t="str">
        <f>TEXT(SalesDataTable[[#This Row],[Order Date]],"mmm")</f>
        <v>Jul</v>
      </c>
    </row>
    <row r="1448" spans="1:20" ht="15.75" x14ac:dyDescent="0.25">
      <c r="A1448" s="2">
        <v>2758</v>
      </c>
      <c r="B1448" s="3">
        <v>46225</v>
      </c>
      <c r="C1448" s="4" t="s">
        <v>20</v>
      </c>
      <c r="D1448" s="4" t="s">
        <v>21</v>
      </c>
      <c r="E1448" s="4" t="s">
        <v>22</v>
      </c>
      <c r="F1448" s="4" t="s">
        <v>33</v>
      </c>
      <c r="G1448" s="4" t="s">
        <v>24</v>
      </c>
      <c r="H1448" s="4" t="s">
        <v>46</v>
      </c>
      <c r="I1448" s="5">
        <v>1</v>
      </c>
      <c r="J1448" s="6">
        <v>39.86</v>
      </c>
      <c r="K1448" s="7">
        <v>0</v>
      </c>
      <c r="L1448" s="6">
        <v>16.53</v>
      </c>
      <c r="M1448" s="6">
        <f t="shared" si="88"/>
        <v>39.86</v>
      </c>
      <c r="N1448" s="6">
        <f t="shared" si="89"/>
        <v>16.53</v>
      </c>
      <c r="O1448" s="6">
        <f t="shared" si="90"/>
        <v>23.33</v>
      </c>
      <c r="P1448" s="8">
        <f t="shared" si="91"/>
        <v>0.58529854490717503</v>
      </c>
      <c r="Q1448" s="9">
        <f>YEAR(SalesDataTable[[#This Row],[Order Date]])</f>
        <v>2026</v>
      </c>
      <c r="R1448" s="8" t="str">
        <f>"Q"&amp;ROUNDUP(MONTH(SalesDataTable[[#This Row],[Order Date]])/3,0)</f>
        <v>Q3</v>
      </c>
      <c r="S1448" s="5">
        <f>MONTH(SalesDataTable[[#This Row],[Order Date]])</f>
        <v>7</v>
      </c>
      <c r="T1448" s="8" t="str">
        <f>TEXT(SalesDataTable[[#This Row],[Order Date]],"mmm")</f>
        <v>Jul</v>
      </c>
    </row>
    <row r="1449" spans="1:20" ht="15.75" x14ac:dyDescent="0.25">
      <c r="A1449" s="2">
        <v>4030</v>
      </c>
      <c r="B1449" s="3">
        <v>46225</v>
      </c>
      <c r="C1449" s="4" t="s">
        <v>40</v>
      </c>
      <c r="D1449" s="4" t="s">
        <v>53</v>
      </c>
      <c r="E1449" s="4" t="s">
        <v>22</v>
      </c>
      <c r="F1449" s="4" t="s">
        <v>33</v>
      </c>
      <c r="G1449" s="4" t="s">
        <v>43</v>
      </c>
      <c r="H1449" s="4" t="s">
        <v>60</v>
      </c>
      <c r="I1449" s="5">
        <v>2</v>
      </c>
      <c r="J1449" s="6">
        <v>83.71</v>
      </c>
      <c r="K1449" s="7">
        <v>0</v>
      </c>
      <c r="L1449" s="6">
        <v>39.29</v>
      </c>
      <c r="M1449" s="6">
        <f t="shared" si="88"/>
        <v>167.42</v>
      </c>
      <c r="N1449" s="6">
        <f t="shared" si="89"/>
        <v>78.58</v>
      </c>
      <c r="O1449" s="6">
        <f t="shared" si="90"/>
        <v>88.839999999999989</v>
      </c>
      <c r="P1449" s="8">
        <f t="shared" si="91"/>
        <v>0.53064150041811009</v>
      </c>
      <c r="Q1449" s="9">
        <f>YEAR(SalesDataTable[[#This Row],[Order Date]])</f>
        <v>2026</v>
      </c>
      <c r="R1449" s="8" t="str">
        <f>"Q"&amp;ROUNDUP(MONTH(SalesDataTable[[#This Row],[Order Date]])/3,0)</f>
        <v>Q3</v>
      </c>
      <c r="S1449" s="5">
        <f>MONTH(SalesDataTable[[#This Row],[Order Date]])</f>
        <v>7</v>
      </c>
      <c r="T1449" s="8" t="str">
        <f>TEXT(SalesDataTable[[#This Row],[Order Date]],"mmm")</f>
        <v>Jul</v>
      </c>
    </row>
    <row r="1450" spans="1:20" ht="15.75" x14ac:dyDescent="0.25">
      <c r="A1450" s="2">
        <v>4337</v>
      </c>
      <c r="B1450" s="3">
        <v>46225</v>
      </c>
      <c r="C1450" s="4" t="s">
        <v>26</v>
      </c>
      <c r="D1450" s="4" t="s">
        <v>69</v>
      </c>
      <c r="E1450" s="4" t="s">
        <v>39</v>
      </c>
      <c r="F1450" s="4" t="s">
        <v>33</v>
      </c>
      <c r="G1450" s="4" t="s">
        <v>34</v>
      </c>
      <c r="H1450" s="4" t="s">
        <v>52</v>
      </c>
      <c r="I1450" s="5">
        <v>1</v>
      </c>
      <c r="J1450" s="6">
        <v>47.62</v>
      </c>
      <c r="K1450" s="7">
        <v>0</v>
      </c>
      <c r="L1450" s="6">
        <v>17.82</v>
      </c>
      <c r="M1450" s="6">
        <f t="shared" si="88"/>
        <v>47.62</v>
      </c>
      <c r="N1450" s="6">
        <f t="shared" si="89"/>
        <v>17.82</v>
      </c>
      <c r="O1450" s="6">
        <f t="shared" si="90"/>
        <v>29.799999999999997</v>
      </c>
      <c r="P1450" s="8">
        <f t="shared" si="91"/>
        <v>0.62578748425031494</v>
      </c>
      <c r="Q1450" s="9">
        <f>YEAR(SalesDataTable[[#This Row],[Order Date]])</f>
        <v>2026</v>
      </c>
      <c r="R1450" s="8" t="str">
        <f>"Q"&amp;ROUNDUP(MONTH(SalesDataTable[[#This Row],[Order Date]])/3,0)</f>
        <v>Q3</v>
      </c>
      <c r="S1450" s="5">
        <f>MONTH(SalesDataTable[[#This Row],[Order Date]])</f>
        <v>7</v>
      </c>
      <c r="T1450" s="8" t="str">
        <f>TEXT(SalesDataTable[[#This Row],[Order Date]],"mmm")</f>
        <v>Jul</v>
      </c>
    </row>
    <row r="1451" spans="1:20" ht="15.75" x14ac:dyDescent="0.25">
      <c r="A1451" s="2">
        <v>5129</v>
      </c>
      <c r="B1451" s="3">
        <v>46225</v>
      </c>
      <c r="C1451" s="4" t="s">
        <v>26</v>
      </c>
      <c r="D1451" s="4" t="s">
        <v>63</v>
      </c>
      <c r="E1451" s="4" t="s">
        <v>22</v>
      </c>
      <c r="F1451" s="4" t="s">
        <v>23</v>
      </c>
      <c r="G1451" s="4" t="s">
        <v>24</v>
      </c>
      <c r="H1451" s="4" t="s">
        <v>25</v>
      </c>
      <c r="I1451" s="5">
        <v>1</v>
      </c>
      <c r="J1451" s="6">
        <v>80.05</v>
      </c>
      <c r="K1451" s="7">
        <v>0.05</v>
      </c>
      <c r="L1451" s="6">
        <v>43.81</v>
      </c>
      <c r="M1451" s="6">
        <f t="shared" si="88"/>
        <v>76.047499999999999</v>
      </c>
      <c r="N1451" s="6">
        <f t="shared" si="89"/>
        <v>43.81</v>
      </c>
      <c r="O1451" s="6">
        <f t="shared" si="90"/>
        <v>32.237499999999997</v>
      </c>
      <c r="P1451" s="8">
        <f t="shared" si="91"/>
        <v>0.42391268615010352</v>
      </c>
      <c r="Q1451" s="9">
        <f>YEAR(SalesDataTable[[#This Row],[Order Date]])</f>
        <v>2026</v>
      </c>
      <c r="R1451" s="8" t="str">
        <f>"Q"&amp;ROUNDUP(MONTH(SalesDataTable[[#This Row],[Order Date]])/3,0)</f>
        <v>Q3</v>
      </c>
      <c r="S1451" s="5">
        <f>MONTH(SalesDataTable[[#This Row],[Order Date]])</f>
        <v>7</v>
      </c>
      <c r="T1451" s="8" t="str">
        <f>TEXT(SalesDataTable[[#This Row],[Order Date]],"mmm")</f>
        <v>Jul</v>
      </c>
    </row>
    <row r="1452" spans="1:20" ht="15.75" x14ac:dyDescent="0.25">
      <c r="A1452" s="2">
        <v>81</v>
      </c>
      <c r="B1452" s="3">
        <v>46226</v>
      </c>
      <c r="C1452" s="4" t="s">
        <v>40</v>
      </c>
      <c r="D1452" s="4" t="s">
        <v>53</v>
      </c>
      <c r="E1452" s="4" t="s">
        <v>39</v>
      </c>
      <c r="F1452" s="4" t="s">
        <v>23</v>
      </c>
      <c r="G1452" s="4" t="s">
        <v>54</v>
      </c>
      <c r="H1452" s="4" t="s">
        <v>65</v>
      </c>
      <c r="I1452" s="5">
        <v>1</v>
      </c>
      <c r="J1452" s="6">
        <v>51.82</v>
      </c>
      <c r="K1452" s="7">
        <v>0</v>
      </c>
      <c r="L1452" s="6">
        <v>21.43</v>
      </c>
      <c r="M1452" s="6">
        <f t="shared" si="88"/>
        <v>51.82</v>
      </c>
      <c r="N1452" s="6">
        <f t="shared" si="89"/>
        <v>21.43</v>
      </c>
      <c r="O1452" s="6">
        <f t="shared" si="90"/>
        <v>30.39</v>
      </c>
      <c r="P1452" s="8">
        <f t="shared" si="91"/>
        <v>0.58645310690852959</v>
      </c>
      <c r="Q1452" s="9">
        <f>YEAR(SalesDataTable[[#This Row],[Order Date]])</f>
        <v>2026</v>
      </c>
      <c r="R1452" s="8" t="str">
        <f>"Q"&amp;ROUNDUP(MONTH(SalesDataTable[[#This Row],[Order Date]])/3,0)</f>
        <v>Q3</v>
      </c>
      <c r="S1452" s="5">
        <f>MONTH(SalesDataTable[[#This Row],[Order Date]])</f>
        <v>7</v>
      </c>
      <c r="T1452" s="8" t="str">
        <f>TEXT(SalesDataTable[[#This Row],[Order Date]],"mmm")</f>
        <v>Jul</v>
      </c>
    </row>
    <row r="1453" spans="1:20" ht="15.75" x14ac:dyDescent="0.25">
      <c r="A1453" s="2">
        <v>493</v>
      </c>
      <c r="B1453" s="3">
        <v>46226</v>
      </c>
      <c r="C1453" s="4" t="s">
        <v>26</v>
      </c>
      <c r="D1453" s="4" t="s">
        <v>61</v>
      </c>
      <c r="E1453" s="4" t="s">
        <v>22</v>
      </c>
      <c r="F1453" s="4" t="s">
        <v>36</v>
      </c>
      <c r="G1453" s="4" t="s">
        <v>34</v>
      </c>
      <c r="H1453" s="4" t="s">
        <v>68</v>
      </c>
      <c r="I1453" s="5">
        <v>4</v>
      </c>
      <c r="J1453" s="6">
        <v>161.28</v>
      </c>
      <c r="K1453" s="7">
        <v>0.15</v>
      </c>
      <c r="L1453" s="6">
        <v>89.2</v>
      </c>
      <c r="M1453" s="6">
        <f t="shared" si="88"/>
        <v>548.35199999999998</v>
      </c>
      <c r="N1453" s="6">
        <f t="shared" si="89"/>
        <v>356.8</v>
      </c>
      <c r="O1453" s="6">
        <f t="shared" si="90"/>
        <v>191.55199999999996</v>
      </c>
      <c r="P1453" s="8">
        <f t="shared" si="91"/>
        <v>0.3493230625583566</v>
      </c>
      <c r="Q1453" s="9">
        <f>YEAR(SalesDataTable[[#This Row],[Order Date]])</f>
        <v>2026</v>
      </c>
      <c r="R1453" s="8" t="str">
        <f>"Q"&amp;ROUNDUP(MONTH(SalesDataTable[[#This Row],[Order Date]])/3,0)</f>
        <v>Q3</v>
      </c>
      <c r="S1453" s="5">
        <f>MONTH(SalesDataTable[[#This Row],[Order Date]])</f>
        <v>7</v>
      </c>
      <c r="T1453" s="8" t="str">
        <f>TEXT(SalesDataTable[[#This Row],[Order Date]],"mmm")</f>
        <v>Jul</v>
      </c>
    </row>
    <row r="1454" spans="1:20" ht="15.75" x14ac:dyDescent="0.25">
      <c r="A1454" s="2">
        <v>613</v>
      </c>
      <c r="B1454" s="3">
        <v>46226</v>
      </c>
      <c r="C1454" s="4" t="s">
        <v>20</v>
      </c>
      <c r="D1454" s="4" t="s">
        <v>21</v>
      </c>
      <c r="E1454" s="4" t="s">
        <v>22</v>
      </c>
      <c r="F1454" s="4" t="s">
        <v>33</v>
      </c>
      <c r="G1454" s="4" t="s">
        <v>24</v>
      </c>
      <c r="H1454" s="4" t="s">
        <v>46</v>
      </c>
      <c r="I1454" s="5">
        <v>1</v>
      </c>
      <c r="J1454" s="6">
        <v>39.86</v>
      </c>
      <c r="K1454" s="7">
        <v>0.05</v>
      </c>
      <c r="L1454" s="6">
        <v>16.989999999999998</v>
      </c>
      <c r="M1454" s="6">
        <f t="shared" si="88"/>
        <v>37.866999999999997</v>
      </c>
      <c r="N1454" s="6">
        <f t="shared" si="89"/>
        <v>16.989999999999998</v>
      </c>
      <c r="O1454" s="6">
        <f t="shared" si="90"/>
        <v>20.876999999999999</v>
      </c>
      <c r="P1454" s="8">
        <f t="shared" si="91"/>
        <v>0.55132437214461139</v>
      </c>
      <c r="Q1454" s="9">
        <f>YEAR(SalesDataTable[[#This Row],[Order Date]])</f>
        <v>2026</v>
      </c>
      <c r="R1454" s="8" t="str">
        <f>"Q"&amp;ROUNDUP(MONTH(SalesDataTable[[#This Row],[Order Date]])/3,0)</f>
        <v>Q3</v>
      </c>
      <c r="S1454" s="5">
        <f>MONTH(SalesDataTable[[#This Row],[Order Date]])</f>
        <v>7</v>
      </c>
      <c r="T1454" s="8" t="str">
        <f>TEXT(SalesDataTable[[#This Row],[Order Date]],"mmm")</f>
        <v>Jul</v>
      </c>
    </row>
    <row r="1455" spans="1:20" ht="15.75" x14ac:dyDescent="0.25">
      <c r="A1455" s="2">
        <v>958</v>
      </c>
      <c r="B1455" s="3">
        <v>46226</v>
      </c>
      <c r="C1455" s="4" t="s">
        <v>40</v>
      </c>
      <c r="D1455" s="4" t="s">
        <v>53</v>
      </c>
      <c r="E1455" s="4" t="s">
        <v>48</v>
      </c>
      <c r="F1455" s="4" t="s">
        <v>33</v>
      </c>
      <c r="G1455" s="4" t="s">
        <v>24</v>
      </c>
      <c r="H1455" s="4" t="s">
        <v>50</v>
      </c>
      <c r="I1455" s="5">
        <v>6</v>
      </c>
      <c r="J1455" s="6">
        <v>102.96</v>
      </c>
      <c r="K1455" s="7">
        <v>0.05</v>
      </c>
      <c r="L1455" s="6">
        <v>51.74</v>
      </c>
      <c r="M1455" s="6">
        <f t="shared" si="88"/>
        <v>586.87199999999996</v>
      </c>
      <c r="N1455" s="6">
        <f t="shared" si="89"/>
        <v>310.44</v>
      </c>
      <c r="O1455" s="6">
        <f t="shared" si="90"/>
        <v>276.43199999999996</v>
      </c>
      <c r="P1455" s="8">
        <f t="shared" si="91"/>
        <v>0.47102604997341835</v>
      </c>
      <c r="Q1455" s="9">
        <f>YEAR(SalesDataTable[[#This Row],[Order Date]])</f>
        <v>2026</v>
      </c>
      <c r="R1455" s="8" t="str">
        <f>"Q"&amp;ROUNDUP(MONTH(SalesDataTable[[#This Row],[Order Date]])/3,0)</f>
        <v>Q3</v>
      </c>
      <c r="S1455" s="5">
        <f>MONTH(SalesDataTable[[#This Row],[Order Date]])</f>
        <v>7</v>
      </c>
      <c r="T1455" s="8" t="str">
        <f>TEXT(SalesDataTable[[#This Row],[Order Date]],"mmm")</f>
        <v>Jul</v>
      </c>
    </row>
    <row r="1456" spans="1:20" ht="15.75" x14ac:dyDescent="0.25">
      <c r="A1456" s="2">
        <v>1270</v>
      </c>
      <c r="B1456" s="3">
        <v>46226</v>
      </c>
      <c r="C1456" s="4" t="s">
        <v>26</v>
      </c>
      <c r="D1456" s="4" t="s">
        <v>63</v>
      </c>
      <c r="E1456" s="4" t="s">
        <v>48</v>
      </c>
      <c r="F1456" s="4" t="s">
        <v>23</v>
      </c>
      <c r="G1456" s="4" t="s">
        <v>29</v>
      </c>
      <c r="H1456" s="4" t="s">
        <v>30</v>
      </c>
      <c r="I1456" s="5">
        <v>1</v>
      </c>
      <c r="J1456" s="6">
        <v>94.04</v>
      </c>
      <c r="K1456" s="7">
        <v>0</v>
      </c>
      <c r="L1456" s="6">
        <v>44.88</v>
      </c>
      <c r="M1456" s="6">
        <f t="shared" si="88"/>
        <v>94.04</v>
      </c>
      <c r="N1456" s="6">
        <f t="shared" si="89"/>
        <v>44.88</v>
      </c>
      <c r="O1456" s="6">
        <f t="shared" si="90"/>
        <v>49.160000000000004</v>
      </c>
      <c r="P1456" s="8">
        <f t="shared" si="91"/>
        <v>0.52275627392598889</v>
      </c>
      <c r="Q1456" s="9">
        <f>YEAR(SalesDataTable[[#This Row],[Order Date]])</f>
        <v>2026</v>
      </c>
      <c r="R1456" s="8" t="str">
        <f>"Q"&amp;ROUNDUP(MONTH(SalesDataTable[[#This Row],[Order Date]])/3,0)</f>
        <v>Q3</v>
      </c>
      <c r="S1456" s="5">
        <f>MONTH(SalesDataTable[[#This Row],[Order Date]])</f>
        <v>7</v>
      </c>
      <c r="T1456" s="8" t="str">
        <f>TEXT(SalesDataTable[[#This Row],[Order Date]],"mmm")</f>
        <v>Jul</v>
      </c>
    </row>
    <row r="1457" spans="1:20" ht="15.75" x14ac:dyDescent="0.25">
      <c r="A1457" s="2">
        <v>1513</v>
      </c>
      <c r="B1457" s="3">
        <v>46226</v>
      </c>
      <c r="C1457" s="4" t="s">
        <v>40</v>
      </c>
      <c r="D1457" s="4" t="s">
        <v>53</v>
      </c>
      <c r="E1457" s="4" t="s">
        <v>22</v>
      </c>
      <c r="F1457" s="4" t="s">
        <v>33</v>
      </c>
      <c r="G1457" s="4" t="s">
        <v>29</v>
      </c>
      <c r="H1457" s="4" t="s">
        <v>66</v>
      </c>
      <c r="I1457" s="5">
        <v>2</v>
      </c>
      <c r="J1457" s="6">
        <v>70.790000000000006</v>
      </c>
      <c r="K1457" s="7">
        <v>0</v>
      </c>
      <c r="L1457" s="6">
        <v>32.44</v>
      </c>
      <c r="M1457" s="6">
        <f t="shared" si="88"/>
        <v>141.58000000000001</v>
      </c>
      <c r="N1457" s="6">
        <f t="shared" si="89"/>
        <v>64.88</v>
      </c>
      <c r="O1457" s="6">
        <f t="shared" si="90"/>
        <v>76.700000000000017</v>
      </c>
      <c r="P1457" s="8">
        <f t="shared" si="91"/>
        <v>0.541743184065546</v>
      </c>
      <c r="Q1457" s="9">
        <f>YEAR(SalesDataTable[[#This Row],[Order Date]])</f>
        <v>2026</v>
      </c>
      <c r="R1457" s="8" t="str">
        <f>"Q"&amp;ROUNDUP(MONTH(SalesDataTable[[#This Row],[Order Date]])/3,0)</f>
        <v>Q3</v>
      </c>
      <c r="S1457" s="5">
        <f>MONTH(SalesDataTable[[#This Row],[Order Date]])</f>
        <v>7</v>
      </c>
      <c r="T1457" s="8" t="str">
        <f>TEXT(SalesDataTable[[#This Row],[Order Date]],"mmm")</f>
        <v>Jul</v>
      </c>
    </row>
    <row r="1458" spans="1:20" ht="15.75" x14ac:dyDescent="0.25">
      <c r="A1458" s="2">
        <v>2009</v>
      </c>
      <c r="B1458" s="3">
        <v>46226</v>
      </c>
      <c r="C1458" s="4" t="s">
        <v>31</v>
      </c>
      <c r="D1458" s="4" t="s">
        <v>59</v>
      </c>
      <c r="E1458" s="4" t="s">
        <v>22</v>
      </c>
      <c r="F1458" s="4" t="s">
        <v>33</v>
      </c>
      <c r="G1458" s="4" t="s">
        <v>34</v>
      </c>
      <c r="H1458" s="4" t="s">
        <v>52</v>
      </c>
      <c r="I1458" s="5">
        <v>2</v>
      </c>
      <c r="J1458" s="6">
        <v>46.41</v>
      </c>
      <c r="K1458" s="7">
        <v>0</v>
      </c>
      <c r="L1458" s="6">
        <v>18.600000000000001</v>
      </c>
      <c r="M1458" s="6">
        <f t="shared" si="88"/>
        <v>92.82</v>
      </c>
      <c r="N1458" s="6">
        <f t="shared" si="89"/>
        <v>37.200000000000003</v>
      </c>
      <c r="O1458" s="6">
        <f t="shared" si="90"/>
        <v>55.61999999999999</v>
      </c>
      <c r="P1458" s="8">
        <f t="shared" si="91"/>
        <v>0.59922430510665803</v>
      </c>
      <c r="Q1458" s="9">
        <f>YEAR(SalesDataTable[[#This Row],[Order Date]])</f>
        <v>2026</v>
      </c>
      <c r="R1458" s="8" t="str">
        <f>"Q"&amp;ROUNDUP(MONTH(SalesDataTable[[#This Row],[Order Date]])/3,0)</f>
        <v>Q3</v>
      </c>
      <c r="S1458" s="5">
        <f>MONTH(SalesDataTable[[#This Row],[Order Date]])</f>
        <v>7</v>
      </c>
      <c r="T1458" s="8" t="str">
        <f>TEXT(SalesDataTable[[#This Row],[Order Date]],"mmm")</f>
        <v>Jul</v>
      </c>
    </row>
    <row r="1459" spans="1:20" ht="15.75" x14ac:dyDescent="0.25">
      <c r="A1459" s="2">
        <v>2838</v>
      </c>
      <c r="B1459" s="3">
        <v>46226</v>
      </c>
      <c r="C1459" s="4" t="s">
        <v>40</v>
      </c>
      <c r="D1459" s="4" t="s">
        <v>67</v>
      </c>
      <c r="E1459" s="4" t="s">
        <v>48</v>
      </c>
      <c r="F1459" s="4" t="s">
        <v>33</v>
      </c>
      <c r="G1459" s="4" t="s">
        <v>29</v>
      </c>
      <c r="H1459" s="4" t="s">
        <v>66</v>
      </c>
      <c r="I1459" s="5">
        <v>1</v>
      </c>
      <c r="J1459" s="6">
        <v>69.75</v>
      </c>
      <c r="K1459" s="7">
        <v>0</v>
      </c>
      <c r="L1459" s="6">
        <v>33.299999999999997</v>
      </c>
      <c r="M1459" s="6">
        <f t="shared" si="88"/>
        <v>69.75</v>
      </c>
      <c r="N1459" s="6">
        <f t="shared" si="89"/>
        <v>33.299999999999997</v>
      </c>
      <c r="O1459" s="6">
        <f t="shared" si="90"/>
        <v>36.450000000000003</v>
      </c>
      <c r="P1459" s="8">
        <f t="shared" si="91"/>
        <v>0.52258064516129032</v>
      </c>
      <c r="Q1459" s="9">
        <f>YEAR(SalesDataTable[[#This Row],[Order Date]])</f>
        <v>2026</v>
      </c>
      <c r="R1459" s="8" t="str">
        <f>"Q"&amp;ROUNDUP(MONTH(SalesDataTable[[#This Row],[Order Date]])/3,0)</f>
        <v>Q3</v>
      </c>
      <c r="S1459" s="5">
        <f>MONTH(SalesDataTable[[#This Row],[Order Date]])</f>
        <v>7</v>
      </c>
      <c r="T1459" s="8" t="str">
        <f>TEXT(SalesDataTable[[#This Row],[Order Date]],"mmm")</f>
        <v>Jul</v>
      </c>
    </row>
    <row r="1460" spans="1:20" ht="15.75" x14ac:dyDescent="0.25">
      <c r="A1460" s="2">
        <v>3730</v>
      </c>
      <c r="B1460" s="3">
        <v>46226</v>
      </c>
      <c r="C1460" s="4" t="s">
        <v>20</v>
      </c>
      <c r="D1460" s="4" t="s">
        <v>70</v>
      </c>
      <c r="E1460" s="4" t="s">
        <v>39</v>
      </c>
      <c r="F1460" s="4" t="s">
        <v>36</v>
      </c>
      <c r="G1460" s="4" t="s">
        <v>24</v>
      </c>
      <c r="H1460" s="4" t="s">
        <v>46</v>
      </c>
      <c r="I1460" s="5">
        <v>3</v>
      </c>
      <c r="J1460" s="6">
        <v>40.81</v>
      </c>
      <c r="K1460" s="7">
        <v>0</v>
      </c>
      <c r="L1460" s="6">
        <v>16.86</v>
      </c>
      <c r="M1460" s="6">
        <f t="shared" si="88"/>
        <v>122.43</v>
      </c>
      <c r="N1460" s="6">
        <f t="shared" si="89"/>
        <v>50.58</v>
      </c>
      <c r="O1460" s="6">
        <f t="shared" si="90"/>
        <v>71.850000000000009</v>
      </c>
      <c r="P1460" s="8">
        <f t="shared" si="91"/>
        <v>0.58686596422445481</v>
      </c>
      <c r="Q1460" s="9">
        <f>YEAR(SalesDataTable[[#This Row],[Order Date]])</f>
        <v>2026</v>
      </c>
      <c r="R1460" s="8" t="str">
        <f>"Q"&amp;ROUNDUP(MONTH(SalesDataTable[[#This Row],[Order Date]])/3,0)</f>
        <v>Q3</v>
      </c>
      <c r="S1460" s="5">
        <f>MONTH(SalesDataTable[[#This Row],[Order Date]])</f>
        <v>7</v>
      </c>
      <c r="T1460" s="8" t="str">
        <f>TEXT(SalesDataTable[[#This Row],[Order Date]],"mmm")</f>
        <v>Jul</v>
      </c>
    </row>
    <row r="1461" spans="1:20" ht="15.75" x14ac:dyDescent="0.25">
      <c r="A1461" s="2">
        <v>4287</v>
      </c>
      <c r="B1461" s="3">
        <v>46226</v>
      </c>
      <c r="C1461" s="4" t="s">
        <v>40</v>
      </c>
      <c r="D1461" s="4" t="s">
        <v>53</v>
      </c>
      <c r="E1461" s="4" t="s">
        <v>48</v>
      </c>
      <c r="F1461" s="4" t="s">
        <v>23</v>
      </c>
      <c r="G1461" s="4" t="s">
        <v>29</v>
      </c>
      <c r="H1461" s="4" t="s">
        <v>57</v>
      </c>
      <c r="I1461" s="5">
        <v>5</v>
      </c>
      <c r="J1461" s="6">
        <v>156.69</v>
      </c>
      <c r="K1461" s="7">
        <v>0</v>
      </c>
      <c r="L1461" s="6">
        <v>80.489999999999995</v>
      </c>
      <c r="M1461" s="6">
        <f t="shared" si="88"/>
        <v>783.45</v>
      </c>
      <c r="N1461" s="6">
        <f t="shared" si="89"/>
        <v>402.45</v>
      </c>
      <c r="O1461" s="6">
        <f t="shared" si="90"/>
        <v>381.00000000000006</v>
      </c>
      <c r="P1461" s="8">
        <f t="shared" si="91"/>
        <v>0.48631054949262881</v>
      </c>
      <c r="Q1461" s="9">
        <f>YEAR(SalesDataTable[[#This Row],[Order Date]])</f>
        <v>2026</v>
      </c>
      <c r="R1461" s="8" t="str">
        <f>"Q"&amp;ROUNDUP(MONTH(SalesDataTable[[#This Row],[Order Date]])/3,0)</f>
        <v>Q3</v>
      </c>
      <c r="S1461" s="5">
        <f>MONTH(SalesDataTable[[#This Row],[Order Date]])</f>
        <v>7</v>
      </c>
      <c r="T1461" s="8" t="str">
        <f>TEXT(SalesDataTable[[#This Row],[Order Date]],"mmm")</f>
        <v>Jul</v>
      </c>
    </row>
    <row r="1462" spans="1:20" ht="15.75" x14ac:dyDescent="0.25">
      <c r="A1462" s="2">
        <v>4297</v>
      </c>
      <c r="B1462" s="3">
        <v>46226</v>
      </c>
      <c r="C1462" s="4" t="s">
        <v>26</v>
      </c>
      <c r="D1462" s="4" t="s">
        <v>47</v>
      </c>
      <c r="E1462" s="4" t="s">
        <v>48</v>
      </c>
      <c r="F1462" s="4" t="s">
        <v>23</v>
      </c>
      <c r="G1462" s="4" t="s">
        <v>34</v>
      </c>
      <c r="H1462" s="4" t="s">
        <v>68</v>
      </c>
      <c r="I1462" s="5">
        <v>1</v>
      </c>
      <c r="J1462" s="6">
        <v>168.59</v>
      </c>
      <c r="K1462" s="7">
        <v>0.1</v>
      </c>
      <c r="L1462" s="6">
        <v>88.8</v>
      </c>
      <c r="M1462" s="6">
        <f t="shared" si="88"/>
        <v>151.73099999999999</v>
      </c>
      <c r="N1462" s="6">
        <f t="shared" si="89"/>
        <v>88.8</v>
      </c>
      <c r="O1462" s="6">
        <f t="shared" si="90"/>
        <v>62.930999999999997</v>
      </c>
      <c r="P1462" s="8">
        <f t="shared" si="91"/>
        <v>0.41475374181940405</v>
      </c>
      <c r="Q1462" s="9">
        <f>YEAR(SalesDataTable[[#This Row],[Order Date]])</f>
        <v>2026</v>
      </c>
      <c r="R1462" s="8" t="str">
        <f>"Q"&amp;ROUNDUP(MONTH(SalesDataTable[[#This Row],[Order Date]])/3,0)</f>
        <v>Q3</v>
      </c>
      <c r="S1462" s="5">
        <f>MONTH(SalesDataTable[[#This Row],[Order Date]])</f>
        <v>7</v>
      </c>
      <c r="T1462" s="8" t="str">
        <f>TEXT(SalesDataTable[[#This Row],[Order Date]],"mmm")</f>
        <v>Jul</v>
      </c>
    </row>
    <row r="1463" spans="1:20" ht="15.75" x14ac:dyDescent="0.25">
      <c r="A1463" s="2">
        <v>5118</v>
      </c>
      <c r="B1463" s="3">
        <v>46226</v>
      </c>
      <c r="C1463" s="4" t="s">
        <v>26</v>
      </c>
      <c r="D1463" s="4" t="s">
        <v>63</v>
      </c>
      <c r="E1463" s="4" t="s">
        <v>22</v>
      </c>
      <c r="F1463" s="4" t="s">
        <v>36</v>
      </c>
      <c r="G1463" s="4" t="s">
        <v>34</v>
      </c>
      <c r="H1463" s="4" t="s">
        <v>35</v>
      </c>
      <c r="I1463" s="5">
        <v>5</v>
      </c>
      <c r="J1463" s="6">
        <v>36.880000000000003</v>
      </c>
      <c r="K1463" s="7">
        <v>0.1</v>
      </c>
      <c r="L1463" s="6">
        <v>13.76</v>
      </c>
      <c r="M1463" s="6">
        <f t="shared" si="88"/>
        <v>165.96</v>
      </c>
      <c r="N1463" s="6">
        <f t="shared" si="89"/>
        <v>68.8</v>
      </c>
      <c r="O1463" s="6">
        <f t="shared" si="90"/>
        <v>97.160000000000011</v>
      </c>
      <c r="P1463" s="8">
        <f t="shared" si="91"/>
        <v>0.58544227524704751</v>
      </c>
      <c r="Q1463" s="9">
        <f>YEAR(SalesDataTable[[#This Row],[Order Date]])</f>
        <v>2026</v>
      </c>
      <c r="R1463" s="8" t="str">
        <f>"Q"&amp;ROUNDUP(MONTH(SalesDataTable[[#This Row],[Order Date]])/3,0)</f>
        <v>Q3</v>
      </c>
      <c r="S1463" s="5">
        <f>MONTH(SalesDataTable[[#This Row],[Order Date]])</f>
        <v>7</v>
      </c>
      <c r="T1463" s="8" t="str">
        <f>TEXT(SalesDataTable[[#This Row],[Order Date]],"mmm")</f>
        <v>Jul</v>
      </c>
    </row>
    <row r="1464" spans="1:20" ht="15.75" x14ac:dyDescent="0.25">
      <c r="A1464" s="2">
        <v>363</v>
      </c>
      <c r="B1464" s="3">
        <v>46227</v>
      </c>
      <c r="C1464" s="4" t="s">
        <v>20</v>
      </c>
      <c r="D1464" s="4" t="s">
        <v>21</v>
      </c>
      <c r="E1464" s="4" t="s">
        <v>28</v>
      </c>
      <c r="F1464" s="4" t="s">
        <v>36</v>
      </c>
      <c r="G1464" s="4" t="s">
        <v>34</v>
      </c>
      <c r="H1464" s="4" t="s">
        <v>64</v>
      </c>
      <c r="I1464" s="5">
        <v>8</v>
      </c>
      <c r="J1464" s="6">
        <v>136.13</v>
      </c>
      <c r="K1464" s="7">
        <v>0.1</v>
      </c>
      <c r="L1464" s="6">
        <v>66.55</v>
      </c>
      <c r="M1464" s="6">
        <f t="shared" si="88"/>
        <v>980.13599999999997</v>
      </c>
      <c r="N1464" s="6">
        <f t="shared" si="89"/>
        <v>532.4</v>
      </c>
      <c r="O1464" s="6">
        <f t="shared" si="90"/>
        <v>447.73599999999999</v>
      </c>
      <c r="P1464" s="8">
        <f t="shared" si="91"/>
        <v>0.45681007533648393</v>
      </c>
      <c r="Q1464" s="9">
        <f>YEAR(SalesDataTable[[#This Row],[Order Date]])</f>
        <v>2026</v>
      </c>
      <c r="R1464" s="8" t="str">
        <f>"Q"&amp;ROUNDUP(MONTH(SalesDataTable[[#This Row],[Order Date]])/3,0)</f>
        <v>Q3</v>
      </c>
      <c r="S1464" s="5">
        <f>MONTH(SalesDataTable[[#This Row],[Order Date]])</f>
        <v>7</v>
      </c>
      <c r="T1464" s="8" t="str">
        <f>TEXT(SalesDataTable[[#This Row],[Order Date]],"mmm")</f>
        <v>Jul</v>
      </c>
    </row>
    <row r="1465" spans="1:20" ht="15.75" x14ac:dyDescent="0.25">
      <c r="A1465" s="2">
        <v>4243</v>
      </c>
      <c r="B1465" s="3">
        <v>46227</v>
      </c>
      <c r="C1465" s="4" t="s">
        <v>26</v>
      </c>
      <c r="D1465" s="4" t="s">
        <v>69</v>
      </c>
      <c r="E1465" s="4" t="s">
        <v>48</v>
      </c>
      <c r="F1465" s="4" t="s">
        <v>23</v>
      </c>
      <c r="G1465" s="4" t="s">
        <v>24</v>
      </c>
      <c r="H1465" s="4" t="s">
        <v>46</v>
      </c>
      <c r="I1465" s="5">
        <v>2</v>
      </c>
      <c r="J1465" s="6">
        <v>40.479999999999997</v>
      </c>
      <c r="K1465" s="7">
        <v>0.05</v>
      </c>
      <c r="L1465" s="6">
        <v>16.93</v>
      </c>
      <c r="M1465" s="6">
        <f t="shared" si="88"/>
        <v>76.911999999999992</v>
      </c>
      <c r="N1465" s="6">
        <f t="shared" si="89"/>
        <v>33.86</v>
      </c>
      <c r="O1465" s="6">
        <f t="shared" si="90"/>
        <v>43.051999999999992</v>
      </c>
      <c r="P1465" s="8">
        <f t="shared" si="91"/>
        <v>0.5597566049511129</v>
      </c>
      <c r="Q1465" s="9">
        <f>YEAR(SalesDataTable[[#This Row],[Order Date]])</f>
        <v>2026</v>
      </c>
      <c r="R1465" s="8" t="str">
        <f>"Q"&amp;ROUNDUP(MONTH(SalesDataTable[[#This Row],[Order Date]])/3,0)</f>
        <v>Q3</v>
      </c>
      <c r="S1465" s="5">
        <f>MONTH(SalesDataTable[[#This Row],[Order Date]])</f>
        <v>7</v>
      </c>
      <c r="T1465" s="8" t="str">
        <f>TEXT(SalesDataTable[[#This Row],[Order Date]],"mmm")</f>
        <v>Jul</v>
      </c>
    </row>
    <row r="1466" spans="1:20" ht="15.75" x14ac:dyDescent="0.25">
      <c r="A1466" s="2">
        <v>4348</v>
      </c>
      <c r="B1466" s="3">
        <v>46227</v>
      </c>
      <c r="C1466" s="4" t="s">
        <v>20</v>
      </c>
      <c r="D1466" s="4" t="s">
        <v>21</v>
      </c>
      <c r="E1466" s="4" t="s">
        <v>22</v>
      </c>
      <c r="F1466" s="4" t="s">
        <v>33</v>
      </c>
      <c r="G1466" s="4" t="s">
        <v>24</v>
      </c>
      <c r="H1466" s="4" t="s">
        <v>42</v>
      </c>
      <c r="I1466" s="5">
        <v>4</v>
      </c>
      <c r="J1466" s="6">
        <v>50.09</v>
      </c>
      <c r="K1466" s="7">
        <v>0</v>
      </c>
      <c r="L1466" s="6">
        <v>22.11</v>
      </c>
      <c r="M1466" s="6">
        <f t="shared" si="88"/>
        <v>200.36</v>
      </c>
      <c r="N1466" s="6">
        <f t="shared" si="89"/>
        <v>88.44</v>
      </c>
      <c r="O1466" s="6">
        <f t="shared" si="90"/>
        <v>111.92000000000002</v>
      </c>
      <c r="P1466" s="8">
        <f t="shared" si="91"/>
        <v>0.55859452984627678</v>
      </c>
      <c r="Q1466" s="9">
        <f>YEAR(SalesDataTable[[#This Row],[Order Date]])</f>
        <v>2026</v>
      </c>
      <c r="R1466" s="8" t="str">
        <f>"Q"&amp;ROUNDUP(MONTH(SalesDataTable[[#This Row],[Order Date]])/3,0)</f>
        <v>Q3</v>
      </c>
      <c r="S1466" s="5">
        <f>MONTH(SalesDataTable[[#This Row],[Order Date]])</f>
        <v>7</v>
      </c>
      <c r="T1466" s="8" t="str">
        <f>TEXT(SalesDataTable[[#This Row],[Order Date]],"mmm")</f>
        <v>Jul</v>
      </c>
    </row>
    <row r="1467" spans="1:20" ht="15.75" x14ac:dyDescent="0.25">
      <c r="A1467" s="2">
        <v>4405</v>
      </c>
      <c r="B1467" s="3">
        <v>46227</v>
      </c>
      <c r="C1467" s="4" t="s">
        <v>40</v>
      </c>
      <c r="D1467" s="4" t="s">
        <v>53</v>
      </c>
      <c r="E1467" s="4" t="s">
        <v>22</v>
      </c>
      <c r="F1467" s="4" t="s">
        <v>23</v>
      </c>
      <c r="G1467" s="4" t="s">
        <v>29</v>
      </c>
      <c r="H1467" s="4" t="s">
        <v>57</v>
      </c>
      <c r="I1467" s="5">
        <v>1</v>
      </c>
      <c r="J1467" s="6">
        <v>156.54</v>
      </c>
      <c r="K1467" s="7">
        <v>0.1</v>
      </c>
      <c r="L1467" s="6">
        <v>77.38</v>
      </c>
      <c r="M1467" s="6">
        <f t="shared" si="88"/>
        <v>140.886</v>
      </c>
      <c r="N1467" s="6">
        <f t="shared" si="89"/>
        <v>77.38</v>
      </c>
      <c r="O1467" s="6">
        <f t="shared" si="90"/>
        <v>63.506</v>
      </c>
      <c r="P1467" s="8">
        <f t="shared" si="91"/>
        <v>0.4507616086765186</v>
      </c>
      <c r="Q1467" s="9">
        <f>YEAR(SalesDataTable[[#This Row],[Order Date]])</f>
        <v>2026</v>
      </c>
      <c r="R1467" s="8" t="str">
        <f>"Q"&amp;ROUNDUP(MONTH(SalesDataTable[[#This Row],[Order Date]])/3,0)</f>
        <v>Q3</v>
      </c>
      <c r="S1467" s="5">
        <f>MONTH(SalesDataTable[[#This Row],[Order Date]])</f>
        <v>7</v>
      </c>
      <c r="T1467" s="8" t="str">
        <f>TEXT(SalesDataTable[[#This Row],[Order Date]],"mmm")</f>
        <v>Jul</v>
      </c>
    </row>
    <row r="1468" spans="1:20" ht="15.75" x14ac:dyDescent="0.25">
      <c r="A1468" s="2">
        <v>4857</v>
      </c>
      <c r="B1468" s="3">
        <v>46227</v>
      </c>
      <c r="C1468" s="4" t="s">
        <v>26</v>
      </c>
      <c r="D1468" s="4" t="s">
        <v>47</v>
      </c>
      <c r="E1468" s="4" t="s">
        <v>39</v>
      </c>
      <c r="F1468" s="4" t="s">
        <v>23</v>
      </c>
      <c r="G1468" s="4" t="s">
        <v>29</v>
      </c>
      <c r="H1468" s="4" t="s">
        <v>57</v>
      </c>
      <c r="I1468" s="5">
        <v>1</v>
      </c>
      <c r="J1468" s="6">
        <v>152.1</v>
      </c>
      <c r="K1468" s="7">
        <v>0.1</v>
      </c>
      <c r="L1468" s="6">
        <v>80.459999999999994</v>
      </c>
      <c r="M1468" s="6">
        <f t="shared" si="88"/>
        <v>136.88999999999999</v>
      </c>
      <c r="N1468" s="6">
        <f t="shared" si="89"/>
        <v>80.459999999999994</v>
      </c>
      <c r="O1468" s="6">
        <f t="shared" si="90"/>
        <v>56.429999999999993</v>
      </c>
      <c r="P1468" s="8">
        <f t="shared" si="91"/>
        <v>0.41222879684418146</v>
      </c>
      <c r="Q1468" s="9">
        <f>YEAR(SalesDataTable[[#This Row],[Order Date]])</f>
        <v>2026</v>
      </c>
      <c r="R1468" s="8" t="str">
        <f>"Q"&amp;ROUNDUP(MONTH(SalesDataTable[[#This Row],[Order Date]])/3,0)</f>
        <v>Q3</v>
      </c>
      <c r="S1468" s="5">
        <f>MONTH(SalesDataTable[[#This Row],[Order Date]])</f>
        <v>7</v>
      </c>
      <c r="T1468" s="8" t="str">
        <f>TEXT(SalesDataTable[[#This Row],[Order Date]],"mmm")</f>
        <v>Jul</v>
      </c>
    </row>
    <row r="1469" spans="1:20" ht="15.75" x14ac:dyDescent="0.25">
      <c r="A1469" s="2">
        <v>87</v>
      </c>
      <c r="B1469" s="3">
        <v>46228</v>
      </c>
      <c r="C1469" s="4" t="s">
        <v>26</v>
      </c>
      <c r="D1469" s="4" t="s">
        <v>61</v>
      </c>
      <c r="E1469" s="4" t="s">
        <v>22</v>
      </c>
      <c r="F1469" s="4" t="s">
        <v>23</v>
      </c>
      <c r="G1469" s="4" t="s">
        <v>29</v>
      </c>
      <c r="H1469" s="4" t="s">
        <v>57</v>
      </c>
      <c r="I1469" s="5">
        <v>1</v>
      </c>
      <c r="J1469" s="6">
        <v>155.35</v>
      </c>
      <c r="K1469" s="7">
        <v>0</v>
      </c>
      <c r="L1469" s="6">
        <v>80.47</v>
      </c>
      <c r="M1469" s="6">
        <f t="shared" si="88"/>
        <v>155.35</v>
      </c>
      <c r="N1469" s="6">
        <f t="shared" si="89"/>
        <v>80.47</v>
      </c>
      <c r="O1469" s="6">
        <f t="shared" si="90"/>
        <v>74.88</v>
      </c>
      <c r="P1469" s="8">
        <f t="shared" si="91"/>
        <v>0.48200836820083681</v>
      </c>
      <c r="Q1469" s="9">
        <f>YEAR(SalesDataTable[[#This Row],[Order Date]])</f>
        <v>2026</v>
      </c>
      <c r="R1469" s="8" t="str">
        <f>"Q"&amp;ROUNDUP(MONTH(SalesDataTable[[#This Row],[Order Date]])/3,0)</f>
        <v>Q3</v>
      </c>
      <c r="S1469" s="5">
        <f>MONTH(SalesDataTable[[#This Row],[Order Date]])</f>
        <v>7</v>
      </c>
      <c r="T1469" s="8" t="str">
        <f>TEXT(SalesDataTable[[#This Row],[Order Date]],"mmm")</f>
        <v>Jul</v>
      </c>
    </row>
    <row r="1470" spans="1:20" ht="15.75" x14ac:dyDescent="0.25">
      <c r="A1470" s="2">
        <v>315</v>
      </c>
      <c r="B1470" s="3">
        <v>46228</v>
      </c>
      <c r="C1470" s="4" t="s">
        <v>31</v>
      </c>
      <c r="D1470" s="4" t="s">
        <v>38</v>
      </c>
      <c r="E1470" s="4" t="s">
        <v>48</v>
      </c>
      <c r="F1470" s="4" t="s">
        <v>33</v>
      </c>
      <c r="G1470" s="4" t="s">
        <v>24</v>
      </c>
      <c r="H1470" s="4" t="s">
        <v>25</v>
      </c>
      <c r="I1470" s="5">
        <v>1</v>
      </c>
      <c r="J1470" s="6">
        <v>81.13</v>
      </c>
      <c r="K1470" s="7">
        <v>0.05</v>
      </c>
      <c r="L1470" s="6">
        <v>42.41</v>
      </c>
      <c r="M1470" s="6">
        <f t="shared" si="88"/>
        <v>77.073499999999996</v>
      </c>
      <c r="N1470" s="6">
        <f t="shared" si="89"/>
        <v>42.41</v>
      </c>
      <c r="O1470" s="6">
        <f t="shared" si="90"/>
        <v>34.663499999999999</v>
      </c>
      <c r="P1470" s="8">
        <f t="shared" si="91"/>
        <v>0.44974602165465433</v>
      </c>
      <c r="Q1470" s="9">
        <f>YEAR(SalesDataTable[[#This Row],[Order Date]])</f>
        <v>2026</v>
      </c>
      <c r="R1470" s="8" t="str">
        <f>"Q"&amp;ROUNDUP(MONTH(SalesDataTable[[#This Row],[Order Date]])/3,0)</f>
        <v>Q3</v>
      </c>
      <c r="S1470" s="5">
        <f>MONTH(SalesDataTable[[#This Row],[Order Date]])</f>
        <v>7</v>
      </c>
      <c r="T1470" s="8" t="str">
        <f>TEXT(SalesDataTable[[#This Row],[Order Date]],"mmm")</f>
        <v>Jul</v>
      </c>
    </row>
    <row r="1471" spans="1:20" ht="15.75" x14ac:dyDescent="0.25">
      <c r="A1471" s="2">
        <v>970</v>
      </c>
      <c r="B1471" s="3">
        <v>46228</v>
      </c>
      <c r="C1471" s="4" t="s">
        <v>26</v>
      </c>
      <c r="D1471" s="4" t="s">
        <v>61</v>
      </c>
      <c r="E1471" s="4" t="s">
        <v>22</v>
      </c>
      <c r="F1471" s="4" t="s">
        <v>33</v>
      </c>
      <c r="G1471" s="4" t="s">
        <v>29</v>
      </c>
      <c r="H1471" s="4" t="s">
        <v>37</v>
      </c>
      <c r="I1471" s="5">
        <v>1</v>
      </c>
      <c r="J1471" s="6">
        <v>145.87</v>
      </c>
      <c r="K1471" s="7">
        <v>0</v>
      </c>
      <c r="L1471" s="6">
        <v>81.430000000000007</v>
      </c>
      <c r="M1471" s="6">
        <f t="shared" si="88"/>
        <v>145.87</v>
      </c>
      <c r="N1471" s="6">
        <f t="shared" si="89"/>
        <v>81.430000000000007</v>
      </c>
      <c r="O1471" s="6">
        <f t="shared" si="90"/>
        <v>64.44</v>
      </c>
      <c r="P1471" s="8">
        <f t="shared" si="91"/>
        <v>0.44176321382052508</v>
      </c>
      <c r="Q1471" s="9">
        <f>YEAR(SalesDataTable[[#This Row],[Order Date]])</f>
        <v>2026</v>
      </c>
      <c r="R1471" s="8" t="str">
        <f>"Q"&amp;ROUNDUP(MONTH(SalesDataTable[[#This Row],[Order Date]])/3,0)</f>
        <v>Q3</v>
      </c>
      <c r="S1471" s="5">
        <f>MONTH(SalesDataTable[[#This Row],[Order Date]])</f>
        <v>7</v>
      </c>
      <c r="T1471" s="8" t="str">
        <f>TEXT(SalesDataTable[[#This Row],[Order Date]],"mmm")</f>
        <v>Jul</v>
      </c>
    </row>
    <row r="1472" spans="1:20" ht="15.75" x14ac:dyDescent="0.25">
      <c r="A1472" s="2">
        <v>1891</v>
      </c>
      <c r="B1472" s="3">
        <v>46228</v>
      </c>
      <c r="C1472" s="4" t="s">
        <v>26</v>
      </c>
      <c r="D1472" s="4" t="s">
        <v>63</v>
      </c>
      <c r="E1472" s="4" t="s">
        <v>22</v>
      </c>
      <c r="F1472" s="4" t="s">
        <v>33</v>
      </c>
      <c r="G1472" s="4" t="s">
        <v>29</v>
      </c>
      <c r="H1472" s="4" t="s">
        <v>57</v>
      </c>
      <c r="I1472" s="5">
        <v>6</v>
      </c>
      <c r="J1472" s="6">
        <v>151.88999999999999</v>
      </c>
      <c r="K1472" s="7">
        <v>0.15</v>
      </c>
      <c r="L1472" s="6">
        <v>76.83</v>
      </c>
      <c r="M1472" s="6">
        <f t="shared" si="88"/>
        <v>774.6389999999999</v>
      </c>
      <c r="N1472" s="6">
        <f t="shared" si="89"/>
        <v>460.98</v>
      </c>
      <c r="O1472" s="6">
        <f t="shared" si="90"/>
        <v>313.65899999999988</v>
      </c>
      <c r="P1472" s="8">
        <f t="shared" si="91"/>
        <v>0.40490989996630677</v>
      </c>
      <c r="Q1472" s="9">
        <f>YEAR(SalesDataTable[[#This Row],[Order Date]])</f>
        <v>2026</v>
      </c>
      <c r="R1472" s="8" t="str">
        <f>"Q"&amp;ROUNDUP(MONTH(SalesDataTable[[#This Row],[Order Date]])/3,0)</f>
        <v>Q3</v>
      </c>
      <c r="S1472" s="5">
        <f>MONTH(SalesDataTable[[#This Row],[Order Date]])</f>
        <v>7</v>
      </c>
      <c r="T1472" s="8" t="str">
        <f>TEXT(SalesDataTable[[#This Row],[Order Date]],"mmm")</f>
        <v>Jul</v>
      </c>
    </row>
    <row r="1473" spans="1:20" ht="15.75" x14ac:dyDescent="0.25">
      <c r="A1473" s="2">
        <v>2148</v>
      </c>
      <c r="B1473" s="3">
        <v>46228</v>
      </c>
      <c r="C1473" s="4" t="s">
        <v>31</v>
      </c>
      <c r="D1473" s="4" t="s">
        <v>59</v>
      </c>
      <c r="E1473" s="4" t="s">
        <v>22</v>
      </c>
      <c r="F1473" s="4" t="s">
        <v>33</v>
      </c>
      <c r="G1473" s="4" t="s">
        <v>54</v>
      </c>
      <c r="H1473" s="4" t="s">
        <v>55</v>
      </c>
      <c r="I1473" s="5">
        <v>2</v>
      </c>
      <c r="J1473" s="6">
        <v>41.14</v>
      </c>
      <c r="K1473" s="7">
        <v>0.1</v>
      </c>
      <c r="L1473" s="6">
        <v>14.84</v>
      </c>
      <c r="M1473" s="6">
        <f t="shared" si="88"/>
        <v>74.052000000000007</v>
      </c>
      <c r="N1473" s="6">
        <f t="shared" si="89"/>
        <v>29.68</v>
      </c>
      <c r="O1473" s="6">
        <f t="shared" si="90"/>
        <v>44.372000000000007</v>
      </c>
      <c r="P1473" s="8">
        <f t="shared" si="91"/>
        <v>0.59920056176740677</v>
      </c>
      <c r="Q1473" s="9">
        <f>YEAR(SalesDataTable[[#This Row],[Order Date]])</f>
        <v>2026</v>
      </c>
      <c r="R1473" s="8" t="str">
        <f>"Q"&amp;ROUNDUP(MONTH(SalesDataTable[[#This Row],[Order Date]])/3,0)</f>
        <v>Q3</v>
      </c>
      <c r="S1473" s="5">
        <f>MONTH(SalesDataTable[[#This Row],[Order Date]])</f>
        <v>7</v>
      </c>
      <c r="T1473" s="8" t="str">
        <f>TEXT(SalesDataTable[[#This Row],[Order Date]],"mmm")</f>
        <v>Jul</v>
      </c>
    </row>
    <row r="1474" spans="1:20" ht="15.75" x14ac:dyDescent="0.25">
      <c r="A1474" s="2">
        <v>2467</v>
      </c>
      <c r="B1474" s="3">
        <v>46228</v>
      </c>
      <c r="C1474" s="4" t="s">
        <v>40</v>
      </c>
      <c r="D1474" s="4" t="s">
        <v>41</v>
      </c>
      <c r="E1474" s="4" t="s">
        <v>39</v>
      </c>
      <c r="F1474" s="4" t="s">
        <v>23</v>
      </c>
      <c r="G1474" s="4" t="s">
        <v>24</v>
      </c>
      <c r="H1474" s="4" t="s">
        <v>42</v>
      </c>
      <c r="I1474" s="5">
        <v>1</v>
      </c>
      <c r="J1474" s="6">
        <v>49.5</v>
      </c>
      <c r="K1474" s="7">
        <v>0</v>
      </c>
      <c r="L1474" s="6">
        <v>21.83</v>
      </c>
      <c r="M1474" s="6">
        <f t="shared" ref="M1474:M1537" si="92">I1474*J1474*(1-K1474)</f>
        <v>49.5</v>
      </c>
      <c r="N1474" s="6">
        <f t="shared" ref="N1474:N1537" si="93">I1474*L1474</f>
        <v>21.83</v>
      </c>
      <c r="O1474" s="6">
        <f t="shared" ref="O1474:O1537" si="94">M1474-N1474</f>
        <v>27.67</v>
      </c>
      <c r="P1474" s="8">
        <f t="shared" ref="P1474:P1537" si="95">IFERROR(O1474/M1474,0)</f>
        <v>0.55898989898989904</v>
      </c>
      <c r="Q1474" s="9">
        <f>YEAR(SalesDataTable[[#This Row],[Order Date]])</f>
        <v>2026</v>
      </c>
      <c r="R1474" s="8" t="str">
        <f>"Q"&amp;ROUNDUP(MONTH(SalesDataTable[[#This Row],[Order Date]])/3,0)</f>
        <v>Q3</v>
      </c>
      <c r="S1474" s="5">
        <f>MONTH(SalesDataTable[[#This Row],[Order Date]])</f>
        <v>7</v>
      </c>
      <c r="T1474" s="8" t="str">
        <f>TEXT(SalesDataTable[[#This Row],[Order Date]],"mmm")</f>
        <v>Jul</v>
      </c>
    </row>
    <row r="1475" spans="1:20" ht="15.75" x14ac:dyDescent="0.25">
      <c r="A1475" s="2">
        <v>3710</v>
      </c>
      <c r="B1475" s="3">
        <v>46228</v>
      </c>
      <c r="C1475" s="4" t="s">
        <v>40</v>
      </c>
      <c r="D1475" s="4" t="s">
        <v>51</v>
      </c>
      <c r="E1475" s="4" t="s">
        <v>22</v>
      </c>
      <c r="F1475" s="4" t="s">
        <v>33</v>
      </c>
      <c r="G1475" s="4" t="s">
        <v>34</v>
      </c>
      <c r="H1475" s="4" t="s">
        <v>52</v>
      </c>
      <c r="I1475" s="5">
        <v>2</v>
      </c>
      <c r="J1475" s="6">
        <v>46.48</v>
      </c>
      <c r="K1475" s="7">
        <v>0.05</v>
      </c>
      <c r="L1475" s="6">
        <v>18.760000000000002</v>
      </c>
      <c r="M1475" s="6">
        <f t="shared" si="92"/>
        <v>88.311999999999983</v>
      </c>
      <c r="N1475" s="6">
        <f t="shared" si="93"/>
        <v>37.520000000000003</v>
      </c>
      <c r="O1475" s="6">
        <f t="shared" si="94"/>
        <v>50.79199999999998</v>
      </c>
      <c r="P1475" s="8">
        <f t="shared" si="95"/>
        <v>0.57514267596702584</v>
      </c>
      <c r="Q1475" s="9">
        <f>YEAR(SalesDataTable[[#This Row],[Order Date]])</f>
        <v>2026</v>
      </c>
      <c r="R1475" s="8" t="str">
        <f>"Q"&amp;ROUNDUP(MONTH(SalesDataTable[[#This Row],[Order Date]])/3,0)</f>
        <v>Q3</v>
      </c>
      <c r="S1475" s="5">
        <f>MONTH(SalesDataTable[[#This Row],[Order Date]])</f>
        <v>7</v>
      </c>
      <c r="T1475" s="8" t="str">
        <f>TEXT(SalesDataTable[[#This Row],[Order Date]],"mmm")</f>
        <v>Jul</v>
      </c>
    </row>
    <row r="1476" spans="1:20" ht="15.75" x14ac:dyDescent="0.25">
      <c r="A1476" s="2">
        <v>3714</v>
      </c>
      <c r="B1476" s="3">
        <v>46228</v>
      </c>
      <c r="C1476" s="4" t="s">
        <v>31</v>
      </c>
      <c r="D1476" s="4" t="s">
        <v>32</v>
      </c>
      <c r="E1476" s="4" t="s">
        <v>48</v>
      </c>
      <c r="F1476" s="4" t="s">
        <v>23</v>
      </c>
      <c r="G1476" s="4" t="s">
        <v>34</v>
      </c>
      <c r="H1476" s="4" t="s">
        <v>35</v>
      </c>
      <c r="I1476" s="5">
        <v>1</v>
      </c>
      <c r="J1476" s="6">
        <v>36.909999999999997</v>
      </c>
      <c r="K1476" s="7">
        <v>0</v>
      </c>
      <c r="L1476" s="6">
        <v>13.56</v>
      </c>
      <c r="M1476" s="6">
        <f t="shared" si="92"/>
        <v>36.909999999999997</v>
      </c>
      <c r="N1476" s="6">
        <f t="shared" si="93"/>
        <v>13.56</v>
      </c>
      <c r="O1476" s="6">
        <f t="shared" si="94"/>
        <v>23.349999999999994</v>
      </c>
      <c r="P1476" s="8">
        <f t="shared" si="95"/>
        <v>0.63261988620969922</v>
      </c>
      <c r="Q1476" s="9">
        <f>YEAR(SalesDataTable[[#This Row],[Order Date]])</f>
        <v>2026</v>
      </c>
      <c r="R1476" s="8" t="str">
        <f>"Q"&amp;ROUNDUP(MONTH(SalesDataTable[[#This Row],[Order Date]])/3,0)</f>
        <v>Q3</v>
      </c>
      <c r="S1476" s="5">
        <f>MONTH(SalesDataTable[[#This Row],[Order Date]])</f>
        <v>7</v>
      </c>
      <c r="T1476" s="8" t="str">
        <f>TEXT(SalesDataTable[[#This Row],[Order Date]],"mmm")</f>
        <v>Jul</v>
      </c>
    </row>
    <row r="1477" spans="1:20" ht="15.75" x14ac:dyDescent="0.25">
      <c r="A1477" s="2">
        <v>3893</v>
      </c>
      <c r="B1477" s="3">
        <v>46228</v>
      </c>
      <c r="C1477" s="4" t="s">
        <v>20</v>
      </c>
      <c r="D1477" s="4" t="s">
        <v>21</v>
      </c>
      <c r="E1477" s="4" t="s">
        <v>22</v>
      </c>
      <c r="F1477" s="4" t="s">
        <v>23</v>
      </c>
      <c r="G1477" s="4" t="s">
        <v>34</v>
      </c>
      <c r="H1477" s="4" t="s">
        <v>35</v>
      </c>
      <c r="I1477" s="5">
        <v>1</v>
      </c>
      <c r="J1477" s="6">
        <v>35.6</v>
      </c>
      <c r="K1477" s="7">
        <v>0</v>
      </c>
      <c r="L1477" s="6">
        <v>13.91</v>
      </c>
      <c r="M1477" s="6">
        <f t="shared" si="92"/>
        <v>35.6</v>
      </c>
      <c r="N1477" s="6">
        <f t="shared" si="93"/>
        <v>13.91</v>
      </c>
      <c r="O1477" s="6">
        <f t="shared" si="94"/>
        <v>21.69</v>
      </c>
      <c r="P1477" s="8">
        <f t="shared" si="95"/>
        <v>0.60926966292134832</v>
      </c>
      <c r="Q1477" s="9">
        <f>YEAR(SalesDataTable[[#This Row],[Order Date]])</f>
        <v>2026</v>
      </c>
      <c r="R1477" s="8" t="str">
        <f>"Q"&amp;ROUNDUP(MONTH(SalesDataTable[[#This Row],[Order Date]])/3,0)</f>
        <v>Q3</v>
      </c>
      <c r="S1477" s="5">
        <f>MONTH(SalesDataTable[[#This Row],[Order Date]])</f>
        <v>7</v>
      </c>
      <c r="T1477" s="8" t="str">
        <f>TEXT(SalesDataTable[[#This Row],[Order Date]],"mmm")</f>
        <v>Jul</v>
      </c>
    </row>
    <row r="1478" spans="1:20" ht="15.75" x14ac:dyDescent="0.25">
      <c r="A1478" s="2">
        <v>4136</v>
      </c>
      <c r="B1478" s="3">
        <v>46228</v>
      </c>
      <c r="C1478" s="4" t="s">
        <v>26</v>
      </c>
      <c r="D1478" s="4" t="s">
        <v>61</v>
      </c>
      <c r="E1478" s="4" t="s">
        <v>39</v>
      </c>
      <c r="F1478" s="4" t="s">
        <v>33</v>
      </c>
      <c r="G1478" s="4" t="s">
        <v>24</v>
      </c>
      <c r="H1478" s="4" t="s">
        <v>25</v>
      </c>
      <c r="I1478" s="5">
        <v>2</v>
      </c>
      <c r="J1478" s="6">
        <v>80.25</v>
      </c>
      <c r="K1478" s="7">
        <v>0.05</v>
      </c>
      <c r="L1478" s="6">
        <v>42.39</v>
      </c>
      <c r="M1478" s="6">
        <f t="shared" si="92"/>
        <v>152.47499999999999</v>
      </c>
      <c r="N1478" s="6">
        <f t="shared" si="93"/>
        <v>84.78</v>
      </c>
      <c r="O1478" s="6">
        <f t="shared" si="94"/>
        <v>67.694999999999993</v>
      </c>
      <c r="P1478" s="8">
        <f t="shared" si="95"/>
        <v>0.44397442203639936</v>
      </c>
      <c r="Q1478" s="9">
        <f>YEAR(SalesDataTable[[#This Row],[Order Date]])</f>
        <v>2026</v>
      </c>
      <c r="R1478" s="8" t="str">
        <f>"Q"&amp;ROUNDUP(MONTH(SalesDataTable[[#This Row],[Order Date]])/3,0)</f>
        <v>Q3</v>
      </c>
      <c r="S1478" s="5">
        <f>MONTH(SalesDataTable[[#This Row],[Order Date]])</f>
        <v>7</v>
      </c>
      <c r="T1478" s="8" t="str">
        <f>TEXT(SalesDataTable[[#This Row],[Order Date]],"mmm")</f>
        <v>Jul</v>
      </c>
    </row>
    <row r="1479" spans="1:20" ht="15.75" x14ac:dyDescent="0.25">
      <c r="A1479" s="2">
        <v>4212</v>
      </c>
      <c r="B1479" s="3">
        <v>46228</v>
      </c>
      <c r="C1479" s="4" t="s">
        <v>20</v>
      </c>
      <c r="D1479" s="4" t="s">
        <v>21</v>
      </c>
      <c r="E1479" s="4" t="s">
        <v>48</v>
      </c>
      <c r="F1479" s="4" t="s">
        <v>23</v>
      </c>
      <c r="G1479" s="4" t="s">
        <v>34</v>
      </c>
      <c r="H1479" s="4" t="s">
        <v>52</v>
      </c>
      <c r="I1479" s="5">
        <v>2</v>
      </c>
      <c r="J1479" s="6">
        <v>47.52</v>
      </c>
      <c r="K1479" s="7">
        <v>0.1</v>
      </c>
      <c r="L1479" s="6">
        <v>17.86</v>
      </c>
      <c r="M1479" s="6">
        <f t="shared" si="92"/>
        <v>85.536000000000001</v>
      </c>
      <c r="N1479" s="6">
        <f t="shared" si="93"/>
        <v>35.72</v>
      </c>
      <c r="O1479" s="6">
        <f t="shared" si="94"/>
        <v>49.816000000000003</v>
      </c>
      <c r="P1479" s="8">
        <f t="shared" si="95"/>
        <v>0.58239805462027683</v>
      </c>
      <c r="Q1479" s="9">
        <f>YEAR(SalesDataTable[[#This Row],[Order Date]])</f>
        <v>2026</v>
      </c>
      <c r="R1479" s="8" t="str">
        <f>"Q"&amp;ROUNDUP(MONTH(SalesDataTable[[#This Row],[Order Date]])/3,0)</f>
        <v>Q3</v>
      </c>
      <c r="S1479" s="5">
        <f>MONTH(SalesDataTable[[#This Row],[Order Date]])</f>
        <v>7</v>
      </c>
      <c r="T1479" s="8" t="str">
        <f>TEXT(SalesDataTable[[#This Row],[Order Date]],"mmm")</f>
        <v>Jul</v>
      </c>
    </row>
    <row r="1480" spans="1:20" ht="15.75" x14ac:dyDescent="0.25">
      <c r="A1480" s="2">
        <v>4332</v>
      </c>
      <c r="B1480" s="3">
        <v>46228</v>
      </c>
      <c r="C1480" s="4" t="s">
        <v>40</v>
      </c>
      <c r="D1480" s="4" t="s">
        <v>67</v>
      </c>
      <c r="E1480" s="4" t="s">
        <v>22</v>
      </c>
      <c r="F1480" s="4" t="s">
        <v>33</v>
      </c>
      <c r="G1480" s="4" t="s">
        <v>34</v>
      </c>
      <c r="H1480" s="4" t="s">
        <v>68</v>
      </c>
      <c r="I1480" s="5">
        <v>2</v>
      </c>
      <c r="J1480" s="6">
        <v>164.58</v>
      </c>
      <c r="K1480" s="7">
        <v>0.1</v>
      </c>
      <c r="L1480" s="6">
        <v>86.55</v>
      </c>
      <c r="M1480" s="6">
        <f t="shared" si="92"/>
        <v>296.24400000000003</v>
      </c>
      <c r="N1480" s="6">
        <f t="shared" si="93"/>
        <v>173.1</v>
      </c>
      <c r="O1480" s="6">
        <f t="shared" si="94"/>
        <v>123.14400000000003</v>
      </c>
      <c r="P1480" s="8">
        <f t="shared" si="95"/>
        <v>0.41568436829100341</v>
      </c>
      <c r="Q1480" s="9">
        <f>YEAR(SalesDataTable[[#This Row],[Order Date]])</f>
        <v>2026</v>
      </c>
      <c r="R1480" s="8" t="str">
        <f>"Q"&amp;ROUNDUP(MONTH(SalesDataTable[[#This Row],[Order Date]])/3,0)</f>
        <v>Q3</v>
      </c>
      <c r="S1480" s="5">
        <f>MONTH(SalesDataTable[[#This Row],[Order Date]])</f>
        <v>7</v>
      </c>
      <c r="T1480" s="8" t="str">
        <f>TEXT(SalesDataTable[[#This Row],[Order Date]],"mmm")</f>
        <v>Jul</v>
      </c>
    </row>
    <row r="1481" spans="1:20" ht="15.75" x14ac:dyDescent="0.25">
      <c r="A1481" s="2">
        <v>702</v>
      </c>
      <c r="B1481" s="3">
        <v>46229</v>
      </c>
      <c r="C1481" s="4" t="s">
        <v>20</v>
      </c>
      <c r="D1481" s="4" t="s">
        <v>56</v>
      </c>
      <c r="E1481" s="4" t="s">
        <v>22</v>
      </c>
      <c r="F1481" s="4" t="s">
        <v>33</v>
      </c>
      <c r="G1481" s="4" t="s">
        <v>24</v>
      </c>
      <c r="H1481" s="4" t="s">
        <v>46</v>
      </c>
      <c r="I1481" s="5">
        <v>1</v>
      </c>
      <c r="J1481" s="6">
        <v>39.99</v>
      </c>
      <c r="K1481" s="7">
        <v>0.05</v>
      </c>
      <c r="L1481" s="6">
        <v>16.739999999999998</v>
      </c>
      <c r="M1481" s="6">
        <f t="shared" si="92"/>
        <v>37.990499999999997</v>
      </c>
      <c r="N1481" s="6">
        <f t="shared" si="93"/>
        <v>16.739999999999998</v>
      </c>
      <c r="O1481" s="6">
        <f t="shared" si="94"/>
        <v>21.250499999999999</v>
      </c>
      <c r="P1481" s="8">
        <f t="shared" si="95"/>
        <v>0.55936352509179932</v>
      </c>
      <c r="Q1481" s="9">
        <f>YEAR(SalesDataTable[[#This Row],[Order Date]])</f>
        <v>2026</v>
      </c>
      <c r="R1481" s="8" t="str">
        <f>"Q"&amp;ROUNDUP(MONTH(SalesDataTable[[#This Row],[Order Date]])/3,0)</f>
        <v>Q3</v>
      </c>
      <c r="S1481" s="5">
        <f>MONTH(SalesDataTable[[#This Row],[Order Date]])</f>
        <v>7</v>
      </c>
      <c r="T1481" s="8" t="str">
        <f>TEXT(SalesDataTable[[#This Row],[Order Date]],"mmm")</f>
        <v>Jul</v>
      </c>
    </row>
    <row r="1482" spans="1:20" ht="15.75" x14ac:dyDescent="0.25">
      <c r="A1482" s="2">
        <v>1223</v>
      </c>
      <c r="B1482" s="3">
        <v>46229</v>
      </c>
      <c r="C1482" s="4" t="s">
        <v>26</v>
      </c>
      <c r="D1482" s="4" t="s">
        <v>63</v>
      </c>
      <c r="E1482" s="4" t="s">
        <v>39</v>
      </c>
      <c r="F1482" s="4" t="s">
        <v>33</v>
      </c>
      <c r="G1482" s="4" t="s">
        <v>29</v>
      </c>
      <c r="H1482" s="4" t="s">
        <v>37</v>
      </c>
      <c r="I1482" s="5">
        <v>1</v>
      </c>
      <c r="J1482" s="6">
        <v>140.44</v>
      </c>
      <c r="K1482" s="7">
        <v>0</v>
      </c>
      <c r="L1482" s="6">
        <v>77.08</v>
      </c>
      <c r="M1482" s="6">
        <f t="shared" si="92"/>
        <v>140.44</v>
      </c>
      <c r="N1482" s="6">
        <f t="shared" si="93"/>
        <v>77.08</v>
      </c>
      <c r="O1482" s="6">
        <f t="shared" si="94"/>
        <v>63.36</v>
      </c>
      <c r="P1482" s="8">
        <f t="shared" si="95"/>
        <v>0.45115351751637711</v>
      </c>
      <c r="Q1482" s="9">
        <f>YEAR(SalesDataTable[[#This Row],[Order Date]])</f>
        <v>2026</v>
      </c>
      <c r="R1482" s="8" t="str">
        <f>"Q"&amp;ROUNDUP(MONTH(SalesDataTable[[#This Row],[Order Date]])/3,0)</f>
        <v>Q3</v>
      </c>
      <c r="S1482" s="5">
        <f>MONTH(SalesDataTable[[#This Row],[Order Date]])</f>
        <v>7</v>
      </c>
      <c r="T1482" s="8" t="str">
        <f>TEXT(SalesDataTable[[#This Row],[Order Date]],"mmm")</f>
        <v>Jul</v>
      </c>
    </row>
    <row r="1483" spans="1:20" ht="15.75" x14ac:dyDescent="0.25">
      <c r="A1483" s="2">
        <v>1370</v>
      </c>
      <c r="B1483" s="3">
        <v>46229</v>
      </c>
      <c r="C1483" s="4" t="s">
        <v>31</v>
      </c>
      <c r="D1483" s="4" t="s">
        <v>59</v>
      </c>
      <c r="E1483" s="4" t="s">
        <v>48</v>
      </c>
      <c r="F1483" s="4" t="s">
        <v>33</v>
      </c>
      <c r="G1483" s="4" t="s">
        <v>54</v>
      </c>
      <c r="H1483" s="4" t="s">
        <v>58</v>
      </c>
      <c r="I1483" s="5">
        <v>2</v>
      </c>
      <c r="J1483" s="6">
        <v>123.73</v>
      </c>
      <c r="K1483" s="7">
        <v>0.05</v>
      </c>
      <c r="L1483" s="6">
        <v>68.22</v>
      </c>
      <c r="M1483" s="6">
        <f t="shared" si="92"/>
        <v>235.08699999999999</v>
      </c>
      <c r="N1483" s="6">
        <f t="shared" si="93"/>
        <v>136.44</v>
      </c>
      <c r="O1483" s="6">
        <f t="shared" si="94"/>
        <v>98.646999999999991</v>
      </c>
      <c r="P1483" s="8">
        <f t="shared" si="95"/>
        <v>0.41961911973014243</v>
      </c>
      <c r="Q1483" s="9">
        <f>YEAR(SalesDataTable[[#This Row],[Order Date]])</f>
        <v>2026</v>
      </c>
      <c r="R1483" s="8" t="str">
        <f>"Q"&amp;ROUNDUP(MONTH(SalesDataTable[[#This Row],[Order Date]])/3,0)</f>
        <v>Q3</v>
      </c>
      <c r="S1483" s="5">
        <f>MONTH(SalesDataTable[[#This Row],[Order Date]])</f>
        <v>7</v>
      </c>
      <c r="T1483" s="8" t="str">
        <f>TEXT(SalesDataTable[[#This Row],[Order Date]],"mmm")</f>
        <v>Jul</v>
      </c>
    </row>
    <row r="1484" spans="1:20" ht="15.75" x14ac:dyDescent="0.25">
      <c r="A1484" s="2">
        <v>3476</v>
      </c>
      <c r="B1484" s="3">
        <v>46229</v>
      </c>
      <c r="C1484" s="4" t="s">
        <v>40</v>
      </c>
      <c r="D1484" s="4" t="s">
        <v>67</v>
      </c>
      <c r="E1484" s="4" t="s">
        <v>28</v>
      </c>
      <c r="F1484" s="4" t="s">
        <v>33</v>
      </c>
      <c r="G1484" s="4" t="s">
        <v>34</v>
      </c>
      <c r="H1484" s="4" t="s">
        <v>64</v>
      </c>
      <c r="I1484" s="5">
        <v>3</v>
      </c>
      <c r="J1484" s="6">
        <v>132.68</v>
      </c>
      <c r="K1484" s="7">
        <v>0.15</v>
      </c>
      <c r="L1484" s="6">
        <v>67.38</v>
      </c>
      <c r="M1484" s="6">
        <f t="shared" si="92"/>
        <v>338.334</v>
      </c>
      <c r="N1484" s="6">
        <f t="shared" si="93"/>
        <v>202.14</v>
      </c>
      <c r="O1484" s="6">
        <f t="shared" si="94"/>
        <v>136.19400000000002</v>
      </c>
      <c r="P1484" s="8">
        <f t="shared" si="95"/>
        <v>0.40254304917625783</v>
      </c>
      <c r="Q1484" s="9">
        <f>YEAR(SalesDataTable[[#This Row],[Order Date]])</f>
        <v>2026</v>
      </c>
      <c r="R1484" s="8" t="str">
        <f>"Q"&amp;ROUNDUP(MONTH(SalesDataTable[[#This Row],[Order Date]])/3,0)</f>
        <v>Q3</v>
      </c>
      <c r="S1484" s="5">
        <f>MONTH(SalesDataTable[[#This Row],[Order Date]])</f>
        <v>7</v>
      </c>
      <c r="T1484" s="8" t="str">
        <f>TEXT(SalesDataTable[[#This Row],[Order Date]],"mmm")</f>
        <v>Jul</v>
      </c>
    </row>
    <row r="1485" spans="1:20" ht="15.75" x14ac:dyDescent="0.25">
      <c r="A1485" s="2">
        <v>4066</v>
      </c>
      <c r="B1485" s="3">
        <v>46229</v>
      </c>
      <c r="C1485" s="4" t="s">
        <v>40</v>
      </c>
      <c r="D1485" s="4" t="s">
        <v>51</v>
      </c>
      <c r="E1485" s="4" t="s">
        <v>39</v>
      </c>
      <c r="F1485" s="4" t="s">
        <v>33</v>
      </c>
      <c r="G1485" s="4" t="s">
        <v>54</v>
      </c>
      <c r="H1485" s="4" t="s">
        <v>62</v>
      </c>
      <c r="I1485" s="5">
        <v>1</v>
      </c>
      <c r="J1485" s="6">
        <v>35.479999999999997</v>
      </c>
      <c r="K1485" s="7">
        <v>0.05</v>
      </c>
      <c r="L1485" s="6">
        <v>14.15</v>
      </c>
      <c r="M1485" s="6">
        <f t="shared" si="92"/>
        <v>33.705999999999996</v>
      </c>
      <c r="N1485" s="6">
        <f t="shared" si="93"/>
        <v>14.15</v>
      </c>
      <c r="O1485" s="6">
        <f t="shared" si="94"/>
        <v>19.555999999999997</v>
      </c>
      <c r="P1485" s="8">
        <f t="shared" si="95"/>
        <v>0.58019343737020113</v>
      </c>
      <c r="Q1485" s="9">
        <f>YEAR(SalesDataTable[[#This Row],[Order Date]])</f>
        <v>2026</v>
      </c>
      <c r="R1485" s="8" t="str">
        <f>"Q"&amp;ROUNDUP(MONTH(SalesDataTable[[#This Row],[Order Date]])/3,0)</f>
        <v>Q3</v>
      </c>
      <c r="S1485" s="5">
        <f>MONTH(SalesDataTable[[#This Row],[Order Date]])</f>
        <v>7</v>
      </c>
      <c r="T1485" s="8" t="str">
        <f>TEXT(SalesDataTable[[#This Row],[Order Date]],"mmm")</f>
        <v>Jul</v>
      </c>
    </row>
    <row r="1486" spans="1:20" ht="15.75" x14ac:dyDescent="0.25">
      <c r="A1486" s="2">
        <v>4153</v>
      </c>
      <c r="B1486" s="3">
        <v>46229</v>
      </c>
      <c r="C1486" s="4" t="s">
        <v>40</v>
      </c>
      <c r="D1486" s="4" t="s">
        <v>51</v>
      </c>
      <c r="E1486" s="4" t="s">
        <v>22</v>
      </c>
      <c r="F1486" s="4" t="s">
        <v>36</v>
      </c>
      <c r="G1486" s="4" t="s">
        <v>34</v>
      </c>
      <c r="H1486" s="4" t="s">
        <v>64</v>
      </c>
      <c r="I1486" s="5">
        <v>3</v>
      </c>
      <c r="J1486" s="6">
        <v>134.63</v>
      </c>
      <c r="K1486" s="7">
        <v>0</v>
      </c>
      <c r="L1486" s="6">
        <v>67.2</v>
      </c>
      <c r="M1486" s="6">
        <f t="shared" si="92"/>
        <v>403.89</v>
      </c>
      <c r="N1486" s="6">
        <f t="shared" si="93"/>
        <v>201.60000000000002</v>
      </c>
      <c r="O1486" s="6">
        <f t="shared" si="94"/>
        <v>202.28999999999996</v>
      </c>
      <c r="P1486" s="8">
        <f t="shared" si="95"/>
        <v>0.50085419297333422</v>
      </c>
      <c r="Q1486" s="9">
        <f>YEAR(SalesDataTable[[#This Row],[Order Date]])</f>
        <v>2026</v>
      </c>
      <c r="R1486" s="8" t="str">
        <f>"Q"&amp;ROUNDUP(MONTH(SalesDataTable[[#This Row],[Order Date]])/3,0)</f>
        <v>Q3</v>
      </c>
      <c r="S1486" s="5">
        <f>MONTH(SalesDataTable[[#This Row],[Order Date]])</f>
        <v>7</v>
      </c>
      <c r="T1486" s="8" t="str">
        <f>TEXT(SalesDataTable[[#This Row],[Order Date]],"mmm")</f>
        <v>Jul</v>
      </c>
    </row>
    <row r="1487" spans="1:20" ht="15.75" x14ac:dyDescent="0.25">
      <c r="A1487" s="2">
        <v>379</v>
      </c>
      <c r="B1487" s="3">
        <v>46230</v>
      </c>
      <c r="C1487" s="4" t="s">
        <v>20</v>
      </c>
      <c r="D1487" s="4" t="s">
        <v>56</v>
      </c>
      <c r="E1487" s="4" t="s">
        <v>48</v>
      </c>
      <c r="F1487" s="4" t="s">
        <v>33</v>
      </c>
      <c r="G1487" s="4" t="s">
        <v>29</v>
      </c>
      <c r="H1487" s="4" t="s">
        <v>66</v>
      </c>
      <c r="I1487" s="5">
        <v>3</v>
      </c>
      <c r="J1487" s="6">
        <v>72.03</v>
      </c>
      <c r="K1487" s="7">
        <v>0</v>
      </c>
      <c r="L1487" s="6">
        <v>32.46</v>
      </c>
      <c r="M1487" s="6">
        <f t="shared" si="92"/>
        <v>216.09</v>
      </c>
      <c r="N1487" s="6">
        <f t="shared" si="93"/>
        <v>97.38</v>
      </c>
      <c r="O1487" s="6">
        <f t="shared" si="94"/>
        <v>118.71000000000001</v>
      </c>
      <c r="P1487" s="8">
        <f t="shared" si="95"/>
        <v>0.54935443565181175</v>
      </c>
      <c r="Q1487" s="9">
        <f>YEAR(SalesDataTable[[#This Row],[Order Date]])</f>
        <v>2026</v>
      </c>
      <c r="R1487" s="8" t="str">
        <f>"Q"&amp;ROUNDUP(MONTH(SalesDataTable[[#This Row],[Order Date]])/3,0)</f>
        <v>Q3</v>
      </c>
      <c r="S1487" s="5">
        <f>MONTH(SalesDataTable[[#This Row],[Order Date]])</f>
        <v>7</v>
      </c>
      <c r="T1487" s="8" t="str">
        <f>TEXT(SalesDataTable[[#This Row],[Order Date]],"mmm")</f>
        <v>Jul</v>
      </c>
    </row>
    <row r="1488" spans="1:20" ht="15.75" x14ac:dyDescent="0.25">
      <c r="A1488" s="2">
        <v>820</v>
      </c>
      <c r="B1488" s="3">
        <v>46230</v>
      </c>
      <c r="C1488" s="4" t="s">
        <v>40</v>
      </c>
      <c r="D1488" s="4" t="s">
        <v>51</v>
      </c>
      <c r="E1488" s="4" t="s">
        <v>48</v>
      </c>
      <c r="F1488" s="4" t="s">
        <v>23</v>
      </c>
      <c r="G1488" s="4" t="s">
        <v>54</v>
      </c>
      <c r="H1488" s="4" t="s">
        <v>55</v>
      </c>
      <c r="I1488" s="5">
        <v>1</v>
      </c>
      <c r="J1488" s="6">
        <v>40.24</v>
      </c>
      <c r="K1488" s="7">
        <v>0</v>
      </c>
      <c r="L1488" s="6">
        <v>15.05</v>
      </c>
      <c r="M1488" s="6">
        <f t="shared" si="92"/>
        <v>40.24</v>
      </c>
      <c r="N1488" s="6">
        <f t="shared" si="93"/>
        <v>15.05</v>
      </c>
      <c r="O1488" s="6">
        <f t="shared" si="94"/>
        <v>25.19</v>
      </c>
      <c r="P1488" s="8">
        <f t="shared" si="95"/>
        <v>0.62599403578528823</v>
      </c>
      <c r="Q1488" s="9">
        <f>YEAR(SalesDataTable[[#This Row],[Order Date]])</f>
        <v>2026</v>
      </c>
      <c r="R1488" s="8" t="str">
        <f>"Q"&amp;ROUNDUP(MONTH(SalesDataTable[[#This Row],[Order Date]])/3,0)</f>
        <v>Q3</v>
      </c>
      <c r="S1488" s="5">
        <f>MONTH(SalesDataTable[[#This Row],[Order Date]])</f>
        <v>7</v>
      </c>
      <c r="T1488" s="8" t="str">
        <f>TEXT(SalesDataTable[[#This Row],[Order Date]],"mmm")</f>
        <v>Jul</v>
      </c>
    </row>
    <row r="1489" spans="1:20" ht="15.75" x14ac:dyDescent="0.25">
      <c r="A1489" s="2">
        <v>2003</v>
      </c>
      <c r="B1489" s="3">
        <v>46230</v>
      </c>
      <c r="C1489" s="4" t="s">
        <v>31</v>
      </c>
      <c r="D1489" s="4" t="s">
        <v>45</v>
      </c>
      <c r="E1489" s="4" t="s">
        <v>39</v>
      </c>
      <c r="F1489" s="4" t="s">
        <v>23</v>
      </c>
      <c r="G1489" s="4" t="s">
        <v>34</v>
      </c>
      <c r="H1489" s="4" t="s">
        <v>35</v>
      </c>
      <c r="I1489" s="5">
        <v>1</v>
      </c>
      <c r="J1489" s="6">
        <v>36.14</v>
      </c>
      <c r="K1489" s="7">
        <v>0</v>
      </c>
      <c r="L1489" s="6">
        <v>13.52</v>
      </c>
      <c r="M1489" s="6">
        <f t="shared" si="92"/>
        <v>36.14</v>
      </c>
      <c r="N1489" s="6">
        <f t="shared" si="93"/>
        <v>13.52</v>
      </c>
      <c r="O1489" s="6">
        <f t="shared" si="94"/>
        <v>22.62</v>
      </c>
      <c r="P1489" s="8">
        <f t="shared" si="95"/>
        <v>0.62589928057553956</v>
      </c>
      <c r="Q1489" s="9">
        <f>YEAR(SalesDataTable[[#This Row],[Order Date]])</f>
        <v>2026</v>
      </c>
      <c r="R1489" s="8" t="str">
        <f>"Q"&amp;ROUNDUP(MONTH(SalesDataTable[[#This Row],[Order Date]])/3,0)</f>
        <v>Q3</v>
      </c>
      <c r="S1489" s="5">
        <f>MONTH(SalesDataTable[[#This Row],[Order Date]])</f>
        <v>7</v>
      </c>
      <c r="T1489" s="8" t="str">
        <f>TEXT(SalesDataTable[[#This Row],[Order Date]],"mmm")</f>
        <v>Jul</v>
      </c>
    </row>
    <row r="1490" spans="1:20" ht="15.75" x14ac:dyDescent="0.25">
      <c r="A1490" s="2">
        <v>2682</v>
      </c>
      <c r="B1490" s="3">
        <v>46230</v>
      </c>
      <c r="C1490" s="4" t="s">
        <v>26</v>
      </c>
      <c r="D1490" s="4" t="s">
        <v>61</v>
      </c>
      <c r="E1490" s="4" t="s">
        <v>22</v>
      </c>
      <c r="F1490" s="4" t="s">
        <v>33</v>
      </c>
      <c r="G1490" s="4" t="s">
        <v>54</v>
      </c>
      <c r="H1490" s="4" t="s">
        <v>55</v>
      </c>
      <c r="I1490" s="5">
        <v>2</v>
      </c>
      <c r="J1490" s="6">
        <v>40.22</v>
      </c>
      <c r="K1490" s="7">
        <v>0.05</v>
      </c>
      <c r="L1490" s="6">
        <v>14.72</v>
      </c>
      <c r="M1490" s="6">
        <f t="shared" si="92"/>
        <v>76.417999999999992</v>
      </c>
      <c r="N1490" s="6">
        <f t="shared" si="93"/>
        <v>29.44</v>
      </c>
      <c r="O1490" s="6">
        <f t="shared" si="94"/>
        <v>46.977999999999994</v>
      </c>
      <c r="P1490" s="8">
        <f t="shared" si="95"/>
        <v>0.61475045146431473</v>
      </c>
      <c r="Q1490" s="9">
        <f>YEAR(SalesDataTable[[#This Row],[Order Date]])</f>
        <v>2026</v>
      </c>
      <c r="R1490" s="8" t="str">
        <f>"Q"&amp;ROUNDUP(MONTH(SalesDataTable[[#This Row],[Order Date]])/3,0)</f>
        <v>Q3</v>
      </c>
      <c r="S1490" s="5">
        <f>MONTH(SalesDataTable[[#This Row],[Order Date]])</f>
        <v>7</v>
      </c>
      <c r="T1490" s="8" t="str">
        <f>TEXT(SalesDataTable[[#This Row],[Order Date]],"mmm")</f>
        <v>Jul</v>
      </c>
    </row>
    <row r="1491" spans="1:20" ht="15.75" x14ac:dyDescent="0.25">
      <c r="A1491" s="2">
        <v>3860</v>
      </c>
      <c r="B1491" s="3">
        <v>46230</v>
      </c>
      <c r="C1491" s="4" t="s">
        <v>40</v>
      </c>
      <c r="D1491" s="4" t="s">
        <v>51</v>
      </c>
      <c r="E1491" s="4" t="s">
        <v>22</v>
      </c>
      <c r="F1491" s="4" t="s">
        <v>23</v>
      </c>
      <c r="G1491" s="4" t="s">
        <v>54</v>
      </c>
      <c r="H1491" s="4" t="s">
        <v>62</v>
      </c>
      <c r="I1491" s="5">
        <v>3</v>
      </c>
      <c r="J1491" s="6">
        <v>37.130000000000003</v>
      </c>
      <c r="K1491" s="7">
        <v>0.05</v>
      </c>
      <c r="L1491" s="6">
        <v>14.29</v>
      </c>
      <c r="M1491" s="6">
        <f t="shared" si="92"/>
        <v>105.82050000000001</v>
      </c>
      <c r="N1491" s="6">
        <f t="shared" si="93"/>
        <v>42.87</v>
      </c>
      <c r="O1491" s="6">
        <f t="shared" si="94"/>
        <v>62.950500000000012</v>
      </c>
      <c r="P1491" s="8">
        <f t="shared" si="95"/>
        <v>0.59488000907196625</v>
      </c>
      <c r="Q1491" s="9">
        <f>YEAR(SalesDataTable[[#This Row],[Order Date]])</f>
        <v>2026</v>
      </c>
      <c r="R1491" s="8" t="str">
        <f>"Q"&amp;ROUNDUP(MONTH(SalesDataTable[[#This Row],[Order Date]])/3,0)</f>
        <v>Q3</v>
      </c>
      <c r="S1491" s="5">
        <f>MONTH(SalesDataTable[[#This Row],[Order Date]])</f>
        <v>7</v>
      </c>
      <c r="T1491" s="8" t="str">
        <f>TEXT(SalesDataTable[[#This Row],[Order Date]],"mmm")</f>
        <v>Jul</v>
      </c>
    </row>
    <row r="1492" spans="1:20" ht="15.75" x14ac:dyDescent="0.25">
      <c r="A1492" s="2">
        <v>4063</v>
      </c>
      <c r="B1492" s="3">
        <v>46230</v>
      </c>
      <c r="C1492" s="4" t="s">
        <v>20</v>
      </c>
      <c r="D1492" s="4" t="s">
        <v>56</v>
      </c>
      <c r="E1492" s="4" t="s">
        <v>22</v>
      </c>
      <c r="F1492" s="4" t="s">
        <v>33</v>
      </c>
      <c r="G1492" s="4" t="s">
        <v>43</v>
      </c>
      <c r="H1492" s="4" t="s">
        <v>71</v>
      </c>
      <c r="I1492" s="5">
        <v>4</v>
      </c>
      <c r="J1492" s="6">
        <v>125.07</v>
      </c>
      <c r="K1492" s="7">
        <v>0.05</v>
      </c>
      <c r="L1492" s="6">
        <v>60</v>
      </c>
      <c r="M1492" s="6">
        <f t="shared" si="92"/>
        <v>475.26599999999996</v>
      </c>
      <c r="N1492" s="6">
        <f t="shared" si="93"/>
        <v>240</v>
      </c>
      <c r="O1492" s="6">
        <f t="shared" si="94"/>
        <v>235.26599999999996</v>
      </c>
      <c r="P1492" s="8">
        <f t="shared" si="95"/>
        <v>0.4950196311118405</v>
      </c>
      <c r="Q1492" s="9">
        <f>YEAR(SalesDataTable[[#This Row],[Order Date]])</f>
        <v>2026</v>
      </c>
      <c r="R1492" s="8" t="str">
        <f>"Q"&amp;ROUNDUP(MONTH(SalesDataTable[[#This Row],[Order Date]])/3,0)</f>
        <v>Q3</v>
      </c>
      <c r="S1492" s="5">
        <f>MONTH(SalesDataTable[[#This Row],[Order Date]])</f>
        <v>7</v>
      </c>
      <c r="T1492" s="8" t="str">
        <f>TEXT(SalesDataTable[[#This Row],[Order Date]],"mmm")</f>
        <v>Jul</v>
      </c>
    </row>
    <row r="1493" spans="1:20" ht="15.75" x14ac:dyDescent="0.25">
      <c r="A1493" s="2">
        <v>4474</v>
      </c>
      <c r="B1493" s="3">
        <v>46230</v>
      </c>
      <c r="C1493" s="4" t="s">
        <v>40</v>
      </c>
      <c r="D1493" s="4" t="s">
        <v>67</v>
      </c>
      <c r="E1493" s="4" t="s">
        <v>28</v>
      </c>
      <c r="F1493" s="4" t="s">
        <v>23</v>
      </c>
      <c r="G1493" s="4" t="s">
        <v>54</v>
      </c>
      <c r="H1493" s="4" t="s">
        <v>58</v>
      </c>
      <c r="I1493" s="5">
        <v>5</v>
      </c>
      <c r="J1493" s="6">
        <v>122.14</v>
      </c>
      <c r="K1493" s="7">
        <v>0.05</v>
      </c>
      <c r="L1493" s="6">
        <v>70.64</v>
      </c>
      <c r="M1493" s="6">
        <f t="shared" si="92"/>
        <v>580.16499999999996</v>
      </c>
      <c r="N1493" s="6">
        <f t="shared" si="93"/>
        <v>353.2</v>
      </c>
      <c r="O1493" s="6">
        <f t="shared" si="94"/>
        <v>226.96499999999997</v>
      </c>
      <c r="P1493" s="8">
        <f t="shared" si="95"/>
        <v>0.39120767367903958</v>
      </c>
      <c r="Q1493" s="9">
        <f>YEAR(SalesDataTable[[#This Row],[Order Date]])</f>
        <v>2026</v>
      </c>
      <c r="R1493" s="8" t="str">
        <f>"Q"&amp;ROUNDUP(MONTH(SalesDataTable[[#This Row],[Order Date]])/3,0)</f>
        <v>Q3</v>
      </c>
      <c r="S1493" s="5">
        <f>MONTH(SalesDataTable[[#This Row],[Order Date]])</f>
        <v>7</v>
      </c>
      <c r="T1493" s="8" t="str">
        <f>TEXT(SalesDataTable[[#This Row],[Order Date]],"mmm")</f>
        <v>Jul</v>
      </c>
    </row>
    <row r="1494" spans="1:20" ht="15.75" x14ac:dyDescent="0.25">
      <c r="A1494" s="2">
        <v>21</v>
      </c>
      <c r="B1494" s="3">
        <v>46231</v>
      </c>
      <c r="C1494" s="4" t="s">
        <v>26</v>
      </c>
      <c r="D1494" s="4" t="s">
        <v>61</v>
      </c>
      <c r="E1494" s="4" t="s">
        <v>22</v>
      </c>
      <c r="F1494" s="4" t="s">
        <v>36</v>
      </c>
      <c r="G1494" s="4" t="s">
        <v>43</v>
      </c>
      <c r="H1494" s="4" t="s">
        <v>71</v>
      </c>
      <c r="I1494" s="5">
        <v>1</v>
      </c>
      <c r="J1494" s="6">
        <v>120.09</v>
      </c>
      <c r="K1494" s="7">
        <v>0</v>
      </c>
      <c r="L1494" s="6">
        <v>62.18</v>
      </c>
      <c r="M1494" s="6">
        <f t="shared" si="92"/>
        <v>120.09</v>
      </c>
      <c r="N1494" s="6">
        <f t="shared" si="93"/>
        <v>62.18</v>
      </c>
      <c r="O1494" s="6">
        <f t="shared" si="94"/>
        <v>57.910000000000004</v>
      </c>
      <c r="P1494" s="8">
        <f t="shared" si="95"/>
        <v>0.48222166708302111</v>
      </c>
      <c r="Q1494" s="9">
        <f>YEAR(SalesDataTable[[#This Row],[Order Date]])</f>
        <v>2026</v>
      </c>
      <c r="R1494" s="8" t="str">
        <f>"Q"&amp;ROUNDUP(MONTH(SalesDataTable[[#This Row],[Order Date]])/3,0)</f>
        <v>Q3</v>
      </c>
      <c r="S1494" s="5">
        <f>MONTH(SalesDataTable[[#This Row],[Order Date]])</f>
        <v>7</v>
      </c>
      <c r="T1494" s="8" t="str">
        <f>TEXT(SalesDataTable[[#This Row],[Order Date]],"mmm")</f>
        <v>Jul</v>
      </c>
    </row>
    <row r="1495" spans="1:20" ht="15.75" x14ac:dyDescent="0.25">
      <c r="A1495" s="2">
        <v>368</v>
      </c>
      <c r="B1495" s="3">
        <v>46231</v>
      </c>
      <c r="C1495" s="4" t="s">
        <v>40</v>
      </c>
      <c r="D1495" s="4" t="s">
        <v>41</v>
      </c>
      <c r="E1495" s="4" t="s">
        <v>48</v>
      </c>
      <c r="F1495" s="4" t="s">
        <v>23</v>
      </c>
      <c r="G1495" s="4" t="s">
        <v>24</v>
      </c>
      <c r="H1495" s="4" t="s">
        <v>50</v>
      </c>
      <c r="I1495" s="5">
        <v>6</v>
      </c>
      <c r="J1495" s="6">
        <v>102.75</v>
      </c>
      <c r="K1495" s="7">
        <v>0</v>
      </c>
      <c r="L1495" s="6">
        <v>51.55</v>
      </c>
      <c r="M1495" s="6">
        <f t="shared" si="92"/>
        <v>616.5</v>
      </c>
      <c r="N1495" s="6">
        <f t="shared" si="93"/>
        <v>309.29999999999995</v>
      </c>
      <c r="O1495" s="6">
        <f t="shared" si="94"/>
        <v>307.20000000000005</v>
      </c>
      <c r="P1495" s="8">
        <f t="shared" si="95"/>
        <v>0.49829683698296845</v>
      </c>
      <c r="Q1495" s="9">
        <f>YEAR(SalesDataTable[[#This Row],[Order Date]])</f>
        <v>2026</v>
      </c>
      <c r="R1495" s="8" t="str">
        <f>"Q"&amp;ROUNDUP(MONTH(SalesDataTable[[#This Row],[Order Date]])/3,0)</f>
        <v>Q3</v>
      </c>
      <c r="S1495" s="5">
        <f>MONTH(SalesDataTable[[#This Row],[Order Date]])</f>
        <v>7</v>
      </c>
      <c r="T1495" s="8" t="str">
        <f>TEXT(SalesDataTable[[#This Row],[Order Date]],"mmm")</f>
        <v>Jul</v>
      </c>
    </row>
    <row r="1496" spans="1:20" ht="15.75" x14ac:dyDescent="0.25">
      <c r="A1496" s="2">
        <v>457</v>
      </c>
      <c r="B1496" s="3">
        <v>46231</v>
      </c>
      <c r="C1496" s="4" t="s">
        <v>31</v>
      </c>
      <c r="D1496" s="4" t="s">
        <v>32</v>
      </c>
      <c r="E1496" s="4" t="s">
        <v>22</v>
      </c>
      <c r="F1496" s="4" t="s">
        <v>23</v>
      </c>
      <c r="G1496" s="4" t="s">
        <v>43</v>
      </c>
      <c r="H1496" s="4" t="s">
        <v>49</v>
      </c>
      <c r="I1496" s="5">
        <v>4</v>
      </c>
      <c r="J1496" s="6">
        <v>191.15</v>
      </c>
      <c r="K1496" s="7">
        <v>0</v>
      </c>
      <c r="L1496" s="6">
        <v>105.01</v>
      </c>
      <c r="M1496" s="6">
        <f t="shared" si="92"/>
        <v>764.6</v>
      </c>
      <c r="N1496" s="6">
        <f t="shared" si="93"/>
        <v>420.04</v>
      </c>
      <c r="O1496" s="6">
        <f t="shared" si="94"/>
        <v>344.56</v>
      </c>
      <c r="P1496" s="8">
        <f t="shared" si="95"/>
        <v>0.45064085796494896</v>
      </c>
      <c r="Q1496" s="9">
        <f>YEAR(SalesDataTable[[#This Row],[Order Date]])</f>
        <v>2026</v>
      </c>
      <c r="R1496" s="8" t="str">
        <f>"Q"&amp;ROUNDUP(MONTH(SalesDataTable[[#This Row],[Order Date]])/3,0)</f>
        <v>Q3</v>
      </c>
      <c r="S1496" s="5">
        <f>MONTH(SalesDataTable[[#This Row],[Order Date]])</f>
        <v>7</v>
      </c>
      <c r="T1496" s="8" t="str">
        <f>TEXT(SalesDataTable[[#This Row],[Order Date]],"mmm")</f>
        <v>Jul</v>
      </c>
    </row>
    <row r="1497" spans="1:20" ht="15.75" x14ac:dyDescent="0.25">
      <c r="A1497" s="2">
        <v>1516</v>
      </c>
      <c r="B1497" s="3">
        <v>46231</v>
      </c>
      <c r="C1497" s="4" t="s">
        <v>20</v>
      </c>
      <c r="D1497" s="4" t="s">
        <v>56</v>
      </c>
      <c r="E1497" s="4" t="s">
        <v>22</v>
      </c>
      <c r="F1497" s="4" t="s">
        <v>36</v>
      </c>
      <c r="G1497" s="4" t="s">
        <v>54</v>
      </c>
      <c r="H1497" s="4" t="s">
        <v>55</v>
      </c>
      <c r="I1497" s="5">
        <v>2</v>
      </c>
      <c r="J1497" s="6">
        <v>40.15</v>
      </c>
      <c r="K1497" s="7">
        <v>0.1</v>
      </c>
      <c r="L1497" s="6">
        <v>14.86</v>
      </c>
      <c r="M1497" s="6">
        <f t="shared" si="92"/>
        <v>72.27</v>
      </c>
      <c r="N1497" s="6">
        <f t="shared" si="93"/>
        <v>29.72</v>
      </c>
      <c r="O1497" s="6">
        <f t="shared" si="94"/>
        <v>42.55</v>
      </c>
      <c r="P1497" s="8">
        <f t="shared" si="95"/>
        <v>0.58876435588764353</v>
      </c>
      <c r="Q1497" s="9">
        <f>YEAR(SalesDataTable[[#This Row],[Order Date]])</f>
        <v>2026</v>
      </c>
      <c r="R1497" s="8" t="str">
        <f>"Q"&amp;ROUNDUP(MONTH(SalesDataTable[[#This Row],[Order Date]])/3,0)</f>
        <v>Q3</v>
      </c>
      <c r="S1497" s="5">
        <f>MONTH(SalesDataTable[[#This Row],[Order Date]])</f>
        <v>7</v>
      </c>
      <c r="T1497" s="8" t="str">
        <f>TEXT(SalesDataTable[[#This Row],[Order Date]],"mmm")</f>
        <v>Jul</v>
      </c>
    </row>
    <row r="1498" spans="1:20" ht="15.75" x14ac:dyDescent="0.25">
      <c r="A1498" s="2">
        <v>2266</v>
      </c>
      <c r="B1498" s="3">
        <v>46231</v>
      </c>
      <c r="C1498" s="4" t="s">
        <v>26</v>
      </c>
      <c r="D1498" s="4" t="s">
        <v>61</v>
      </c>
      <c r="E1498" s="4" t="s">
        <v>48</v>
      </c>
      <c r="F1498" s="4" t="s">
        <v>36</v>
      </c>
      <c r="G1498" s="4" t="s">
        <v>43</v>
      </c>
      <c r="H1498" s="4" t="s">
        <v>60</v>
      </c>
      <c r="I1498" s="5">
        <v>1</v>
      </c>
      <c r="J1498" s="6">
        <v>83.05</v>
      </c>
      <c r="K1498" s="7">
        <v>0</v>
      </c>
      <c r="L1498" s="6">
        <v>38.86</v>
      </c>
      <c r="M1498" s="6">
        <f t="shared" si="92"/>
        <v>83.05</v>
      </c>
      <c r="N1498" s="6">
        <f t="shared" si="93"/>
        <v>38.86</v>
      </c>
      <c r="O1498" s="6">
        <f t="shared" si="94"/>
        <v>44.19</v>
      </c>
      <c r="P1498" s="8">
        <f t="shared" si="95"/>
        <v>0.53208910295003009</v>
      </c>
      <c r="Q1498" s="9">
        <f>YEAR(SalesDataTable[[#This Row],[Order Date]])</f>
        <v>2026</v>
      </c>
      <c r="R1498" s="8" t="str">
        <f>"Q"&amp;ROUNDUP(MONTH(SalesDataTable[[#This Row],[Order Date]])/3,0)</f>
        <v>Q3</v>
      </c>
      <c r="S1498" s="5">
        <f>MONTH(SalesDataTable[[#This Row],[Order Date]])</f>
        <v>7</v>
      </c>
      <c r="T1498" s="8" t="str">
        <f>TEXT(SalesDataTable[[#This Row],[Order Date]],"mmm")</f>
        <v>Jul</v>
      </c>
    </row>
    <row r="1499" spans="1:20" ht="15.75" x14ac:dyDescent="0.25">
      <c r="A1499" s="2">
        <v>2802</v>
      </c>
      <c r="B1499" s="3">
        <v>46231</v>
      </c>
      <c r="C1499" s="4" t="s">
        <v>20</v>
      </c>
      <c r="D1499" s="4" t="s">
        <v>56</v>
      </c>
      <c r="E1499" s="4" t="s">
        <v>22</v>
      </c>
      <c r="F1499" s="4" t="s">
        <v>23</v>
      </c>
      <c r="G1499" s="4" t="s">
        <v>29</v>
      </c>
      <c r="H1499" s="4" t="s">
        <v>37</v>
      </c>
      <c r="I1499" s="5">
        <v>2</v>
      </c>
      <c r="J1499" s="6">
        <v>146.22999999999999</v>
      </c>
      <c r="K1499" s="7">
        <v>0</v>
      </c>
      <c r="L1499" s="6">
        <v>79.040000000000006</v>
      </c>
      <c r="M1499" s="6">
        <f t="shared" si="92"/>
        <v>292.45999999999998</v>
      </c>
      <c r="N1499" s="6">
        <f t="shared" si="93"/>
        <v>158.08000000000001</v>
      </c>
      <c r="O1499" s="6">
        <f t="shared" si="94"/>
        <v>134.37999999999997</v>
      </c>
      <c r="P1499" s="8">
        <f t="shared" si="95"/>
        <v>0.45948163851466861</v>
      </c>
      <c r="Q1499" s="9">
        <f>YEAR(SalesDataTable[[#This Row],[Order Date]])</f>
        <v>2026</v>
      </c>
      <c r="R1499" s="8" t="str">
        <f>"Q"&amp;ROUNDUP(MONTH(SalesDataTable[[#This Row],[Order Date]])/3,0)</f>
        <v>Q3</v>
      </c>
      <c r="S1499" s="5">
        <f>MONTH(SalesDataTable[[#This Row],[Order Date]])</f>
        <v>7</v>
      </c>
      <c r="T1499" s="8" t="str">
        <f>TEXT(SalesDataTable[[#This Row],[Order Date]],"mmm")</f>
        <v>Jul</v>
      </c>
    </row>
    <row r="1500" spans="1:20" ht="15.75" x14ac:dyDescent="0.25">
      <c r="A1500" s="2">
        <v>3604</v>
      </c>
      <c r="B1500" s="3">
        <v>46231</v>
      </c>
      <c r="C1500" s="4" t="s">
        <v>26</v>
      </c>
      <c r="D1500" s="4" t="s">
        <v>69</v>
      </c>
      <c r="E1500" s="4" t="s">
        <v>22</v>
      </c>
      <c r="F1500" s="4" t="s">
        <v>23</v>
      </c>
      <c r="G1500" s="4" t="s">
        <v>29</v>
      </c>
      <c r="H1500" s="4" t="s">
        <v>37</v>
      </c>
      <c r="I1500" s="5">
        <v>2</v>
      </c>
      <c r="J1500" s="6">
        <v>144.09</v>
      </c>
      <c r="K1500" s="7">
        <v>0</v>
      </c>
      <c r="L1500" s="6">
        <v>77.67</v>
      </c>
      <c r="M1500" s="6">
        <f t="shared" si="92"/>
        <v>288.18</v>
      </c>
      <c r="N1500" s="6">
        <f t="shared" si="93"/>
        <v>155.34</v>
      </c>
      <c r="O1500" s="6">
        <f t="shared" si="94"/>
        <v>132.84</v>
      </c>
      <c r="P1500" s="8">
        <f t="shared" si="95"/>
        <v>0.46096189881324173</v>
      </c>
      <c r="Q1500" s="9">
        <f>YEAR(SalesDataTable[[#This Row],[Order Date]])</f>
        <v>2026</v>
      </c>
      <c r="R1500" s="8" t="str">
        <f>"Q"&amp;ROUNDUP(MONTH(SalesDataTable[[#This Row],[Order Date]])/3,0)</f>
        <v>Q3</v>
      </c>
      <c r="S1500" s="5">
        <f>MONTH(SalesDataTable[[#This Row],[Order Date]])</f>
        <v>7</v>
      </c>
      <c r="T1500" s="8" t="str">
        <f>TEXT(SalesDataTable[[#This Row],[Order Date]],"mmm")</f>
        <v>Jul</v>
      </c>
    </row>
    <row r="1501" spans="1:20" ht="15.75" x14ac:dyDescent="0.25">
      <c r="A1501" s="2">
        <v>3644</v>
      </c>
      <c r="B1501" s="3">
        <v>46231</v>
      </c>
      <c r="C1501" s="4" t="s">
        <v>31</v>
      </c>
      <c r="D1501" s="4" t="s">
        <v>59</v>
      </c>
      <c r="E1501" s="4" t="s">
        <v>39</v>
      </c>
      <c r="F1501" s="4" t="s">
        <v>36</v>
      </c>
      <c r="G1501" s="4" t="s">
        <v>29</v>
      </c>
      <c r="H1501" s="4" t="s">
        <v>30</v>
      </c>
      <c r="I1501" s="5">
        <v>3</v>
      </c>
      <c r="J1501" s="6">
        <v>93.01</v>
      </c>
      <c r="K1501" s="7">
        <v>0.15</v>
      </c>
      <c r="L1501" s="6">
        <v>46.68</v>
      </c>
      <c r="M1501" s="6">
        <f t="shared" si="92"/>
        <v>237.17550000000003</v>
      </c>
      <c r="N1501" s="6">
        <f t="shared" si="93"/>
        <v>140.04</v>
      </c>
      <c r="O1501" s="6">
        <f t="shared" si="94"/>
        <v>97.135500000000036</v>
      </c>
      <c r="P1501" s="8">
        <f t="shared" si="95"/>
        <v>0.4095511551572571</v>
      </c>
      <c r="Q1501" s="9">
        <f>YEAR(SalesDataTable[[#This Row],[Order Date]])</f>
        <v>2026</v>
      </c>
      <c r="R1501" s="8" t="str">
        <f>"Q"&amp;ROUNDUP(MONTH(SalesDataTable[[#This Row],[Order Date]])/3,0)</f>
        <v>Q3</v>
      </c>
      <c r="S1501" s="5">
        <f>MONTH(SalesDataTable[[#This Row],[Order Date]])</f>
        <v>7</v>
      </c>
      <c r="T1501" s="8" t="str">
        <f>TEXT(SalesDataTable[[#This Row],[Order Date]],"mmm")</f>
        <v>Jul</v>
      </c>
    </row>
    <row r="1502" spans="1:20" ht="15.75" x14ac:dyDescent="0.25">
      <c r="A1502" s="2">
        <v>4271</v>
      </c>
      <c r="B1502" s="3">
        <v>46231</v>
      </c>
      <c r="C1502" s="4" t="s">
        <v>20</v>
      </c>
      <c r="D1502" s="4" t="s">
        <v>21</v>
      </c>
      <c r="E1502" s="4" t="s">
        <v>39</v>
      </c>
      <c r="F1502" s="4" t="s">
        <v>33</v>
      </c>
      <c r="G1502" s="4" t="s">
        <v>43</v>
      </c>
      <c r="H1502" s="4" t="s">
        <v>71</v>
      </c>
      <c r="I1502" s="5">
        <v>1</v>
      </c>
      <c r="J1502" s="6">
        <v>121.61</v>
      </c>
      <c r="K1502" s="7">
        <v>0.1</v>
      </c>
      <c r="L1502" s="6">
        <v>60.58</v>
      </c>
      <c r="M1502" s="6">
        <f t="shared" si="92"/>
        <v>109.449</v>
      </c>
      <c r="N1502" s="6">
        <f t="shared" si="93"/>
        <v>60.58</v>
      </c>
      <c r="O1502" s="6">
        <f t="shared" si="94"/>
        <v>48.869</v>
      </c>
      <c r="P1502" s="8">
        <f t="shared" si="95"/>
        <v>0.4465001964385239</v>
      </c>
      <c r="Q1502" s="9">
        <f>YEAR(SalesDataTable[[#This Row],[Order Date]])</f>
        <v>2026</v>
      </c>
      <c r="R1502" s="8" t="str">
        <f>"Q"&amp;ROUNDUP(MONTH(SalesDataTable[[#This Row],[Order Date]])/3,0)</f>
        <v>Q3</v>
      </c>
      <c r="S1502" s="5">
        <f>MONTH(SalesDataTable[[#This Row],[Order Date]])</f>
        <v>7</v>
      </c>
      <c r="T1502" s="8" t="str">
        <f>TEXT(SalesDataTable[[#This Row],[Order Date]],"mmm")</f>
        <v>Jul</v>
      </c>
    </row>
    <row r="1503" spans="1:20" ht="15.75" x14ac:dyDescent="0.25">
      <c r="A1503" s="2">
        <v>272</v>
      </c>
      <c r="B1503" s="3">
        <v>46232</v>
      </c>
      <c r="C1503" s="4" t="s">
        <v>40</v>
      </c>
      <c r="D1503" s="4" t="s">
        <v>41</v>
      </c>
      <c r="E1503" s="4" t="s">
        <v>22</v>
      </c>
      <c r="F1503" s="4" t="s">
        <v>36</v>
      </c>
      <c r="G1503" s="4" t="s">
        <v>43</v>
      </c>
      <c r="H1503" s="4" t="s">
        <v>49</v>
      </c>
      <c r="I1503" s="5">
        <v>2</v>
      </c>
      <c r="J1503" s="6">
        <v>195.09</v>
      </c>
      <c r="K1503" s="7">
        <v>0</v>
      </c>
      <c r="L1503" s="6">
        <v>106.82</v>
      </c>
      <c r="M1503" s="6">
        <f t="shared" si="92"/>
        <v>390.18</v>
      </c>
      <c r="N1503" s="6">
        <f t="shared" si="93"/>
        <v>213.64</v>
      </c>
      <c r="O1503" s="6">
        <f t="shared" si="94"/>
        <v>176.54000000000002</v>
      </c>
      <c r="P1503" s="8">
        <f t="shared" si="95"/>
        <v>0.45245783997129535</v>
      </c>
      <c r="Q1503" s="9">
        <f>YEAR(SalesDataTable[[#This Row],[Order Date]])</f>
        <v>2026</v>
      </c>
      <c r="R1503" s="8" t="str">
        <f>"Q"&amp;ROUNDUP(MONTH(SalesDataTable[[#This Row],[Order Date]])/3,0)</f>
        <v>Q3</v>
      </c>
      <c r="S1503" s="5">
        <f>MONTH(SalesDataTable[[#This Row],[Order Date]])</f>
        <v>7</v>
      </c>
      <c r="T1503" s="8" t="str">
        <f>TEXT(SalesDataTable[[#This Row],[Order Date]],"mmm")</f>
        <v>Jul</v>
      </c>
    </row>
    <row r="1504" spans="1:20" ht="15.75" x14ac:dyDescent="0.25">
      <c r="A1504" s="2">
        <v>1469</v>
      </c>
      <c r="B1504" s="3">
        <v>46232</v>
      </c>
      <c r="C1504" s="4" t="s">
        <v>31</v>
      </c>
      <c r="D1504" s="4" t="s">
        <v>59</v>
      </c>
      <c r="E1504" s="4" t="s">
        <v>39</v>
      </c>
      <c r="F1504" s="4" t="s">
        <v>23</v>
      </c>
      <c r="G1504" s="4" t="s">
        <v>34</v>
      </c>
      <c r="H1504" s="4" t="s">
        <v>68</v>
      </c>
      <c r="I1504" s="5">
        <v>3</v>
      </c>
      <c r="J1504" s="6">
        <v>167.52</v>
      </c>
      <c r="K1504" s="7">
        <v>0</v>
      </c>
      <c r="L1504" s="6">
        <v>87.26</v>
      </c>
      <c r="M1504" s="6">
        <f t="shared" si="92"/>
        <v>502.56000000000006</v>
      </c>
      <c r="N1504" s="6">
        <f t="shared" si="93"/>
        <v>261.78000000000003</v>
      </c>
      <c r="O1504" s="6">
        <f t="shared" si="94"/>
        <v>240.78000000000003</v>
      </c>
      <c r="P1504" s="8">
        <f t="shared" si="95"/>
        <v>0.4791069723018147</v>
      </c>
      <c r="Q1504" s="9">
        <f>YEAR(SalesDataTable[[#This Row],[Order Date]])</f>
        <v>2026</v>
      </c>
      <c r="R1504" s="8" t="str">
        <f>"Q"&amp;ROUNDUP(MONTH(SalesDataTable[[#This Row],[Order Date]])/3,0)</f>
        <v>Q3</v>
      </c>
      <c r="S1504" s="5">
        <f>MONTH(SalesDataTable[[#This Row],[Order Date]])</f>
        <v>7</v>
      </c>
      <c r="T1504" s="8" t="str">
        <f>TEXT(SalesDataTable[[#This Row],[Order Date]],"mmm")</f>
        <v>Jul</v>
      </c>
    </row>
    <row r="1505" spans="1:20" ht="15.75" x14ac:dyDescent="0.25">
      <c r="A1505" s="2">
        <v>2253</v>
      </c>
      <c r="B1505" s="3">
        <v>46232</v>
      </c>
      <c r="C1505" s="4" t="s">
        <v>26</v>
      </c>
      <c r="D1505" s="4" t="s">
        <v>69</v>
      </c>
      <c r="E1505" s="4" t="s">
        <v>48</v>
      </c>
      <c r="F1505" s="4" t="s">
        <v>33</v>
      </c>
      <c r="G1505" s="4" t="s">
        <v>24</v>
      </c>
      <c r="H1505" s="4" t="s">
        <v>42</v>
      </c>
      <c r="I1505" s="5">
        <v>3</v>
      </c>
      <c r="J1505" s="6">
        <v>50.98</v>
      </c>
      <c r="K1505" s="7">
        <v>0</v>
      </c>
      <c r="L1505" s="6">
        <v>22.63</v>
      </c>
      <c r="M1505" s="6">
        <f t="shared" si="92"/>
        <v>152.94</v>
      </c>
      <c r="N1505" s="6">
        <f t="shared" si="93"/>
        <v>67.89</v>
      </c>
      <c r="O1505" s="6">
        <f t="shared" si="94"/>
        <v>85.05</v>
      </c>
      <c r="P1505" s="8">
        <f t="shared" si="95"/>
        <v>0.55610043154178113</v>
      </c>
      <c r="Q1505" s="9">
        <f>YEAR(SalesDataTable[[#This Row],[Order Date]])</f>
        <v>2026</v>
      </c>
      <c r="R1505" s="8" t="str">
        <f>"Q"&amp;ROUNDUP(MONTH(SalesDataTable[[#This Row],[Order Date]])/3,0)</f>
        <v>Q3</v>
      </c>
      <c r="S1505" s="5">
        <f>MONTH(SalesDataTable[[#This Row],[Order Date]])</f>
        <v>7</v>
      </c>
      <c r="T1505" s="8" t="str">
        <f>TEXT(SalesDataTable[[#This Row],[Order Date]],"mmm")</f>
        <v>Jul</v>
      </c>
    </row>
    <row r="1506" spans="1:20" ht="15.75" x14ac:dyDescent="0.25">
      <c r="A1506" s="2">
        <v>2554</v>
      </c>
      <c r="B1506" s="3">
        <v>46232</v>
      </c>
      <c r="C1506" s="4" t="s">
        <v>26</v>
      </c>
      <c r="D1506" s="4" t="s">
        <v>61</v>
      </c>
      <c r="E1506" s="4" t="s">
        <v>48</v>
      </c>
      <c r="F1506" s="4" t="s">
        <v>33</v>
      </c>
      <c r="G1506" s="4" t="s">
        <v>54</v>
      </c>
      <c r="H1506" s="4" t="s">
        <v>65</v>
      </c>
      <c r="I1506" s="5">
        <v>2</v>
      </c>
      <c r="J1506" s="6">
        <v>49.98</v>
      </c>
      <c r="K1506" s="7">
        <v>0.1</v>
      </c>
      <c r="L1506" s="6">
        <v>21.91</v>
      </c>
      <c r="M1506" s="6">
        <f t="shared" si="92"/>
        <v>89.963999999999999</v>
      </c>
      <c r="N1506" s="6">
        <f t="shared" si="93"/>
        <v>43.82</v>
      </c>
      <c r="O1506" s="6">
        <f t="shared" si="94"/>
        <v>46.143999999999998</v>
      </c>
      <c r="P1506" s="8">
        <f t="shared" si="95"/>
        <v>0.51291627762215997</v>
      </c>
      <c r="Q1506" s="9">
        <f>YEAR(SalesDataTable[[#This Row],[Order Date]])</f>
        <v>2026</v>
      </c>
      <c r="R1506" s="8" t="str">
        <f>"Q"&amp;ROUNDUP(MONTH(SalesDataTable[[#This Row],[Order Date]])/3,0)</f>
        <v>Q3</v>
      </c>
      <c r="S1506" s="5">
        <f>MONTH(SalesDataTable[[#This Row],[Order Date]])</f>
        <v>7</v>
      </c>
      <c r="T1506" s="8" t="str">
        <f>TEXT(SalesDataTable[[#This Row],[Order Date]],"mmm")</f>
        <v>Jul</v>
      </c>
    </row>
    <row r="1507" spans="1:20" ht="15.75" x14ac:dyDescent="0.25">
      <c r="A1507" s="2">
        <v>2624</v>
      </c>
      <c r="B1507" s="3">
        <v>46232</v>
      </c>
      <c r="C1507" s="4" t="s">
        <v>40</v>
      </c>
      <c r="D1507" s="4" t="s">
        <v>41</v>
      </c>
      <c r="E1507" s="4" t="s">
        <v>28</v>
      </c>
      <c r="F1507" s="4" t="s">
        <v>36</v>
      </c>
      <c r="G1507" s="4" t="s">
        <v>34</v>
      </c>
      <c r="H1507" s="4" t="s">
        <v>35</v>
      </c>
      <c r="I1507" s="5">
        <v>4</v>
      </c>
      <c r="J1507" s="6">
        <v>36.44</v>
      </c>
      <c r="K1507" s="7">
        <v>0.15</v>
      </c>
      <c r="L1507" s="6">
        <v>13.32</v>
      </c>
      <c r="M1507" s="6">
        <f t="shared" si="92"/>
        <v>123.89599999999999</v>
      </c>
      <c r="N1507" s="6">
        <f t="shared" si="93"/>
        <v>53.28</v>
      </c>
      <c r="O1507" s="6">
        <f t="shared" si="94"/>
        <v>70.615999999999985</v>
      </c>
      <c r="P1507" s="8">
        <f t="shared" si="95"/>
        <v>0.5699619035319945</v>
      </c>
      <c r="Q1507" s="9">
        <f>YEAR(SalesDataTable[[#This Row],[Order Date]])</f>
        <v>2026</v>
      </c>
      <c r="R1507" s="8" t="str">
        <f>"Q"&amp;ROUNDUP(MONTH(SalesDataTable[[#This Row],[Order Date]])/3,0)</f>
        <v>Q3</v>
      </c>
      <c r="S1507" s="5">
        <f>MONTH(SalesDataTable[[#This Row],[Order Date]])</f>
        <v>7</v>
      </c>
      <c r="T1507" s="8" t="str">
        <f>TEXT(SalesDataTable[[#This Row],[Order Date]],"mmm")</f>
        <v>Jul</v>
      </c>
    </row>
    <row r="1508" spans="1:20" ht="15.75" x14ac:dyDescent="0.25">
      <c r="A1508" s="2">
        <v>3338</v>
      </c>
      <c r="B1508" s="3">
        <v>46232</v>
      </c>
      <c r="C1508" s="4" t="s">
        <v>20</v>
      </c>
      <c r="D1508" s="4" t="s">
        <v>21</v>
      </c>
      <c r="E1508" s="4" t="s">
        <v>22</v>
      </c>
      <c r="F1508" s="4" t="s">
        <v>23</v>
      </c>
      <c r="G1508" s="4" t="s">
        <v>43</v>
      </c>
      <c r="H1508" s="4" t="s">
        <v>49</v>
      </c>
      <c r="I1508" s="5">
        <v>1</v>
      </c>
      <c r="J1508" s="6">
        <v>195.34</v>
      </c>
      <c r="K1508" s="7">
        <v>0.05</v>
      </c>
      <c r="L1508" s="6">
        <v>106.6</v>
      </c>
      <c r="M1508" s="6">
        <f t="shared" si="92"/>
        <v>185.57300000000001</v>
      </c>
      <c r="N1508" s="6">
        <f t="shared" si="93"/>
        <v>106.6</v>
      </c>
      <c r="O1508" s="6">
        <f t="shared" si="94"/>
        <v>78.973000000000013</v>
      </c>
      <c r="P1508" s="8">
        <f t="shared" si="95"/>
        <v>0.42556298599472991</v>
      </c>
      <c r="Q1508" s="9">
        <f>YEAR(SalesDataTable[[#This Row],[Order Date]])</f>
        <v>2026</v>
      </c>
      <c r="R1508" s="8" t="str">
        <f>"Q"&amp;ROUNDUP(MONTH(SalesDataTable[[#This Row],[Order Date]])/3,0)</f>
        <v>Q3</v>
      </c>
      <c r="S1508" s="5">
        <f>MONTH(SalesDataTable[[#This Row],[Order Date]])</f>
        <v>7</v>
      </c>
      <c r="T1508" s="8" t="str">
        <f>TEXT(SalesDataTable[[#This Row],[Order Date]],"mmm")</f>
        <v>Jul</v>
      </c>
    </row>
    <row r="1509" spans="1:20" ht="15.75" x14ac:dyDescent="0.25">
      <c r="A1509" s="2">
        <v>4575</v>
      </c>
      <c r="B1509" s="3">
        <v>46232</v>
      </c>
      <c r="C1509" s="4" t="s">
        <v>31</v>
      </c>
      <c r="D1509" s="4" t="s">
        <v>45</v>
      </c>
      <c r="E1509" s="4" t="s">
        <v>22</v>
      </c>
      <c r="F1509" s="4" t="s">
        <v>36</v>
      </c>
      <c r="G1509" s="4" t="s">
        <v>24</v>
      </c>
      <c r="H1509" s="4" t="s">
        <v>50</v>
      </c>
      <c r="I1509" s="5">
        <v>1</v>
      </c>
      <c r="J1509" s="6">
        <v>103.31</v>
      </c>
      <c r="K1509" s="7">
        <v>0</v>
      </c>
      <c r="L1509" s="6">
        <v>50.93</v>
      </c>
      <c r="M1509" s="6">
        <f t="shared" si="92"/>
        <v>103.31</v>
      </c>
      <c r="N1509" s="6">
        <f t="shared" si="93"/>
        <v>50.93</v>
      </c>
      <c r="O1509" s="6">
        <f t="shared" si="94"/>
        <v>52.38</v>
      </c>
      <c r="P1509" s="8">
        <f t="shared" si="95"/>
        <v>0.50701771367728199</v>
      </c>
      <c r="Q1509" s="9">
        <f>YEAR(SalesDataTable[[#This Row],[Order Date]])</f>
        <v>2026</v>
      </c>
      <c r="R1509" s="8" t="str">
        <f>"Q"&amp;ROUNDUP(MONTH(SalesDataTable[[#This Row],[Order Date]])/3,0)</f>
        <v>Q3</v>
      </c>
      <c r="S1509" s="5">
        <f>MONTH(SalesDataTable[[#This Row],[Order Date]])</f>
        <v>7</v>
      </c>
      <c r="T1509" s="8" t="str">
        <f>TEXT(SalesDataTable[[#This Row],[Order Date]],"mmm")</f>
        <v>Jul</v>
      </c>
    </row>
    <row r="1510" spans="1:20" ht="15.75" x14ac:dyDescent="0.25">
      <c r="A1510" s="2">
        <v>4871</v>
      </c>
      <c r="B1510" s="3">
        <v>46232</v>
      </c>
      <c r="C1510" s="4" t="s">
        <v>20</v>
      </c>
      <c r="D1510" s="4" t="s">
        <v>21</v>
      </c>
      <c r="E1510" s="4" t="s">
        <v>22</v>
      </c>
      <c r="F1510" s="4" t="s">
        <v>33</v>
      </c>
      <c r="G1510" s="4" t="s">
        <v>43</v>
      </c>
      <c r="H1510" s="4" t="s">
        <v>71</v>
      </c>
      <c r="I1510" s="5">
        <v>3</v>
      </c>
      <c r="J1510" s="6">
        <v>123.31</v>
      </c>
      <c r="K1510" s="7">
        <v>0</v>
      </c>
      <c r="L1510" s="6">
        <v>59.16</v>
      </c>
      <c r="M1510" s="6">
        <f t="shared" si="92"/>
        <v>369.93</v>
      </c>
      <c r="N1510" s="6">
        <f t="shared" si="93"/>
        <v>177.48</v>
      </c>
      <c r="O1510" s="6">
        <f t="shared" si="94"/>
        <v>192.45000000000002</v>
      </c>
      <c r="P1510" s="8">
        <f t="shared" si="95"/>
        <v>0.52023355770010549</v>
      </c>
      <c r="Q1510" s="9">
        <f>YEAR(SalesDataTable[[#This Row],[Order Date]])</f>
        <v>2026</v>
      </c>
      <c r="R1510" s="8" t="str">
        <f>"Q"&amp;ROUNDUP(MONTH(SalesDataTable[[#This Row],[Order Date]])/3,0)</f>
        <v>Q3</v>
      </c>
      <c r="S1510" s="5">
        <f>MONTH(SalesDataTable[[#This Row],[Order Date]])</f>
        <v>7</v>
      </c>
      <c r="T1510" s="8" t="str">
        <f>TEXT(SalesDataTable[[#This Row],[Order Date]],"mmm")</f>
        <v>Jul</v>
      </c>
    </row>
    <row r="1511" spans="1:20" ht="15.75" x14ac:dyDescent="0.25">
      <c r="A1511" s="2">
        <v>4931</v>
      </c>
      <c r="B1511" s="3">
        <v>46232</v>
      </c>
      <c r="C1511" s="4" t="s">
        <v>20</v>
      </c>
      <c r="D1511" s="4" t="s">
        <v>70</v>
      </c>
      <c r="E1511" s="4" t="s">
        <v>22</v>
      </c>
      <c r="F1511" s="4" t="s">
        <v>33</v>
      </c>
      <c r="G1511" s="4" t="s">
        <v>54</v>
      </c>
      <c r="H1511" s="4" t="s">
        <v>55</v>
      </c>
      <c r="I1511" s="5">
        <v>1</v>
      </c>
      <c r="J1511" s="6">
        <v>40.36</v>
      </c>
      <c r="K1511" s="7">
        <v>0.1</v>
      </c>
      <c r="L1511" s="6">
        <v>14.82</v>
      </c>
      <c r="M1511" s="6">
        <f t="shared" si="92"/>
        <v>36.323999999999998</v>
      </c>
      <c r="N1511" s="6">
        <f t="shared" si="93"/>
        <v>14.82</v>
      </c>
      <c r="O1511" s="6">
        <f t="shared" si="94"/>
        <v>21.503999999999998</v>
      </c>
      <c r="P1511" s="8">
        <f t="shared" si="95"/>
        <v>0.59200528576148004</v>
      </c>
      <c r="Q1511" s="9">
        <f>YEAR(SalesDataTable[[#This Row],[Order Date]])</f>
        <v>2026</v>
      </c>
      <c r="R1511" s="8" t="str">
        <f>"Q"&amp;ROUNDUP(MONTH(SalesDataTable[[#This Row],[Order Date]])/3,0)</f>
        <v>Q3</v>
      </c>
      <c r="S1511" s="5">
        <f>MONTH(SalesDataTable[[#This Row],[Order Date]])</f>
        <v>7</v>
      </c>
      <c r="T1511" s="8" t="str">
        <f>TEXT(SalesDataTable[[#This Row],[Order Date]],"mmm")</f>
        <v>Jul</v>
      </c>
    </row>
    <row r="1512" spans="1:20" ht="15.75" x14ac:dyDescent="0.25">
      <c r="A1512" s="2">
        <v>4962</v>
      </c>
      <c r="B1512" s="3">
        <v>46232</v>
      </c>
      <c r="C1512" s="4" t="s">
        <v>20</v>
      </c>
      <c r="D1512" s="4" t="s">
        <v>70</v>
      </c>
      <c r="E1512" s="4" t="s">
        <v>39</v>
      </c>
      <c r="F1512" s="4" t="s">
        <v>33</v>
      </c>
      <c r="G1512" s="4" t="s">
        <v>43</v>
      </c>
      <c r="H1512" s="4" t="s">
        <v>60</v>
      </c>
      <c r="I1512" s="5">
        <v>2</v>
      </c>
      <c r="J1512" s="6">
        <v>83.06</v>
      </c>
      <c r="K1512" s="7">
        <v>0</v>
      </c>
      <c r="L1512" s="6">
        <v>38.74</v>
      </c>
      <c r="M1512" s="6">
        <f t="shared" si="92"/>
        <v>166.12</v>
      </c>
      <c r="N1512" s="6">
        <f t="shared" si="93"/>
        <v>77.48</v>
      </c>
      <c r="O1512" s="6">
        <f t="shared" si="94"/>
        <v>88.64</v>
      </c>
      <c r="P1512" s="8">
        <f t="shared" si="95"/>
        <v>0.5335901757765471</v>
      </c>
      <c r="Q1512" s="9">
        <f>YEAR(SalesDataTable[[#This Row],[Order Date]])</f>
        <v>2026</v>
      </c>
      <c r="R1512" s="8" t="str">
        <f>"Q"&amp;ROUNDUP(MONTH(SalesDataTable[[#This Row],[Order Date]])/3,0)</f>
        <v>Q3</v>
      </c>
      <c r="S1512" s="5">
        <f>MONTH(SalesDataTable[[#This Row],[Order Date]])</f>
        <v>7</v>
      </c>
      <c r="T1512" s="8" t="str">
        <f>TEXT(SalesDataTable[[#This Row],[Order Date]],"mmm")</f>
        <v>Jul</v>
      </c>
    </row>
    <row r="1513" spans="1:20" ht="15.75" x14ac:dyDescent="0.25">
      <c r="A1513" s="2">
        <v>5006</v>
      </c>
      <c r="B1513" s="3">
        <v>46232</v>
      </c>
      <c r="C1513" s="4" t="s">
        <v>31</v>
      </c>
      <c r="D1513" s="4" t="s">
        <v>38</v>
      </c>
      <c r="E1513" s="4" t="s">
        <v>22</v>
      </c>
      <c r="F1513" s="4" t="s">
        <v>23</v>
      </c>
      <c r="G1513" s="4" t="s">
        <v>29</v>
      </c>
      <c r="H1513" s="4" t="s">
        <v>57</v>
      </c>
      <c r="I1513" s="5">
        <v>2</v>
      </c>
      <c r="J1513" s="6">
        <v>151.72999999999999</v>
      </c>
      <c r="K1513" s="7">
        <v>0</v>
      </c>
      <c r="L1513" s="6">
        <v>81.209999999999994</v>
      </c>
      <c r="M1513" s="6">
        <f t="shared" si="92"/>
        <v>303.45999999999998</v>
      </c>
      <c r="N1513" s="6">
        <f t="shared" si="93"/>
        <v>162.41999999999999</v>
      </c>
      <c r="O1513" s="6">
        <f t="shared" si="94"/>
        <v>141.04</v>
      </c>
      <c r="P1513" s="8">
        <f t="shared" si="95"/>
        <v>0.46477295195412904</v>
      </c>
      <c r="Q1513" s="9">
        <f>YEAR(SalesDataTable[[#This Row],[Order Date]])</f>
        <v>2026</v>
      </c>
      <c r="R1513" s="8" t="str">
        <f>"Q"&amp;ROUNDUP(MONTH(SalesDataTable[[#This Row],[Order Date]])/3,0)</f>
        <v>Q3</v>
      </c>
      <c r="S1513" s="5">
        <f>MONTH(SalesDataTable[[#This Row],[Order Date]])</f>
        <v>7</v>
      </c>
      <c r="T1513" s="8" t="str">
        <f>TEXT(SalesDataTable[[#This Row],[Order Date]],"mmm")</f>
        <v>Jul</v>
      </c>
    </row>
    <row r="1514" spans="1:20" ht="15.75" x14ac:dyDescent="0.25">
      <c r="A1514" s="2">
        <v>5033</v>
      </c>
      <c r="B1514" s="3">
        <v>46232</v>
      </c>
      <c r="C1514" s="4" t="s">
        <v>40</v>
      </c>
      <c r="D1514" s="4" t="s">
        <v>53</v>
      </c>
      <c r="E1514" s="4" t="s">
        <v>22</v>
      </c>
      <c r="F1514" s="4" t="s">
        <v>33</v>
      </c>
      <c r="G1514" s="4" t="s">
        <v>29</v>
      </c>
      <c r="H1514" s="4" t="s">
        <v>66</v>
      </c>
      <c r="I1514" s="5">
        <v>4</v>
      </c>
      <c r="J1514" s="6">
        <v>72.010000000000005</v>
      </c>
      <c r="K1514" s="7">
        <v>0.05</v>
      </c>
      <c r="L1514" s="6">
        <v>32.36</v>
      </c>
      <c r="M1514" s="6">
        <f t="shared" si="92"/>
        <v>273.63800000000003</v>
      </c>
      <c r="N1514" s="6">
        <f t="shared" si="93"/>
        <v>129.44</v>
      </c>
      <c r="O1514" s="6">
        <f t="shared" si="94"/>
        <v>144.19800000000004</v>
      </c>
      <c r="P1514" s="8">
        <f t="shared" si="95"/>
        <v>0.52696628392255473</v>
      </c>
      <c r="Q1514" s="9">
        <f>YEAR(SalesDataTable[[#This Row],[Order Date]])</f>
        <v>2026</v>
      </c>
      <c r="R1514" s="8" t="str">
        <f>"Q"&amp;ROUNDUP(MONTH(SalesDataTable[[#This Row],[Order Date]])/3,0)</f>
        <v>Q3</v>
      </c>
      <c r="S1514" s="5">
        <f>MONTH(SalesDataTable[[#This Row],[Order Date]])</f>
        <v>7</v>
      </c>
      <c r="T1514" s="8" t="str">
        <f>TEXT(SalesDataTable[[#This Row],[Order Date]],"mmm")</f>
        <v>Jul</v>
      </c>
    </row>
    <row r="1515" spans="1:20" ht="15.75" x14ac:dyDescent="0.25">
      <c r="A1515" s="2">
        <v>5117</v>
      </c>
      <c r="B1515" s="3">
        <v>46232</v>
      </c>
      <c r="C1515" s="4" t="s">
        <v>26</v>
      </c>
      <c r="D1515" s="4" t="s">
        <v>61</v>
      </c>
      <c r="E1515" s="4" t="s">
        <v>22</v>
      </c>
      <c r="F1515" s="4" t="s">
        <v>36</v>
      </c>
      <c r="G1515" s="4" t="s">
        <v>29</v>
      </c>
      <c r="H1515" s="4" t="s">
        <v>57</v>
      </c>
      <c r="I1515" s="5">
        <v>1</v>
      </c>
      <c r="J1515" s="6">
        <v>154.87</v>
      </c>
      <c r="K1515" s="7">
        <v>0</v>
      </c>
      <c r="L1515" s="6">
        <v>80.459999999999994</v>
      </c>
      <c r="M1515" s="6">
        <f t="shared" si="92"/>
        <v>154.87</v>
      </c>
      <c r="N1515" s="6">
        <f t="shared" si="93"/>
        <v>80.459999999999994</v>
      </c>
      <c r="O1515" s="6">
        <f t="shared" si="94"/>
        <v>74.410000000000011</v>
      </c>
      <c r="P1515" s="8">
        <f t="shared" si="95"/>
        <v>0.48046748886162594</v>
      </c>
      <c r="Q1515" s="9">
        <f>YEAR(SalesDataTable[[#This Row],[Order Date]])</f>
        <v>2026</v>
      </c>
      <c r="R1515" s="8" t="str">
        <f>"Q"&amp;ROUNDUP(MONTH(SalesDataTable[[#This Row],[Order Date]])/3,0)</f>
        <v>Q3</v>
      </c>
      <c r="S1515" s="5">
        <f>MONTH(SalesDataTable[[#This Row],[Order Date]])</f>
        <v>7</v>
      </c>
      <c r="T1515" s="8" t="str">
        <f>TEXT(SalesDataTable[[#This Row],[Order Date]],"mmm")</f>
        <v>Jul</v>
      </c>
    </row>
    <row r="1516" spans="1:20" ht="15.75" x14ac:dyDescent="0.25">
      <c r="A1516" s="2">
        <v>954</v>
      </c>
      <c r="B1516" s="3">
        <v>46233</v>
      </c>
      <c r="C1516" s="4" t="s">
        <v>26</v>
      </c>
      <c r="D1516" s="4" t="s">
        <v>27</v>
      </c>
      <c r="E1516" s="4" t="s">
        <v>22</v>
      </c>
      <c r="F1516" s="4" t="s">
        <v>33</v>
      </c>
      <c r="G1516" s="4" t="s">
        <v>34</v>
      </c>
      <c r="H1516" s="4" t="s">
        <v>64</v>
      </c>
      <c r="I1516" s="5">
        <v>3</v>
      </c>
      <c r="J1516" s="6">
        <v>134.61000000000001</v>
      </c>
      <c r="K1516" s="7">
        <v>0.1</v>
      </c>
      <c r="L1516" s="6">
        <v>65.77</v>
      </c>
      <c r="M1516" s="6">
        <f t="shared" si="92"/>
        <v>363.44700000000006</v>
      </c>
      <c r="N1516" s="6">
        <f t="shared" si="93"/>
        <v>197.31</v>
      </c>
      <c r="O1516" s="6">
        <f t="shared" si="94"/>
        <v>166.13700000000006</v>
      </c>
      <c r="P1516" s="8">
        <f t="shared" si="95"/>
        <v>0.45711479252820914</v>
      </c>
      <c r="Q1516" s="9">
        <f>YEAR(SalesDataTable[[#This Row],[Order Date]])</f>
        <v>2026</v>
      </c>
      <c r="R1516" s="8" t="str">
        <f>"Q"&amp;ROUNDUP(MONTH(SalesDataTable[[#This Row],[Order Date]])/3,0)</f>
        <v>Q3</v>
      </c>
      <c r="S1516" s="5">
        <f>MONTH(SalesDataTable[[#This Row],[Order Date]])</f>
        <v>7</v>
      </c>
      <c r="T1516" s="8" t="str">
        <f>TEXT(SalesDataTable[[#This Row],[Order Date]],"mmm")</f>
        <v>Jul</v>
      </c>
    </row>
    <row r="1517" spans="1:20" ht="15.75" x14ac:dyDescent="0.25">
      <c r="A1517" s="2">
        <v>1644</v>
      </c>
      <c r="B1517" s="3">
        <v>46233</v>
      </c>
      <c r="C1517" s="4" t="s">
        <v>40</v>
      </c>
      <c r="D1517" s="4" t="s">
        <v>67</v>
      </c>
      <c r="E1517" s="4" t="s">
        <v>22</v>
      </c>
      <c r="F1517" s="4" t="s">
        <v>23</v>
      </c>
      <c r="G1517" s="4" t="s">
        <v>24</v>
      </c>
      <c r="H1517" s="4" t="s">
        <v>25</v>
      </c>
      <c r="I1517" s="5">
        <v>3</v>
      </c>
      <c r="J1517" s="6">
        <v>81.5</v>
      </c>
      <c r="K1517" s="7">
        <v>0.05</v>
      </c>
      <c r="L1517" s="6">
        <v>43.85</v>
      </c>
      <c r="M1517" s="6">
        <f t="shared" si="92"/>
        <v>232.27499999999998</v>
      </c>
      <c r="N1517" s="6">
        <f t="shared" si="93"/>
        <v>131.55000000000001</v>
      </c>
      <c r="O1517" s="6">
        <f t="shared" si="94"/>
        <v>100.72499999999997</v>
      </c>
      <c r="P1517" s="8">
        <f t="shared" si="95"/>
        <v>0.43364546335163051</v>
      </c>
      <c r="Q1517" s="9">
        <f>YEAR(SalesDataTable[[#This Row],[Order Date]])</f>
        <v>2026</v>
      </c>
      <c r="R1517" s="8" t="str">
        <f>"Q"&amp;ROUNDUP(MONTH(SalesDataTable[[#This Row],[Order Date]])/3,0)</f>
        <v>Q3</v>
      </c>
      <c r="S1517" s="5">
        <f>MONTH(SalesDataTable[[#This Row],[Order Date]])</f>
        <v>7</v>
      </c>
      <c r="T1517" s="8" t="str">
        <f>TEXT(SalesDataTable[[#This Row],[Order Date]],"mmm")</f>
        <v>Jul</v>
      </c>
    </row>
    <row r="1518" spans="1:20" ht="15.75" x14ac:dyDescent="0.25">
      <c r="A1518" s="2">
        <v>2030</v>
      </c>
      <c r="B1518" s="3">
        <v>46233</v>
      </c>
      <c r="C1518" s="4" t="s">
        <v>20</v>
      </c>
      <c r="D1518" s="4" t="s">
        <v>21</v>
      </c>
      <c r="E1518" s="4" t="s">
        <v>48</v>
      </c>
      <c r="F1518" s="4" t="s">
        <v>36</v>
      </c>
      <c r="G1518" s="4" t="s">
        <v>34</v>
      </c>
      <c r="H1518" s="4" t="s">
        <v>64</v>
      </c>
      <c r="I1518" s="5">
        <v>2</v>
      </c>
      <c r="J1518" s="6">
        <v>135.63</v>
      </c>
      <c r="K1518" s="7">
        <v>0</v>
      </c>
      <c r="L1518" s="6">
        <v>66.63</v>
      </c>
      <c r="M1518" s="6">
        <f t="shared" si="92"/>
        <v>271.26</v>
      </c>
      <c r="N1518" s="6">
        <f t="shared" si="93"/>
        <v>133.26</v>
      </c>
      <c r="O1518" s="6">
        <f t="shared" si="94"/>
        <v>138</v>
      </c>
      <c r="P1518" s="8">
        <f t="shared" si="95"/>
        <v>0.50873700508737008</v>
      </c>
      <c r="Q1518" s="9">
        <f>YEAR(SalesDataTable[[#This Row],[Order Date]])</f>
        <v>2026</v>
      </c>
      <c r="R1518" s="8" t="str">
        <f>"Q"&amp;ROUNDUP(MONTH(SalesDataTable[[#This Row],[Order Date]])/3,0)</f>
        <v>Q3</v>
      </c>
      <c r="S1518" s="5">
        <f>MONTH(SalesDataTable[[#This Row],[Order Date]])</f>
        <v>7</v>
      </c>
      <c r="T1518" s="8" t="str">
        <f>TEXT(SalesDataTable[[#This Row],[Order Date]],"mmm")</f>
        <v>Jul</v>
      </c>
    </row>
    <row r="1519" spans="1:20" ht="15.75" x14ac:dyDescent="0.25">
      <c r="A1519" s="2">
        <v>2595</v>
      </c>
      <c r="B1519" s="3">
        <v>46233</v>
      </c>
      <c r="C1519" s="4" t="s">
        <v>20</v>
      </c>
      <c r="D1519" s="4" t="s">
        <v>56</v>
      </c>
      <c r="E1519" s="4" t="s">
        <v>28</v>
      </c>
      <c r="F1519" s="4" t="s">
        <v>36</v>
      </c>
      <c r="G1519" s="4" t="s">
        <v>34</v>
      </c>
      <c r="H1519" s="4" t="s">
        <v>64</v>
      </c>
      <c r="I1519" s="5">
        <v>15</v>
      </c>
      <c r="J1519" s="6">
        <v>133.44999999999999</v>
      </c>
      <c r="K1519" s="7">
        <v>0.2</v>
      </c>
      <c r="L1519" s="6">
        <v>65.819999999999993</v>
      </c>
      <c r="M1519" s="6">
        <f t="shared" si="92"/>
        <v>1601.3999999999999</v>
      </c>
      <c r="N1519" s="6">
        <f t="shared" si="93"/>
        <v>987.3</v>
      </c>
      <c r="O1519" s="6">
        <f t="shared" si="94"/>
        <v>614.09999999999991</v>
      </c>
      <c r="P1519" s="8">
        <f t="shared" si="95"/>
        <v>0.3834769576620457</v>
      </c>
      <c r="Q1519" s="9">
        <f>YEAR(SalesDataTable[[#This Row],[Order Date]])</f>
        <v>2026</v>
      </c>
      <c r="R1519" s="8" t="str">
        <f>"Q"&amp;ROUNDUP(MONTH(SalesDataTable[[#This Row],[Order Date]])/3,0)</f>
        <v>Q3</v>
      </c>
      <c r="S1519" s="5">
        <f>MONTH(SalesDataTable[[#This Row],[Order Date]])</f>
        <v>7</v>
      </c>
      <c r="T1519" s="8" t="str">
        <f>TEXT(SalesDataTable[[#This Row],[Order Date]],"mmm")</f>
        <v>Jul</v>
      </c>
    </row>
    <row r="1520" spans="1:20" ht="15.75" x14ac:dyDescent="0.25">
      <c r="A1520" s="2">
        <v>2763</v>
      </c>
      <c r="B1520" s="3">
        <v>46233</v>
      </c>
      <c r="C1520" s="4" t="s">
        <v>20</v>
      </c>
      <c r="D1520" s="4" t="s">
        <v>70</v>
      </c>
      <c r="E1520" s="4" t="s">
        <v>22</v>
      </c>
      <c r="F1520" s="4" t="s">
        <v>36</v>
      </c>
      <c r="G1520" s="4" t="s">
        <v>43</v>
      </c>
      <c r="H1520" s="4" t="s">
        <v>71</v>
      </c>
      <c r="I1520" s="5">
        <v>1</v>
      </c>
      <c r="J1520" s="6">
        <v>120.94</v>
      </c>
      <c r="K1520" s="7">
        <v>0</v>
      </c>
      <c r="L1520" s="6">
        <v>62.24</v>
      </c>
      <c r="M1520" s="6">
        <f t="shared" si="92"/>
        <v>120.94</v>
      </c>
      <c r="N1520" s="6">
        <f t="shared" si="93"/>
        <v>62.24</v>
      </c>
      <c r="O1520" s="6">
        <f t="shared" si="94"/>
        <v>58.699999999999996</v>
      </c>
      <c r="P1520" s="8">
        <f t="shared" si="95"/>
        <v>0.48536464362493797</v>
      </c>
      <c r="Q1520" s="9">
        <f>YEAR(SalesDataTable[[#This Row],[Order Date]])</f>
        <v>2026</v>
      </c>
      <c r="R1520" s="8" t="str">
        <f>"Q"&amp;ROUNDUP(MONTH(SalesDataTable[[#This Row],[Order Date]])/3,0)</f>
        <v>Q3</v>
      </c>
      <c r="S1520" s="5">
        <f>MONTH(SalesDataTable[[#This Row],[Order Date]])</f>
        <v>7</v>
      </c>
      <c r="T1520" s="8" t="str">
        <f>TEXT(SalesDataTable[[#This Row],[Order Date]],"mmm")</f>
        <v>Jul</v>
      </c>
    </row>
    <row r="1521" spans="1:20" ht="15.75" x14ac:dyDescent="0.25">
      <c r="A1521" s="2">
        <v>3537</v>
      </c>
      <c r="B1521" s="3">
        <v>46233</v>
      </c>
      <c r="C1521" s="4" t="s">
        <v>26</v>
      </c>
      <c r="D1521" s="4" t="s">
        <v>61</v>
      </c>
      <c r="E1521" s="4" t="s">
        <v>22</v>
      </c>
      <c r="F1521" s="4" t="s">
        <v>23</v>
      </c>
      <c r="G1521" s="4" t="s">
        <v>43</v>
      </c>
      <c r="H1521" s="4" t="s">
        <v>44</v>
      </c>
      <c r="I1521" s="5">
        <v>2</v>
      </c>
      <c r="J1521" s="6">
        <v>332.99</v>
      </c>
      <c r="K1521" s="7">
        <v>0.15</v>
      </c>
      <c r="L1521" s="6">
        <v>199.09</v>
      </c>
      <c r="M1521" s="6">
        <f t="shared" si="92"/>
        <v>566.08299999999997</v>
      </c>
      <c r="N1521" s="6">
        <f t="shared" si="93"/>
        <v>398.18</v>
      </c>
      <c r="O1521" s="6">
        <f t="shared" si="94"/>
        <v>167.90299999999996</v>
      </c>
      <c r="P1521" s="8">
        <f t="shared" si="95"/>
        <v>0.29660491482697759</v>
      </c>
      <c r="Q1521" s="9">
        <f>YEAR(SalesDataTable[[#This Row],[Order Date]])</f>
        <v>2026</v>
      </c>
      <c r="R1521" s="8" t="str">
        <f>"Q"&amp;ROUNDUP(MONTH(SalesDataTable[[#This Row],[Order Date]])/3,0)</f>
        <v>Q3</v>
      </c>
      <c r="S1521" s="5">
        <f>MONTH(SalesDataTable[[#This Row],[Order Date]])</f>
        <v>7</v>
      </c>
      <c r="T1521" s="8" t="str">
        <f>TEXT(SalesDataTable[[#This Row],[Order Date]],"mmm")</f>
        <v>Jul</v>
      </c>
    </row>
    <row r="1522" spans="1:20" ht="15.75" x14ac:dyDescent="0.25">
      <c r="A1522" s="2">
        <v>3550</v>
      </c>
      <c r="B1522" s="3">
        <v>46233</v>
      </c>
      <c r="C1522" s="4" t="s">
        <v>20</v>
      </c>
      <c r="D1522" s="4" t="s">
        <v>70</v>
      </c>
      <c r="E1522" s="4" t="s">
        <v>22</v>
      </c>
      <c r="F1522" s="4" t="s">
        <v>23</v>
      </c>
      <c r="G1522" s="4" t="s">
        <v>43</v>
      </c>
      <c r="H1522" s="4" t="s">
        <v>71</v>
      </c>
      <c r="I1522" s="5">
        <v>3</v>
      </c>
      <c r="J1522" s="6">
        <v>120.88</v>
      </c>
      <c r="K1522" s="7">
        <v>0</v>
      </c>
      <c r="L1522" s="6">
        <v>60.97</v>
      </c>
      <c r="M1522" s="6">
        <f t="shared" si="92"/>
        <v>362.64</v>
      </c>
      <c r="N1522" s="6">
        <f t="shared" si="93"/>
        <v>182.91</v>
      </c>
      <c r="O1522" s="6">
        <f t="shared" si="94"/>
        <v>179.73</v>
      </c>
      <c r="P1522" s="8">
        <f t="shared" si="95"/>
        <v>0.49561548643282594</v>
      </c>
      <c r="Q1522" s="9">
        <f>YEAR(SalesDataTable[[#This Row],[Order Date]])</f>
        <v>2026</v>
      </c>
      <c r="R1522" s="8" t="str">
        <f>"Q"&amp;ROUNDUP(MONTH(SalesDataTable[[#This Row],[Order Date]])/3,0)</f>
        <v>Q3</v>
      </c>
      <c r="S1522" s="5">
        <f>MONTH(SalesDataTable[[#This Row],[Order Date]])</f>
        <v>7</v>
      </c>
      <c r="T1522" s="8" t="str">
        <f>TEXT(SalesDataTable[[#This Row],[Order Date]],"mmm")</f>
        <v>Jul</v>
      </c>
    </row>
    <row r="1523" spans="1:20" ht="15.75" x14ac:dyDescent="0.25">
      <c r="A1523" s="2">
        <v>3875</v>
      </c>
      <c r="B1523" s="3">
        <v>46233</v>
      </c>
      <c r="C1523" s="4" t="s">
        <v>40</v>
      </c>
      <c r="D1523" s="4" t="s">
        <v>53</v>
      </c>
      <c r="E1523" s="4" t="s">
        <v>22</v>
      </c>
      <c r="F1523" s="4" t="s">
        <v>23</v>
      </c>
      <c r="G1523" s="4" t="s">
        <v>24</v>
      </c>
      <c r="H1523" s="4" t="s">
        <v>50</v>
      </c>
      <c r="I1523" s="5">
        <v>1</v>
      </c>
      <c r="J1523" s="6">
        <v>101.73</v>
      </c>
      <c r="K1523" s="7">
        <v>0.05</v>
      </c>
      <c r="L1523" s="6">
        <v>51.63</v>
      </c>
      <c r="M1523" s="6">
        <f t="shared" si="92"/>
        <v>96.643500000000003</v>
      </c>
      <c r="N1523" s="6">
        <f t="shared" si="93"/>
        <v>51.63</v>
      </c>
      <c r="O1523" s="6">
        <f t="shared" si="94"/>
        <v>45.013500000000001</v>
      </c>
      <c r="P1523" s="8">
        <f t="shared" si="95"/>
        <v>0.46576852038678235</v>
      </c>
      <c r="Q1523" s="9">
        <f>YEAR(SalesDataTable[[#This Row],[Order Date]])</f>
        <v>2026</v>
      </c>
      <c r="R1523" s="8" t="str">
        <f>"Q"&amp;ROUNDUP(MONTH(SalesDataTable[[#This Row],[Order Date]])/3,0)</f>
        <v>Q3</v>
      </c>
      <c r="S1523" s="5">
        <f>MONTH(SalesDataTable[[#This Row],[Order Date]])</f>
        <v>7</v>
      </c>
      <c r="T1523" s="8" t="str">
        <f>TEXT(SalesDataTable[[#This Row],[Order Date]],"mmm")</f>
        <v>Jul</v>
      </c>
    </row>
    <row r="1524" spans="1:20" ht="15.75" x14ac:dyDescent="0.25">
      <c r="A1524" s="2">
        <v>4467</v>
      </c>
      <c r="B1524" s="3">
        <v>46233</v>
      </c>
      <c r="C1524" s="4" t="s">
        <v>40</v>
      </c>
      <c r="D1524" s="4" t="s">
        <v>51</v>
      </c>
      <c r="E1524" s="4" t="s">
        <v>22</v>
      </c>
      <c r="F1524" s="4" t="s">
        <v>23</v>
      </c>
      <c r="G1524" s="4" t="s">
        <v>34</v>
      </c>
      <c r="H1524" s="4" t="s">
        <v>35</v>
      </c>
      <c r="I1524" s="5">
        <v>2</v>
      </c>
      <c r="J1524" s="6">
        <v>36.21</v>
      </c>
      <c r="K1524" s="7">
        <v>0</v>
      </c>
      <c r="L1524" s="6">
        <v>13.5</v>
      </c>
      <c r="M1524" s="6">
        <f t="shared" si="92"/>
        <v>72.42</v>
      </c>
      <c r="N1524" s="6">
        <f t="shared" si="93"/>
        <v>27</v>
      </c>
      <c r="O1524" s="6">
        <f t="shared" si="94"/>
        <v>45.42</v>
      </c>
      <c r="P1524" s="8">
        <f t="shared" si="95"/>
        <v>0.62717481358740679</v>
      </c>
      <c r="Q1524" s="9">
        <f>YEAR(SalesDataTable[[#This Row],[Order Date]])</f>
        <v>2026</v>
      </c>
      <c r="R1524" s="8" t="str">
        <f>"Q"&amp;ROUNDUP(MONTH(SalesDataTable[[#This Row],[Order Date]])/3,0)</f>
        <v>Q3</v>
      </c>
      <c r="S1524" s="5">
        <f>MONTH(SalesDataTable[[#This Row],[Order Date]])</f>
        <v>7</v>
      </c>
      <c r="T1524" s="8" t="str">
        <f>TEXT(SalesDataTable[[#This Row],[Order Date]],"mmm")</f>
        <v>Jul</v>
      </c>
    </row>
    <row r="1525" spans="1:20" ht="15.75" x14ac:dyDescent="0.25">
      <c r="A1525" s="2">
        <v>739</v>
      </c>
      <c r="B1525" s="3">
        <v>46234</v>
      </c>
      <c r="C1525" s="4" t="s">
        <v>40</v>
      </c>
      <c r="D1525" s="4" t="s">
        <v>51</v>
      </c>
      <c r="E1525" s="4" t="s">
        <v>22</v>
      </c>
      <c r="F1525" s="4" t="s">
        <v>36</v>
      </c>
      <c r="G1525" s="4" t="s">
        <v>24</v>
      </c>
      <c r="H1525" s="4" t="s">
        <v>50</v>
      </c>
      <c r="I1525" s="5">
        <v>5</v>
      </c>
      <c r="J1525" s="6">
        <v>104.65</v>
      </c>
      <c r="K1525" s="7">
        <v>0</v>
      </c>
      <c r="L1525" s="6">
        <v>49.2</v>
      </c>
      <c r="M1525" s="6">
        <f t="shared" si="92"/>
        <v>523.25</v>
      </c>
      <c r="N1525" s="6">
        <f t="shared" si="93"/>
        <v>246</v>
      </c>
      <c r="O1525" s="6">
        <f t="shared" si="94"/>
        <v>277.25</v>
      </c>
      <c r="P1525" s="8">
        <f t="shared" si="95"/>
        <v>0.52986144290492121</v>
      </c>
      <c r="Q1525" s="9">
        <f>YEAR(SalesDataTable[[#This Row],[Order Date]])</f>
        <v>2026</v>
      </c>
      <c r="R1525" s="8" t="str">
        <f>"Q"&amp;ROUNDUP(MONTH(SalesDataTable[[#This Row],[Order Date]])/3,0)</f>
        <v>Q3</v>
      </c>
      <c r="S1525" s="5">
        <f>MONTH(SalesDataTable[[#This Row],[Order Date]])</f>
        <v>7</v>
      </c>
      <c r="T1525" s="8" t="str">
        <f>TEXT(SalesDataTable[[#This Row],[Order Date]],"mmm")</f>
        <v>Jul</v>
      </c>
    </row>
    <row r="1526" spans="1:20" ht="15.75" x14ac:dyDescent="0.25">
      <c r="A1526" s="2">
        <v>2376</v>
      </c>
      <c r="B1526" s="3">
        <v>46234</v>
      </c>
      <c r="C1526" s="4" t="s">
        <v>31</v>
      </c>
      <c r="D1526" s="4" t="s">
        <v>45</v>
      </c>
      <c r="E1526" s="4" t="s">
        <v>28</v>
      </c>
      <c r="F1526" s="4" t="s">
        <v>23</v>
      </c>
      <c r="G1526" s="4" t="s">
        <v>43</v>
      </c>
      <c r="H1526" s="4" t="s">
        <v>49</v>
      </c>
      <c r="I1526" s="5">
        <v>5</v>
      </c>
      <c r="J1526" s="6">
        <v>198.35</v>
      </c>
      <c r="K1526" s="7">
        <v>0.05</v>
      </c>
      <c r="L1526" s="6">
        <v>104.96</v>
      </c>
      <c r="M1526" s="6">
        <f t="shared" si="92"/>
        <v>942.16249999999991</v>
      </c>
      <c r="N1526" s="6">
        <f t="shared" si="93"/>
        <v>524.79999999999995</v>
      </c>
      <c r="O1526" s="6">
        <f t="shared" si="94"/>
        <v>417.36249999999995</v>
      </c>
      <c r="P1526" s="8">
        <f t="shared" si="95"/>
        <v>0.44298356175288234</v>
      </c>
      <c r="Q1526" s="9">
        <f>YEAR(SalesDataTable[[#This Row],[Order Date]])</f>
        <v>2026</v>
      </c>
      <c r="R1526" s="8" t="str">
        <f>"Q"&amp;ROUNDUP(MONTH(SalesDataTable[[#This Row],[Order Date]])/3,0)</f>
        <v>Q3</v>
      </c>
      <c r="S1526" s="5">
        <f>MONTH(SalesDataTable[[#This Row],[Order Date]])</f>
        <v>7</v>
      </c>
      <c r="T1526" s="8" t="str">
        <f>TEXT(SalesDataTable[[#This Row],[Order Date]],"mmm")</f>
        <v>Jul</v>
      </c>
    </row>
    <row r="1527" spans="1:20" ht="15.75" x14ac:dyDescent="0.25">
      <c r="A1527" s="2">
        <v>3109</v>
      </c>
      <c r="B1527" s="3">
        <v>46234</v>
      </c>
      <c r="C1527" s="4" t="s">
        <v>20</v>
      </c>
      <c r="D1527" s="4" t="s">
        <v>21</v>
      </c>
      <c r="E1527" s="4" t="s">
        <v>48</v>
      </c>
      <c r="F1527" s="4" t="s">
        <v>23</v>
      </c>
      <c r="G1527" s="4" t="s">
        <v>54</v>
      </c>
      <c r="H1527" s="4" t="s">
        <v>62</v>
      </c>
      <c r="I1527" s="5">
        <v>2</v>
      </c>
      <c r="J1527" s="6">
        <v>36.56</v>
      </c>
      <c r="K1527" s="7">
        <v>0.05</v>
      </c>
      <c r="L1527" s="6">
        <v>13.76</v>
      </c>
      <c r="M1527" s="6">
        <f t="shared" si="92"/>
        <v>69.463999999999999</v>
      </c>
      <c r="N1527" s="6">
        <f t="shared" si="93"/>
        <v>27.52</v>
      </c>
      <c r="O1527" s="6">
        <f t="shared" si="94"/>
        <v>41.944000000000003</v>
      </c>
      <c r="P1527" s="8">
        <f t="shared" si="95"/>
        <v>0.60382356328457909</v>
      </c>
      <c r="Q1527" s="9">
        <f>YEAR(SalesDataTable[[#This Row],[Order Date]])</f>
        <v>2026</v>
      </c>
      <c r="R1527" s="8" t="str">
        <f>"Q"&amp;ROUNDUP(MONTH(SalesDataTable[[#This Row],[Order Date]])/3,0)</f>
        <v>Q3</v>
      </c>
      <c r="S1527" s="5">
        <f>MONTH(SalesDataTable[[#This Row],[Order Date]])</f>
        <v>7</v>
      </c>
      <c r="T1527" s="8" t="str">
        <f>TEXT(SalesDataTable[[#This Row],[Order Date]],"mmm")</f>
        <v>Jul</v>
      </c>
    </row>
    <row r="1528" spans="1:20" ht="15.75" x14ac:dyDescent="0.25">
      <c r="A1528" s="2">
        <v>4362</v>
      </c>
      <c r="B1528" s="3">
        <v>46234</v>
      </c>
      <c r="C1528" s="4" t="s">
        <v>26</v>
      </c>
      <c r="D1528" s="4" t="s">
        <v>69</v>
      </c>
      <c r="E1528" s="4" t="s">
        <v>22</v>
      </c>
      <c r="F1528" s="4" t="s">
        <v>23</v>
      </c>
      <c r="G1528" s="4" t="s">
        <v>29</v>
      </c>
      <c r="H1528" s="4" t="s">
        <v>30</v>
      </c>
      <c r="I1528" s="5">
        <v>5</v>
      </c>
      <c r="J1528" s="6">
        <v>92.41</v>
      </c>
      <c r="K1528" s="7">
        <v>0</v>
      </c>
      <c r="L1528" s="6">
        <v>44.29</v>
      </c>
      <c r="M1528" s="6">
        <f t="shared" si="92"/>
        <v>462.04999999999995</v>
      </c>
      <c r="N1528" s="6">
        <f t="shared" si="93"/>
        <v>221.45</v>
      </c>
      <c r="O1528" s="6">
        <f t="shared" si="94"/>
        <v>240.59999999999997</v>
      </c>
      <c r="P1528" s="8">
        <f t="shared" si="95"/>
        <v>0.52072286549074775</v>
      </c>
      <c r="Q1528" s="9">
        <f>YEAR(SalesDataTable[[#This Row],[Order Date]])</f>
        <v>2026</v>
      </c>
      <c r="R1528" s="8" t="str">
        <f>"Q"&amp;ROUNDUP(MONTH(SalesDataTable[[#This Row],[Order Date]])/3,0)</f>
        <v>Q3</v>
      </c>
      <c r="S1528" s="5">
        <f>MONTH(SalesDataTable[[#This Row],[Order Date]])</f>
        <v>7</v>
      </c>
      <c r="T1528" s="8" t="str">
        <f>TEXT(SalesDataTable[[#This Row],[Order Date]],"mmm")</f>
        <v>Jul</v>
      </c>
    </row>
    <row r="1529" spans="1:20" ht="15.75" x14ac:dyDescent="0.25">
      <c r="A1529" s="2">
        <v>777</v>
      </c>
      <c r="B1529" s="3">
        <v>46235</v>
      </c>
      <c r="C1529" s="4" t="s">
        <v>40</v>
      </c>
      <c r="D1529" s="4" t="s">
        <v>67</v>
      </c>
      <c r="E1529" s="4" t="s">
        <v>22</v>
      </c>
      <c r="F1529" s="4" t="s">
        <v>23</v>
      </c>
      <c r="G1529" s="4" t="s">
        <v>43</v>
      </c>
      <c r="H1529" s="4" t="s">
        <v>71</v>
      </c>
      <c r="I1529" s="5">
        <v>4</v>
      </c>
      <c r="J1529" s="6">
        <v>121.87</v>
      </c>
      <c r="K1529" s="7">
        <v>0</v>
      </c>
      <c r="L1529" s="6">
        <v>59.89</v>
      </c>
      <c r="M1529" s="6">
        <f t="shared" si="92"/>
        <v>487.48</v>
      </c>
      <c r="N1529" s="6">
        <f t="shared" si="93"/>
        <v>239.56</v>
      </c>
      <c r="O1529" s="6">
        <f t="shared" si="94"/>
        <v>247.92000000000002</v>
      </c>
      <c r="P1529" s="8">
        <f t="shared" si="95"/>
        <v>0.50857471075736438</v>
      </c>
      <c r="Q1529" s="9">
        <f>YEAR(SalesDataTable[[#This Row],[Order Date]])</f>
        <v>2026</v>
      </c>
      <c r="R1529" s="8" t="str">
        <f>"Q"&amp;ROUNDUP(MONTH(SalesDataTable[[#This Row],[Order Date]])/3,0)</f>
        <v>Q3</v>
      </c>
      <c r="S1529" s="5">
        <f>MONTH(SalesDataTable[[#This Row],[Order Date]])</f>
        <v>8</v>
      </c>
      <c r="T1529" s="8" t="str">
        <f>TEXT(SalesDataTable[[#This Row],[Order Date]],"mmm")</f>
        <v>Aug</v>
      </c>
    </row>
    <row r="1530" spans="1:20" ht="15.75" x14ac:dyDescent="0.25">
      <c r="A1530" s="2">
        <v>831</v>
      </c>
      <c r="B1530" s="3">
        <v>46235</v>
      </c>
      <c r="C1530" s="4" t="s">
        <v>40</v>
      </c>
      <c r="D1530" s="4" t="s">
        <v>53</v>
      </c>
      <c r="E1530" s="4" t="s">
        <v>22</v>
      </c>
      <c r="F1530" s="4" t="s">
        <v>23</v>
      </c>
      <c r="G1530" s="4" t="s">
        <v>34</v>
      </c>
      <c r="H1530" s="4" t="s">
        <v>64</v>
      </c>
      <c r="I1530" s="5">
        <v>2</v>
      </c>
      <c r="J1530" s="6">
        <v>130.9</v>
      </c>
      <c r="K1530" s="7">
        <v>0.05</v>
      </c>
      <c r="L1530" s="6">
        <v>67.959999999999994</v>
      </c>
      <c r="M1530" s="6">
        <f t="shared" si="92"/>
        <v>248.71</v>
      </c>
      <c r="N1530" s="6">
        <f t="shared" si="93"/>
        <v>135.91999999999999</v>
      </c>
      <c r="O1530" s="6">
        <f t="shared" si="94"/>
        <v>112.79000000000002</v>
      </c>
      <c r="P1530" s="8">
        <f t="shared" si="95"/>
        <v>0.45350006031120588</v>
      </c>
      <c r="Q1530" s="9">
        <f>YEAR(SalesDataTable[[#This Row],[Order Date]])</f>
        <v>2026</v>
      </c>
      <c r="R1530" s="8" t="str">
        <f>"Q"&amp;ROUNDUP(MONTH(SalesDataTable[[#This Row],[Order Date]])/3,0)</f>
        <v>Q3</v>
      </c>
      <c r="S1530" s="5">
        <f>MONTH(SalesDataTable[[#This Row],[Order Date]])</f>
        <v>8</v>
      </c>
      <c r="T1530" s="8" t="str">
        <f>TEXT(SalesDataTable[[#This Row],[Order Date]],"mmm")</f>
        <v>Aug</v>
      </c>
    </row>
    <row r="1531" spans="1:20" ht="15.75" x14ac:dyDescent="0.25">
      <c r="A1531" s="2">
        <v>2059</v>
      </c>
      <c r="B1531" s="3">
        <v>46235</v>
      </c>
      <c r="C1531" s="4" t="s">
        <v>31</v>
      </c>
      <c r="D1531" s="4" t="s">
        <v>32</v>
      </c>
      <c r="E1531" s="4" t="s">
        <v>39</v>
      </c>
      <c r="F1531" s="4" t="s">
        <v>33</v>
      </c>
      <c r="G1531" s="4" t="s">
        <v>24</v>
      </c>
      <c r="H1531" s="4" t="s">
        <v>42</v>
      </c>
      <c r="I1531" s="5">
        <v>1</v>
      </c>
      <c r="J1531" s="6">
        <v>50.98</v>
      </c>
      <c r="K1531" s="7">
        <v>0</v>
      </c>
      <c r="L1531" s="6">
        <v>22.92</v>
      </c>
      <c r="M1531" s="6">
        <f t="shared" si="92"/>
        <v>50.98</v>
      </c>
      <c r="N1531" s="6">
        <f t="shared" si="93"/>
        <v>22.92</v>
      </c>
      <c r="O1531" s="6">
        <f t="shared" si="94"/>
        <v>28.059999999999995</v>
      </c>
      <c r="P1531" s="8">
        <f t="shared" si="95"/>
        <v>0.55041192624558644</v>
      </c>
      <c r="Q1531" s="9">
        <f>YEAR(SalesDataTable[[#This Row],[Order Date]])</f>
        <v>2026</v>
      </c>
      <c r="R1531" s="8" t="str">
        <f>"Q"&amp;ROUNDUP(MONTH(SalesDataTable[[#This Row],[Order Date]])/3,0)</f>
        <v>Q3</v>
      </c>
      <c r="S1531" s="5">
        <f>MONTH(SalesDataTable[[#This Row],[Order Date]])</f>
        <v>8</v>
      </c>
      <c r="T1531" s="8" t="str">
        <f>TEXT(SalesDataTable[[#This Row],[Order Date]],"mmm")</f>
        <v>Aug</v>
      </c>
    </row>
    <row r="1532" spans="1:20" ht="15.75" x14ac:dyDescent="0.25">
      <c r="A1532" s="2">
        <v>2519</v>
      </c>
      <c r="B1532" s="3">
        <v>46235</v>
      </c>
      <c r="C1532" s="4" t="s">
        <v>31</v>
      </c>
      <c r="D1532" s="4" t="s">
        <v>32</v>
      </c>
      <c r="E1532" s="4" t="s">
        <v>22</v>
      </c>
      <c r="F1532" s="4" t="s">
        <v>23</v>
      </c>
      <c r="G1532" s="4" t="s">
        <v>29</v>
      </c>
      <c r="H1532" s="4" t="s">
        <v>30</v>
      </c>
      <c r="I1532" s="5">
        <v>2</v>
      </c>
      <c r="J1532" s="6">
        <v>91.11</v>
      </c>
      <c r="K1532" s="7">
        <v>0</v>
      </c>
      <c r="L1532" s="6">
        <v>44.19</v>
      </c>
      <c r="M1532" s="6">
        <f t="shared" si="92"/>
        <v>182.22</v>
      </c>
      <c r="N1532" s="6">
        <f t="shared" si="93"/>
        <v>88.38</v>
      </c>
      <c r="O1532" s="6">
        <f t="shared" si="94"/>
        <v>93.84</v>
      </c>
      <c r="P1532" s="8">
        <f t="shared" si="95"/>
        <v>0.51498189002304906</v>
      </c>
      <c r="Q1532" s="9">
        <f>YEAR(SalesDataTable[[#This Row],[Order Date]])</f>
        <v>2026</v>
      </c>
      <c r="R1532" s="8" t="str">
        <f>"Q"&amp;ROUNDUP(MONTH(SalesDataTable[[#This Row],[Order Date]])/3,0)</f>
        <v>Q3</v>
      </c>
      <c r="S1532" s="5">
        <f>MONTH(SalesDataTable[[#This Row],[Order Date]])</f>
        <v>8</v>
      </c>
      <c r="T1532" s="8" t="str">
        <f>TEXT(SalesDataTable[[#This Row],[Order Date]],"mmm")</f>
        <v>Aug</v>
      </c>
    </row>
    <row r="1533" spans="1:20" ht="15.75" x14ac:dyDescent="0.25">
      <c r="A1533" s="2">
        <v>2644</v>
      </c>
      <c r="B1533" s="3">
        <v>46235</v>
      </c>
      <c r="C1533" s="4" t="s">
        <v>20</v>
      </c>
      <c r="D1533" s="4" t="s">
        <v>21</v>
      </c>
      <c r="E1533" s="4" t="s">
        <v>48</v>
      </c>
      <c r="F1533" s="4" t="s">
        <v>23</v>
      </c>
      <c r="G1533" s="4" t="s">
        <v>34</v>
      </c>
      <c r="H1533" s="4" t="s">
        <v>35</v>
      </c>
      <c r="I1533" s="5">
        <v>3</v>
      </c>
      <c r="J1533" s="6">
        <v>35.619999999999997</v>
      </c>
      <c r="K1533" s="7">
        <v>0.05</v>
      </c>
      <c r="L1533" s="6">
        <v>13.47</v>
      </c>
      <c r="M1533" s="6">
        <f t="shared" si="92"/>
        <v>101.51699999999998</v>
      </c>
      <c r="N1533" s="6">
        <f t="shared" si="93"/>
        <v>40.410000000000004</v>
      </c>
      <c r="O1533" s="6">
        <f t="shared" si="94"/>
        <v>61.106999999999978</v>
      </c>
      <c r="P1533" s="8">
        <f t="shared" si="95"/>
        <v>0.60193859156594454</v>
      </c>
      <c r="Q1533" s="9">
        <f>YEAR(SalesDataTable[[#This Row],[Order Date]])</f>
        <v>2026</v>
      </c>
      <c r="R1533" s="8" t="str">
        <f>"Q"&amp;ROUNDUP(MONTH(SalesDataTable[[#This Row],[Order Date]])/3,0)</f>
        <v>Q3</v>
      </c>
      <c r="S1533" s="5">
        <f>MONTH(SalesDataTable[[#This Row],[Order Date]])</f>
        <v>8</v>
      </c>
      <c r="T1533" s="8" t="str">
        <f>TEXT(SalesDataTable[[#This Row],[Order Date]],"mmm")</f>
        <v>Aug</v>
      </c>
    </row>
    <row r="1534" spans="1:20" ht="15.75" x14ac:dyDescent="0.25">
      <c r="A1534" s="2">
        <v>4141</v>
      </c>
      <c r="B1534" s="3">
        <v>46235</v>
      </c>
      <c r="C1534" s="4" t="s">
        <v>40</v>
      </c>
      <c r="D1534" s="4" t="s">
        <v>67</v>
      </c>
      <c r="E1534" s="4" t="s">
        <v>22</v>
      </c>
      <c r="F1534" s="4" t="s">
        <v>33</v>
      </c>
      <c r="G1534" s="4" t="s">
        <v>29</v>
      </c>
      <c r="H1534" s="4" t="s">
        <v>30</v>
      </c>
      <c r="I1534" s="5">
        <v>1</v>
      </c>
      <c r="J1534" s="6">
        <v>91.95</v>
      </c>
      <c r="K1534" s="7">
        <v>0.05</v>
      </c>
      <c r="L1534" s="6">
        <v>46.47</v>
      </c>
      <c r="M1534" s="6">
        <f t="shared" si="92"/>
        <v>87.352499999999992</v>
      </c>
      <c r="N1534" s="6">
        <f t="shared" si="93"/>
        <v>46.47</v>
      </c>
      <c r="O1534" s="6">
        <f t="shared" si="94"/>
        <v>40.882499999999993</v>
      </c>
      <c r="P1534" s="8">
        <f t="shared" si="95"/>
        <v>0.46801751523997592</v>
      </c>
      <c r="Q1534" s="9">
        <f>YEAR(SalesDataTable[[#This Row],[Order Date]])</f>
        <v>2026</v>
      </c>
      <c r="R1534" s="8" t="str">
        <f>"Q"&amp;ROUNDUP(MONTH(SalesDataTable[[#This Row],[Order Date]])/3,0)</f>
        <v>Q3</v>
      </c>
      <c r="S1534" s="5">
        <f>MONTH(SalesDataTable[[#This Row],[Order Date]])</f>
        <v>8</v>
      </c>
      <c r="T1534" s="8" t="str">
        <f>TEXT(SalesDataTable[[#This Row],[Order Date]],"mmm")</f>
        <v>Aug</v>
      </c>
    </row>
    <row r="1535" spans="1:20" ht="15.75" x14ac:dyDescent="0.25">
      <c r="A1535" s="2">
        <v>4804</v>
      </c>
      <c r="B1535" s="3">
        <v>46235</v>
      </c>
      <c r="C1535" s="4" t="s">
        <v>20</v>
      </c>
      <c r="D1535" s="4" t="s">
        <v>56</v>
      </c>
      <c r="E1535" s="4" t="s">
        <v>22</v>
      </c>
      <c r="F1535" s="4" t="s">
        <v>23</v>
      </c>
      <c r="G1535" s="4" t="s">
        <v>54</v>
      </c>
      <c r="H1535" s="4" t="s">
        <v>65</v>
      </c>
      <c r="I1535" s="5">
        <v>1</v>
      </c>
      <c r="J1535" s="6">
        <v>49.46</v>
      </c>
      <c r="K1535" s="7">
        <v>0</v>
      </c>
      <c r="L1535" s="6">
        <v>21.47</v>
      </c>
      <c r="M1535" s="6">
        <f t="shared" si="92"/>
        <v>49.46</v>
      </c>
      <c r="N1535" s="6">
        <f t="shared" si="93"/>
        <v>21.47</v>
      </c>
      <c r="O1535" s="6">
        <f t="shared" si="94"/>
        <v>27.990000000000002</v>
      </c>
      <c r="P1535" s="8">
        <f t="shared" si="95"/>
        <v>0.5659118479579458</v>
      </c>
      <c r="Q1535" s="9">
        <f>YEAR(SalesDataTable[[#This Row],[Order Date]])</f>
        <v>2026</v>
      </c>
      <c r="R1535" s="8" t="str">
        <f>"Q"&amp;ROUNDUP(MONTH(SalesDataTable[[#This Row],[Order Date]])/3,0)</f>
        <v>Q3</v>
      </c>
      <c r="S1535" s="5">
        <f>MONTH(SalesDataTable[[#This Row],[Order Date]])</f>
        <v>8</v>
      </c>
      <c r="T1535" s="8" t="str">
        <f>TEXT(SalesDataTable[[#This Row],[Order Date]],"mmm")</f>
        <v>Aug</v>
      </c>
    </row>
    <row r="1536" spans="1:20" ht="15.75" x14ac:dyDescent="0.25">
      <c r="A1536" s="2">
        <v>5161</v>
      </c>
      <c r="B1536" s="3">
        <v>46235</v>
      </c>
      <c r="C1536" s="4" t="s">
        <v>20</v>
      </c>
      <c r="D1536" s="4" t="s">
        <v>70</v>
      </c>
      <c r="E1536" s="4" t="s">
        <v>22</v>
      </c>
      <c r="F1536" s="4" t="s">
        <v>33</v>
      </c>
      <c r="G1536" s="4" t="s">
        <v>24</v>
      </c>
      <c r="H1536" s="4" t="s">
        <v>46</v>
      </c>
      <c r="I1536" s="5">
        <v>1</v>
      </c>
      <c r="J1536" s="6">
        <v>41.25</v>
      </c>
      <c r="K1536" s="7">
        <v>0.05</v>
      </c>
      <c r="L1536" s="6">
        <v>16.98</v>
      </c>
      <c r="M1536" s="6">
        <f t="shared" si="92"/>
        <v>39.1875</v>
      </c>
      <c r="N1536" s="6">
        <f t="shared" si="93"/>
        <v>16.98</v>
      </c>
      <c r="O1536" s="6">
        <f t="shared" si="94"/>
        <v>22.2075</v>
      </c>
      <c r="P1536" s="8">
        <f t="shared" si="95"/>
        <v>0.56669856459330148</v>
      </c>
      <c r="Q1536" s="9">
        <f>YEAR(SalesDataTable[[#This Row],[Order Date]])</f>
        <v>2026</v>
      </c>
      <c r="R1536" s="8" t="str">
        <f>"Q"&amp;ROUNDUP(MONTH(SalesDataTable[[#This Row],[Order Date]])/3,0)</f>
        <v>Q3</v>
      </c>
      <c r="S1536" s="5">
        <f>MONTH(SalesDataTable[[#This Row],[Order Date]])</f>
        <v>8</v>
      </c>
      <c r="T1536" s="8" t="str">
        <f>TEXT(SalesDataTable[[#This Row],[Order Date]],"mmm")</f>
        <v>Aug</v>
      </c>
    </row>
    <row r="1537" spans="1:20" ht="15.75" x14ac:dyDescent="0.25">
      <c r="A1537" s="2">
        <v>590</v>
      </c>
      <c r="B1537" s="3">
        <v>46236</v>
      </c>
      <c r="C1537" s="4" t="s">
        <v>31</v>
      </c>
      <c r="D1537" s="4" t="s">
        <v>45</v>
      </c>
      <c r="E1537" s="4" t="s">
        <v>22</v>
      </c>
      <c r="F1537" s="4" t="s">
        <v>23</v>
      </c>
      <c r="G1537" s="4" t="s">
        <v>34</v>
      </c>
      <c r="H1537" s="4" t="s">
        <v>64</v>
      </c>
      <c r="I1537" s="5">
        <v>4</v>
      </c>
      <c r="J1537" s="6">
        <v>133.65</v>
      </c>
      <c r="K1537" s="7">
        <v>0</v>
      </c>
      <c r="L1537" s="6">
        <v>66</v>
      </c>
      <c r="M1537" s="6">
        <f t="shared" si="92"/>
        <v>534.6</v>
      </c>
      <c r="N1537" s="6">
        <f t="shared" si="93"/>
        <v>264</v>
      </c>
      <c r="O1537" s="6">
        <f t="shared" si="94"/>
        <v>270.60000000000002</v>
      </c>
      <c r="P1537" s="8">
        <f t="shared" si="95"/>
        <v>0.50617283950617287</v>
      </c>
      <c r="Q1537" s="9">
        <f>YEAR(SalesDataTable[[#This Row],[Order Date]])</f>
        <v>2026</v>
      </c>
      <c r="R1537" s="8" t="str">
        <f>"Q"&amp;ROUNDUP(MONTH(SalesDataTable[[#This Row],[Order Date]])/3,0)</f>
        <v>Q3</v>
      </c>
      <c r="S1537" s="5">
        <f>MONTH(SalesDataTable[[#This Row],[Order Date]])</f>
        <v>8</v>
      </c>
      <c r="T1537" s="8" t="str">
        <f>TEXT(SalesDataTable[[#This Row],[Order Date]],"mmm")</f>
        <v>Aug</v>
      </c>
    </row>
    <row r="1538" spans="1:20" ht="15.75" x14ac:dyDescent="0.25">
      <c r="A1538" s="2">
        <v>1599</v>
      </c>
      <c r="B1538" s="3">
        <v>46236</v>
      </c>
      <c r="C1538" s="4" t="s">
        <v>40</v>
      </c>
      <c r="D1538" s="4" t="s">
        <v>41</v>
      </c>
      <c r="E1538" s="4" t="s">
        <v>22</v>
      </c>
      <c r="F1538" s="4" t="s">
        <v>23</v>
      </c>
      <c r="G1538" s="4" t="s">
        <v>43</v>
      </c>
      <c r="H1538" s="4" t="s">
        <v>49</v>
      </c>
      <c r="I1538" s="5">
        <v>2</v>
      </c>
      <c r="J1538" s="6">
        <v>200.45</v>
      </c>
      <c r="K1538" s="7">
        <v>0.05</v>
      </c>
      <c r="L1538" s="6">
        <v>105.42</v>
      </c>
      <c r="M1538" s="6">
        <f t="shared" ref="M1538:M1601" si="96">I1538*J1538*(1-K1538)</f>
        <v>380.85499999999996</v>
      </c>
      <c r="N1538" s="6">
        <f t="shared" ref="N1538:N1601" si="97">I1538*L1538</f>
        <v>210.84</v>
      </c>
      <c r="O1538" s="6">
        <f t="shared" ref="O1538:O1601" si="98">M1538-N1538</f>
        <v>170.01499999999996</v>
      </c>
      <c r="P1538" s="8">
        <f t="shared" ref="P1538:P1601" si="99">IFERROR(O1538/M1538,0)</f>
        <v>0.44640348689133652</v>
      </c>
      <c r="Q1538" s="9">
        <f>YEAR(SalesDataTable[[#This Row],[Order Date]])</f>
        <v>2026</v>
      </c>
      <c r="R1538" s="8" t="str">
        <f>"Q"&amp;ROUNDUP(MONTH(SalesDataTable[[#This Row],[Order Date]])/3,0)</f>
        <v>Q3</v>
      </c>
      <c r="S1538" s="5">
        <f>MONTH(SalesDataTable[[#This Row],[Order Date]])</f>
        <v>8</v>
      </c>
      <c r="T1538" s="8" t="str">
        <f>TEXT(SalesDataTable[[#This Row],[Order Date]],"mmm")</f>
        <v>Aug</v>
      </c>
    </row>
    <row r="1539" spans="1:20" ht="15.75" x14ac:dyDescent="0.25">
      <c r="A1539" s="2">
        <v>1665</v>
      </c>
      <c r="B1539" s="3">
        <v>46236</v>
      </c>
      <c r="C1539" s="4" t="s">
        <v>20</v>
      </c>
      <c r="D1539" s="4" t="s">
        <v>21</v>
      </c>
      <c r="E1539" s="4" t="s">
        <v>48</v>
      </c>
      <c r="F1539" s="4" t="s">
        <v>23</v>
      </c>
      <c r="G1539" s="4" t="s">
        <v>24</v>
      </c>
      <c r="H1539" s="4" t="s">
        <v>42</v>
      </c>
      <c r="I1539" s="5">
        <v>2</v>
      </c>
      <c r="J1539" s="6">
        <v>51.87</v>
      </c>
      <c r="K1539" s="7">
        <v>0.05</v>
      </c>
      <c r="L1539" s="6">
        <v>21.98</v>
      </c>
      <c r="M1539" s="6">
        <f t="shared" si="96"/>
        <v>98.552999999999997</v>
      </c>
      <c r="N1539" s="6">
        <f t="shared" si="97"/>
        <v>43.96</v>
      </c>
      <c r="O1539" s="6">
        <f t="shared" si="98"/>
        <v>54.592999999999996</v>
      </c>
      <c r="P1539" s="8">
        <f t="shared" si="99"/>
        <v>0.55394559272675614</v>
      </c>
      <c r="Q1539" s="9">
        <f>YEAR(SalesDataTable[[#This Row],[Order Date]])</f>
        <v>2026</v>
      </c>
      <c r="R1539" s="8" t="str">
        <f>"Q"&amp;ROUNDUP(MONTH(SalesDataTable[[#This Row],[Order Date]])/3,0)</f>
        <v>Q3</v>
      </c>
      <c r="S1539" s="5">
        <f>MONTH(SalesDataTable[[#This Row],[Order Date]])</f>
        <v>8</v>
      </c>
      <c r="T1539" s="8" t="str">
        <f>TEXT(SalesDataTable[[#This Row],[Order Date]],"mmm")</f>
        <v>Aug</v>
      </c>
    </row>
    <row r="1540" spans="1:20" ht="15.75" x14ac:dyDescent="0.25">
      <c r="A1540" s="2">
        <v>2409</v>
      </c>
      <c r="B1540" s="3">
        <v>46236</v>
      </c>
      <c r="C1540" s="4" t="s">
        <v>40</v>
      </c>
      <c r="D1540" s="4" t="s">
        <v>67</v>
      </c>
      <c r="E1540" s="4" t="s">
        <v>22</v>
      </c>
      <c r="F1540" s="4" t="s">
        <v>23</v>
      </c>
      <c r="G1540" s="4" t="s">
        <v>43</v>
      </c>
      <c r="H1540" s="4" t="s">
        <v>60</v>
      </c>
      <c r="I1540" s="5">
        <v>1</v>
      </c>
      <c r="J1540" s="6">
        <v>83.6</v>
      </c>
      <c r="K1540" s="7">
        <v>0.05</v>
      </c>
      <c r="L1540" s="6">
        <v>38.51</v>
      </c>
      <c r="M1540" s="6">
        <f t="shared" si="96"/>
        <v>79.419999999999987</v>
      </c>
      <c r="N1540" s="6">
        <f t="shared" si="97"/>
        <v>38.51</v>
      </c>
      <c r="O1540" s="6">
        <f t="shared" si="98"/>
        <v>40.909999999999989</v>
      </c>
      <c r="P1540" s="8">
        <f t="shared" si="99"/>
        <v>0.51510954419541677</v>
      </c>
      <c r="Q1540" s="9">
        <f>YEAR(SalesDataTable[[#This Row],[Order Date]])</f>
        <v>2026</v>
      </c>
      <c r="R1540" s="8" t="str">
        <f>"Q"&amp;ROUNDUP(MONTH(SalesDataTable[[#This Row],[Order Date]])/3,0)</f>
        <v>Q3</v>
      </c>
      <c r="S1540" s="5">
        <f>MONTH(SalesDataTable[[#This Row],[Order Date]])</f>
        <v>8</v>
      </c>
      <c r="T1540" s="8" t="str">
        <f>TEXT(SalesDataTable[[#This Row],[Order Date]],"mmm")</f>
        <v>Aug</v>
      </c>
    </row>
    <row r="1541" spans="1:20" ht="15.75" x14ac:dyDescent="0.25">
      <c r="A1541" s="2">
        <v>2936</v>
      </c>
      <c r="B1541" s="3">
        <v>46236</v>
      </c>
      <c r="C1541" s="4" t="s">
        <v>31</v>
      </c>
      <c r="D1541" s="4" t="s">
        <v>72</v>
      </c>
      <c r="E1541" s="4" t="s">
        <v>22</v>
      </c>
      <c r="F1541" s="4" t="s">
        <v>33</v>
      </c>
      <c r="G1541" s="4" t="s">
        <v>34</v>
      </c>
      <c r="H1541" s="4" t="s">
        <v>35</v>
      </c>
      <c r="I1541" s="5">
        <v>1</v>
      </c>
      <c r="J1541" s="6">
        <v>35.74</v>
      </c>
      <c r="K1541" s="7">
        <v>0</v>
      </c>
      <c r="L1541" s="6">
        <v>13.49</v>
      </c>
      <c r="M1541" s="6">
        <f t="shared" si="96"/>
        <v>35.74</v>
      </c>
      <c r="N1541" s="6">
        <f t="shared" si="97"/>
        <v>13.49</v>
      </c>
      <c r="O1541" s="6">
        <f t="shared" si="98"/>
        <v>22.25</v>
      </c>
      <c r="P1541" s="8">
        <f t="shared" si="99"/>
        <v>0.62255176273083379</v>
      </c>
      <c r="Q1541" s="9">
        <f>YEAR(SalesDataTable[[#This Row],[Order Date]])</f>
        <v>2026</v>
      </c>
      <c r="R1541" s="8" t="str">
        <f>"Q"&amp;ROUNDUP(MONTH(SalesDataTable[[#This Row],[Order Date]])/3,0)</f>
        <v>Q3</v>
      </c>
      <c r="S1541" s="5">
        <f>MONTH(SalesDataTable[[#This Row],[Order Date]])</f>
        <v>8</v>
      </c>
      <c r="T1541" s="8" t="str">
        <f>TEXT(SalesDataTable[[#This Row],[Order Date]],"mmm")</f>
        <v>Aug</v>
      </c>
    </row>
    <row r="1542" spans="1:20" ht="15.75" x14ac:dyDescent="0.25">
      <c r="A1542" s="2">
        <v>3397</v>
      </c>
      <c r="B1542" s="3">
        <v>46236</v>
      </c>
      <c r="C1542" s="4" t="s">
        <v>40</v>
      </c>
      <c r="D1542" s="4" t="s">
        <v>41</v>
      </c>
      <c r="E1542" s="4" t="s">
        <v>22</v>
      </c>
      <c r="F1542" s="4" t="s">
        <v>23</v>
      </c>
      <c r="G1542" s="4" t="s">
        <v>24</v>
      </c>
      <c r="H1542" s="4" t="s">
        <v>25</v>
      </c>
      <c r="I1542" s="5">
        <v>1</v>
      </c>
      <c r="J1542" s="6">
        <v>79.849999999999994</v>
      </c>
      <c r="K1542" s="7">
        <v>0.1</v>
      </c>
      <c r="L1542" s="6">
        <v>43.11</v>
      </c>
      <c r="M1542" s="6">
        <f t="shared" si="96"/>
        <v>71.864999999999995</v>
      </c>
      <c r="N1542" s="6">
        <f t="shared" si="97"/>
        <v>43.11</v>
      </c>
      <c r="O1542" s="6">
        <f t="shared" si="98"/>
        <v>28.754999999999995</v>
      </c>
      <c r="P1542" s="8">
        <f t="shared" si="99"/>
        <v>0.40012523481527862</v>
      </c>
      <c r="Q1542" s="9">
        <f>YEAR(SalesDataTable[[#This Row],[Order Date]])</f>
        <v>2026</v>
      </c>
      <c r="R1542" s="8" t="str">
        <f>"Q"&amp;ROUNDUP(MONTH(SalesDataTable[[#This Row],[Order Date]])/3,0)</f>
        <v>Q3</v>
      </c>
      <c r="S1542" s="5">
        <f>MONTH(SalesDataTable[[#This Row],[Order Date]])</f>
        <v>8</v>
      </c>
      <c r="T1542" s="8" t="str">
        <f>TEXT(SalesDataTable[[#This Row],[Order Date]],"mmm")</f>
        <v>Aug</v>
      </c>
    </row>
    <row r="1543" spans="1:20" ht="15.75" x14ac:dyDescent="0.25">
      <c r="A1543" s="2">
        <v>4556</v>
      </c>
      <c r="B1543" s="3">
        <v>46236</v>
      </c>
      <c r="C1543" s="4" t="s">
        <v>20</v>
      </c>
      <c r="D1543" s="4" t="s">
        <v>70</v>
      </c>
      <c r="E1543" s="4" t="s">
        <v>22</v>
      </c>
      <c r="F1543" s="4" t="s">
        <v>23</v>
      </c>
      <c r="G1543" s="4" t="s">
        <v>34</v>
      </c>
      <c r="H1543" s="4" t="s">
        <v>52</v>
      </c>
      <c r="I1543" s="5">
        <v>2</v>
      </c>
      <c r="J1543" s="6">
        <v>46.44</v>
      </c>
      <c r="K1543" s="7">
        <v>0</v>
      </c>
      <c r="L1543" s="6">
        <v>18.489999999999998</v>
      </c>
      <c r="M1543" s="6">
        <f t="shared" si="96"/>
        <v>92.88</v>
      </c>
      <c r="N1543" s="6">
        <f t="shared" si="97"/>
        <v>36.979999999999997</v>
      </c>
      <c r="O1543" s="6">
        <f t="shared" si="98"/>
        <v>55.9</v>
      </c>
      <c r="P1543" s="8">
        <f t="shared" si="99"/>
        <v>0.60185185185185186</v>
      </c>
      <c r="Q1543" s="9">
        <f>YEAR(SalesDataTable[[#This Row],[Order Date]])</f>
        <v>2026</v>
      </c>
      <c r="R1543" s="8" t="str">
        <f>"Q"&amp;ROUNDUP(MONTH(SalesDataTable[[#This Row],[Order Date]])/3,0)</f>
        <v>Q3</v>
      </c>
      <c r="S1543" s="5">
        <f>MONTH(SalesDataTable[[#This Row],[Order Date]])</f>
        <v>8</v>
      </c>
      <c r="T1543" s="8" t="str">
        <f>TEXT(SalesDataTable[[#This Row],[Order Date]],"mmm")</f>
        <v>Aug</v>
      </c>
    </row>
    <row r="1544" spans="1:20" ht="15.75" x14ac:dyDescent="0.25">
      <c r="A1544" s="2">
        <v>4614</v>
      </c>
      <c r="B1544" s="3">
        <v>46236</v>
      </c>
      <c r="C1544" s="4" t="s">
        <v>40</v>
      </c>
      <c r="D1544" s="4" t="s">
        <v>53</v>
      </c>
      <c r="E1544" s="4" t="s">
        <v>39</v>
      </c>
      <c r="F1544" s="4" t="s">
        <v>23</v>
      </c>
      <c r="G1544" s="4" t="s">
        <v>24</v>
      </c>
      <c r="H1544" s="4" t="s">
        <v>42</v>
      </c>
      <c r="I1544" s="5">
        <v>2</v>
      </c>
      <c r="J1544" s="6">
        <v>50.44</v>
      </c>
      <c r="K1544" s="7">
        <v>0</v>
      </c>
      <c r="L1544" s="6">
        <v>22.99</v>
      </c>
      <c r="M1544" s="6">
        <f t="shared" si="96"/>
        <v>100.88</v>
      </c>
      <c r="N1544" s="6">
        <f t="shared" si="97"/>
        <v>45.98</v>
      </c>
      <c r="O1544" s="6">
        <f t="shared" si="98"/>
        <v>54.9</v>
      </c>
      <c r="P1544" s="8">
        <f t="shared" si="99"/>
        <v>0.54421094369547984</v>
      </c>
      <c r="Q1544" s="9">
        <f>YEAR(SalesDataTable[[#This Row],[Order Date]])</f>
        <v>2026</v>
      </c>
      <c r="R1544" s="8" t="str">
        <f>"Q"&amp;ROUNDUP(MONTH(SalesDataTable[[#This Row],[Order Date]])/3,0)</f>
        <v>Q3</v>
      </c>
      <c r="S1544" s="5">
        <f>MONTH(SalesDataTable[[#This Row],[Order Date]])</f>
        <v>8</v>
      </c>
      <c r="T1544" s="8" t="str">
        <f>TEXT(SalesDataTable[[#This Row],[Order Date]],"mmm")</f>
        <v>Aug</v>
      </c>
    </row>
    <row r="1545" spans="1:20" ht="15.75" x14ac:dyDescent="0.25">
      <c r="A1545" s="2">
        <v>4999</v>
      </c>
      <c r="B1545" s="3">
        <v>46236</v>
      </c>
      <c r="C1545" s="4" t="s">
        <v>40</v>
      </c>
      <c r="D1545" s="4" t="s">
        <v>53</v>
      </c>
      <c r="E1545" s="4" t="s">
        <v>22</v>
      </c>
      <c r="F1545" s="4" t="s">
        <v>23</v>
      </c>
      <c r="G1545" s="4" t="s">
        <v>24</v>
      </c>
      <c r="H1545" s="4" t="s">
        <v>25</v>
      </c>
      <c r="I1545" s="5">
        <v>2</v>
      </c>
      <c r="J1545" s="6">
        <v>81.38</v>
      </c>
      <c r="K1545" s="7">
        <v>0</v>
      </c>
      <c r="L1545" s="6">
        <v>42.19</v>
      </c>
      <c r="M1545" s="6">
        <f t="shared" si="96"/>
        <v>162.76</v>
      </c>
      <c r="N1545" s="6">
        <f t="shared" si="97"/>
        <v>84.38</v>
      </c>
      <c r="O1545" s="6">
        <f t="shared" si="98"/>
        <v>78.38</v>
      </c>
      <c r="P1545" s="8">
        <f t="shared" si="99"/>
        <v>0.4815679528139592</v>
      </c>
      <c r="Q1545" s="9">
        <f>YEAR(SalesDataTable[[#This Row],[Order Date]])</f>
        <v>2026</v>
      </c>
      <c r="R1545" s="8" t="str">
        <f>"Q"&amp;ROUNDUP(MONTH(SalesDataTable[[#This Row],[Order Date]])/3,0)</f>
        <v>Q3</v>
      </c>
      <c r="S1545" s="5">
        <f>MONTH(SalesDataTable[[#This Row],[Order Date]])</f>
        <v>8</v>
      </c>
      <c r="T1545" s="8" t="str">
        <f>TEXT(SalesDataTable[[#This Row],[Order Date]],"mmm")</f>
        <v>Aug</v>
      </c>
    </row>
    <row r="1546" spans="1:20" ht="15.75" x14ac:dyDescent="0.25">
      <c r="A1546" s="2">
        <v>207</v>
      </c>
      <c r="B1546" s="3">
        <v>46237</v>
      </c>
      <c r="C1546" s="4" t="s">
        <v>31</v>
      </c>
      <c r="D1546" s="4" t="s">
        <v>72</v>
      </c>
      <c r="E1546" s="4" t="s">
        <v>22</v>
      </c>
      <c r="F1546" s="4" t="s">
        <v>23</v>
      </c>
      <c r="G1546" s="4" t="s">
        <v>54</v>
      </c>
      <c r="H1546" s="4" t="s">
        <v>55</v>
      </c>
      <c r="I1546" s="5">
        <v>1</v>
      </c>
      <c r="J1546" s="6">
        <v>41.3</v>
      </c>
      <c r="K1546" s="7">
        <v>0</v>
      </c>
      <c r="L1546" s="6">
        <v>14.52</v>
      </c>
      <c r="M1546" s="6">
        <f t="shared" si="96"/>
        <v>41.3</v>
      </c>
      <c r="N1546" s="6">
        <f t="shared" si="97"/>
        <v>14.52</v>
      </c>
      <c r="O1546" s="6">
        <f t="shared" si="98"/>
        <v>26.779999999999998</v>
      </c>
      <c r="P1546" s="8">
        <f t="shared" si="99"/>
        <v>0.64842615012106541</v>
      </c>
      <c r="Q1546" s="9">
        <f>YEAR(SalesDataTable[[#This Row],[Order Date]])</f>
        <v>2026</v>
      </c>
      <c r="R1546" s="8" t="str">
        <f>"Q"&amp;ROUNDUP(MONTH(SalesDataTable[[#This Row],[Order Date]])/3,0)</f>
        <v>Q3</v>
      </c>
      <c r="S1546" s="5">
        <f>MONTH(SalesDataTable[[#This Row],[Order Date]])</f>
        <v>8</v>
      </c>
      <c r="T1546" s="8" t="str">
        <f>TEXT(SalesDataTable[[#This Row],[Order Date]],"mmm")</f>
        <v>Aug</v>
      </c>
    </row>
    <row r="1547" spans="1:20" ht="15.75" x14ac:dyDescent="0.25">
      <c r="A1547" s="2">
        <v>295</v>
      </c>
      <c r="B1547" s="3">
        <v>46237</v>
      </c>
      <c r="C1547" s="4" t="s">
        <v>40</v>
      </c>
      <c r="D1547" s="4" t="s">
        <v>53</v>
      </c>
      <c r="E1547" s="4" t="s">
        <v>48</v>
      </c>
      <c r="F1547" s="4" t="s">
        <v>23</v>
      </c>
      <c r="G1547" s="4" t="s">
        <v>34</v>
      </c>
      <c r="H1547" s="4" t="s">
        <v>35</v>
      </c>
      <c r="I1547" s="5">
        <v>2</v>
      </c>
      <c r="J1547" s="6">
        <v>36.15</v>
      </c>
      <c r="K1547" s="7">
        <v>0.1</v>
      </c>
      <c r="L1547" s="6">
        <v>13.19</v>
      </c>
      <c r="M1547" s="6">
        <f t="shared" si="96"/>
        <v>65.069999999999993</v>
      </c>
      <c r="N1547" s="6">
        <f t="shared" si="97"/>
        <v>26.38</v>
      </c>
      <c r="O1547" s="6">
        <f t="shared" si="98"/>
        <v>38.69</v>
      </c>
      <c r="P1547" s="8">
        <f t="shared" si="99"/>
        <v>0.59459044106347014</v>
      </c>
      <c r="Q1547" s="9">
        <f>YEAR(SalesDataTable[[#This Row],[Order Date]])</f>
        <v>2026</v>
      </c>
      <c r="R1547" s="8" t="str">
        <f>"Q"&amp;ROUNDUP(MONTH(SalesDataTable[[#This Row],[Order Date]])/3,0)</f>
        <v>Q3</v>
      </c>
      <c r="S1547" s="5">
        <f>MONTH(SalesDataTable[[#This Row],[Order Date]])</f>
        <v>8</v>
      </c>
      <c r="T1547" s="8" t="str">
        <f>TEXT(SalesDataTable[[#This Row],[Order Date]],"mmm")</f>
        <v>Aug</v>
      </c>
    </row>
    <row r="1548" spans="1:20" ht="15.75" x14ac:dyDescent="0.25">
      <c r="A1548" s="2">
        <v>657</v>
      </c>
      <c r="B1548" s="3">
        <v>46237</v>
      </c>
      <c r="C1548" s="4" t="s">
        <v>26</v>
      </c>
      <c r="D1548" s="4" t="s">
        <v>63</v>
      </c>
      <c r="E1548" s="4" t="s">
        <v>22</v>
      </c>
      <c r="F1548" s="4" t="s">
        <v>23</v>
      </c>
      <c r="G1548" s="4" t="s">
        <v>34</v>
      </c>
      <c r="H1548" s="4" t="s">
        <v>64</v>
      </c>
      <c r="I1548" s="5">
        <v>3</v>
      </c>
      <c r="J1548" s="6">
        <v>132.59</v>
      </c>
      <c r="K1548" s="7">
        <v>0.1</v>
      </c>
      <c r="L1548" s="6">
        <v>66.040000000000006</v>
      </c>
      <c r="M1548" s="6">
        <f t="shared" si="96"/>
        <v>357.99299999999999</v>
      </c>
      <c r="N1548" s="6">
        <f t="shared" si="97"/>
        <v>198.12</v>
      </c>
      <c r="O1548" s="6">
        <f t="shared" si="98"/>
        <v>159.87299999999999</v>
      </c>
      <c r="P1548" s="8">
        <f t="shared" si="99"/>
        <v>0.44658135773604507</v>
      </c>
      <c r="Q1548" s="9">
        <f>YEAR(SalesDataTable[[#This Row],[Order Date]])</f>
        <v>2026</v>
      </c>
      <c r="R1548" s="8" t="str">
        <f>"Q"&amp;ROUNDUP(MONTH(SalesDataTable[[#This Row],[Order Date]])/3,0)</f>
        <v>Q3</v>
      </c>
      <c r="S1548" s="5">
        <f>MONTH(SalesDataTable[[#This Row],[Order Date]])</f>
        <v>8</v>
      </c>
      <c r="T1548" s="8" t="str">
        <f>TEXT(SalesDataTable[[#This Row],[Order Date]],"mmm")</f>
        <v>Aug</v>
      </c>
    </row>
    <row r="1549" spans="1:20" ht="15.75" x14ac:dyDescent="0.25">
      <c r="A1549" s="2">
        <v>694</v>
      </c>
      <c r="B1549" s="3">
        <v>46237</v>
      </c>
      <c r="C1549" s="4" t="s">
        <v>31</v>
      </c>
      <c r="D1549" s="4" t="s">
        <v>38</v>
      </c>
      <c r="E1549" s="4" t="s">
        <v>22</v>
      </c>
      <c r="F1549" s="4" t="s">
        <v>33</v>
      </c>
      <c r="G1549" s="4" t="s">
        <v>29</v>
      </c>
      <c r="H1549" s="4" t="s">
        <v>37</v>
      </c>
      <c r="I1549" s="5">
        <v>3</v>
      </c>
      <c r="J1549" s="6">
        <v>144</v>
      </c>
      <c r="K1549" s="7">
        <v>0</v>
      </c>
      <c r="L1549" s="6">
        <v>78.89</v>
      </c>
      <c r="M1549" s="6">
        <f t="shared" si="96"/>
        <v>432</v>
      </c>
      <c r="N1549" s="6">
        <f t="shared" si="97"/>
        <v>236.67000000000002</v>
      </c>
      <c r="O1549" s="6">
        <f t="shared" si="98"/>
        <v>195.32999999999998</v>
      </c>
      <c r="P1549" s="8">
        <f t="shared" si="99"/>
        <v>0.45215277777777774</v>
      </c>
      <c r="Q1549" s="9">
        <f>YEAR(SalesDataTable[[#This Row],[Order Date]])</f>
        <v>2026</v>
      </c>
      <c r="R1549" s="8" t="str">
        <f>"Q"&amp;ROUNDUP(MONTH(SalesDataTable[[#This Row],[Order Date]])/3,0)</f>
        <v>Q3</v>
      </c>
      <c r="S1549" s="5">
        <f>MONTH(SalesDataTable[[#This Row],[Order Date]])</f>
        <v>8</v>
      </c>
      <c r="T1549" s="8" t="str">
        <f>TEXT(SalesDataTable[[#This Row],[Order Date]],"mmm")</f>
        <v>Aug</v>
      </c>
    </row>
    <row r="1550" spans="1:20" ht="15.75" x14ac:dyDescent="0.25">
      <c r="A1550" s="2">
        <v>1187</v>
      </c>
      <c r="B1550" s="3">
        <v>46237</v>
      </c>
      <c r="C1550" s="4" t="s">
        <v>20</v>
      </c>
      <c r="D1550" s="4" t="s">
        <v>21</v>
      </c>
      <c r="E1550" s="4" t="s">
        <v>22</v>
      </c>
      <c r="F1550" s="4" t="s">
        <v>23</v>
      </c>
      <c r="G1550" s="4" t="s">
        <v>34</v>
      </c>
      <c r="H1550" s="4" t="s">
        <v>52</v>
      </c>
      <c r="I1550" s="5">
        <v>2</v>
      </c>
      <c r="J1550" s="6">
        <v>45.45</v>
      </c>
      <c r="K1550" s="7">
        <v>0.05</v>
      </c>
      <c r="L1550" s="6">
        <v>18.829999999999998</v>
      </c>
      <c r="M1550" s="6">
        <f t="shared" si="96"/>
        <v>86.355000000000004</v>
      </c>
      <c r="N1550" s="6">
        <f t="shared" si="97"/>
        <v>37.659999999999997</v>
      </c>
      <c r="O1550" s="6">
        <f t="shared" si="98"/>
        <v>48.695000000000007</v>
      </c>
      <c r="P1550" s="8">
        <f t="shared" si="99"/>
        <v>0.56389323142840608</v>
      </c>
      <c r="Q1550" s="9">
        <f>YEAR(SalesDataTable[[#This Row],[Order Date]])</f>
        <v>2026</v>
      </c>
      <c r="R1550" s="8" t="str">
        <f>"Q"&amp;ROUNDUP(MONTH(SalesDataTable[[#This Row],[Order Date]])/3,0)</f>
        <v>Q3</v>
      </c>
      <c r="S1550" s="5">
        <f>MONTH(SalesDataTable[[#This Row],[Order Date]])</f>
        <v>8</v>
      </c>
      <c r="T1550" s="8" t="str">
        <f>TEXT(SalesDataTable[[#This Row],[Order Date]],"mmm")</f>
        <v>Aug</v>
      </c>
    </row>
    <row r="1551" spans="1:20" ht="15.75" x14ac:dyDescent="0.25">
      <c r="A1551" s="2">
        <v>1915</v>
      </c>
      <c r="B1551" s="3">
        <v>46237</v>
      </c>
      <c r="C1551" s="4" t="s">
        <v>26</v>
      </c>
      <c r="D1551" s="4" t="s">
        <v>47</v>
      </c>
      <c r="E1551" s="4" t="s">
        <v>22</v>
      </c>
      <c r="F1551" s="4" t="s">
        <v>23</v>
      </c>
      <c r="G1551" s="4" t="s">
        <v>24</v>
      </c>
      <c r="H1551" s="4" t="s">
        <v>46</v>
      </c>
      <c r="I1551" s="5">
        <v>1</v>
      </c>
      <c r="J1551" s="6">
        <v>41.16</v>
      </c>
      <c r="K1551" s="7">
        <v>0.05</v>
      </c>
      <c r="L1551" s="6">
        <v>16.66</v>
      </c>
      <c r="M1551" s="6">
        <f t="shared" si="96"/>
        <v>39.101999999999997</v>
      </c>
      <c r="N1551" s="6">
        <f t="shared" si="97"/>
        <v>16.66</v>
      </c>
      <c r="O1551" s="6">
        <f t="shared" si="98"/>
        <v>22.441999999999997</v>
      </c>
      <c r="P1551" s="8">
        <f t="shared" si="99"/>
        <v>0.57393483709273174</v>
      </c>
      <c r="Q1551" s="9">
        <f>YEAR(SalesDataTable[[#This Row],[Order Date]])</f>
        <v>2026</v>
      </c>
      <c r="R1551" s="8" t="str">
        <f>"Q"&amp;ROUNDUP(MONTH(SalesDataTable[[#This Row],[Order Date]])/3,0)</f>
        <v>Q3</v>
      </c>
      <c r="S1551" s="5">
        <f>MONTH(SalesDataTable[[#This Row],[Order Date]])</f>
        <v>8</v>
      </c>
      <c r="T1551" s="8" t="str">
        <f>TEXT(SalesDataTable[[#This Row],[Order Date]],"mmm")</f>
        <v>Aug</v>
      </c>
    </row>
    <row r="1552" spans="1:20" ht="15.75" x14ac:dyDescent="0.25">
      <c r="A1552" s="2">
        <v>2156</v>
      </c>
      <c r="B1552" s="3">
        <v>46237</v>
      </c>
      <c r="C1552" s="4" t="s">
        <v>20</v>
      </c>
      <c r="D1552" s="4" t="s">
        <v>21</v>
      </c>
      <c r="E1552" s="4" t="s">
        <v>39</v>
      </c>
      <c r="F1552" s="4" t="s">
        <v>23</v>
      </c>
      <c r="G1552" s="4" t="s">
        <v>34</v>
      </c>
      <c r="H1552" s="4" t="s">
        <v>68</v>
      </c>
      <c r="I1552" s="5">
        <v>1</v>
      </c>
      <c r="J1552" s="6">
        <v>162.78</v>
      </c>
      <c r="K1552" s="7">
        <v>0</v>
      </c>
      <c r="L1552" s="6">
        <v>85.08</v>
      </c>
      <c r="M1552" s="6">
        <f t="shared" si="96"/>
        <v>162.78</v>
      </c>
      <c r="N1552" s="6">
        <f t="shared" si="97"/>
        <v>85.08</v>
      </c>
      <c r="O1552" s="6">
        <f t="shared" si="98"/>
        <v>77.7</v>
      </c>
      <c r="P1552" s="8">
        <f t="shared" si="99"/>
        <v>0.47733136748986366</v>
      </c>
      <c r="Q1552" s="9">
        <f>YEAR(SalesDataTable[[#This Row],[Order Date]])</f>
        <v>2026</v>
      </c>
      <c r="R1552" s="8" t="str">
        <f>"Q"&amp;ROUNDUP(MONTH(SalesDataTable[[#This Row],[Order Date]])/3,0)</f>
        <v>Q3</v>
      </c>
      <c r="S1552" s="5">
        <f>MONTH(SalesDataTable[[#This Row],[Order Date]])</f>
        <v>8</v>
      </c>
      <c r="T1552" s="8" t="str">
        <f>TEXT(SalesDataTable[[#This Row],[Order Date]],"mmm")</f>
        <v>Aug</v>
      </c>
    </row>
    <row r="1553" spans="1:20" ht="15.75" x14ac:dyDescent="0.25">
      <c r="A1553" s="2">
        <v>2539</v>
      </c>
      <c r="B1553" s="3">
        <v>46237</v>
      </c>
      <c r="C1553" s="4" t="s">
        <v>31</v>
      </c>
      <c r="D1553" s="4" t="s">
        <v>72</v>
      </c>
      <c r="E1553" s="4" t="s">
        <v>39</v>
      </c>
      <c r="F1553" s="4" t="s">
        <v>33</v>
      </c>
      <c r="G1553" s="4" t="s">
        <v>24</v>
      </c>
      <c r="H1553" s="4" t="s">
        <v>25</v>
      </c>
      <c r="I1553" s="5">
        <v>1</v>
      </c>
      <c r="J1553" s="6">
        <v>80.040000000000006</v>
      </c>
      <c r="K1553" s="7">
        <v>0.1</v>
      </c>
      <c r="L1553" s="6">
        <v>41.88</v>
      </c>
      <c r="M1553" s="6">
        <f t="shared" si="96"/>
        <v>72.036000000000001</v>
      </c>
      <c r="N1553" s="6">
        <f t="shared" si="97"/>
        <v>41.88</v>
      </c>
      <c r="O1553" s="6">
        <f t="shared" si="98"/>
        <v>30.155999999999999</v>
      </c>
      <c r="P1553" s="8">
        <f t="shared" si="99"/>
        <v>0.41862402132267196</v>
      </c>
      <c r="Q1553" s="9">
        <f>YEAR(SalesDataTable[[#This Row],[Order Date]])</f>
        <v>2026</v>
      </c>
      <c r="R1553" s="8" t="str">
        <f>"Q"&amp;ROUNDUP(MONTH(SalesDataTable[[#This Row],[Order Date]])/3,0)</f>
        <v>Q3</v>
      </c>
      <c r="S1553" s="5">
        <f>MONTH(SalesDataTable[[#This Row],[Order Date]])</f>
        <v>8</v>
      </c>
      <c r="T1553" s="8" t="str">
        <f>TEXT(SalesDataTable[[#This Row],[Order Date]],"mmm")</f>
        <v>Aug</v>
      </c>
    </row>
    <row r="1554" spans="1:20" ht="15.75" x14ac:dyDescent="0.25">
      <c r="A1554" s="2">
        <v>3803</v>
      </c>
      <c r="B1554" s="3">
        <v>46237</v>
      </c>
      <c r="C1554" s="4" t="s">
        <v>31</v>
      </c>
      <c r="D1554" s="4" t="s">
        <v>45</v>
      </c>
      <c r="E1554" s="4" t="s">
        <v>22</v>
      </c>
      <c r="F1554" s="4" t="s">
        <v>33</v>
      </c>
      <c r="G1554" s="4" t="s">
        <v>29</v>
      </c>
      <c r="H1554" s="4" t="s">
        <v>30</v>
      </c>
      <c r="I1554" s="5">
        <v>1</v>
      </c>
      <c r="J1554" s="6">
        <v>90.21</v>
      </c>
      <c r="K1554" s="7">
        <v>0</v>
      </c>
      <c r="L1554" s="6">
        <v>46.31</v>
      </c>
      <c r="M1554" s="6">
        <f t="shared" si="96"/>
        <v>90.21</v>
      </c>
      <c r="N1554" s="6">
        <f t="shared" si="97"/>
        <v>46.31</v>
      </c>
      <c r="O1554" s="6">
        <f t="shared" si="98"/>
        <v>43.899999999999991</v>
      </c>
      <c r="P1554" s="8">
        <f t="shared" si="99"/>
        <v>0.48664227912648261</v>
      </c>
      <c r="Q1554" s="9">
        <f>YEAR(SalesDataTable[[#This Row],[Order Date]])</f>
        <v>2026</v>
      </c>
      <c r="R1554" s="8" t="str">
        <f>"Q"&amp;ROUNDUP(MONTH(SalesDataTable[[#This Row],[Order Date]])/3,0)</f>
        <v>Q3</v>
      </c>
      <c r="S1554" s="5">
        <f>MONTH(SalesDataTable[[#This Row],[Order Date]])</f>
        <v>8</v>
      </c>
      <c r="T1554" s="8" t="str">
        <f>TEXT(SalesDataTable[[#This Row],[Order Date]],"mmm")</f>
        <v>Aug</v>
      </c>
    </row>
    <row r="1555" spans="1:20" ht="15.75" x14ac:dyDescent="0.25">
      <c r="A1555" s="2">
        <v>100</v>
      </c>
      <c r="B1555" s="3">
        <v>46238</v>
      </c>
      <c r="C1555" s="4" t="s">
        <v>20</v>
      </c>
      <c r="D1555" s="4" t="s">
        <v>56</v>
      </c>
      <c r="E1555" s="4" t="s">
        <v>39</v>
      </c>
      <c r="F1555" s="4" t="s">
        <v>36</v>
      </c>
      <c r="G1555" s="4" t="s">
        <v>34</v>
      </c>
      <c r="H1555" s="4" t="s">
        <v>64</v>
      </c>
      <c r="I1555" s="5">
        <v>1</v>
      </c>
      <c r="J1555" s="6">
        <v>133.6</v>
      </c>
      <c r="K1555" s="7">
        <v>0.1</v>
      </c>
      <c r="L1555" s="6">
        <v>67.3</v>
      </c>
      <c r="M1555" s="6">
        <f t="shared" si="96"/>
        <v>120.24</v>
      </c>
      <c r="N1555" s="6">
        <f t="shared" si="97"/>
        <v>67.3</v>
      </c>
      <c r="O1555" s="6">
        <f t="shared" si="98"/>
        <v>52.94</v>
      </c>
      <c r="P1555" s="8">
        <f t="shared" si="99"/>
        <v>0.44028609447771122</v>
      </c>
      <c r="Q1555" s="9">
        <f>YEAR(SalesDataTable[[#This Row],[Order Date]])</f>
        <v>2026</v>
      </c>
      <c r="R1555" s="8" t="str">
        <f>"Q"&amp;ROUNDUP(MONTH(SalesDataTable[[#This Row],[Order Date]])/3,0)</f>
        <v>Q3</v>
      </c>
      <c r="S1555" s="5">
        <f>MONTH(SalesDataTable[[#This Row],[Order Date]])</f>
        <v>8</v>
      </c>
      <c r="T1555" s="8" t="str">
        <f>TEXT(SalesDataTable[[#This Row],[Order Date]],"mmm")</f>
        <v>Aug</v>
      </c>
    </row>
    <row r="1556" spans="1:20" ht="15.75" x14ac:dyDescent="0.25">
      <c r="A1556" s="2">
        <v>118</v>
      </c>
      <c r="B1556" s="3">
        <v>46238</v>
      </c>
      <c r="C1556" s="4" t="s">
        <v>40</v>
      </c>
      <c r="D1556" s="4" t="s">
        <v>41</v>
      </c>
      <c r="E1556" s="4" t="s">
        <v>22</v>
      </c>
      <c r="F1556" s="4" t="s">
        <v>23</v>
      </c>
      <c r="G1556" s="4" t="s">
        <v>34</v>
      </c>
      <c r="H1556" s="4" t="s">
        <v>52</v>
      </c>
      <c r="I1556" s="5">
        <v>1</v>
      </c>
      <c r="J1556" s="6">
        <v>47.53</v>
      </c>
      <c r="K1556" s="7">
        <v>0</v>
      </c>
      <c r="L1556" s="6">
        <v>18.04</v>
      </c>
      <c r="M1556" s="6">
        <f t="shared" si="96"/>
        <v>47.53</v>
      </c>
      <c r="N1556" s="6">
        <f t="shared" si="97"/>
        <v>18.04</v>
      </c>
      <c r="O1556" s="6">
        <f t="shared" si="98"/>
        <v>29.490000000000002</v>
      </c>
      <c r="P1556" s="8">
        <f t="shared" si="99"/>
        <v>0.62045024195245113</v>
      </c>
      <c r="Q1556" s="9">
        <f>YEAR(SalesDataTable[[#This Row],[Order Date]])</f>
        <v>2026</v>
      </c>
      <c r="R1556" s="8" t="str">
        <f>"Q"&amp;ROUNDUP(MONTH(SalesDataTable[[#This Row],[Order Date]])/3,0)</f>
        <v>Q3</v>
      </c>
      <c r="S1556" s="5">
        <f>MONTH(SalesDataTable[[#This Row],[Order Date]])</f>
        <v>8</v>
      </c>
      <c r="T1556" s="8" t="str">
        <f>TEXT(SalesDataTable[[#This Row],[Order Date]],"mmm")</f>
        <v>Aug</v>
      </c>
    </row>
    <row r="1557" spans="1:20" ht="15.75" x14ac:dyDescent="0.25">
      <c r="A1557" s="2">
        <v>220</v>
      </c>
      <c r="B1557" s="3">
        <v>46238</v>
      </c>
      <c r="C1557" s="4" t="s">
        <v>20</v>
      </c>
      <c r="D1557" s="4" t="s">
        <v>70</v>
      </c>
      <c r="E1557" s="4" t="s">
        <v>22</v>
      </c>
      <c r="F1557" s="4" t="s">
        <v>23</v>
      </c>
      <c r="G1557" s="4" t="s">
        <v>34</v>
      </c>
      <c r="H1557" s="4" t="s">
        <v>52</v>
      </c>
      <c r="I1557" s="5">
        <v>2</v>
      </c>
      <c r="J1557" s="6">
        <v>46.71</v>
      </c>
      <c r="K1557" s="7">
        <v>0</v>
      </c>
      <c r="L1557" s="6">
        <v>18.41</v>
      </c>
      <c r="M1557" s="6">
        <f t="shared" si="96"/>
        <v>93.42</v>
      </c>
      <c r="N1557" s="6">
        <f t="shared" si="97"/>
        <v>36.82</v>
      </c>
      <c r="O1557" s="6">
        <f t="shared" si="98"/>
        <v>56.6</v>
      </c>
      <c r="P1557" s="8">
        <f t="shared" si="99"/>
        <v>0.60586598158852489</v>
      </c>
      <c r="Q1557" s="9">
        <f>YEAR(SalesDataTable[[#This Row],[Order Date]])</f>
        <v>2026</v>
      </c>
      <c r="R1557" s="8" t="str">
        <f>"Q"&amp;ROUNDUP(MONTH(SalesDataTable[[#This Row],[Order Date]])/3,0)</f>
        <v>Q3</v>
      </c>
      <c r="S1557" s="5">
        <f>MONTH(SalesDataTable[[#This Row],[Order Date]])</f>
        <v>8</v>
      </c>
      <c r="T1557" s="8" t="str">
        <f>TEXT(SalesDataTable[[#This Row],[Order Date]],"mmm")</f>
        <v>Aug</v>
      </c>
    </row>
    <row r="1558" spans="1:20" ht="15.75" x14ac:dyDescent="0.25">
      <c r="A1558" s="2">
        <v>1145</v>
      </c>
      <c r="B1558" s="3">
        <v>46238</v>
      </c>
      <c r="C1558" s="4" t="s">
        <v>31</v>
      </c>
      <c r="D1558" s="4" t="s">
        <v>72</v>
      </c>
      <c r="E1558" s="4" t="s">
        <v>48</v>
      </c>
      <c r="F1558" s="4" t="s">
        <v>33</v>
      </c>
      <c r="G1558" s="4" t="s">
        <v>43</v>
      </c>
      <c r="H1558" s="4" t="s">
        <v>49</v>
      </c>
      <c r="I1558" s="5">
        <v>1</v>
      </c>
      <c r="J1558" s="6">
        <v>197.26</v>
      </c>
      <c r="K1558" s="7">
        <v>0</v>
      </c>
      <c r="L1558" s="6">
        <v>104.09</v>
      </c>
      <c r="M1558" s="6">
        <f t="shared" si="96"/>
        <v>197.26</v>
      </c>
      <c r="N1558" s="6">
        <f t="shared" si="97"/>
        <v>104.09</v>
      </c>
      <c r="O1558" s="6">
        <f t="shared" si="98"/>
        <v>93.169999999999987</v>
      </c>
      <c r="P1558" s="8">
        <f t="shared" si="99"/>
        <v>0.47232079488999285</v>
      </c>
      <c r="Q1558" s="9">
        <f>YEAR(SalesDataTable[[#This Row],[Order Date]])</f>
        <v>2026</v>
      </c>
      <c r="R1558" s="8" t="str">
        <f>"Q"&amp;ROUNDUP(MONTH(SalesDataTable[[#This Row],[Order Date]])/3,0)</f>
        <v>Q3</v>
      </c>
      <c r="S1558" s="5">
        <f>MONTH(SalesDataTable[[#This Row],[Order Date]])</f>
        <v>8</v>
      </c>
      <c r="T1558" s="8" t="str">
        <f>TEXT(SalesDataTable[[#This Row],[Order Date]],"mmm")</f>
        <v>Aug</v>
      </c>
    </row>
    <row r="1559" spans="1:20" ht="15.75" x14ac:dyDescent="0.25">
      <c r="A1559" s="2">
        <v>1289</v>
      </c>
      <c r="B1559" s="3">
        <v>46238</v>
      </c>
      <c r="C1559" s="4" t="s">
        <v>31</v>
      </c>
      <c r="D1559" s="4" t="s">
        <v>72</v>
      </c>
      <c r="E1559" s="4" t="s">
        <v>48</v>
      </c>
      <c r="F1559" s="4" t="s">
        <v>33</v>
      </c>
      <c r="G1559" s="4" t="s">
        <v>29</v>
      </c>
      <c r="H1559" s="4" t="s">
        <v>66</v>
      </c>
      <c r="I1559" s="5">
        <v>1</v>
      </c>
      <c r="J1559" s="6">
        <v>70.56</v>
      </c>
      <c r="K1559" s="7">
        <v>0</v>
      </c>
      <c r="L1559" s="6">
        <v>32.11</v>
      </c>
      <c r="M1559" s="6">
        <f t="shared" si="96"/>
        <v>70.56</v>
      </c>
      <c r="N1559" s="6">
        <f t="shared" si="97"/>
        <v>32.11</v>
      </c>
      <c r="O1559" s="6">
        <f t="shared" si="98"/>
        <v>38.450000000000003</v>
      </c>
      <c r="P1559" s="8">
        <f t="shared" si="99"/>
        <v>0.54492630385487528</v>
      </c>
      <c r="Q1559" s="9">
        <f>YEAR(SalesDataTable[[#This Row],[Order Date]])</f>
        <v>2026</v>
      </c>
      <c r="R1559" s="8" t="str">
        <f>"Q"&amp;ROUNDUP(MONTH(SalesDataTable[[#This Row],[Order Date]])/3,0)</f>
        <v>Q3</v>
      </c>
      <c r="S1559" s="5">
        <f>MONTH(SalesDataTable[[#This Row],[Order Date]])</f>
        <v>8</v>
      </c>
      <c r="T1559" s="8" t="str">
        <f>TEXT(SalesDataTable[[#This Row],[Order Date]],"mmm")</f>
        <v>Aug</v>
      </c>
    </row>
    <row r="1560" spans="1:20" ht="15.75" x14ac:dyDescent="0.25">
      <c r="A1560" s="2">
        <v>1411</v>
      </c>
      <c r="B1560" s="3">
        <v>46238</v>
      </c>
      <c r="C1560" s="4" t="s">
        <v>26</v>
      </c>
      <c r="D1560" s="4" t="s">
        <v>63</v>
      </c>
      <c r="E1560" s="4" t="s">
        <v>22</v>
      </c>
      <c r="F1560" s="4" t="s">
        <v>36</v>
      </c>
      <c r="G1560" s="4" t="s">
        <v>54</v>
      </c>
      <c r="H1560" s="4" t="s">
        <v>62</v>
      </c>
      <c r="I1560" s="5">
        <v>1</v>
      </c>
      <c r="J1560" s="6">
        <v>36.58</v>
      </c>
      <c r="K1560" s="7">
        <v>0</v>
      </c>
      <c r="L1560" s="6">
        <v>13.98</v>
      </c>
      <c r="M1560" s="6">
        <f t="shared" si="96"/>
        <v>36.58</v>
      </c>
      <c r="N1560" s="6">
        <f t="shared" si="97"/>
        <v>13.98</v>
      </c>
      <c r="O1560" s="6">
        <f t="shared" si="98"/>
        <v>22.599999999999998</v>
      </c>
      <c r="P1560" s="8">
        <f t="shared" si="99"/>
        <v>0.61782394751230174</v>
      </c>
      <c r="Q1560" s="9">
        <f>YEAR(SalesDataTable[[#This Row],[Order Date]])</f>
        <v>2026</v>
      </c>
      <c r="R1560" s="8" t="str">
        <f>"Q"&amp;ROUNDUP(MONTH(SalesDataTable[[#This Row],[Order Date]])/3,0)</f>
        <v>Q3</v>
      </c>
      <c r="S1560" s="5">
        <f>MONTH(SalesDataTable[[#This Row],[Order Date]])</f>
        <v>8</v>
      </c>
      <c r="T1560" s="8" t="str">
        <f>TEXT(SalesDataTable[[#This Row],[Order Date]],"mmm")</f>
        <v>Aug</v>
      </c>
    </row>
    <row r="1561" spans="1:20" ht="15.75" x14ac:dyDescent="0.25">
      <c r="A1561" s="2">
        <v>1799</v>
      </c>
      <c r="B1561" s="3">
        <v>46238</v>
      </c>
      <c r="C1561" s="4" t="s">
        <v>40</v>
      </c>
      <c r="D1561" s="4" t="s">
        <v>67</v>
      </c>
      <c r="E1561" s="4" t="s">
        <v>28</v>
      </c>
      <c r="F1561" s="4" t="s">
        <v>36</v>
      </c>
      <c r="G1561" s="4" t="s">
        <v>24</v>
      </c>
      <c r="H1561" s="4" t="s">
        <v>25</v>
      </c>
      <c r="I1561" s="5">
        <v>4</v>
      </c>
      <c r="J1561" s="6">
        <v>82.98</v>
      </c>
      <c r="K1561" s="7">
        <v>0.05</v>
      </c>
      <c r="L1561" s="6">
        <v>43.79</v>
      </c>
      <c r="M1561" s="6">
        <f t="shared" si="96"/>
        <v>315.32400000000001</v>
      </c>
      <c r="N1561" s="6">
        <f t="shared" si="97"/>
        <v>175.16</v>
      </c>
      <c r="O1561" s="6">
        <f t="shared" si="98"/>
        <v>140.16400000000002</v>
      </c>
      <c r="P1561" s="8">
        <f t="shared" si="99"/>
        <v>0.44450787126891711</v>
      </c>
      <c r="Q1561" s="9">
        <f>YEAR(SalesDataTable[[#This Row],[Order Date]])</f>
        <v>2026</v>
      </c>
      <c r="R1561" s="8" t="str">
        <f>"Q"&amp;ROUNDUP(MONTH(SalesDataTable[[#This Row],[Order Date]])/3,0)</f>
        <v>Q3</v>
      </c>
      <c r="S1561" s="5">
        <f>MONTH(SalesDataTable[[#This Row],[Order Date]])</f>
        <v>8</v>
      </c>
      <c r="T1561" s="8" t="str">
        <f>TEXT(SalesDataTable[[#This Row],[Order Date]],"mmm")</f>
        <v>Aug</v>
      </c>
    </row>
    <row r="1562" spans="1:20" ht="15.75" x14ac:dyDescent="0.25">
      <c r="A1562" s="2">
        <v>1871</v>
      </c>
      <c r="B1562" s="3">
        <v>46238</v>
      </c>
      <c r="C1562" s="4" t="s">
        <v>20</v>
      </c>
      <c r="D1562" s="4" t="s">
        <v>21</v>
      </c>
      <c r="E1562" s="4" t="s">
        <v>22</v>
      </c>
      <c r="F1562" s="4" t="s">
        <v>33</v>
      </c>
      <c r="G1562" s="4" t="s">
        <v>24</v>
      </c>
      <c r="H1562" s="4" t="s">
        <v>46</v>
      </c>
      <c r="I1562" s="5">
        <v>1</v>
      </c>
      <c r="J1562" s="6">
        <v>41.25</v>
      </c>
      <c r="K1562" s="7">
        <v>0</v>
      </c>
      <c r="L1562" s="6">
        <v>17.02</v>
      </c>
      <c r="M1562" s="6">
        <f t="shared" si="96"/>
        <v>41.25</v>
      </c>
      <c r="N1562" s="6">
        <f t="shared" si="97"/>
        <v>17.02</v>
      </c>
      <c r="O1562" s="6">
        <f t="shared" si="98"/>
        <v>24.23</v>
      </c>
      <c r="P1562" s="8">
        <f t="shared" si="99"/>
        <v>0.58739393939393936</v>
      </c>
      <c r="Q1562" s="9">
        <f>YEAR(SalesDataTable[[#This Row],[Order Date]])</f>
        <v>2026</v>
      </c>
      <c r="R1562" s="8" t="str">
        <f>"Q"&amp;ROUNDUP(MONTH(SalesDataTable[[#This Row],[Order Date]])/3,0)</f>
        <v>Q3</v>
      </c>
      <c r="S1562" s="5">
        <f>MONTH(SalesDataTable[[#This Row],[Order Date]])</f>
        <v>8</v>
      </c>
      <c r="T1562" s="8" t="str">
        <f>TEXT(SalesDataTable[[#This Row],[Order Date]],"mmm")</f>
        <v>Aug</v>
      </c>
    </row>
    <row r="1563" spans="1:20" ht="15.75" x14ac:dyDescent="0.25">
      <c r="A1563" s="2">
        <v>4180</v>
      </c>
      <c r="B1563" s="3">
        <v>46238</v>
      </c>
      <c r="C1563" s="4" t="s">
        <v>31</v>
      </c>
      <c r="D1563" s="4" t="s">
        <v>38</v>
      </c>
      <c r="E1563" s="4" t="s">
        <v>22</v>
      </c>
      <c r="F1563" s="4" t="s">
        <v>23</v>
      </c>
      <c r="G1563" s="4" t="s">
        <v>24</v>
      </c>
      <c r="H1563" s="4" t="s">
        <v>50</v>
      </c>
      <c r="I1563" s="5">
        <v>1</v>
      </c>
      <c r="J1563" s="6">
        <v>101.37</v>
      </c>
      <c r="K1563" s="7">
        <v>0</v>
      </c>
      <c r="L1563" s="6">
        <v>51.56</v>
      </c>
      <c r="M1563" s="6">
        <f t="shared" si="96"/>
        <v>101.37</v>
      </c>
      <c r="N1563" s="6">
        <f t="shared" si="97"/>
        <v>51.56</v>
      </c>
      <c r="O1563" s="6">
        <f t="shared" si="98"/>
        <v>49.81</v>
      </c>
      <c r="P1563" s="8">
        <f t="shared" si="99"/>
        <v>0.49136825490776365</v>
      </c>
      <c r="Q1563" s="9">
        <f>YEAR(SalesDataTable[[#This Row],[Order Date]])</f>
        <v>2026</v>
      </c>
      <c r="R1563" s="8" t="str">
        <f>"Q"&amp;ROUNDUP(MONTH(SalesDataTable[[#This Row],[Order Date]])/3,0)</f>
        <v>Q3</v>
      </c>
      <c r="S1563" s="5">
        <f>MONTH(SalesDataTable[[#This Row],[Order Date]])</f>
        <v>8</v>
      </c>
      <c r="T1563" s="8" t="str">
        <f>TEXT(SalesDataTable[[#This Row],[Order Date]],"mmm")</f>
        <v>Aug</v>
      </c>
    </row>
    <row r="1564" spans="1:20" ht="15.75" x14ac:dyDescent="0.25">
      <c r="A1564" s="2">
        <v>4338</v>
      </c>
      <c r="B1564" s="3">
        <v>46238</v>
      </c>
      <c r="C1564" s="4" t="s">
        <v>31</v>
      </c>
      <c r="D1564" s="4" t="s">
        <v>72</v>
      </c>
      <c r="E1564" s="4" t="s">
        <v>22</v>
      </c>
      <c r="F1564" s="4" t="s">
        <v>23</v>
      </c>
      <c r="G1564" s="4" t="s">
        <v>43</v>
      </c>
      <c r="H1564" s="4" t="s">
        <v>44</v>
      </c>
      <c r="I1564" s="5">
        <v>1</v>
      </c>
      <c r="J1564" s="6">
        <v>340.66</v>
      </c>
      <c r="K1564" s="7">
        <v>0.05</v>
      </c>
      <c r="L1564" s="6">
        <v>194.13</v>
      </c>
      <c r="M1564" s="6">
        <f t="shared" si="96"/>
        <v>323.62700000000001</v>
      </c>
      <c r="N1564" s="6">
        <f t="shared" si="97"/>
        <v>194.13</v>
      </c>
      <c r="O1564" s="6">
        <f t="shared" si="98"/>
        <v>129.49700000000001</v>
      </c>
      <c r="P1564" s="8">
        <f t="shared" si="99"/>
        <v>0.40014275693931595</v>
      </c>
      <c r="Q1564" s="9">
        <f>YEAR(SalesDataTable[[#This Row],[Order Date]])</f>
        <v>2026</v>
      </c>
      <c r="R1564" s="8" t="str">
        <f>"Q"&amp;ROUNDUP(MONTH(SalesDataTable[[#This Row],[Order Date]])/3,0)</f>
        <v>Q3</v>
      </c>
      <c r="S1564" s="5">
        <f>MONTH(SalesDataTable[[#This Row],[Order Date]])</f>
        <v>8</v>
      </c>
      <c r="T1564" s="8" t="str">
        <f>TEXT(SalesDataTable[[#This Row],[Order Date]],"mmm")</f>
        <v>Aug</v>
      </c>
    </row>
    <row r="1565" spans="1:20" ht="15.75" x14ac:dyDescent="0.25">
      <c r="A1565" s="2">
        <v>4463</v>
      </c>
      <c r="B1565" s="3">
        <v>46238</v>
      </c>
      <c r="C1565" s="4" t="s">
        <v>31</v>
      </c>
      <c r="D1565" s="4" t="s">
        <v>32</v>
      </c>
      <c r="E1565" s="4" t="s">
        <v>48</v>
      </c>
      <c r="F1565" s="4" t="s">
        <v>36</v>
      </c>
      <c r="G1565" s="4" t="s">
        <v>24</v>
      </c>
      <c r="H1565" s="4" t="s">
        <v>42</v>
      </c>
      <c r="I1565" s="5">
        <v>1</v>
      </c>
      <c r="J1565" s="6">
        <v>50.43</v>
      </c>
      <c r="K1565" s="7">
        <v>0.15</v>
      </c>
      <c r="L1565" s="6">
        <v>22.94</v>
      </c>
      <c r="M1565" s="6">
        <f t="shared" si="96"/>
        <v>42.865499999999997</v>
      </c>
      <c r="N1565" s="6">
        <f t="shared" si="97"/>
        <v>22.94</v>
      </c>
      <c r="O1565" s="6">
        <f t="shared" si="98"/>
        <v>19.925499999999996</v>
      </c>
      <c r="P1565" s="8">
        <f t="shared" si="99"/>
        <v>0.46483768998378644</v>
      </c>
      <c r="Q1565" s="9">
        <f>YEAR(SalesDataTable[[#This Row],[Order Date]])</f>
        <v>2026</v>
      </c>
      <c r="R1565" s="8" t="str">
        <f>"Q"&amp;ROUNDUP(MONTH(SalesDataTable[[#This Row],[Order Date]])/3,0)</f>
        <v>Q3</v>
      </c>
      <c r="S1565" s="5">
        <f>MONTH(SalesDataTable[[#This Row],[Order Date]])</f>
        <v>8</v>
      </c>
      <c r="T1565" s="8" t="str">
        <f>TEXT(SalesDataTable[[#This Row],[Order Date]],"mmm")</f>
        <v>Aug</v>
      </c>
    </row>
    <row r="1566" spans="1:20" ht="15.75" x14ac:dyDescent="0.25">
      <c r="A1566" s="2">
        <v>382</v>
      </c>
      <c r="B1566" s="3">
        <v>46239</v>
      </c>
      <c r="C1566" s="4" t="s">
        <v>40</v>
      </c>
      <c r="D1566" s="4" t="s">
        <v>53</v>
      </c>
      <c r="E1566" s="4" t="s">
        <v>22</v>
      </c>
      <c r="F1566" s="4" t="s">
        <v>33</v>
      </c>
      <c r="G1566" s="4" t="s">
        <v>54</v>
      </c>
      <c r="H1566" s="4" t="s">
        <v>55</v>
      </c>
      <c r="I1566" s="5">
        <v>1</v>
      </c>
      <c r="J1566" s="6">
        <v>40.42</v>
      </c>
      <c r="K1566" s="7">
        <v>0.05</v>
      </c>
      <c r="L1566" s="6">
        <v>14.33</v>
      </c>
      <c r="M1566" s="6">
        <f t="shared" si="96"/>
        <v>38.399000000000001</v>
      </c>
      <c r="N1566" s="6">
        <f t="shared" si="97"/>
        <v>14.33</v>
      </c>
      <c r="O1566" s="6">
        <f t="shared" si="98"/>
        <v>24.069000000000003</v>
      </c>
      <c r="P1566" s="8">
        <f t="shared" si="99"/>
        <v>0.62681319826037141</v>
      </c>
      <c r="Q1566" s="9">
        <f>YEAR(SalesDataTable[[#This Row],[Order Date]])</f>
        <v>2026</v>
      </c>
      <c r="R1566" s="8" t="str">
        <f>"Q"&amp;ROUNDUP(MONTH(SalesDataTable[[#This Row],[Order Date]])/3,0)</f>
        <v>Q3</v>
      </c>
      <c r="S1566" s="5">
        <f>MONTH(SalesDataTable[[#This Row],[Order Date]])</f>
        <v>8</v>
      </c>
      <c r="T1566" s="8" t="str">
        <f>TEXT(SalesDataTable[[#This Row],[Order Date]],"mmm")</f>
        <v>Aug</v>
      </c>
    </row>
    <row r="1567" spans="1:20" ht="15.75" x14ac:dyDescent="0.25">
      <c r="A1567" s="2">
        <v>1011</v>
      </c>
      <c r="B1567" s="3">
        <v>46239</v>
      </c>
      <c r="C1567" s="4" t="s">
        <v>20</v>
      </c>
      <c r="D1567" s="4" t="s">
        <v>21</v>
      </c>
      <c r="E1567" s="4" t="s">
        <v>22</v>
      </c>
      <c r="F1567" s="4" t="s">
        <v>33</v>
      </c>
      <c r="G1567" s="4" t="s">
        <v>24</v>
      </c>
      <c r="H1567" s="4" t="s">
        <v>42</v>
      </c>
      <c r="I1567" s="5">
        <v>1</v>
      </c>
      <c r="J1567" s="6">
        <v>51.81</v>
      </c>
      <c r="K1567" s="7">
        <v>0.05</v>
      </c>
      <c r="L1567" s="6">
        <v>22.28</v>
      </c>
      <c r="M1567" s="6">
        <f t="shared" si="96"/>
        <v>49.219499999999996</v>
      </c>
      <c r="N1567" s="6">
        <f t="shared" si="97"/>
        <v>22.28</v>
      </c>
      <c r="O1567" s="6">
        <f t="shared" si="98"/>
        <v>26.939499999999995</v>
      </c>
      <c r="P1567" s="8">
        <f t="shared" si="99"/>
        <v>0.54733388189640275</v>
      </c>
      <c r="Q1567" s="9">
        <f>YEAR(SalesDataTable[[#This Row],[Order Date]])</f>
        <v>2026</v>
      </c>
      <c r="R1567" s="8" t="str">
        <f>"Q"&amp;ROUNDUP(MONTH(SalesDataTable[[#This Row],[Order Date]])/3,0)</f>
        <v>Q3</v>
      </c>
      <c r="S1567" s="5">
        <f>MONTH(SalesDataTable[[#This Row],[Order Date]])</f>
        <v>8</v>
      </c>
      <c r="T1567" s="8" t="str">
        <f>TEXT(SalesDataTable[[#This Row],[Order Date]],"mmm")</f>
        <v>Aug</v>
      </c>
    </row>
    <row r="1568" spans="1:20" ht="15.75" x14ac:dyDescent="0.25">
      <c r="A1568" s="2">
        <v>1148</v>
      </c>
      <c r="B1568" s="3">
        <v>46239</v>
      </c>
      <c r="C1568" s="4" t="s">
        <v>31</v>
      </c>
      <c r="D1568" s="4" t="s">
        <v>32</v>
      </c>
      <c r="E1568" s="4" t="s">
        <v>39</v>
      </c>
      <c r="F1568" s="4" t="s">
        <v>33</v>
      </c>
      <c r="G1568" s="4" t="s">
        <v>54</v>
      </c>
      <c r="H1568" s="4" t="s">
        <v>62</v>
      </c>
      <c r="I1568" s="5">
        <v>3</v>
      </c>
      <c r="J1568" s="6">
        <v>35.9</v>
      </c>
      <c r="K1568" s="7">
        <v>0</v>
      </c>
      <c r="L1568" s="6">
        <v>14.11</v>
      </c>
      <c r="M1568" s="6">
        <f t="shared" si="96"/>
        <v>107.69999999999999</v>
      </c>
      <c r="N1568" s="6">
        <f t="shared" si="97"/>
        <v>42.33</v>
      </c>
      <c r="O1568" s="6">
        <f t="shared" si="98"/>
        <v>65.36999999999999</v>
      </c>
      <c r="P1568" s="8">
        <f t="shared" si="99"/>
        <v>0.60696378830083564</v>
      </c>
      <c r="Q1568" s="9">
        <f>YEAR(SalesDataTable[[#This Row],[Order Date]])</f>
        <v>2026</v>
      </c>
      <c r="R1568" s="8" t="str">
        <f>"Q"&amp;ROUNDUP(MONTH(SalesDataTable[[#This Row],[Order Date]])/3,0)</f>
        <v>Q3</v>
      </c>
      <c r="S1568" s="5">
        <f>MONTH(SalesDataTable[[#This Row],[Order Date]])</f>
        <v>8</v>
      </c>
      <c r="T1568" s="8" t="str">
        <f>TEXT(SalesDataTable[[#This Row],[Order Date]],"mmm")</f>
        <v>Aug</v>
      </c>
    </row>
    <row r="1569" spans="1:20" ht="15.75" x14ac:dyDescent="0.25">
      <c r="A1569" s="2">
        <v>1397</v>
      </c>
      <c r="B1569" s="3">
        <v>46239</v>
      </c>
      <c r="C1569" s="4" t="s">
        <v>26</v>
      </c>
      <c r="D1569" s="4" t="s">
        <v>69</v>
      </c>
      <c r="E1569" s="4" t="s">
        <v>39</v>
      </c>
      <c r="F1569" s="4" t="s">
        <v>36</v>
      </c>
      <c r="G1569" s="4" t="s">
        <v>29</v>
      </c>
      <c r="H1569" s="4" t="s">
        <v>30</v>
      </c>
      <c r="I1569" s="5">
        <v>2</v>
      </c>
      <c r="J1569" s="6">
        <v>90.27</v>
      </c>
      <c r="K1569" s="7">
        <v>0.05</v>
      </c>
      <c r="L1569" s="6">
        <v>46.38</v>
      </c>
      <c r="M1569" s="6">
        <f t="shared" si="96"/>
        <v>171.51299999999998</v>
      </c>
      <c r="N1569" s="6">
        <f t="shared" si="97"/>
        <v>92.76</v>
      </c>
      <c r="O1569" s="6">
        <f t="shared" si="98"/>
        <v>78.752999999999972</v>
      </c>
      <c r="P1569" s="8">
        <f t="shared" si="99"/>
        <v>0.45916636056742044</v>
      </c>
      <c r="Q1569" s="9">
        <f>YEAR(SalesDataTable[[#This Row],[Order Date]])</f>
        <v>2026</v>
      </c>
      <c r="R1569" s="8" t="str">
        <f>"Q"&amp;ROUNDUP(MONTH(SalesDataTable[[#This Row],[Order Date]])/3,0)</f>
        <v>Q3</v>
      </c>
      <c r="S1569" s="5">
        <f>MONTH(SalesDataTable[[#This Row],[Order Date]])</f>
        <v>8</v>
      </c>
      <c r="T1569" s="8" t="str">
        <f>TEXT(SalesDataTable[[#This Row],[Order Date]],"mmm")</f>
        <v>Aug</v>
      </c>
    </row>
    <row r="1570" spans="1:20" ht="15.75" x14ac:dyDescent="0.25">
      <c r="A1570" s="2">
        <v>2252</v>
      </c>
      <c r="B1570" s="3">
        <v>46239</v>
      </c>
      <c r="C1570" s="4" t="s">
        <v>26</v>
      </c>
      <c r="D1570" s="4" t="s">
        <v>61</v>
      </c>
      <c r="E1570" s="4" t="s">
        <v>22</v>
      </c>
      <c r="F1570" s="4" t="s">
        <v>33</v>
      </c>
      <c r="G1570" s="4" t="s">
        <v>24</v>
      </c>
      <c r="H1570" s="4" t="s">
        <v>42</v>
      </c>
      <c r="I1570" s="5">
        <v>1</v>
      </c>
      <c r="J1570" s="6">
        <v>49.68</v>
      </c>
      <c r="K1570" s="7">
        <v>0.05</v>
      </c>
      <c r="L1570" s="6">
        <v>22.02</v>
      </c>
      <c r="M1570" s="6">
        <f t="shared" si="96"/>
        <v>47.195999999999998</v>
      </c>
      <c r="N1570" s="6">
        <f t="shared" si="97"/>
        <v>22.02</v>
      </c>
      <c r="O1570" s="6">
        <f t="shared" si="98"/>
        <v>25.175999999999998</v>
      </c>
      <c r="P1570" s="8">
        <f t="shared" si="99"/>
        <v>0.53343503686753113</v>
      </c>
      <c r="Q1570" s="9">
        <f>YEAR(SalesDataTable[[#This Row],[Order Date]])</f>
        <v>2026</v>
      </c>
      <c r="R1570" s="8" t="str">
        <f>"Q"&amp;ROUNDUP(MONTH(SalesDataTable[[#This Row],[Order Date]])/3,0)</f>
        <v>Q3</v>
      </c>
      <c r="S1570" s="5">
        <f>MONTH(SalesDataTable[[#This Row],[Order Date]])</f>
        <v>8</v>
      </c>
      <c r="T1570" s="8" t="str">
        <f>TEXT(SalesDataTable[[#This Row],[Order Date]],"mmm")</f>
        <v>Aug</v>
      </c>
    </row>
    <row r="1571" spans="1:20" ht="15.75" x14ac:dyDescent="0.25">
      <c r="A1571" s="2">
        <v>2415</v>
      </c>
      <c r="B1571" s="3">
        <v>46239</v>
      </c>
      <c r="C1571" s="4" t="s">
        <v>26</v>
      </c>
      <c r="D1571" s="4" t="s">
        <v>63</v>
      </c>
      <c r="E1571" s="4" t="s">
        <v>22</v>
      </c>
      <c r="F1571" s="4" t="s">
        <v>33</v>
      </c>
      <c r="G1571" s="4" t="s">
        <v>34</v>
      </c>
      <c r="H1571" s="4" t="s">
        <v>64</v>
      </c>
      <c r="I1571" s="5">
        <v>2</v>
      </c>
      <c r="J1571" s="6">
        <v>131.25</v>
      </c>
      <c r="K1571" s="7">
        <v>0.05</v>
      </c>
      <c r="L1571" s="6">
        <v>65.42</v>
      </c>
      <c r="M1571" s="6">
        <f t="shared" si="96"/>
        <v>249.375</v>
      </c>
      <c r="N1571" s="6">
        <f t="shared" si="97"/>
        <v>130.84</v>
      </c>
      <c r="O1571" s="6">
        <f t="shared" si="98"/>
        <v>118.535</v>
      </c>
      <c r="P1571" s="8">
        <f t="shared" si="99"/>
        <v>0.47532832080200499</v>
      </c>
      <c r="Q1571" s="9">
        <f>YEAR(SalesDataTable[[#This Row],[Order Date]])</f>
        <v>2026</v>
      </c>
      <c r="R1571" s="8" t="str">
        <f>"Q"&amp;ROUNDUP(MONTH(SalesDataTable[[#This Row],[Order Date]])/3,0)</f>
        <v>Q3</v>
      </c>
      <c r="S1571" s="5">
        <f>MONTH(SalesDataTable[[#This Row],[Order Date]])</f>
        <v>8</v>
      </c>
      <c r="T1571" s="8" t="str">
        <f>TEXT(SalesDataTable[[#This Row],[Order Date]],"mmm")</f>
        <v>Aug</v>
      </c>
    </row>
    <row r="1572" spans="1:20" ht="15.75" x14ac:dyDescent="0.25">
      <c r="A1572" s="2">
        <v>2525</v>
      </c>
      <c r="B1572" s="3">
        <v>46239</v>
      </c>
      <c r="C1572" s="4" t="s">
        <v>40</v>
      </c>
      <c r="D1572" s="4" t="s">
        <v>41</v>
      </c>
      <c r="E1572" s="4" t="s">
        <v>39</v>
      </c>
      <c r="F1572" s="4" t="s">
        <v>33</v>
      </c>
      <c r="G1572" s="4" t="s">
        <v>54</v>
      </c>
      <c r="H1572" s="4" t="s">
        <v>62</v>
      </c>
      <c r="I1572" s="5">
        <v>2</v>
      </c>
      <c r="J1572" s="6">
        <v>36.78</v>
      </c>
      <c r="K1572" s="7">
        <v>0.05</v>
      </c>
      <c r="L1572" s="6">
        <v>13.85</v>
      </c>
      <c r="M1572" s="6">
        <f t="shared" si="96"/>
        <v>69.882000000000005</v>
      </c>
      <c r="N1572" s="6">
        <f t="shared" si="97"/>
        <v>27.7</v>
      </c>
      <c r="O1572" s="6">
        <f t="shared" si="98"/>
        <v>42.182000000000002</v>
      </c>
      <c r="P1572" s="8">
        <f t="shared" si="99"/>
        <v>0.60361752668784519</v>
      </c>
      <c r="Q1572" s="9">
        <f>YEAR(SalesDataTable[[#This Row],[Order Date]])</f>
        <v>2026</v>
      </c>
      <c r="R1572" s="8" t="str">
        <f>"Q"&amp;ROUNDUP(MONTH(SalesDataTable[[#This Row],[Order Date]])/3,0)</f>
        <v>Q3</v>
      </c>
      <c r="S1572" s="5">
        <f>MONTH(SalesDataTable[[#This Row],[Order Date]])</f>
        <v>8</v>
      </c>
      <c r="T1572" s="8" t="str">
        <f>TEXT(SalesDataTable[[#This Row],[Order Date]],"mmm")</f>
        <v>Aug</v>
      </c>
    </row>
    <row r="1573" spans="1:20" ht="15.75" x14ac:dyDescent="0.25">
      <c r="A1573" s="2">
        <v>2652</v>
      </c>
      <c r="B1573" s="3">
        <v>46239</v>
      </c>
      <c r="C1573" s="4" t="s">
        <v>31</v>
      </c>
      <c r="D1573" s="4" t="s">
        <v>32</v>
      </c>
      <c r="E1573" s="4" t="s">
        <v>39</v>
      </c>
      <c r="F1573" s="4" t="s">
        <v>23</v>
      </c>
      <c r="G1573" s="4" t="s">
        <v>24</v>
      </c>
      <c r="H1573" s="4" t="s">
        <v>25</v>
      </c>
      <c r="I1573" s="5">
        <v>1</v>
      </c>
      <c r="J1573" s="6">
        <v>80.790000000000006</v>
      </c>
      <c r="K1573" s="7">
        <v>0.1</v>
      </c>
      <c r="L1573" s="6">
        <v>43.65</v>
      </c>
      <c r="M1573" s="6">
        <f t="shared" si="96"/>
        <v>72.711000000000013</v>
      </c>
      <c r="N1573" s="6">
        <f t="shared" si="97"/>
        <v>43.65</v>
      </c>
      <c r="O1573" s="6">
        <f t="shared" si="98"/>
        <v>29.061000000000014</v>
      </c>
      <c r="P1573" s="8">
        <f t="shared" si="99"/>
        <v>0.39967817799232591</v>
      </c>
      <c r="Q1573" s="9">
        <f>YEAR(SalesDataTable[[#This Row],[Order Date]])</f>
        <v>2026</v>
      </c>
      <c r="R1573" s="8" t="str">
        <f>"Q"&amp;ROUNDUP(MONTH(SalesDataTable[[#This Row],[Order Date]])/3,0)</f>
        <v>Q3</v>
      </c>
      <c r="S1573" s="5">
        <f>MONTH(SalesDataTable[[#This Row],[Order Date]])</f>
        <v>8</v>
      </c>
      <c r="T1573" s="8" t="str">
        <f>TEXT(SalesDataTable[[#This Row],[Order Date]],"mmm")</f>
        <v>Aug</v>
      </c>
    </row>
    <row r="1574" spans="1:20" ht="15.75" x14ac:dyDescent="0.25">
      <c r="A1574" s="2">
        <v>4035</v>
      </c>
      <c r="B1574" s="3">
        <v>46239</v>
      </c>
      <c r="C1574" s="4" t="s">
        <v>20</v>
      </c>
      <c r="D1574" s="4" t="s">
        <v>56</v>
      </c>
      <c r="E1574" s="4" t="s">
        <v>22</v>
      </c>
      <c r="F1574" s="4" t="s">
        <v>23</v>
      </c>
      <c r="G1574" s="4" t="s">
        <v>24</v>
      </c>
      <c r="H1574" s="4" t="s">
        <v>46</v>
      </c>
      <c r="I1574" s="5">
        <v>2</v>
      </c>
      <c r="J1574" s="6">
        <v>40.53</v>
      </c>
      <c r="K1574" s="7">
        <v>0.05</v>
      </c>
      <c r="L1574" s="6">
        <v>17.100000000000001</v>
      </c>
      <c r="M1574" s="6">
        <f t="shared" si="96"/>
        <v>77.007000000000005</v>
      </c>
      <c r="N1574" s="6">
        <f t="shared" si="97"/>
        <v>34.200000000000003</v>
      </c>
      <c r="O1574" s="6">
        <f t="shared" si="98"/>
        <v>42.807000000000002</v>
      </c>
      <c r="P1574" s="8">
        <f t="shared" si="99"/>
        <v>0.55588452997779425</v>
      </c>
      <c r="Q1574" s="9">
        <f>YEAR(SalesDataTable[[#This Row],[Order Date]])</f>
        <v>2026</v>
      </c>
      <c r="R1574" s="8" t="str">
        <f>"Q"&amp;ROUNDUP(MONTH(SalesDataTable[[#This Row],[Order Date]])/3,0)</f>
        <v>Q3</v>
      </c>
      <c r="S1574" s="5">
        <f>MONTH(SalesDataTable[[#This Row],[Order Date]])</f>
        <v>8</v>
      </c>
      <c r="T1574" s="8" t="str">
        <f>TEXT(SalesDataTable[[#This Row],[Order Date]],"mmm")</f>
        <v>Aug</v>
      </c>
    </row>
    <row r="1575" spans="1:20" ht="15.75" x14ac:dyDescent="0.25">
      <c r="A1575" s="2">
        <v>4377</v>
      </c>
      <c r="B1575" s="3">
        <v>46239</v>
      </c>
      <c r="C1575" s="4" t="s">
        <v>31</v>
      </c>
      <c r="D1575" s="4" t="s">
        <v>32</v>
      </c>
      <c r="E1575" s="4" t="s">
        <v>48</v>
      </c>
      <c r="F1575" s="4" t="s">
        <v>33</v>
      </c>
      <c r="G1575" s="4" t="s">
        <v>24</v>
      </c>
      <c r="H1575" s="4" t="s">
        <v>25</v>
      </c>
      <c r="I1575" s="5">
        <v>2</v>
      </c>
      <c r="J1575" s="6">
        <v>81.66</v>
      </c>
      <c r="K1575" s="7">
        <v>0</v>
      </c>
      <c r="L1575" s="6">
        <v>42.11</v>
      </c>
      <c r="M1575" s="6">
        <f t="shared" si="96"/>
        <v>163.32</v>
      </c>
      <c r="N1575" s="6">
        <f t="shared" si="97"/>
        <v>84.22</v>
      </c>
      <c r="O1575" s="6">
        <f t="shared" si="98"/>
        <v>79.099999999999994</v>
      </c>
      <c r="P1575" s="8">
        <f t="shared" si="99"/>
        <v>0.48432525104090129</v>
      </c>
      <c r="Q1575" s="9">
        <f>YEAR(SalesDataTable[[#This Row],[Order Date]])</f>
        <v>2026</v>
      </c>
      <c r="R1575" s="8" t="str">
        <f>"Q"&amp;ROUNDUP(MONTH(SalesDataTable[[#This Row],[Order Date]])/3,0)</f>
        <v>Q3</v>
      </c>
      <c r="S1575" s="5">
        <f>MONTH(SalesDataTable[[#This Row],[Order Date]])</f>
        <v>8</v>
      </c>
      <c r="T1575" s="8" t="str">
        <f>TEXT(SalesDataTable[[#This Row],[Order Date]],"mmm")</f>
        <v>Aug</v>
      </c>
    </row>
    <row r="1576" spans="1:20" ht="15.75" x14ac:dyDescent="0.25">
      <c r="A1576" s="2">
        <v>4734</v>
      </c>
      <c r="B1576" s="3">
        <v>46239</v>
      </c>
      <c r="C1576" s="4" t="s">
        <v>26</v>
      </c>
      <c r="D1576" s="4" t="s">
        <v>63</v>
      </c>
      <c r="E1576" s="4" t="s">
        <v>48</v>
      </c>
      <c r="F1576" s="4" t="s">
        <v>23</v>
      </c>
      <c r="G1576" s="4" t="s">
        <v>29</v>
      </c>
      <c r="H1576" s="4" t="s">
        <v>37</v>
      </c>
      <c r="I1576" s="5">
        <v>1</v>
      </c>
      <c r="J1576" s="6">
        <v>146.55000000000001</v>
      </c>
      <c r="K1576" s="7">
        <v>0</v>
      </c>
      <c r="L1576" s="6">
        <v>78.8</v>
      </c>
      <c r="M1576" s="6">
        <f t="shared" si="96"/>
        <v>146.55000000000001</v>
      </c>
      <c r="N1576" s="6">
        <f t="shared" si="97"/>
        <v>78.8</v>
      </c>
      <c r="O1576" s="6">
        <f t="shared" si="98"/>
        <v>67.750000000000014</v>
      </c>
      <c r="P1576" s="8">
        <f t="shared" si="99"/>
        <v>0.46229955646537024</v>
      </c>
      <c r="Q1576" s="9">
        <f>YEAR(SalesDataTable[[#This Row],[Order Date]])</f>
        <v>2026</v>
      </c>
      <c r="R1576" s="8" t="str">
        <f>"Q"&amp;ROUNDUP(MONTH(SalesDataTable[[#This Row],[Order Date]])/3,0)</f>
        <v>Q3</v>
      </c>
      <c r="S1576" s="5">
        <f>MONTH(SalesDataTable[[#This Row],[Order Date]])</f>
        <v>8</v>
      </c>
      <c r="T1576" s="8" t="str">
        <f>TEXT(SalesDataTable[[#This Row],[Order Date]],"mmm")</f>
        <v>Aug</v>
      </c>
    </row>
    <row r="1577" spans="1:20" ht="15.75" x14ac:dyDescent="0.25">
      <c r="A1577" s="2">
        <v>4892</v>
      </c>
      <c r="B1577" s="3">
        <v>46239</v>
      </c>
      <c r="C1577" s="4" t="s">
        <v>26</v>
      </c>
      <c r="D1577" s="4" t="s">
        <v>27</v>
      </c>
      <c r="E1577" s="4" t="s">
        <v>39</v>
      </c>
      <c r="F1577" s="4" t="s">
        <v>23</v>
      </c>
      <c r="G1577" s="4" t="s">
        <v>34</v>
      </c>
      <c r="H1577" s="4" t="s">
        <v>68</v>
      </c>
      <c r="I1577" s="5">
        <v>2</v>
      </c>
      <c r="J1577" s="6">
        <v>161.75</v>
      </c>
      <c r="K1577" s="7">
        <v>0.1</v>
      </c>
      <c r="L1577" s="6">
        <v>85.85</v>
      </c>
      <c r="M1577" s="6">
        <f t="shared" si="96"/>
        <v>291.15000000000003</v>
      </c>
      <c r="N1577" s="6">
        <f t="shared" si="97"/>
        <v>171.7</v>
      </c>
      <c r="O1577" s="6">
        <f t="shared" si="98"/>
        <v>119.45000000000005</v>
      </c>
      <c r="P1577" s="8">
        <f t="shared" si="99"/>
        <v>0.41026962047054794</v>
      </c>
      <c r="Q1577" s="9">
        <f>YEAR(SalesDataTable[[#This Row],[Order Date]])</f>
        <v>2026</v>
      </c>
      <c r="R1577" s="8" t="str">
        <f>"Q"&amp;ROUNDUP(MONTH(SalesDataTable[[#This Row],[Order Date]])/3,0)</f>
        <v>Q3</v>
      </c>
      <c r="S1577" s="5">
        <f>MONTH(SalesDataTable[[#This Row],[Order Date]])</f>
        <v>8</v>
      </c>
      <c r="T1577" s="8" t="str">
        <f>TEXT(SalesDataTable[[#This Row],[Order Date]],"mmm")</f>
        <v>Aug</v>
      </c>
    </row>
    <row r="1578" spans="1:20" ht="15.75" x14ac:dyDescent="0.25">
      <c r="A1578" s="2">
        <v>5059</v>
      </c>
      <c r="B1578" s="3">
        <v>46239</v>
      </c>
      <c r="C1578" s="4" t="s">
        <v>26</v>
      </c>
      <c r="D1578" s="4" t="s">
        <v>27</v>
      </c>
      <c r="E1578" s="4" t="s">
        <v>48</v>
      </c>
      <c r="F1578" s="4" t="s">
        <v>23</v>
      </c>
      <c r="G1578" s="4" t="s">
        <v>43</v>
      </c>
      <c r="H1578" s="4" t="s">
        <v>71</v>
      </c>
      <c r="I1578" s="5">
        <v>2</v>
      </c>
      <c r="J1578" s="6">
        <v>122.47</v>
      </c>
      <c r="K1578" s="7">
        <v>0</v>
      </c>
      <c r="L1578" s="6">
        <v>59.73</v>
      </c>
      <c r="M1578" s="6">
        <f t="shared" si="96"/>
        <v>244.94</v>
      </c>
      <c r="N1578" s="6">
        <f t="shared" si="97"/>
        <v>119.46</v>
      </c>
      <c r="O1578" s="6">
        <f t="shared" si="98"/>
        <v>125.48</v>
      </c>
      <c r="P1578" s="8">
        <f t="shared" si="99"/>
        <v>0.5122887237690863</v>
      </c>
      <c r="Q1578" s="9">
        <f>YEAR(SalesDataTable[[#This Row],[Order Date]])</f>
        <v>2026</v>
      </c>
      <c r="R1578" s="8" t="str">
        <f>"Q"&amp;ROUNDUP(MONTH(SalesDataTable[[#This Row],[Order Date]])/3,0)</f>
        <v>Q3</v>
      </c>
      <c r="S1578" s="5">
        <f>MONTH(SalesDataTable[[#This Row],[Order Date]])</f>
        <v>8</v>
      </c>
      <c r="T1578" s="8" t="str">
        <f>TEXT(SalesDataTable[[#This Row],[Order Date]],"mmm")</f>
        <v>Aug</v>
      </c>
    </row>
    <row r="1579" spans="1:20" ht="15.75" x14ac:dyDescent="0.25">
      <c r="A1579" s="2">
        <v>835</v>
      </c>
      <c r="B1579" s="3">
        <v>46240</v>
      </c>
      <c r="C1579" s="4" t="s">
        <v>40</v>
      </c>
      <c r="D1579" s="4" t="s">
        <v>51</v>
      </c>
      <c r="E1579" s="4" t="s">
        <v>48</v>
      </c>
      <c r="F1579" s="4" t="s">
        <v>23</v>
      </c>
      <c r="G1579" s="4" t="s">
        <v>29</v>
      </c>
      <c r="H1579" s="4" t="s">
        <v>66</v>
      </c>
      <c r="I1579" s="5">
        <v>3</v>
      </c>
      <c r="J1579" s="6">
        <v>70.930000000000007</v>
      </c>
      <c r="K1579" s="7">
        <v>0</v>
      </c>
      <c r="L1579" s="6">
        <v>32.9</v>
      </c>
      <c r="M1579" s="6">
        <f t="shared" si="96"/>
        <v>212.79000000000002</v>
      </c>
      <c r="N1579" s="6">
        <f t="shared" si="97"/>
        <v>98.699999999999989</v>
      </c>
      <c r="O1579" s="6">
        <f t="shared" si="98"/>
        <v>114.09000000000003</v>
      </c>
      <c r="P1579" s="8">
        <f t="shared" si="99"/>
        <v>0.53616241364725792</v>
      </c>
      <c r="Q1579" s="9">
        <f>YEAR(SalesDataTable[[#This Row],[Order Date]])</f>
        <v>2026</v>
      </c>
      <c r="R1579" s="8" t="str">
        <f>"Q"&amp;ROUNDUP(MONTH(SalesDataTable[[#This Row],[Order Date]])/3,0)</f>
        <v>Q3</v>
      </c>
      <c r="S1579" s="5">
        <f>MONTH(SalesDataTable[[#This Row],[Order Date]])</f>
        <v>8</v>
      </c>
      <c r="T1579" s="8" t="str">
        <f>TEXT(SalesDataTable[[#This Row],[Order Date]],"mmm")</f>
        <v>Aug</v>
      </c>
    </row>
    <row r="1580" spans="1:20" ht="15.75" x14ac:dyDescent="0.25">
      <c r="A1580" s="2">
        <v>1104</v>
      </c>
      <c r="B1580" s="3">
        <v>46240</v>
      </c>
      <c r="C1580" s="4" t="s">
        <v>20</v>
      </c>
      <c r="D1580" s="4" t="s">
        <v>70</v>
      </c>
      <c r="E1580" s="4" t="s">
        <v>22</v>
      </c>
      <c r="F1580" s="4" t="s">
        <v>23</v>
      </c>
      <c r="G1580" s="4" t="s">
        <v>43</v>
      </c>
      <c r="H1580" s="4" t="s">
        <v>49</v>
      </c>
      <c r="I1580" s="5">
        <v>1</v>
      </c>
      <c r="J1580" s="6">
        <v>191.44</v>
      </c>
      <c r="K1580" s="7">
        <v>0</v>
      </c>
      <c r="L1580" s="6">
        <v>102.13</v>
      </c>
      <c r="M1580" s="6">
        <f t="shared" si="96"/>
        <v>191.44</v>
      </c>
      <c r="N1580" s="6">
        <f t="shared" si="97"/>
        <v>102.13</v>
      </c>
      <c r="O1580" s="6">
        <f t="shared" si="98"/>
        <v>89.31</v>
      </c>
      <c r="P1580" s="8">
        <f t="shared" si="99"/>
        <v>0.46651692436272463</v>
      </c>
      <c r="Q1580" s="9">
        <f>YEAR(SalesDataTable[[#This Row],[Order Date]])</f>
        <v>2026</v>
      </c>
      <c r="R1580" s="8" t="str">
        <f>"Q"&amp;ROUNDUP(MONTH(SalesDataTable[[#This Row],[Order Date]])/3,0)</f>
        <v>Q3</v>
      </c>
      <c r="S1580" s="5">
        <f>MONTH(SalesDataTable[[#This Row],[Order Date]])</f>
        <v>8</v>
      </c>
      <c r="T1580" s="8" t="str">
        <f>TEXT(SalesDataTable[[#This Row],[Order Date]],"mmm")</f>
        <v>Aug</v>
      </c>
    </row>
    <row r="1581" spans="1:20" ht="15.75" x14ac:dyDescent="0.25">
      <c r="A1581" s="2">
        <v>1976</v>
      </c>
      <c r="B1581" s="3">
        <v>46240</v>
      </c>
      <c r="C1581" s="4" t="s">
        <v>40</v>
      </c>
      <c r="D1581" s="4" t="s">
        <v>53</v>
      </c>
      <c r="E1581" s="4" t="s">
        <v>22</v>
      </c>
      <c r="F1581" s="4" t="s">
        <v>23</v>
      </c>
      <c r="G1581" s="4" t="s">
        <v>24</v>
      </c>
      <c r="H1581" s="4" t="s">
        <v>25</v>
      </c>
      <c r="I1581" s="5">
        <v>2</v>
      </c>
      <c r="J1581" s="6">
        <v>82.92</v>
      </c>
      <c r="K1581" s="7">
        <v>0</v>
      </c>
      <c r="L1581" s="6">
        <v>41.64</v>
      </c>
      <c r="M1581" s="6">
        <f t="shared" si="96"/>
        <v>165.84</v>
      </c>
      <c r="N1581" s="6">
        <f t="shared" si="97"/>
        <v>83.28</v>
      </c>
      <c r="O1581" s="6">
        <f t="shared" si="98"/>
        <v>82.56</v>
      </c>
      <c r="P1581" s="8">
        <f t="shared" si="99"/>
        <v>0.49782923299565845</v>
      </c>
      <c r="Q1581" s="9">
        <f>YEAR(SalesDataTable[[#This Row],[Order Date]])</f>
        <v>2026</v>
      </c>
      <c r="R1581" s="8" t="str">
        <f>"Q"&amp;ROUNDUP(MONTH(SalesDataTable[[#This Row],[Order Date]])/3,0)</f>
        <v>Q3</v>
      </c>
      <c r="S1581" s="5">
        <f>MONTH(SalesDataTable[[#This Row],[Order Date]])</f>
        <v>8</v>
      </c>
      <c r="T1581" s="8" t="str">
        <f>TEXT(SalesDataTable[[#This Row],[Order Date]],"mmm")</f>
        <v>Aug</v>
      </c>
    </row>
    <row r="1582" spans="1:20" ht="15.75" x14ac:dyDescent="0.25">
      <c r="A1582" s="2">
        <v>2596</v>
      </c>
      <c r="B1582" s="3">
        <v>46240</v>
      </c>
      <c r="C1582" s="4" t="s">
        <v>31</v>
      </c>
      <c r="D1582" s="4" t="s">
        <v>38</v>
      </c>
      <c r="E1582" s="4" t="s">
        <v>39</v>
      </c>
      <c r="F1582" s="4" t="s">
        <v>23</v>
      </c>
      <c r="G1582" s="4" t="s">
        <v>43</v>
      </c>
      <c r="H1582" s="4" t="s">
        <v>60</v>
      </c>
      <c r="I1582" s="5">
        <v>1</v>
      </c>
      <c r="J1582" s="6">
        <v>82.82</v>
      </c>
      <c r="K1582" s="7">
        <v>0</v>
      </c>
      <c r="L1582" s="6">
        <v>38.83</v>
      </c>
      <c r="M1582" s="6">
        <f t="shared" si="96"/>
        <v>82.82</v>
      </c>
      <c r="N1582" s="6">
        <f t="shared" si="97"/>
        <v>38.83</v>
      </c>
      <c r="O1582" s="6">
        <f t="shared" si="98"/>
        <v>43.989999999999995</v>
      </c>
      <c r="P1582" s="8">
        <f t="shared" si="99"/>
        <v>0.53115189567737264</v>
      </c>
      <c r="Q1582" s="9">
        <f>YEAR(SalesDataTable[[#This Row],[Order Date]])</f>
        <v>2026</v>
      </c>
      <c r="R1582" s="8" t="str">
        <f>"Q"&amp;ROUNDUP(MONTH(SalesDataTable[[#This Row],[Order Date]])/3,0)</f>
        <v>Q3</v>
      </c>
      <c r="S1582" s="5">
        <f>MONTH(SalesDataTable[[#This Row],[Order Date]])</f>
        <v>8</v>
      </c>
      <c r="T1582" s="8" t="str">
        <f>TEXT(SalesDataTable[[#This Row],[Order Date]],"mmm")</f>
        <v>Aug</v>
      </c>
    </row>
    <row r="1583" spans="1:20" ht="15.75" x14ac:dyDescent="0.25">
      <c r="A1583" s="2">
        <v>2693</v>
      </c>
      <c r="B1583" s="3">
        <v>46240</v>
      </c>
      <c r="C1583" s="4" t="s">
        <v>40</v>
      </c>
      <c r="D1583" s="4" t="s">
        <v>53</v>
      </c>
      <c r="E1583" s="4" t="s">
        <v>22</v>
      </c>
      <c r="F1583" s="4" t="s">
        <v>33</v>
      </c>
      <c r="G1583" s="4" t="s">
        <v>43</v>
      </c>
      <c r="H1583" s="4" t="s">
        <v>44</v>
      </c>
      <c r="I1583" s="5">
        <v>1</v>
      </c>
      <c r="J1583" s="6">
        <v>335.26</v>
      </c>
      <c r="K1583" s="7">
        <v>0.05</v>
      </c>
      <c r="L1583" s="6">
        <v>193.73</v>
      </c>
      <c r="M1583" s="6">
        <f t="shared" si="96"/>
        <v>318.49699999999996</v>
      </c>
      <c r="N1583" s="6">
        <f t="shared" si="97"/>
        <v>193.73</v>
      </c>
      <c r="O1583" s="6">
        <f t="shared" si="98"/>
        <v>124.76699999999997</v>
      </c>
      <c r="P1583" s="8">
        <f t="shared" si="99"/>
        <v>0.39173681384754011</v>
      </c>
      <c r="Q1583" s="9">
        <f>YEAR(SalesDataTable[[#This Row],[Order Date]])</f>
        <v>2026</v>
      </c>
      <c r="R1583" s="8" t="str">
        <f>"Q"&amp;ROUNDUP(MONTH(SalesDataTable[[#This Row],[Order Date]])/3,0)</f>
        <v>Q3</v>
      </c>
      <c r="S1583" s="5">
        <f>MONTH(SalesDataTable[[#This Row],[Order Date]])</f>
        <v>8</v>
      </c>
      <c r="T1583" s="8" t="str">
        <f>TEXT(SalesDataTable[[#This Row],[Order Date]],"mmm")</f>
        <v>Aug</v>
      </c>
    </row>
    <row r="1584" spans="1:20" ht="15.75" x14ac:dyDescent="0.25">
      <c r="A1584" s="2">
        <v>3045</v>
      </c>
      <c r="B1584" s="3">
        <v>46240</v>
      </c>
      <c r="C1584" s="4" t="s">
        <v>31</v>
      </c>
      <c r="D1584" s="4" t="s">
        <v>72</v>
      </c>
      <c r="E1584" s="4" t="s">
        <v>48</v>
      </c>
      <c r="F1584" s="4" t="s">
        <v>36</v>
      </c>
      <c r="G1584" s="4" t="s">
        <v>34</v>
      </c>
      <c r="H1584" s="4" t="s">
        <v>52</v>
      </c>
      <c r="I1584" s="5">
        <v>1</v>
      </c>
      <c r="J1584" s="6">
        <v>47.19</v>
      </c>
      <c r="K1584" s="7">
        <v>0.05</v>
      </c>
      <c r="L1584" s="6">
        <v>18.11</v>
      </c>
      <c r="M1584" s="6">
        <f t="shared" si="96"/>
        <v>44.830499999999994</v>
      </c>
      <c r="N1584" s="6">
        <f t="shared" si="97"/>
        <v>18.11</v>
      </c>
      <c r="O1584" s="6">
        <f t="shared" si="98"/>
        <v>26.720499999999994</v>
      </c>
      <c r="P1584" s="8">
        <f t="shared" si="99"/>
        <v>0.59603395010093574</v>
      </c>
      <c r="Q1584" s="9">
        <f>YEAR(SalesDataTable[[#This Row],[Order Date]])</f>
        <v>2026</v>
      </c>
      <c r="R1584" s="8" t="str">
        <f>"Q"&amp;ROUNDUP(MONTH(SalesDataTable[[#This Row],[Order Date]])/3,0)</f>
        <v>Q3</v>
      </c>
      <c r="S1584" s="5">
        <f>MONTH(SalesDataTable[[#This Row],[Order Date]])</f>
        <v>8</v>
      </c>
      <c r="T1584" s="8" t="str">
        <f>TEXT(SalesDataTable[[#This Row],[Order Date]],"mmm")</f>
        <v>Aug</v>
      </c>
    </row>
    <row r="1585" spans="1:20" ht="15.75" x14ac:dyDescent="0.25">
      <c r="A1585" s="2">
        <v>3340</v>
      </c>
      <c r="B1585" s="3">
        <v>46240</v>
      </c>
      <c r="C1585" s="4" t="s">
        <v>31</v>
      </c>
      <c r="D1585" s="4" t="s">
        <v>72</v>
      </c>
      <c r="E1585" s="4" t="s">
        <v>48</v>
      </c>
      <c r="F1585" s="4" t="s">
        <v>23</v>
      </c>
      <c r="G1585" s="4" t="s">
        <v>29</v>
      </c>
      <c r="H1585" s="4" t="s">
        <v>30</v>
      </c>
      <c r="I1585" s="5">
        <v>3</v>
      </c>
      <c r="J1585" s="6">
        <v>91.57</v>
      </c>
      <c r="K1585" s="7">
        <v>0</v>
      </c>
      <c r="L1585" s="6">
        <v>44.52</v>
      </c>
      <c r="M1585" s="6">
        <f t="shared" si="96"/>
        <v>274.70999999999998</v>
      </c>
      <c r="N1585" s="6">
        <f t="shared" si="97"/>
        <v>133.56</v>
      </c>
      <c r="O1585" s="6">
        <f t="shared" si="98"/>
        <v>141.14999999999998</v>
      </c>
      <c r="P1585" s="8">
        <f t="shared" si="99"/>
        <v>0.51381456808998571</v>
      </c>
      <c r="Q1585" s="9">
        <f>YEAR(SalesDataTable[[#This Row],[Order Date]])</f>
        <v>2026</v>
      </c>
      <c r="R1585" s="8" t="str">
        <f>"Q"&amp;ROUNDUP(MONTH(SalesDataTable[[#This Row],[Order Date]])/3,0)</f>
        <v>Q3</v>
      </c>
      <c r="S1585" s="5">
        <f>MONTH(SalesDataTable[[#This Row],[Order Date]])</f>
        <v>8</v>
      </c>
      <c r="T1585" s="8" t="str">
        <f>TEXT(SalesDataTable[[#This Row],[Order Date]],"mmm")</f>
        <v>Aug</v>
      </c>
    </row>
    <row r="1586" spans="1:20" ht="15.75" x14ac:dyDescent="0.25">
      <c r="A1586" s="2">
        <v>3553</v>
      </c>
      <c r="B1586" s="3">
        <v>46240</v>
      </c>
      <c r="C1586" s="4" t="s">
        <v>40</v>
      </c>
      <c r="D1586" s="4" t="s">
        <v>67</v>
      </c>
      <c r="E1586" s="4" t="s">
        <v>22</v>
      </c>
      <c r="F1586" s="4" t="s">
        <v>33</v>
      </c>
      <c r="G1586" s="4" t="s">
        <v>29</v>
      </c>
      <c r="H1586" s="4" t="s">
        <v>57</v>
      </c>
      <c r="I1586" s="5">
        <v>4</v>
      </c>
      <c r="J1586" s="6">
        <v>154.41999999999999</v>
      </c>
      <c r="K1586" s="7">
        <v>0</v>
      </c>
      <c r="L1586" s="6">
        <v>77.86</v>
      </c>
      <c r="M1586" s="6">
        <f t="shared" si="96"/>
        <v>617.67999999999995</v>
      </c>
      <c r="N1586" s="6">
        <f t="shared" si="97"/>
        <v>311.44</v>
      </c>
      <c r="O1586" s="6">
        <f t="shared" si="98"/>
        <v>306.23999999999995</v>
      </c>
      <c r="P1586" s="8">
        <f t="shared" si="99"/>
        <v>0.49579070068643954</v>
      </c>
      <c r="Q1586" s="9">
        <f>YEAR(SalesDataTable[[#This Row],[Order Date]])</f>
        <v>2026</v>
      </c>
      <c r="R1586" s="8" t="str">
        <f>"Q"&amp;ROUNDUP(MONTH(SalesDataTable[[#This Row],[Order Date]])/3,0)</f>
        <v>Q3</v>
      </c>
      <c r="S1586" s="5">
        <f>MONTH(SalesDataTable[[#This Row],[Order Date]])</f>
        <v>8</v>
      </c>
      <c r="T1586" s="8" t="str">
        <f>TEXT(SalesDataTable[[#This Row],[Order Date]],"mmm")</f>
        <v>Aug</v>
      </c>
    </row>
    <row r="1587" spans="1:20" ht="15.75" x14ac:dyDescent="0.25">
      <c r="A1587" s="2">
        <v>3807</v>
      </c>
      <c r="B1587" s="3">
        <v>46240</v>
      </c>
      <c r="C1587" s="4" t="s">
        <v>20</v>
      </c>
      <c r="D1587" s="4" t="s">
        <v>21</v>
      </c>
      <c r="E1587" s="4" t="s">
        <v>48</v>
      </c>
      <c r="F1587" s="4" t="s">
        <v>23</v>
      </c>
      <c r="G1587" s="4" t="s">
        <v>24</v>
      </c>
      <c r="H1587" s="4" t="s">
        <v>42</v>
      </c>
      <c r="I1587" s="5">
        <v>2</v>
      </c>
      <c r="J1587" s="6">
        <v>49.91</v>
      </c>
      <c r="K1587" s="7">
        <v>0.05</v>
      </c>
      <c r="L1587" s="6">
        <v>21.86</v>
      </c>
      <c r="M1587" s="6">
        <f t="shared" si="96"/>
        <v>94.828999999999994</v>
      </c>
      <c r="N1587" s="6">
        <f t="shared" si="97"/>
        <v>43.72</v>
      </c>
      <c r="O1587" s="6">
        <f t="shared" si="98"/>
        <v>51.108999999999995</v>
      </c>
      <c r="P1587" s="8">
        <f t="shared" si="99"/>
        <v>0.53895960096594919</v>
      </c>
      <c r="Q1587" s="9">
        <f>YEAR(SalesDataTable[[#This Row],[Order Date]])</f>
        <v>2026</v>
      </c>
      <c r="R1587" s="8" t="str">
        <f>"Q"&amp;ROUNDUP(MONTH(SalesDataTable[[#This Row],[Order Date]])/3,0)</f>
        <v>Q3</v>
      </c>
      <c r="S1587" s="5">
        <f>MONTH(SalesDataTable[[#This Row],[Order Date]])</f>
        <v>8</v>
      </c>
      <c r="T1587" s="8" t="str">
        <f>TEXT(SalesDataTable[[#This Row],[Order Date]],"mmm")</f>
        <v>Aug</v>
      </c>
    </row>
    <row r="1588" spans="1:20" ht="15.75" x14ac:dyDescent="0.25">
      <c r="A1588" s="2">
        <v>4061</v>
      </c>
      <c r="B1588" s="3">
        <v>46240</v>
      </c>
      <c r="C1588" s="4" t="s">
        <v>40</v>
      </c>
      <c r="D1588" s="4" t="s">
        <v>53</v>
      </c>
      <c r="E1588" s="4" t="s">
        <v>48</v>
      </c>
      <c r="F1588" s="4" t="s">
        <v>23</v>
      </c>
      <c r="G1588" s="4" t="s">
        <v>29</v>
      </c>
      <c r="H1588" s="4" t="s">
        <v>30</v>
      </c>
      <c r="I1588" s="5">
        <v>1</v>
      </c>
      <c r="J1588" s="6">
        <v>91.58</v>
      </c>
      <c r="K1588" s="7">
        <v>0.1</v>
      </c>
      <c r="L1588" s="6">
        <v>44.87</v>
      </c>
      <c r="M1588" s="6">
        <f t="shared" si="96"/>
        <v>82.421999999999997</v>
      </c>
      <c r="N1588" s="6">
        <f t="shared" si="97"/>
        <v>44.87</v>
      </c>
      <c r="O1588" s="6">
        <f t="shared" si="98"/>
        <v>37.552</v>
      </c>
      <c r="P1588" s="8">
        <f t="shared" si="99"/>
        <v>0.45560651282424597</v>
      </c>
      <c r="Q1588" s="9">
        <f>YEAR(SalesDataTable[[#This Row],[Order Date]])</f>
        <v>2026</v>
      </c>
      <c r="R1588" s="8" t="str">
        <f>"Q"&amp;ROUNDUP(MONTH(SalesDataTable[[#This Row],[Order Date]])/3,0)</f>
        <v>Q3</v>
      </c>
      <c r="S1588" s="5">
        <f>MONTH(SalesDataTable[[#This Row],[Order Date]])</f>
        <v>8</v>
      </c>
      <c r="T1588" s="8" t="str">
        <f>TEXT(SalesDataTable[[#This Row],[Order Date]],"mmm")</f>
        <v>Aug</v>
      </c>
    </row>
    <row r="1589" spans="1:20" ht="15.75" x14ac:dyDescent="0.25">
      <c r="A1589" s="2">
        <v>4645</v>
      </c>
      <c r="B1589" s="3">
        <v>46240</v>
      </c>
      <c r="C1589" s="4" t="s">
        <v>31</v>
      </c>
      <c r="D1589" s="4" t="s">
        <v>59</v>
      </c>
      <c r="E1589" s="4" t="s">
        <v>22</v>
      </c>
      <c r="F1589" s="4" t="s">
        <v>33</v>
      </c>
      <c r="G1589" s="4" t="s">
        <v>54</v>
      </c>
      <c r="H1589" s="4" t="s">
        <v>55</v>
      </c>
      <c r="I1589" s="5">
        <v>3</v>
      </c>
      <c r="J1589" s="6">
        <v>41.11</v>
      </c>
      <c r="K1589" s="7">
        <v>0</v>
      </c>
      <c r="L1589" s="6">
        <v>14.49</v>
      </c>
      <c r="M1589" s="6">
        <f t="shared" si="96"/>
        <v>123.33</v>
      </c>
      <c r="N1589" s="6">
        <f t="shared" si="97"/>
        <v>43.47</v>
      </c>
      <c r="O1589" s="6">
        <f t="shared" si="98"/>
        <v>79.86</v>
      </c>
      <c r="P1589" s="8">
        <f t="shared" si="99"/>
        <v>0.64753101435173921</v>
      </c>
      <c r="Q1589" s="9">
        <f>YEAR(SalesDataTable[[#This Row],[Order Date]])</f>
        <v>2026</v>
      </c>
      <c r="R1589" s="8" t="str">
        <f>"Q"&amp;ROUNDUP(MONTH(SalesDataTable[[#This Row],[Order Date]])/3,0)</f>
        <v>Q3</v>
      </c>
      <c r="S1589" s="5">
        <f>MONTH(SalesDataTable[[#This Row],[Order Date]])</f>
        <v>8</v>
      </c>
      <c r="T1589" s="8" t="str">
        <f>TEXT(SalesDataTable[[#This Row],[Order Date]],"mmm")</f>
        <v>Aug</v>
      </c>
    </row>
    <row r="1590" spans="1:20" ht="15.75" x14ac:dyDescent="0.25">
      <c r="A1590" s="2">
        <v>5104</v>
      </c>
      <c r="B1590" s="3">
        <v>46240</v>
      </c>
      <c r="C1590" s="4" t="s">
        <v>26</v>
      </c>
      <c r="D1590" s="4" t="s">
        <v>63</v>
      </c>
      <c r="E1590" s="4" t="s">
        <v>22</v>
      </c>
      <c r="F1590" s="4" t="s">
        <v>23</v>
      </c>
      <c r="G1590" s="4" t="s">
        <v>34</v>
      </c>
      <c r="H1590" s="4" t="s">
        <v>35</v>
      </c>
      <c r="I1590" s="5">
        <v>4</v>
      </c>
      <c r="J1590" s="6">
        <v>35.9</v>
      </c>
      <c r="K1590" s="7">
        <v>0</v>
      </c>
      <c r="L1590" s="6">
        <v>13.49</v>
      </c>
      <c r="M1590" s="6">
        <f t="shared" si="96"/>
        <v>143.6</v>
      </c>
      <c r="N1590" s="6">
        <f t="shared" si="97"/>
        <v>53.96</v>
      </c>
      <c r="O1590" s="6">
        <f t="shared" si="98"/>
        <v>89.639999999999986</v>
      </c>
      <c r="P1590" s="8">
        <f t="shared" si="99"/>
        <v>0.62423398328690805</v>
      </c>
      <c r="Q1590" s="9">
        <f>YEAR(SalesDataTable[[#This Row],[Order Date]])</f>
        <v>2026</v>
      </c>
      <c r="R1590" s="8" t="str">
        <f>"Q"&amp;ROUNDUP(MONTH(SalesDataTable[[#This Row],[Order Date]])/3,0)</f>
        <v>Q3</v>
      </c>
      <c r="S1590" s="5">
        <f>MONTH(SalesDataTable[[#This Row],[Order Date]])</f>
        <v>8</v>
      </c>
      <c r="T1590" s="8" t="str">
        <f>TEXT(SalesDataTable[[#This Row],[Order Date]],"mmm")</f>
        <v>Aug</v>
      </c>
    </row>
    <row r="1591" spans="1:20" ht="15.75" x14ac:dyDescent="0.25">
      <c r="A1591" s="2">
        <v>813</v>
      </c>
      <c r="B1591" s="3">
        <v>46241</v>
      </c>
      <c r="C1591" s="4" t="s">
        <v>31</v>
      </c>
      <c r="D1591" s="4" t="s">
        <v>72</v>
      </c>
      <c r="E1591" s="4" t="s">
        <v>22</v>
      </c>
      <c r="F1591" s="4" t="s">
        <v>23</v>
      </c>
      <c r="G1591" s="4" t="s">
        <v>54</v>
      </c>
      <c r="H1591" s="4" t="s">
        <v>62</v>
      </c>
      <c r="I1591" s="5">
        <v>1</v>
      </c>
      <c r="J1591" s="6">
        <v>36.33</v>
      </c>
      <c r="K1591" s="7">
        <v>0.05</v>
      </c>
      <c r="L1591" s="6">
        <v>13.78</v>
      </c>
      <c r="M1591" s="6">
        <f t="shared" si="96"/>
        <v>34.513499999999993</v>
      </c>
      <c r="N1591" s="6">
        <f t="shared" si="97"/>
        <v>13.78</v>
      </c>
      <c r="O1591" s="6">
        <f t="shared" si="98"/>
        <v>20.733499999999992</v>
      </c>
      <c r="P1591" s="8">
        <f t="shared" si="99"/>
        <v>0.60073594390600771</v>
      </c>
      <c r="Q1591" s="9">
        <f>YEAR(SalesDataTable[[#This Row],[Order Date]])</f>
        <v>2026</v>
      </c>
      <c r="R1591" s="8" t="str">
        <f>"Q"&amp;ROUNDUP(MONTH(SalesDataTable[[#This Row],[Order Date]])/3,0)</f>
        <v>Q3</v>
      </c>
      <c r="S1591" s="5">
        <f>MONTH(SalesDataTable[[#This Row],[Order Date]])</f>
        <v>8</v>
      </c>
      <c r="T1591" s="8" t="str">
        <f>TEXT(SalesDataTable[[#This Row],[Order Date]],"mmm")</f>
        <v>Aug</v>
      </c>
    </row>
    <row r="1592" spans="1:20" ht="15.75" x14ac:dyDescent="0.25">
      <c r="A1592" s="2">
        <v>836</v>
      </c>
      <c r="B1592" s="3">
        <v>46241</v>
      </c>
      <c r="C1592" s="4" t="s">
        <v>26</v>
      </c>
      <c r="D1592" s="4" t="s">
        <v>69</v>
      </c>
      <c r="E1592" s="4" t="s">
        <v>48</v>
      </c>
      <c r="F1592" s="4" t="s">
        <v>33</v>
      </c>
      <c r="G1592" s="4" t="s">
        <v>34</v>
      </c>
      <c r="H1592" s="4" t="s">
        <v>52</v>
      </c>
      <c r="I1592" s="5">
        <v>5</v>
      </c>
      <c r="J1592" s="6">
        <v>45.94</v>
      </c>
      <c r="K1592" s="7">
        <v>0.05</v>
      </c>
      <c r="L1592" s="6">
        <v>18.059999999999999</v>
      </c>
      <c r="M1592" s="6">
        <f t="shared" si="96"/>
        <v>218.21499999999997</v>
      </c>
      <c r="N1592" s="6">
        <f t="shared" si="97"/>
        <v>90.3</v>
      </c>
      <c r="O1592" s="6">
        <f t="shared" si="98"/>
        <v>127.91499999999998</v>
      </c>
      <c r="P1592" s="8">
        <f t="shared" si="99"/>
        <v>0.5861879339183832</v>
      </c>
      <c r="Q1592" s="9">
        <f>YEAR(SalesDataTable[[#This Row],[Order Date]])</f>
        <v>2026</v>
      </c>
      <c r="R1592" s="8" t="str">
        <f>"Q"&amp;ROUNDUP(MONTH(SalesDataTable[[#This Row],[Order Date]])/3,0)</f>
        <v>Q3</v>
      </c>
      <c r="S1592" s="5">
        <f>MONTH(SalesDataTable[[#This Row],[Order Date]])</f>
        <v>8</v>
      </c>
      <c r="T1592" s="8" t="str">
        <f>TEXT(SalesDataTable[[#This Row],[Order Date]],"mmm")</f>
        <v>Aug</v>
      </c>
    </row>
    <row r="1593" spans="1:20" ht="15.75" x14ac:dyDescent="0.25">
      <c r="A1593" s="2">
        <v>1266</v>
      </c>
      <c r="B1593" s="3">
        <v>46241</v>
      </c>
      <c r="C1593" s="4" t="s">
        <v>20</v>
      </c>
      <c r="D1593" s="4" t="s">
        <v>70</v>
      </c>
      <c r="E1593" s="4" t="s">
        <v>39</v>
      </c>
      <c r="F1593" s="4" t="s">
        <v>23</v>
      </c>
      <c r="G1593" s="4" t="s">
        <v>54</v>
      </c>
      <c r="H1593" s="4" t="s">
        <v>62</v>
      </c>
      <c r="I1593" s="5">
        <v>1</v>
      </c>
      <c r="J1593" s="6">
        <v>36.630000000000003</v>
      </c>
      <c r="K1593" s="7">
        <v>0</v>
      </c>
      <c r="L1593" s="6">
        <v>13.7</v>
      </c>
      <c r="M1593" s="6">
        <f t="shared" si="96"/>
        <v>36.630000000000003</v>
      </c>
      <c r="N1593" s="6">
        <f t="shared" si="97"/>
        <v>13.7</v>
      </c>
      <c r="O1593" s="6">
        <f t="shared" si="98"/>
        <v>22.930000000000003</v>
      </c>
      <c r="P1593" s="8">
        <f t="shared" si="99"/>
        <v>0.62598962598962604</v>
      </c>
      <c r="Q1593" s="9">
        <f>YEAR(SalesDataTable[[#This Row],[Order Date]])</f>
        <v>2026</v>
      </c>
      <c r="R1593" s="8" t="str">
        <f>"Q"&amp;ROUNDUP(MONTH(SalesDataTable[[#This Row],[Order Date]])/3,0)</f>
        <v>Q3</v>
      </c>
      <c r="S1593" s="5">
        <f>MONTH(SalesDataTable[[#This Row],[Order Date]])</f>
        <v>8</v>
      </c>
      <c r="T1593" s="8" t="str">
        <f>TEXT(SalesDataTable[[#This Row],[Order Date]],"mmm")</f>
        <v>Aug</v>
      </c>
    </row>
    <row r="1594" spans="1:20" ht="15.75" x14ac:dyDescent="0.25">
      <c r="A1594" s="2">
        <v>2201</v>
      </c>
      <c r="B1594" s="3">
        <v>46241</v>
      </c>
      <c r="C1594" s="4" t="s">
        <v>26</v>
      </c>
      <c r="D1594" s="4" t="s">
        <v>27</v>
      </c>
      <c r="E1594" s="4" t="s">
        <v>22</v>
      </c>
      <c r="F1594" s="4" t="s">
        <v>23</v>
      </c>
      <c r="G1594" s="4" t="s">
        <v>29</v>
      </c>
      <c r="H1594" s="4" t="s">
        <v>37</v>
      </c>
      <c r="I1594" s="5">
        <v>1</v>
      </c>
      <c r="J1594" s="6">
        <v>141.38</v>
      </c>
      <c r="K1594" s="7">
        <v>0.05</v>
      </c>
      <c r="L1594" s="6">
        <v>77.14</v>
      </c>
      <c r="M1594" s="6">
        <f t="shared" si="96"/>
        <v>134.31099999999998</v>
      </c>
      <c r="N1594" s="6">
        <f t="shared" si="97"/>
        <v>77.14</v>
      </c>
      <c r="O1594" s="6">
        <f t="shared" si="98"/>
        <v>57.170999999999978</v>
      </c>
      <c r="P1594" s="8">
        <f t="shared" si="99"/>
        <v>0.42566133823737434</v>
      </c>
      <c r="Q1594" s="9">
        <f>YEAR(SalesDataTable[[#This Row],[Order Date]])</f>
        <v>2026</v>
      </c>
      <c r="R1594" s="8" t="str">
        <f>"Q"&amp;ROUNDUP(MONTH(SalesDataTable[[#This Row],[Order Date]])/3,0)</f>
        <v>Q3</v>
      </c>
      <c r="S1594" s="5">
        <f>MONTH(SalesDataTable[[#This Row],[Order Date]])</f>
        <v>8</v>
      </c>
      <c r="T1594" s="8" t="str">
        <f>TEXT(SalesDataTable[[#This Row],[Order Date]],"mmm")</f>
        <v>Aug</v>
      </c>
    </row>
    <row r="1595" spans="1:20" ht="15.75" x14ac:dyDescent="0.25">
      <c r="A1595" s="2">
        <v>2382</v>
      </c>
      <c r="B1595" s="3">
        <v>46241</v>
      </c>
      <c r="C1595" s="4" t="s">
        <v>26</v>
      </c>
      <c r="D1595" s="4" t="s">
        <v>69</v>
      </c>
      <c r="E1595" s="4" t="s">
        <v>39</v>
      </c>
      <c r="F1595" s="4" t="s">
        <v>23</v>
      </c>
      <c r="G1595" s="4" t="s">
        <v>43</v>
      </c>
      <c r="H1595" s="4" t="s">
        <v>44</v>
      </c>
      <c r="I1595" s="5">
        <v>3</v>
      </c>
      <c r="J1595" s="6">
        <v>343.45</v>
      </c>
      <c r="K1595" s="7">
        <v>0.05</v>
      </c>
      <c r="L1595" s="6">
        <v>195.73</v>
      </c>
      <c r="M1595" s="6">
        <f t="shared" si="96"/>
        <v>978.83249999999987</v>
      </c>
      <c r="N1595" s="6">
        <f t="shared" si="97"/>
        <v>587.18999999999994</v>
      </c>
      <c r="O1595" s="6">
        <f t="shared" si="98"/>
        <v>391.64249999999993</v>
      </c>
      <c r="P1595" s="8">
        <f t="shared" si="99"/>
        <v>0.40011186796515236</v>
      </c>
      <c r="Q1595" s="9">
        <f>YEAR(SalesDataTable[[#This Row],[Order Date]])</f>
        <v>2026</v>
      </c>
      <c r="R1595" s="8" t="str">
        <f>"Q"&amp;ROUNDUP(MONTH(SalesDataTable[[#This Row],[Order Date]])/3,0)</f>
        <v>Q3</v>
      </c>
      <c r="S1595" s="5">
        <f>MONTH(SalesDataTable[[#This Row],[Order Date]])</f>
        <v>8</v>
      </c>
      <c r="T1595" s="8" t="str">
        <f>TEXT(SalesDataTable[[#This Row],[Order Date]],"mmm")</f>
        <v>Aug</v>
      </c>
    </row>
    <row r="1596" spans="1:20" ht="15.75" x14ac:dyDescent="0.25">
      <c r="A1596" s="2">
        <v>1227</v>
      </c>
      <c r="B1596" s="3">
        <v>46242</v>
      </c>
      <c r="C1596" s="4" t="s">
        <v>40</v>
      </c>
      <c r="D1596" s="4" t="s">
        <v>53</v>
      </c>
      <c r="E1596" s="4" t="s">
        <v>22</v>
      </c>
      <c r="F1596" s="4" t="s">
        <v>23</v>
      </c>
      <c r="G1596" s="4" t="s">
        <v>24</v>
      </c>
      <c r="H1596" s="4" t="s">
        <v>50</v>
      </c>
      <c r="I1596" s="5">
        <v>1</v>
      </c>
      <c r="J1596" s="6">
        <v>104.69</v>
      </c>
      <c r="K1596" s="7">
        <v>0</v>
      </c>
      <c r="L1596" s="6">
        <v>49.06</v>
      </c>
      <c r="M1596" s="6">
        <f t="shared" si="96"/>
        <v>104.69</v>
      </c>
      <c r="N1596" s="6">
        <f t="shared" si="97"/>
        <v>49.06</v>
      </c>
      <c r="O1596" s="6">
        <f t="shared" si="98"/>
        <v>55.629999999999995</v>
      </c>
      <c r="P1596" s="8">
        <f t="shared" si="99"/>
        <v>0.53137835514375775</v>
      </c>
      <c r="Q1596" s="9">
        <f>YEAR(SalesDataTable[[#This Row],[Order Date]])</f>
        <v>2026</v>
      </c>
      <c r="R1596" s="8" t="str">
        <f>"Q"&amp;ROUNDUP(MONTH(SalesDataTable[[#This Row],[Order Date]])/3,0)</f>
        <v>Q3</v>
      </c>
      <c r="S1596" s="5">
        <f>MONTH(SalesDataTable[[#This Row],[Order Date]])</f>
        <v>8</v>
      </c>
      <c r="T1596" s="8" t="str">
        <f>TEXT(SalesDataTable[[#This Row],[Order Date]],"mmm")</f>
        <v>Aug</v>
      </c>
    </row>
    <row r="1597" spans="1:20" ht="15.75" x14ac:dyDescent="0.25">
      <c r="A1597" s="2">
        <v>1843</v>
      </c>
      <c r="B1597" s="3">
        <v>46242</v>
      </c>
      <c r="C1597" s="4" t="s">
        <v>40</v>
      </c>
      <c r="D1597" s="4" t="s">
        <v>53</v>
      </c>
      <c r="E1597" s="4" t="s">
        <v>22</v>
      </c>
      <c r="F1597" s="4" t="s">
        <v>33</v>
      </c>
      <c r="G1597" s="4" t="s">
        <v>43</v>
      </c>
      <c r="H1597" s="4" t="s">
        <v>44</v>
      </c>
      <c r="I1597" s="5">
        <v>2</v>
      </c>
      <c r="J1597" s="6">
        <v>341.23</v>
      </c>
      <c r="K1597" s="7">
        <v>0.05</v>
      </c>
      <c r="L1597" s="6">
        <v>192.5</v>
      </c>
      <c r="M1597" s="6">
        <f t="shared" si="96"/>
        <v>648.33699999999999</v>
      </c>
      <c r="N1597" s="6">
        <f t="shared" si="97"/>
        <v>385</v>
      </c>
      <c r="O1597" s="6">
        <f t="shared" si="98"/>
        <v>263.33699999999999</v>
      </c>
      <c r="P1597" s="8">
        <f t="shared" si="99"/>
        <v>0.40617302421425894</v>
      </c>
      <c r="Q1597" s="9">
        <f>YEAR(SalesDataTable[[#This Row],[Order Date]])</f>
        <v>2026</v>
      </c>
      <c r="R1597" s="8" t="str">
        <f>"Q"&amp;ROUNDUP(MONTH(SalesDataTable[[#This Row],[Order Date]])/3,0)</f>
        <v>Q3</v>
      </c>
      <c r="S1597" s="5">
        <f>MONTH(SalesDataTable[[#This Row],[Order Date]])</f>
        <v>8</v>
      </c>
      <c r="T1597" s="8" t="str">
        <f>TEXT(SalesDataTable[[#This Row],[Order Date]],"mmm")</f>
        <v>Aug</v>
      </c>
    </row>
    <row r="1598" spans="1:20" ht="15.75" x14ac:dyDescent="0.25">
      <c r="A1598" s="2">
        <v>2369</v>
      </c>
      <c r="B1598" s="3">
        <v>46242</v>
      </c>
      <c r="C1598" s="4" t="s">
        <v>40</v>
      </c>
      <c r="D1598" s="4" t="s">
        <v>53</v>
      </c>
      <c r="E1598" s="4" t="s">
        <v>39</v>
      </c>
      <c r="F1598" s="4" t="s">
        <v>33</v>
      </c>
      <c r="G1598" s="4" t="s">
        <v>43</v>
      </c>
      <c r="H1598" s="4" t="s">
        <v>71</v>
      </c>
      <c r="I1598" s="5">
        <v>1</v>
      </c>
      <c r="J1598" s="6">
        <v>125.95</v>
      </c>
      <c r="K1598" s="7">
        <v>0.05</v>
      </c>
      <c r="L1598" s="6">
        <v>61.9</v>
      </c>
      <c r="M1598" s="6">
        <f t="shared" si="96"/>
        <v>119.6525</v>
      </c>
      <c r="N1598" s="6">
        <f t="shared" si="97"/>
        <v>61.9</v>
      </c>
      <c r="O1598" s="6">
        <f t="shared" si="98"/>
        <v>57.752500000000005</v>
      </c>
      <c r="P1598" s="8">
        <f t="shared" si="99"/>
        <v>0.48266856104134892</v>
      </c>
      <c r="Q1598" s="9">
        <f>YEAR(SalesDataTable[[#This Row],[Order Date]])</f>
        <v>2026</v>
      </c>
      <c r="R1598" s="8" t="str">
        <f>"Q"&amp;ROUNDUP(MONTH(SalesDataTable[[#This Row],[Order Date]])/3,0)</f>
        <v>Q3</v>
      </c>
      <c r="S1598" s="5">
        <f>MONTH(SalesDataTable[[#This Row],[Order Date]])</f>
        <v>8</v>
      </c>
      <c r="T1598" s="8" t="str">
        <f>TEXT(SalesDataTable[[#This Row],[Order Date]],"mmm")</f>
        <v>Aug</v>
      </c>
    </row>
    <row r="1599" spans="1:20" ht="15.75" x14ac:dyDescent="0.25">
      <c r="A1599" s="2">
        <v>2386</v>
      </c>
      <c r="B1599" s="3">
        <v>46242</v>
      </c>
      <c r="C1599" s="4" t="s">
        <v>26</v>
      </c>
      <c r="D1599" s="4" t="s">
        <v>27</v>
      </c>
      <c r="E1599" s="4" t="s">
        <v>22</v>
      </c>
      <c r="F1599" s="4" t="s">
        <v>23</v>
      </c>
      <c r="G1599" s="4" t="s">
        <v>29</v>
      </c>
      <c r="H1599" s="4" t="s">
        <v>30</v>
      </c>
      <c r="I1599" s="5">
        <v>6</v>
      </c>
      <c r="J1599" s="6">
        <v>91.9</v>
      </c>
      <c r="K1599" s="7">
        <v>0.05</v>
      </c>
      <c r="L1599" s="6">
        <v>44.69</v>
      </c>
      <c r="M1599" s="6">
        <f t="shared" si="96"/>
        <v>523.83000000000004</v>
      </c>
      <c r="N1599" s="6">
        <f t="shared" si="97"/>
        <v>268.14</v>
      </c>
      <c r="O1599" s="6">
        <f t="shared" si="98"/>
        <v>255.69000000000005</v>
      </c>
      <c r="P1599" s="8">
        <f t="shared" si="99"/>
        <v>0.48811637363266713</v>
      </c>
      <c r="Q1599" s="9">
        <f>YEAR(SalesDataTable[[#This Row],[Order Date]])</f>
        <v>2026</v>
      </c>
      <c r="R1599" s="8" t="str">
        <f>"Q"&amp;ROUNDUP(MONTH(SalesDataTable[[#This Row],[Order Date]])/3,0)</f>
        <v>Q3</v>
      </c>
      <c r="S1599" s="5">
        <f>MONTH(SalesDataTable[[#This Row],[Order Date]])</f>
        <v>8</v>
      </c>
      <c r="T1599" s="8" t="str">
        <f>TEXT(SalesDataTable[[#This Row],[Order Date]],"mmm")</f>
        <v>Aug</v>
      </c>
    </row>
    <row r="1600" spans="1:20" ht="15.75" x14ac:dyDescent="0.25">
      <c r="A1600" s="2">
        <v>2579</v>
      </c>
      <c r="B1600" s="3">
        <v>46242</v>
      </c>
      <c r="C1600" s="4" t="s">
        <v>40</v>
      </c>
      <c r="D1600" s="4" t="s">
        <v>53</v>
      </c>
      <c r="E1600" s="4" t="s">
        <v>39</v>
      </c>
      <c r="F1600" s="4" t="s">
        <v>23</v>
      </c>
      <c r="G1600" s="4" t="s">
        <v>43</v>
      </c>
      <c r="H1600" s="4" t="s">
        <v>60</v>
      </c>
      <c r="I1600" s="5">
        <v>1</v>
      </c>
      <c r="J1600" s="6">
        <v>81.22</v>
      </c>
      <c r="K1600" s="7">
        <v>0</v>
      </c>
      <c r="L1600" s="6">
        <v>39.18</v>
      </c>
      <c r="M1600" s="6">
        <f t="shared" si="96"/>
        <v>81.22</v>
      </c>
      <c r="N1600" s="6">
        <f t="shared" si="97"/>
        <v>39.18</v>
      </c>
      <c r="O1600" s="6">
        <f t="shared" si="98"/>
        <v>42.04</v>
      </c>
      <c r="P1600" s="8">
        <f t="shared" si="99"/>
        <v>0.51760650086185667</v>
      </c>
      <c r="Q1600" s="9">
        <f>YEAR(SalesDataTable[[#This Row],[Order Date]])</f>
        <v>2026</v>
      </c>
      <c r="R1600" s="8" t="str">
        <f>"Q"&amp;ROUNDUP(MONTH(SalesDataTable[[#This Row],[Order Date]])/3,0)</f>
        <v>Q3</v>
      </c>
      <c r="S1600" s="5">
        <f>MONTH(SalesDataTable[[#This Row],[Order Date]])</f>
        <v>8</v>
      </c>
      <c r="T1600" s="8" t="str">
        <f>TEXT(SalesDataTable[[#This Row],[Order Date]],"mmm")</f>
        <v>Aug</v>
      </c>
    </row>
    <row r="1601" spans="1:20" ht="15.75" x14ac:dyDescent="0.25">
      <c r="A1601" s="2">
        <v>3075</v>
      </c>
      <c r="B1601" s="3">
        <v>46242</v>
      </c>
      <c r="C1601" s="4" t="s">
        <v>20</v>
      </c>
      <c r="D1601" s="4" t="s">
        <v>21</v>
      </c>
      <c r="E1601" s="4" t="s">
        <v>22</v>
      </c>
      <c r="F1601" s="4" t="s">
        <v>36</v>
      </c>
      <c r="G1601" s="4" t="s">
        <v>29</v>
      </c>
      <c r="H1601" s="4" t="s">
        <v>66</v>
      </c>
      <c r="I1601" s="5">
        <v>2</v>
      </c>
      <c r="J1601" s="6">
        <v>72.31</v>
      </c>
      <c r="K1601" s="7">
        <v>0</v>
      </c>
      <c r="L1601" s="6">
        <v>31.75</v>
      </c>
      <c r="M1601" s="6">
        <f t="shared" si="96"/>
        <v>144.62</v>
      </c>
      <c r="N1601" s="6">
        <f t="shared" si="97"/>
        <v>63.5</v>
      </c>
      <c r="O1601" s="6">
        <f t="shared" si="98"/>
        <v>81.12</v>
      </c>
      <c r="P1601" s="8">
        <f t="shared" si="99"/>
        <v>0.56091826856589688</v>
      </c>
      <c r="Q1601" s="9">
        <f>YEAR(SalesDataTable[[#This Row],[Order Date]])</f>
        <v>2026</v>
      </c>
      <c r="R1601" s="8" t="str">
        <f>"Q"&amp;ROUNDUP(MONTH(SalesDataTable[[#This Row],[Order Date]])/3,0)</f>
        <v>Q3</v>
      </c>
      <c r="S1601" s="5">
        <f>MONTH(SalesDataTable[[#This Row],[Order Date]])</f>
        <v>8</v>
      </c>
      <c r="T1601" s="8" t="str">
        <f>TEXT(SalesDataTable[[#This Row],[Order Date]],"mmm")</f>
        <v>Aug</v>
      </c>
    </row>
    <row r="1602" spans="1:20" ht="15.75" x14ac:dyDescent="0.25">
      <c r="A1602" s="2">
        <v>3982</v>
      </c>
      <c r="B1602" s="3">
        <v>46242</v>
      </c>
      <c r="C1602" s="4" t="s">
        <v>31</v>
      </c>
      <c r="D1602" s="4" t="s">
        <v>32</v>
      </c>
      <c r="E1602" s="4" t="s">
        <v>39</v>
      </c>
      <c r="F1602" s="4" t="s">
        <v>23</v>
      </c>
      <c r="G1602" s="4" t="s">
        <v>43</v>
      </c>
      <c r="H1602" s="4" t="s">
        <v>60</v>
      </c>
      <c r="I1602" s="5">
        <v>1</v>
      </c>
      <c r="J1602" s="6">
        <v>79.989999999999995</v>
      </c>
      <c r="K1602" s="7">
        <v>0.05</v>
      </c>
      <c r="L1602" s="6">
        <v>40.25</v>
      </c>
      <c r="M1602" s="6">
        <f t="shared" ref="M1602:M1665" si="100">I1602*J1602*(1-K1602)</f>
        <v>75.990499999999997</v>
      </c>
      <c r="N1602" s="6">
        <f t="shared" ref="N1602:N1665" si="101">I1602*L1602</f>
        <v>40.25</v>
      </c>
      <c r="O1602" s="6">
        <f t="shared" ref="O1602:O1665" si="102">M1602-N1602</f>
        <v>35.740499999999997</v>
      </c>
      <c r="P1602" s="8">
        <f t="shared" ref="P1602:P1665" si="103">IFERROR(O1602/M1602,0)</f>
        <v>0.47032852790809376</v>
      </c>
      <c r="Q1602" s="9">
        <f>YEAR(SalesDataTable[[#This Row],[Order Date]])</f>
        <v>2026</v>
      </c>
      <c r="R1602" s="8" t="str">
        <f>"Q"&amp;ROUNDUP(MONTH(SalesDataTable[[#This Row],[Order Date]])/3,0)</f>
        <v>Q3</v>
      </c>
      <c r="S1602" s="5">
        <f>MONTH(SalesDataTable[[#This Row],[Order Date]])</f>
        <v>8</v>
      </c>
      <c r="T1602" s="8" t="str">
        <f>TEXT(SalesDataTable[[#This Row],[Order Date]],"mmm")</f>
        <v>Aug</v>
      </c>
    </row>
    <row r="1603" spans="1:20" ht="15.75" x14ac:dyDescent="0.25">
      <c r="A1603" s="2">
        <v>4530</v>
      </c>
      <c r="B1603" s="3">
        <v>46242</v>
      </c>
      <c r="C1603" s="4" t="s">
        <v>40</v>
      </c>
      <c r="D1603" s="4" t="s">
        <v>67</v>
      </c>
      <c r="E1603" s="4" t="s">
        <v>22</v>
      </c>
      <c r="F1603" s="4" t="s">
        <v>33</v>
      </c>
      <c r="G1603" s="4" t="s">
        <v>29</v>
      </c>
      <c r="H1603" s="4" t="s">
        <v>57</v>
      </c>
      <c r="I1603" s="5">
        <v>1</v>
      </c>
      <c r="J1603" s="6">
        <v>151.87</v>
      </c>
      <c r="K1603" s="7">
        <v>0.1</v>
      </c>
      <c r="L1603" s="6">
        <v>76.97</v>
      </c>
      <c r="M1603" s="6">
        <f t="shared" si="100"/>
        <v>136.68300000000002</v>
      </c>
      <c r="N1603" s="6">
        <f t="shared" si="101"/>
        <v>76.97</v>
      </c>
      <c r="O1603" s="6">
        <f t="shared" si="102"/>
        <v>59.713000000000022</v>
      </c>
      <c r="P1603" s="8">
        <f t="shared" si="103"/>
        <v>0.4368721786908395</v>
      </c>
      <c r="Q1603" s="9">
        <f>YEAR(SalesDataTable[[#This Row],[Order Date]])</f>
        <v>2026</v>
      </c>
      <c r="R1603" s="8" t="str">
        <f>"Q"&amp;ROUNDUP(MONTH(SalesDataTable[[#This Row],[Order Date]])/3,0)</f>
        <v>Q3</v>
      </c>
      <c r="S1603" s="5">
        <f>MONTH(SalesDataTable[[#This Row],[Order Date]])</f>
        <v>8</v>
      </c>
      <c r="T1603" s="8" t="str">
        <f>TEXT(SalesDataTable[[#This Row],[Order Date]],"mmm")</f>
        <v>Aug</v>
      </c>
    </row>
    <row r="1604" spans="1:20" ht="15.75" x14ac:dyDescent="0.25">
      <c r="A1604" s="2">
        <v>4641</v>
      </c>
      <c r="B1604" s="3">
        <v>46242</v>
      </c>
      <c r="C1604" s="4" t="s">
        <v>40</v>
      </c>
      <c r="D1604" s="4" t="s">
        <v>53</v>
      </c>
      <c r="E1604" s="4" t="s">
        <v>48</v>
      </c>
      <c r="F1604" s="4" t="s">
        <v>33</v>
      </c>
      <c r="G1604" s="4" t="s">
        <v>29</v>
      </c>
      <c r="H1604" s="4" t="s">
        <v>57</v>
      </c>
      <c r="I1604" s="5">
        <v>1</v>
      </c>
      <c r="J1604" s="6">
        <v>156.55000000000001</v>
      </c>
      <c r="K1604" s="7">
        <v>0</v>
      </c>
      <c r="L1604" s="6">
        <v>80.430000000000007</v>
      </c>
      <c r="M1604" s="6">
        <f t="shared" si="100"/>
        <v>156.55000000000001</v>
      </c>
      <c r="N1604" s="6">
        <f t="shared" si="101"/>
        <v>80.430000000000007</v>
      </c>
      <c r="O1604" s="6">
        <f t="shared" si="102"/>
        <v>76.12</v>
      </c>
      <c r="P1604" s="8">
        <f t="shared" si="103"/>
        <v>0.48623442989460236</v>
      </c>
      <c r="Q1604" s="9">
        <f>YEAR(SalesDataTable[[#This Row],[Order Date]])</f>
        <v>2026</v>
      </c>
      <c r="R1604" s="8" t="str">
        <f>"Q"&amp;ROUNDUP(MONTH(SalesDataTable[[#This Row],[Order Date]])/3,0)</f>
        <v>Q3</v>
      </c>
      <c r="S1604" s="5">
        <f>MONTH(SalesDataTable[[#This Row],[Order Date]])</f>
        <v>8</v>
      </c>
      <c r="T1604" s="8" t="str">
        <f>TEXT(SalesDataTable[[#This Row],[Order Date]],"mmm")</f>
        <v>Aug</v>
      </c>
    </row>
    <row r="1605" spans="1:20" ht="15.75" x14ac:dyDescent="0.25">
      <c r="A1605" s="2">
        <v>4778</v>
      </c>
      <c r="B1605" s="3">
        <v>46242</v>
      </c>
      <c r="C1605" s="4" t="s">
        <v>26</v>
      </c>
      <c r="D1605" s="4" t="s">
        <v>63</v>
      </c>
      <c r="E1605" s="4" t="s">
        <v>39</v>
      </c>
      <c r="F1605" s="4" t="s">
        <v>33</v>
      </c>
      <c r="G1605" s="4" t="s">
        <v>29</v>
      </c>
      <c r="H1605" s="4" t="s">
        <v>57</v>
      </c>
      <c r="I1605" s="5">
        <v>1</v>
      </c>
      <c r="J1605" s="6">
        <v>152.72</v>
      </c>
      <c r="K1605" s="7">
        <v>0</v>
      </c>
      <c r="L1605" s="6">
        <v>77.73</v>
      </c>
      <c r="M1605" s="6">
        <f t="shared" si="100"/>
        <v>152.72</v>
      </c>
      <c r="N1605" s="6">
        <f t="shared" si="101"/>
        <v>77.73</v>
      </c>
      <c r="O1605" s="6">
        <f t="shared" si="102"/>
        <v>74.989999999999995</v>
      </c>
      <c r="P1605" s="8">
        <f t="shared" si="103"/>
        <v>0.4910293347302252</v>
      </c>
      <c r="Q1605" s="9">
        <f>YEAR(SalesDataTable[[#This Row],[Order Date]])</f>
        <v>2026</v>
      </c>
      <c r="R1605" s="8" t="str">
        <f>"Q"&amp;ROUNDUP(MONTH(SalesDataTable[[#This Row],[Order Date]])/3,0)</f>
        <v>Q3</v>
      </c>
      <c r="S1605" s="5">
        <f>MONTH(SalesDataTable[[#This Row],[Order Date]])</f>
        <v>8</v>
      </c>
      <c r="T1605" s="8" t="str">
        <f>TEXT(SalesDataTable[[#This Row],[Order Date]],"mmm")</f>
        <v>Aug</v>
      </c>
    </row>
    <row r="1606" spans="1:20" ht="15.75" x14ac:dyDescent="0.25">
      <c r="A1606" s="2">
        <v>5132</v>
      </c>
      <c r="B1606" s="3">
        <v>46242</v>
      </c>
      <c r="C1606" s="4" t="s">
        <v>26</v>
      </c>
      <c r="D1606" s="4" t="s">
        <v>63</v>
      </c>
      <c r="E1606" s="4" t="s">
        <v>22</v>
      </c>
      <c r="F1606" s="4" t="s">
        <v>36</v>
      </c>
      <c r="G1606" s="4" t="s">
        <v>24</v>
      </c>
      <c r="H1606" s="4" t="s">
        <v>46</v>
      </c>
      <c r="I1606" s="5">
        <v>1</v>
      </c>
      <c r="J1606" s="6">
        <v>40.51</v>
      </c>
      <c r="K1606" s="7">
        <v>0.05</v>
      </c>
      <c r="L1606" s="6">
        <v>16.29</v>
      </c>
      <c r="M1606" s="6">
        <f t="shared" si="100"/>
        <v>38.484499999999997</v>
      </c>
      <c r="N1606" s="6">
        <f t="shared" si="101"/>
        <v>16.29</v>
      </c>
      <c r="O1606" s="6">
        <f t="shared" si="102"/>
        <v>22.194499999999998</v>
      </c>
      <c r="P1606" s="8">
        <f t="shared" si="103"/>
        <v>0.57671270251659756</v>
      </c>
      <c r="Q1606" s="9">
        <f>YEAR(SalesDataTable[[#This Row],[Order Date]])</f>
        <v>2026</v>
      </c>
      <c r="R1606" s="8" t="str">
        <f>"Q"&amp;ROUNDUP(MONTH(SalesDataTable[[#This Row],[Order Date]])/3,0)</f>
        <v>Q3</v>
      </c>
      <c r="S1606" s="5">
        <f>MONTH(SalesDataTable[[#This Row],[Order Date]])</f>
        <v>8</v>
      </c>
      <c r="T1606" s="8" t="str">
        <f>TEXT(SalesDataTable[[#This Row],[Order Date]],"mmm")</f>
        <v>Aug</v>
      </c>
    </row>
    <row r="1607" spans="1:20" ht="15.75" x14ac:dyDescent="0.25">
      <c r="A1607" s="2">
        <v>227</v>
      </c>
      <c r="B1607" s="3">
        <v>46243</v>
      </c>
      <c r="C1607" s="4" t="s">
        <v>40</v>
      </c>
      <c r="D1607" s="4" t="s">
        <v>51</v>
      </c>
      <c r="E1607" s="4" t="s">
        <v>48</v>
      </c>
      <c r="F1607" s="4" t="s">
        <v>23</v>
      </c>
      <c r="G1607" s="4" t="s">
        <v>54</v>
      </c>
      <c r="H1607" s="4" t="s">
        <v>55</v>
      </c>
      <c r="I1607" s="5">
        <v>3</v>
      </c>
      <c r="J1607" s="6">
        <v>40.61</v>
      </c>
      <c r="K1607" s="7">
        <v>0</v>
      </c>
      <c r="L1607" s="6">
        <v>14.72</v>
      </c>
      <c r="M1607" s="6">
        <f t="shared" si="100"/>
        <v>121.83</v>
      </c>
      <c r="N1607" s="6">
        <f t="shared" si="101"/>
        <v>44.160000000000004</v>
      </c>
      <c r="O1607" s="6">
        <f t="shared" si="102"/>
        <v>77.669999999999987</v>
      </c>
      <c r="P1607" s="8">
        <f t="shared" si="103"/>
        <v>0.63752770253632096</v>
      </c>
      <c r="Q1607" s="9">
        <f>YEAR(SalesDataTable[[#This Row],[Order Date]])</f>
        <v>2026</v>
      </c>
      <c r="R1607" s="8" t="str">
        <f>"Q"&amp;ROUNDUP(MONTH(SalesDataTable[[#This Row],[Order Date]])/3,0)</f>
        <v>Q3</v>
      </c>
      <c r="S1607" s="5">
        <f>MONTH(SalesDataTable[[#This Row],[Order Date]])</f>
        <v>8</v>
      </c>
      <c r="T1607" s="8" t="str">
        <f>TEXT(SalesDataTable[[#This Row],[Order Date]],"mmm")</f>
        <v>Aug</v>
      </c>
    </row>
    <row r="1608" spans="1:20" ht="15.75" x14ac:dyDescent="0.25">
      <c r="A1608" s="2">
        <v>390</v>
      </c>
      <c r="B1608" s="3">
        <v>46243</v>
      </c>
      <c r="C1608" s="4" t="s">
        <v>31</v>
      </c>
      <c r="D1608" s="4" t="s">
        <v>45</v>
      </c>
      <c r="E1608" s="4" t="s">
        <v>39</v>
      </c>
      <c r="F1608" s="4" t="s">
        <v>33</v>
      </c>
      <c r="G1608" s="4" t="s">
        <v>29</v>
      </c>
      <c r="H1608" s="4" t="s">
        <v>30</v>
      </c>
      <c r="I1608" s="5">
        <v>1</v>
      </c>
      <c r="J1608" s="6">
        <v>93.41</v>
      </c>
      <c r="K1608" s="7">
        <v>0.05</v>
      </c>
      <c r="L1608" s="6">
        <v>44.7</v>
      </c>
      <c r="M1608" s="6">
        <f t="shared" si="100"/>
        <v>88.739499999999992</v>
      </c>
      <c r="N1608" s="6">
        <f t="shared" si="101"/>
        <v>44.7</v>
      </c>
      <c r="O1608" s="6">
        <f t="shared" si="102"/>
        <v>44.03949999999999</v>
      </c>
      <c r="P1608" s="8">
        <f t="shared" si="103"/>
        <v>0.49627843294136198</v>
      </c>
      <c r="Q1608" s="9">
        <f>YEAR(SalesDataTable[[#This Row],[Order Date]])</f>
        <v>2026</v>
      </c>
      <c r="R1608" s="8" t="str">
        <f>"Q"&amp;ROUNDUP(MONTH(SalesDataTable[[#This Row],[Order Date]])/3,0)</f>
        <v>Q3</v>
      </c>
      <c r="S1608" s="5">
        <f>MONTH(SalesDataTable[[#This Row],[Order Date]])</f>
        <v>8</v>
      </c>
      <c r="T1608" s="8" t="str">
        <f>TEXT(SalesDataTable[[#This Row],[Order Date]],"mmm")</f>
        <v>Aug</v>
      </c>
    </row>
    <row r="1609" spans="1:20" ht="15.75" x14ac:dyDescent="0.25">
      <c r="A1609" s="2">
        <v>859</v>
      </c>
      <c r="B1609" s="3">
        <v>46243</v>
      </c>
      <c r="C1609" s="4" t="s">
        <v>20</v>
      </c>
      <c r="D1609" s="4" t="s">
        <v>21</v>
      </c>
      <c r="E1609" s="4" t="s">
        <v>39</v>
      </c>
      <c r="F1609" s="4" t="s">
        <v>33</v>
      </c>
      <c r="G1609" s="4" t="s">
        <v>29</v>
      </c>
      <c r="H1609" s="4" t="s">
        <v>30</v>
      </c>
      <c r="I1609" s="5">
        <v>2</v>
      </c>
      <c r="J1609" s="6">
        <v>90.23</v>
      </c>
      <c r="K1609" s="7">
        <v>0</v>
      </c>
      <c r="L1609" s="6">
        <v>44.22</v>
      </c>
      <c r="M1609" s="6">
        <f t="shared" si="100"/>
        <v>180.46</v>
      </c>
      <c r="N1609" s="6">
        <f t="shared" si="101"/>
        <v>88.44</v>
      </c>
      <c r="O1609" s="6">
        <f t="shared" si="102"/>
        <v>92.02000000000001</v>
      </c>
      <c r="P1609" s="8">
        <f t="shared" si="103"/>
        <v>0.50991909564446414</v>
      </c>
      <c r="Q1609" s="9">
        <f>YEAR(SalesDataTable[[#This Row],[Order Date]])</f>
        <v>2026</v>
      </c>
      <c r="R1609" s="8" t="str">
        <f>"Q"&amp;ROUNDUP(MONTH(SalesDataTable[[#This Row],[Order Date]])/3,0)</f>
        <v>Q3</v>
      </c>
      <c r="S1609" s="5">
        <f>MONTH(SalesDataTable[[#This Row],[Order Date]])</f>
        <v>8</v>
      </c>
      <c r="T1609" s="8" t="str">
        <f>TEXT(SalesDataTable[[#This Row],[Order Date]],"mmm")</f>
        <v>Aug</v>
      </c>
    </row>
    <row r="1610" spans="1:20" ht="15.75" x14ac:dyDescent="0.25">
      <c r="A1610" s="2">
        <v>1468</v>
      </c>
      <c r="B1610" s="3">
        <v>46243</v>
      </c>
      <c r="C1610" s="4" t="s">
        <v>26</v>
      </c>
      <c r="D1610" s="4" t="s">
        <v>61</v>
      </c>
      <c r="E1610" s="4" t="s">
        <v>39</v>
      </c>
      <c r="F1610" s="4" t="s">
        <v>23</v>
      </c>
      <c r="G1610" s="4" t="s">
        <v>24</v>
      </c>
      <c r="H1610" s="4" t="s">
        <v>42</v>
      </c>
      <c r="I1610" s="5">
        <v>1</v>
      </c>
      <c r="J1610" s="6">
        <v>51.75</v>
      </c>
      <c r="K1610" s="7">
        <v>0</v>
      </c>
      <c r="L1610" s="6">
        <v>22.36</v>
      </c>
      <c r="M1610" s="6">
        <f t="shared" si="100"/>
        <v>51.75</v>
      </c>
      <c r="N1610" s="6">
        <f t="shared" si="101"/>
        <v>22.36</v>
      </c>
      <c r="O1610" s="6">
        <f t="shared" si="102"/>
        <v>29.39</v>
      </c>
      <c r="P1610" s="8">
        <f t="shared" si="103"/>
        <v>0.56792270531400968</v>
      </c>
      <c r="Q1610" s="9">
        <f>YEAR(SalesDataTable[[#This Row],[Order Date]])</f>
        <v>2026</v>
      </c>
      <c r="R1610" s="8" t="str">
        <f>"Q"&amp;ROUNDUP(MONTH(SalesDataTable[[#This Row],[Order Date]])/3,0)</f>
        <v>Q3</v>
      </c>
      <c r="S1610" s="5">
        <f>MONTH(SalesDataTable[[#This Row],[Order Date]])</f>
        <v>8</v>
      </c>
      <c r="T1610" s="8" t="str">
        <f>TEXT(SalesDataTable[[#This Row],[Order Date]],"mmm")</f>
        <v>Aug</v>
      </c>
    </row>
    <row r="1611" spans="1:20" ht="15.75" x14ac:dyDescent="0.25">
      <c r="A1611" s="2">
        <v>2356</v>
      </c>
      <c r="B1611" s="3">
        <v>46243</v>
      </c>
      <c r="C1611" s="4" t="s">
        <v>40</v>
      </c>
      <c r="D1611" s="4" t="s">
        <v>67</v>
      </c>
      <c r="E1611" s="4" t="s">
        <v>39</v>
      </c>
      <c r="F1611" s="4" t="s">
        <v>33</v>
      </c>
      <c r="G1611" s="4" t="s">
        <v>24</v>
      </c>
      <c r="H1611" s="4" t="s">
        <v>50</v>
      </c>
      <c r="I1611" s="5">
        <v>3</v>
      </c>
      <c r="J1611" s="6">
        <v>102.91</v>
      </c>
      <c r="K1611" s="7">
        <v>0.1</v>
      </c>
      <c r="L1611" s="6">
        <v>50.23</v>
      </c>
      <c r="M1611" s="6">
        <f t="shared" si="100"/>
        <v>277.85700000000003</v>
      </c>
      <c r="N1611" s="6">
        <f t="shared" si="101"/>
        <v>150.69</v>
      </c>
      <c r="O1611" s="6">
        <f t="shared" si="102"/>
        <v>127.16700000000003</v>
      </c>
      <c r="P1611" s="8">
        <f t="shared" si="103"/>
        <v>0.45767067232425318</v>
      </c>
      <c r="Q1611" s="9">
        <f>YEAR(SalesDataTable[[#This Row],[Order Date]])</f>
        <v>2026</v>
      </c>
      <c r="R1611" s="8" t="str">
        <f>"Q"&amp;ROUNDUP(MONTH(SalesDataTable[[#This Row],[Order Date]])/3,0)</f>
        <v>Q3</v>
      </c>
      <c r="S1611" s="5">
        <f>MONTH(SalesDataTable[[#This Row],[Order Date]])</f>
        <v>8</v>
      </c>
      <c r="T1611" s="8" t="str">
        <f>TEXT(SalesDataTable[[#This Row],[Order Date]],"mmm")</f>
        <v>Aug</v>
      </c>
    </row>
    <row r="1612" spans="1:20" ht="15.75" x14ac:dyDescent="0.25">
      <c r="A1612" s="2">
        <v>3556</v>
      </c>
      <c r="B1612" s="3">
        <v>46243</v>
      </c>
      <c r="C1612" s="4" t="s">
        <v>31</v>
      </c>
      <c r="D1612" s="4" t="s">
        <v>72</v>
      </c>
      <c r="E1612" s="4" t="s">
        <v>22</v>
      </c>
      <c r="F1612" s="4" t="s">
        <v>33</v>
      </c>
      <c r="G1612" s="4" t="s">
        <v>24</v>
      </c>
      <c r="H1612" s="4" t="s">
        <v>25</v>
      </c>
      <c r="I1612" s="5">
        <v>4</v>
      </c>
      <c r="J1612" s="6">
        <v>82.63</v>
      </c>
      <c r="K1612" s="7">
        <v>0.1</v>
      </c>
      <c r="L1612" s="6">
        <v>43.78</v>
      </c>
      <c r="M1612" s="6">
        <f t="shared" si="100"/>
        <v>297.46800000000002</v>
      </c>
      <c r="N1612" s="6">
        <f t="shared" si="101"/>
        <v>175.12</v>
      </c>
      <c r="O1612" s="6">
        <f t="shared" si="102"/>
        <v>122.34800000000001</v>
      </c>
      <c r="P1612" s="8">
        <f t="shared" si="103"/>
        <v>0.41129802197211129</v>
      </c>
      <c r="Q1612" s="9">
        <f>YEAR(SalesDataTable[[#This Row],[Order Date]])</f>
        <v>2026</v>
      </c>
      <c r="R1612" s="8" t="str">
        <f>"Q"&amp;ROUNDUP(MONTH(SalesDataTable[[#This Row],[Order Date]])/3,0)</f>
        <v>Q3</v>
      </c>
      <c r="S1612" s="5">
        <f>MONTH(SalesDataTable[[#This Row],[Order Date]])</f>
        <v>8</v>
      </c>
      <c r="T1612" s="8" t="str">
        <f>TEXT(SalesDataTable[[#This Row],[Order Date]],"mmm")</f>
        <v>Aug</v>
      </c>
    </row>
    <row r="1613" spans="1:20" ht="15.75" x14ac:dyDescent="0.25">
      <c r="A1613" s="2">
        <v>925</v>
      </c>
      <c r="B1613" s="3">
        <v>46244</v>
      </c>
      <c r="C1613" s="4" t="s">
        <v>20</v>
      </c>
      <c r="D1613" s="4" t="s">
        <v>21</v>
      </c>
      <c r="E1613" s="4" t="s">
        <v>39</v>
      </c>
      <c r="F1613" s="4" t="s">
        <v>23</v>
      </c>
      <c r="G1613" s="4" t="s">
        <v>43</v>
      </c>
      <c r="H1613" s="4" t="s">
        <v>49</v>
      </c>
      <c r="I1613" s="5">
        <v>1</v>
      </c>
      <c r="J1613" s="6">
        <v>196.39</v>
      </c>
      <c r="K1613" s="7">
        <v>0</v>
      </c>
      <c r="L1613" s="6">
        <v>102.92</v>
      </c>
      <c r="M1613" s="6">
        <f t="shared" si="100"/>
        <v>196.39</v>
      </c>
      <c r="N1613" s="6">
        <f t="shared" si="101"/>
        <v>102.92</v>
      </c>
      <c r="O1613" s="6">
        <f t="shared" si="102"/>
        <v>93.469999999999985</v>
      </c>
      <c r="P1613" s="8">
        <f t="shared" si="103"/>
        <v>0.47594073017974436</v>
      </c>
      <c r="Q1613" s="9">
        <f>YEAR(SalesDataTable[[#This Row],[Order Date]])</f>
        <v>2026</v>
      </c>
      <c r="R1613" s="8" t="str">
        <f>"Q"&amp;ROUNDUP(MONTH(SalesDataTable[[#This Row],[Order Date]])/3,0)</f>
        <v>Q3</v>
      </c>
      <c r="S1613" s="5">
        <f>MONTH(SalesDataTable[[#This Row],[Order Date]])</f>
        <v>8</v>
      </c>
      <c r="T1613" s="8" t="str">
        <f>TEXT(SalesDataTable[[#This Row],[Order Date]],"mmm")</f>
        <v>Aug</v>
      </c>
    </row>
    <row r="1614" spans="1:20" ht="15.75" x14ac:dyDescent="0.25">
      <c r="A1614" s="2">
        <v>1563</v>
      </c>
      <c r="B1614" s="3">
        <v>46244</v>
      </c>
      <c r="C1614" s="4" t="s">
        <v>31</v>
      </c>
      <c r="D1614" s="4" t="s">
        <v>59</v>
      </c>
      <c r="E1614" s="4" t="s">
        <v>48</v>
      </c>
      <c r="F1614" s="4" t="s">
        <v>36</v>
      </c>
      <c r="G1614" s="4" t="s">
        <v>34</v>
      </c>
      <c r="H1614" s="4" t="s">
        <v>35</v>
      </c>
      <c r="I1614" s="5">
        <v>2</v>
      </c>
      <c r="J1614" s="6">
        <v>36.25</v>
      </c>
      <c r="K1614" s="7">
        <v>0</v>
      </c>
      <c r="L1614" s="6">
        <v>13.77</v>
      </c>
      <c r="M1614" s="6">
        <f t="shared" si="100"/>
        <v>72.5</v>
      </c>
      <c r="N1614" s="6">
        <f t="shared" si="101"/>
        <v>27.54</v>
      </c>
      <c r="O1614" s="6">
        <f t="shared" si="102"/>
        <v>44.96</v>
      </c>
      <c r="P1614" s="8">
        <f t="shared" si="103"/>
        <v>0.62013793103448278</v>
      </c>
      <c r="Q1614" s="9">
        <f>YEAR(SalesDataTable[[#This Row],[Order Date]])</f>
        <v>2026</v>
      </c>
      <c r="R1614" s="8" t="str">
        <f>"Q"&amp;ROUNDUP(MONTH(SalesDataTable[[#This Row],[Order Date]])/3,0)</f>
        <v>Q3</v>
      </c>
      <c r="S1614" s="5">
        <f>MONTH(SalesDataTable[[#This Row],[Order Date]])</f>
        <v>8</v>
      </c>
      <c r="T1614" s="8" t="str">
        <f>TEXT(SalesDataTable[[#This Row],[Order Date]],"mmm")</f>
        <v>Aug</v>
      </c>
    </row>
    <row r="1615" spans="1:20" ht="15.75" x14ac:dyDescent="0.25">
      <c r="A1615" s="2">
        <v>1634</v>
      </c>
      <c r="B1615" s="3">
        <v>46244</v>
      </c>
      <c r="C1615" s="4" t="s">
        <v>26</v>
      </c>
      <c r="D1615" s="4" t="s">
        <v>27</v>
      </c>
      <c r="E1615" s="4" t="s">
        <v>39</v>
      </c>
      <c r="F1615" s="4" t="s">
        <v>23</v>
      </c>
      <c r="G1615" s="4" t="s">
        <v>43</v>
      </c>
      <c r="H1615" s="4" t="s">
        <v>49</v>
      </c>
      <c r="I1615" s="5">
        <v>2</v>
      </c>
      <c r="J1615" s="6">
        <v>199.85</v>
      </c>
      <c r="K1615" s="7">
        <v>0.05</v>
      </c>
      <c r="L1615" s="6">
        <v>104.34</v>
      </c>
      <c r="M1615" s="6">
        <f t="shared" si="100"/>
        <v>379.71499999999997</v>
      </c>
      <c r="N1615" s="6">
        <f t="shared" si="101"/>
        <v>208.68</v>
      </c>
      <c r="O1615" s="6">
        <f t="shared" si="102"/>
        <v>171.03499999999997</v>
      </c>
      <c r="P1615" s="8">
        <f t="shared" si="103"/>
        <v>0.45042992770893953</v>
      </c>
      <c r="Q1615" s="9">
        <f>YEAR(SalesDataTable[[#This Row],[Order Date]])</f>
        <v>2026</v>
      </c>
      <c r="R1615" s="8" t="str">
        <f>"Q"&amp;ROUNDUP(MONTH(SalesDataTable[[#This Row],[Order Date]])/3,0)</f>
        <v>Q3</v>
      </c>
      <c r="S1615" s="5">
        <f>MONTH(SalesDataTable[[#This Row],[Order Date]])</f>
        <v>8</v>
      </c>
      <c r="T1615" s="8" t="str">
        <f>TEXT(SalesDataTable[[#This Row],[Order Date]],"mmm")</f>
        <v>Aug</v>
      </c>
    </row>
    <row r="1616" spans="1:20" ht="15.75" x14ac:dyDescent="0.25">
      <c r="A1616" s="2">
        <v>2187</v>
      </c>
      <c r="B1616" s="3">
        <v>46244</v>
      </c>
      <c r="C1616" s="4" t="s">
        <v>31</v>
      </c>
      <c r="D1616" s="4" t="s">
        <v>32</v>
      </c>
      <c r="E1616" s="4" t="s">
        <v>39</v>
      </c>
      <c r="F1616" s="4" t="s">
        <v>33</v>
      </c>
      <c r="G1616" s="4" t="s">
        <v>34</v>
      </c>
      <c r="H1616" s="4" t="s">
        <v>52</v>
      </c>
      <c r="I1616" s="5">
        <v>1</v>
      </c>
      <c r="J1616" s="6">
        <v>46.32</v>
      </c>
      <c r="K1616" s="7">
        <v>0.05</v>
      </c>
      <c r="L1616" s="6">
        <v>18.34</v>
      </c>
      <c r="M1616" s="6">
        <f t="shared" si="100"/>
        <v>44.003999999999998</v>
      </c>
      <c r="N1616" s="6">
        <f t="shared" si="101"/>
        <v>18.34</v>
      </c>
      <c r="O1616" s="6">
        <f t="shared" si="102"/>
        <v>25.663999999999998</v>
      </c>
      <c r="P1616" s="8">
        <f t="shared" si="103"/>
        <v>0.58321970729933637</v>
      </c>
      <c r="Q1616" s="9">
        <f>YEAR(SalesDataTable[[#This Row],[Order Date]])</f>
        <v>2026</v>
      </c>
      <c r="R1616" s="8" t="str">
        <f>"Q"&amp;ROUNDUP(MONTH(SalesDataTable[[#This Row],[Order Date]])/3,0)</f>
        <v>Q3</v>
      </c>
      <c r="S1616" s="5">
        <f>MONTH(SalesDataTable[[#This Row],[Order Date]])</f>
        <v>8</v>
      </c>
      <c r="T1616" s="8" t="str">
        <f>TEXT(SalesDataTable[[#This Row],[Order Date]],"mmm")</f>
        <v>Aug</v>
      </c>
    </row>
    <row r="1617" spans="1:20" ht="15.75" x14ac:dyDescent="0.25">
      <c r="A1617" s="2">
        <v>2773</v>
      </c>
      <c r="B1617" s="3">
        <v>46244</v>
      </c>
      <c r="C1617" s="4" t="s">
        <v>26</v>
      </c>
      <c r="D1617" s="4" t="s">
        <v>69</v>
      </c>
      <c r="E1617" s="4" t="s">
        <v>22</v>
      </c>
      <c r="F1617" s="4" t="s">
        <v>33</v>
      </c>
      <c r="G1617" s="4" t="s">
        <v>29</v>
      </c>
      <c r="H1617" s="4" t="s">
        <v>57</v>
      </c>
      <c r="I1617" s="5">
        <v>4</v>
      </c>
      <c r="J1617" s="6">
        <v>151.06</v>
      </c>
      <c r="K1617" s="7">
        <v>0</v>
      </c>
      <c r="L1617" s="6">
        <v>77.67</v>
      </c>
      <c r="M1617" s="6">
        <f t="shared" si="100"/>
        <v>604.24</v>
      </c>
      <c r="N1617" s="6">
        <f t="shared" si="101"/>
        <v>310.68</v>
      </c>
      <c r="O1617" s="6">
        <f t="shared" si="102"/>
        <v>293.56</v>
      </c>
      <c r="P1617" s="8">
        <f t="shared" si="103"/>
        <v>0.48583344366476894</v>
      </c>
      <c r="Q1617" s="9">
        <f>YEAR(SalesDataTable[[#This Row],[Order Date]])</f>
        <v>2026</v>
      </c>
      <c r="R1617" s="8" t="str">
        <f>"Q"&amp;ROUNDUP(MONTH(SalesDataTable[[#This Row],[Order Date]])/3,0)</f>
        <v>Q3</v>
      </c>
      <c r="S1617" s="5">
        <f>MONTH(SalesDataTable[[#This Row],[Order Date]])</f>
        <v>8</v>
      </c>
      <c r="T1617" s="8" t="str">
        <f>TEXT(SalesDataTable[[#This Row],[Order Date]],"mmm")</f>
        <v>Aug</v>
      </c>
    </row>
    <row r="1618" spans="1:20" ht="15.75" x14ac:dyDescent="0.25">
      <c r="A1618" s="2">
        <v>5040</v>
      </c>
      <c r="B1618" s="3">
        <v>46244</v>
      </c>
      <c r="C1618" s="4" t="s">
        <v>40</v>
      </c>
      <c r="D1618" s="4" t="s">
        <v>51</v>
      </c>
      <c r="E1618" s="4" t="s">
        <v>22</v>
      </c>
      <c r="F1618" s="4" t="s">
        <v>23</v>
      </c>
      <c r="G1618" s="4" t="s">
        <v>29</v>
      </c>
      <c r="H1618" s="4" t="s">
        <v>66</v>
      </c>
      <c r="I1618" s="5">
        <v>1</v>
      </c>
      <c r="J1618" s="6">
        <v>72.39</v>
      </c>
      <c r="K1618" s="7">
        <v>0.1</v>
      </c>
      <c r="L1618" s="6">
        <v>31.64</v>
      </c>
      <c r="M1618" s="6">
        <f t="shared" si="100"/>
        <v>65.150999999999996</v>
      </c>
      <c r="N1618" s="6">
        <f t="shared" si="101"/>
        <v>31.64</v>
      </c>
      <c r="O1618" s="6">
        <f t="shared" si="102"/>
        <v>33.510999999999996</v>
      </c>
      <c r="P1618" s="8">
        <f t="shared" si="103"/>
        <v>0.51435895074519189</v>
      </c>
      <c r="Q1618" s="9">
        <f>YEAR(SalesDataTable[[#This Row],[Order Date]])</f>
        <v>2026</v>
      </c>
      <c r="R1618" s="8" t="str">
        <f>"Q"&amp;ROUNDUP(MONTH(SalesDataTable[[#This Row],[Order Date]])/3,0)</f>
        <v>Q3</v>
      </c>
      <c r="S1618" s="5">
        <f>MONTH(SalesDataTable[[#This Row],[Order Date]])</f>
        <v>8</v>
      </c>
      <c r="T1618" s="8" t="str">
        <f>TEXT(SalesDataTable[[#This Row],[Order Date]],"mmm")</f>
        <v>Aug</v>
      </c>
    </row>
    <row r="1619" spans="1:20" ht="15.75" x14ac:dyDescent="0.25">
      <c r="A1619" s="2">
        <v>415</v>
      </c>
      <c r="B1619" s="3">
        <v>46245</v>
      </c>
      <c r="C1619" s="4" t="s">
        <v>20</v>
      </c>
      <c r="D1619" s="4" t="s">
        <v>56</v>
      </c>
      <c r="E1619" s="4" t="s">
        <v>39</v>
      </c>
      <c r="F1619" s="4" t="s">
        <v>23</v>
      </c>
      <c r="G1619" s="4" t="s">
        <v>29</v>
      </c>
      <c r="H1619" s="4" t="s">
        <v>66</v>
      </c>
      <c r="I1619" s="5">
        <v>1</v>
      </c>
      <c r="J1619" s="6">
        <v>72.650000000000006</v>
      </c>
      <c r="K1619" s="7">
        <v>0</v>
      </c>
      <c r="L1619" s="6">
        <v>31.72</v>
      </c>
      <c r="M1619" s="6">
        <f t="shared" si="100"/>
        <v>72.650000000000006</v>
      </c>
      <c r="N1619" s="6">
        <f t="shared" si="101"/>
        <v>31.72</v>
      </c>
      <c r="O1619" s="6">
        <f t="shared" si="102"/>
        <v>40.930000000000007</v>
      </c>
      <c r="P1619" s="8">
        <f t="shared" si="103"/>
        <v>0.56338609772883697</v>
      </c>
      <c r="Q1619" s="9">
        <f>YEAR(SalesDataTable[[#This Row],[Order Date]])</f>
        <v>2026</v>
      </c>
      <c r="R1619" s="8" t="str">
        <f>"Q"&amp;ROUNDUP(MONTH(SalesDataTable[[#This Row],[Order Date]])/3,0)</f>
        <v>Q3</v>
      </c>
      <c r="S1619" s="5">
        <f>MONTH(SalesDataTable[[#This Row],[Order Date]])</f>
        <v>8</v>
      </c>
      <c r="T1619" s="8" t="str">
        <f>TEXT(SalesDataTable[[#This Row],[Order Date]],"mmm")</f>
        <v>Aug</v>
      </c>
    </row>
    <row r="1620" spans="1:20" ht="15.75" x14ac:dyDescent="0.25">
      <c r="A1620" s="2">
        <v>1111</v>
      </c>
      <c r="B1620" s="3">
        <v>46245</v>
      </c>
      <c r="C1620" s="4" t="s">
        <v>40</v>
      </c>
      <c r="D1620" s="4" t="s">
        <v>67</v>
      </c>
      <c r="E1620" s="4" t="s">
        <v>22</v>
      </c>
      <c r="F1620" s="4" t="s">
        <v>33</v>
      </c>
      <c r="G1620" s="4" t="s">
        <v>43</v>
      </c>
      <c r="H1620" s="4" t="s">
        <v>49</v>
      </c>
      <c r="I1620" s="5">
        <v>1</v>
      </c>
      <c r="J1620" s="6">
        <v>198.44</v>
      </c>
      <c r="K1620" s="7">
        <v>0</v>
      </c>
      <c r="L1620" s="6">
        <v>106.79</v>
      </c>
      <c r="M1620" s="6">
        <f t="shared" si="100"/>
        <v>198.44</v>
      </c>
      <c r="N1620" s="6">
        <f t="shared" si="101"/>
        <v>106.79</v>
      </c>
      <c r="O1620" s="6">
        <f t="shared" si="102"/>
        <v>91.649999999999991</v>
      </c>
      <c r="P1620" s="8">
        <f t="shared" si="103"/>
        <v>0.46185244910300338</v>
      </c>
      <c r="Q1620" s="9">
        <f>YEAR(SalesDataTable[[#This Row],[Order Date]])</f>
        <v>2026</v>
      </c>
      <c r="R1620" s="8" t="str">
        <f>"Q"&amp;ROUNDUP(MONTH(SalesDataTable[[#This Row],[Order Date]])/3,0)</f>
        <v>Q3</v>
      </c>
      <c r="S1620" s="5">
        <f>MONTH(SalesDataTable[[#This Row],[Order Date]])</f>
        <v>8</v>
      </c>
      <c r="T1620" s="8" t="str">
        <f>TEXT(SalesDataTable[[#This Row],[Order Date]],"mmm")</f>
        <v>Aug</v>
      </c>
    </row>
    <row r="1621" spans="1:20" ht="15.75" x14ac:dyDescent="0.25">
      <c r="A1621" s="2">
        <v>1243</v>
      </c>
      <c r="B1621" s="3">
        <v>46245</v>
      </c>
      <c r="C1621" s="4" t="s">
        <v>31</v>
      </c>
      <c r="D1621" s="4" t="s">
        <v>72</v>
      </c>
      <c r="E1621" s="4" t="s">
        <v>22</v>
      </c>
      <c r="F1621" s="4" t="s">
        <v>23</v>
      </c>
      <c r="G1621" s="4" t="s">
        <v>43</v>
      </c>
      <c r="H1621" s="4" t="s">
        <v>49</v>
      </c>
      <c r="I1621" s="5">
        <v>1</v>
      </c>
      <c r="J1621" s="6">
        <v>193.67</v>
      </c>
      <c r="K1621" s="7">
        <v>0</v>
      </c>
      <c r="L1621" s="6">
        <v>103.79</v>
      </c>
      <c r="M1621" s="6">
        <f t="shared" si="100"/>
        <v>193.67</v>
      </c>
      <c r="N1621" s="6">
        <f t="shared" si="101"/>
        <v>103.79</v>
      </c>
      <c r="O1621" s="6">
        <f t="shared" si="102"/>
        <v>89.879999999999981</v>
      </c>
      <c r="P1621" s="8">
        <f t="shared" si="103"/>
        <v>0.46408839779005517</v>
      </c>
      <c r="Q1621" s="9">
        <f>YEAR(SalesDataTable[[#This Row],[Order Date]])</f>
        <v>2026</v>
      </c>
      <c r="R1621" s="8" t="str">
        <f>"Q"&amp;ROUNDUP(MONTH(SalesDataTable[[#This Row],[Order Date]])/3,0)</f>
        <v>Q3</v>
      </c>
      <c r="S1621" s="5">
        <f>MONTH(SalesDataTable[[#This Row],[Order Date]])</f>
        <v>8</v>
      </c>
      <c r="T1621" s="8" t="str">
        <f>TEXT(SalesDataTable[[#This Row],[Order Date]],"mmm")</f>
        <v>Aug</v>
      </c>
    </row>
    <row r="1622" spans="1:20" ht="15.75" x14ac:dyDescent="0.25">
      <c r="A1622" s="2">
        <v>1326</v>
      </c>
      <c r="B1622" s="3">
        <v>46245</v>
      </c>
      <c r="C1622" s="4" t="s">
        <v>40</v>
      </c>
      <c r="D1622" s="4" t="s">
        <v>53</v>
      </c>
      <c r="E1622" s="4" t="s">
        <v>22</v>
      </c>
      <c r="F1622" s="4" t="s">
        <v>23</v>
      </c>
      <c r="G1622" s="4" t="s">
        <v>34</v>
      </c>
      <c r="H1622" s="4" t="s">
        <v>68</v>
      </c>
      <c r="I1622" s="5">
        <v>5</v>
      </c>
      <c r="J1622" s="6">
        <v>166.03</v>
      </c>
      <c r="K1622" s="7">
        <v>0</v>
      </c>
      <c r="L1622" s="6">
        <v>87.46</v>
      </c>
      <c r="M1622" s="6">
        <f t="shared" si="100"/>
        <v>830.15</v>
      </c>
      <c r="N1622" s="6">
        <f t="shared" si="101"/>
        <v>437.29999999999995</v>
      </c>
      <c r="O1622" s="6">
        <f t="shared" si="102"/>
        <v>392.85</v>
      </c>
      <c r="P1622" s="8">
        <f t="shared" si="103"/>
        <v>0.47322772992832624</v>
      </c>
      <c r="Q1622" s="9">
        <f>YEAR(SalesDataTable[[#This Row],[Order Date]])</f>
        <v>2026</v>
      </c>
      <c r="R1622" s="8" t="str">
        <f>"Q"&amp;ROUNDUP(MONTH(SalesDataTable[[#This Row],[Order Date]])/3,0)</f>
        <v>Q3</v>
      </c>
      <c r="S1622" s="5">
        <f>MONTH(SalesDataTable[[#This Row],[Order Date]])</f>
        <v>8</v>
      </c>
      <c r="T1622" s="8" t="str">
        <f>TEXT(SalesDataTable[[#This Row],[Order Date]],"mmm")</f>
        <v>Aug</v>
      </c>
    </row>
    <row r="1623" spans="1:20" ht="15.75" x14ac:dyDescent="0.25">
      <c r="A1623" s="2">
        <v>1682</v>
      </c>
      <c r="B1623" s="3">
        <v>46245</v>
      </c>
      <c r="C1623" s="4" t="s">
        <v>20</v>
      </c>
      <c r="D1623" s="4" t="s">
        <v>21</v>
      </c>
      <c r="E1623" s="4" t="s">
        <v>22</v>
      </c>
      <c r="F1623" s="4" t="s">
        <v>36</v>
      </c>
      <c r="G1623" s="4" t="s">
        <v>43</v>
      </c>
      <c r="H1623" s="4" t="s">
        <v>60</v>
      </c>
      <c r="I1623" s="5">
        <v>2</v>
      </c>
      <c r="J1623" s="6">
        <v>81.569999999999993</v>
      </c>
      <c r="K1623" s="7">
        <v>0</v>
      </c>
      <c r="L1623" s="6">
        <v>40.36</v>
      </c>
      <c r="M1623" s="6">
        <f t="shared" si="100"/>
        <v>163.13999999999999</v>
      </c>
      <c r="N1623" s="6">
        <f t="shared" si="101"/>
        <v>80.72</v>
      </c>
      <c r="O1623" s="6">
        <f t="shared" si="102"/>
        <v>82.419999999999987</v>
      </c>
      <c r="P1623" s="8">
        <f t="shared" si="103"/>
        <v>0.50521024886600463</v>
      </c>
      <c r="Q1623" s="9">
        <f>YEAR(SalesDataTable[[#This Row],[Order Date]])</f>
        <v>2026</v>
      </c>
      <c r="R1623" s="8" t="str">
        <f>"Q"&amp;ROUNDUP(MONTH(SalesDataTable[[#This Row],[Order Date]])/3,0)</f>
        <v>Q3</v>
      </c>
      <c r="S1623" s="5">
        <f>MONTH(SalesDataTable[[#This Row],[Order Date]])</f>
        <v>8</v>
      </c>
      <c r="T1623" s="8" t="str">
        <f>TEXT(SalesDataTable[[#This Row],[Order Date]],"mmm")</f>
        <v>Aug</v>
      </c>
    </row>
    <row r="1624" spans="1:20" ht="15.75" x14ac:dyDescent="0.25">
      <c r="A1624" s="2">
        <v>2618</v>
      </c>
      <c r="B1624" s="3">
        <v>46245</v>
      </c>
      <c r="C1624" s="4" t="s">
        <v>20</v>
      </c>
      <c r="D1624" s="4" t="s">
        <v>70</v>
      </c>
      <c r="E1624" s="4" t="s">
        <v>39</v>
      </c>
      <c r="F1624" s="4" t="s">
        <v>36</v>
      </c>
      <c r="G1624" s="4" t="s">
        <v>29</v>
      </c>
      <c r="H1624" s="4" t="s">
        <v>37</v>
      </c>
      <c r="I1624" s="5">
        <v>2</v>
      </c>
      <c r="J1624" s="6">
        <v>143.86000000000001</v>
      </c>
      <c r="K1624" s="7">
        <v>0</v>
      </c>
      <c r="L1624" s="6">
        <v>81.23</v>
      </c>
      <c r="M1624" s="6">
        <f t="shared" si="100"/>
        <v>287.72000000000003</v>
      </c>
      <c r="N1624" s="6">
        <f t="shared" si="101"/>
        <v>162.46</v>
      </c>
      <c r="O1624" s="6">
        <f t="shared" si="102"/>
        <v>125.26000000000002</v>
      </c>
      <c r="P1624" s="8">
        <f t="shared" si="103"/>
        <v>0.43535381621020441</v>
      </c>
      <c r="Q1624" s="9">
        <f>YEAR(SalesDataTable[[#This Row],[Order Date]])</f>
        <v>2026</v>
      </c>
      <c r="R1624" s="8" t="str">
        <f>"Q"&amp;ROUNDUP(MONTH(SalesDataTable[[#This Row],[Order Date]])/3,0)</f>
        <v>Q3</v>
      </c>
      <c r="S1624" s="5">
        <f>MONTH(SalesDataTable[[#This Row],[Order Date]])</f>
        <v>8</v>
      </c>
      <c r="T1624" s="8" t="str">
        <f>TEXT(SalesDataTable[[#This Row],[Order Date]],"mmm")</f>
        <v>Aug</v>
      </c>
    </row>
    <row r="1625" spans="1:20" ht="15.75" x14ac:dyDescent="0.25">
      <c r="A1625" s="2">
        <v>3319</v>
      </c>
      <c r="B1625" s="3">
        <v>46245</v>
      </c>
      <c r="C1625" s="4" t="s">
        <v>26</v>
      </c>
      <c r="D1625" s="4" t="s">
        <v>69</v>
      </c>
      <c r="E1625" s="4" t="s">
        <v>22</v>
      </c>
      <c r="F1625" s="4" t="s">
        <v>23</v>
      </c>
      <c r="G1625" s="4" t="s">
        <v>29</v>
      </c>
      <c r="H1625" s="4" t="s">
        <v>30</v>
      </c>
      <c r="I1625" s="5">
        <v>3</v>
      </c>
      <c r="J1625" s="6">
        <v>93.53</v>
      </c>
      <c r="K1625" s="7">
        <v>0</v>
      </c>
      <c r="L1625" s="6">
        <v>46.19</v>
      </c>
      <c r="M1625" s="6">
        <f t="shared" si="100"/>
        <v>280.59000000000003</v>
      </c>
      <c r="N1625" s="6">
        <f t="shared" si="101"/>
        <v>138.57</v>
      </c>
      <c r="O1625" s="6">
        <f t="shared" si="102"/>
        <v>142.02000000000004</v>
      </c>
      <c r="P1625" s="8">
        <f t="shared" si="103"/>
        <v>0.5061477600769807</v>
      </c>
      <c r="Q1625" s="9">
        <f>YEAR(SalesDataTable[[#This Row],[Order Date]])</f>
        <v>2026</v>
      </c>
      <c r="R1625" s="8" t="str">
        <f>"Q"&amp;ROUNDUP(MONTH(SalesDataTable[[#This Row],[Order Date]])/3,0)</f>
        <v>Q3</v>
      </c>
      <c r="S1625" s="5">
        <f>MONTH(SalesDataTable[[#This Row],[Order Date]])</f>
        <v>8</v>
      </c>
      <c r="T1625" s="8" t="str">
        <f>TEXT(SalesDataTable[[#This Row],[Order Date]],"mmm")</f>
        <v>Aug</v>
      </c>
    </row>
    <row r="1626" spans="1:20" ht="15.75" x14ac:dyDescent="0.25">
      <c r="A1626" s="2">
        <v>4600</v>
      </c>
      <c r="B1626" s="3">
        <v>46245</v>
      </c>
      <c r="C1626" s="4" t="s">
        <v>40</v>
      </c>
      <c r="D1626" s="4" t="s">
        <v>41</v>
      </c>
      <c r="E1626" s="4" t="s">
        <v>28</v>
      </c>
      <c r="F1626" s="4" t="s">
        <v>36</v>
      </c>
      <c r="G1626" s="4" t="s">
        <v>34</v>
      </c>
      <c r="H1626" s="4" t="s">
        <v>68</v>
      </c>
      <c r="I1626" s="5">
        <v>10</v>
      </c>
      <c r="J1626" s="6">
        <v>162.38</v>
      </c>
      <c r="K1626" s="7">
        <v>0.05</v>
      </c>
      <c r="L1626" s="6">
        <v>85.82</v>
      </c>
      <c r="M1626" s="6">
        <f t="shared" si="100"/>
        <v>1542.61</v>
      </c>
      <c r="N1626" s="6">
        <f t="shared" si="101"/>
        <v>858.19999999999993</v>
      </c>
      <c r="O1626" s="6">
        <f t="shared" si="102"/>
        <v>684.41</v>
      </c>
      <c r="P1626" s="8">
        <f t="shared" si="103"/>
        <v>0.44367014345816508</v>
      </c>
      <c r="Q1626" s="9">
        <f>YEAR(SalesDataTable[[#This Row],[Order Date]])</f>
        <v>2026</v>
      </c>
      <c r="R1626" s="8" t="str">
        <f>"Q"&amp;ROUNDUP(MONTH(SalesDataTable[[#This Row],[Order Date]])/3,0)</f>
        <v>Q3</v>
      </c>
      <c r="S1626" s="5">
        <f>MONTH(SalesDataTable[[#This Row],[Order Date]])</f>
        <v>8</v>
      </c>
      <c r="T1626" s="8" t="str">
        <f>TEXT(SalesDataTable[[#This Row],[Order Date]],"mmm")</f>
        <v>Aug</v>
      </c>
    </row>
    <row r="1627" spans="1:20" ht="15.75" x14ac:dyDescent="0.25">
      <c r="A1627" s="2">
        <v>5168</v>
      </c>
      <c r="B1627" s="3">
        <v>46245</v>
      </c>
      <c r="C1627" s="4" t="s">
        <v>20</v>
      </c>
      <c r="D1627" s="4" t="s">
        <v>70</v>
      </c>
      <c r="E1627" s="4" t="s">
        <v>48</v>
      </c>
      <c r="F1627" s="4" t="s">
        <v>36</v>
      </c>
      <c r="G1627" s="4" t="s">
        <v>54</v>
      </c>
      <c r="H1627" s="4" t="s">
        <v>58</v>
      </c>
      <c r="I1627" s="5">
        <v>1</v>
      </c>
      <c r="J1627" s="6">
        <v>122.52</v>
      </c>
      <c r="K1627" s="7">
        <v>0.05</v>
      </c>
      <c r="L1627" s="6">
        <v>69.66</v>
      </c>
      <c r="M1627" s="6">
        <f t="shared" si="100"/>
        <v>116.39399999999999</v>
      </c>
      <c r="N1627" s="6">
        <f t="shared" si="101"/>
        <v>69.66</v>
      </c>
      <c r="O1627" s="6">
        <f t="shared" si="102"/>
        <v>46.733999999999995</v>
      </c>
      <c r="P1627" s="8">
        <f t="shared" si="103"/>
        <v>0.40151554203824935</v>
      </c>
      <c r="Q1627" s="9">
        <f>YEAR(SalesDataTable[[#This Row],[Order Date]])</f>
        <v>2026</v>
      </c>
      <c r="R1627" s="8" t="str">
        <f>"Q"&amp;ROUNDUP(MONTH(SalesDataTable[[#This Row],[Order Date]])/3,0)</f>
        <v>Q3</v>
      </c>
      <c r="S1627" s="5">
        <f>MONTH(SalesDataTable[[#This Row],[Order Date]])</f>
        <v>8</v>
      </c>
      <c r="T1627" s="8" t="str">
        <f>TEXT(SalesDataTable[[#This Row],[Order Date]],"mmm")</f>
        <v>Aug</v>
      </c>
    </row>
    <row r="1628" spans="1:20" ht="15.75" x14ac:dyDescent="0.25">
      <c r="A1628" s="2">
        <v>245</v>
      </c>
      <c r="B1628" s="3">
        <v>46246</v>
      </c>
      <c r="C1628" s="4" t="s">
        <v>40</v>
      </c>
      <c r="D1628" s="4" t="s">
        <v>67</v>
      </c>
      <c r="E1628" s="4" t="s">
        <v>48</v>
      </c>
      <c r="F1628" s="4" t="s">
        <v>23</v>
      </c>
      <c r="G1628" s="4" t="s">
        <v>29</v>
      </c>
      <c r="H1628" s="4" t="s">
        <v>37</v>
      </c>
      <c r="I1628" s="5">
        <v>1</v>
      </c>
      <c r="J1628" s="6">
        <v>142.84</v>
      </c>
      <c r="K1628" s="7">
        <v>0</v>
      </c>
      <c r="L1628" s="6">
        <v>77.7</v>
      </c>
      <c r="M1628" s="6">
        <f t="shared" si="100"/>
        <v>142.84</v>
      </c>
      <c r="N1628" s="6">
        <f t="shared" si="101"/>
        <v>77.7</v>
      </c>
      <c r="O1628" s="6">
        <f t="shared" si="102"/>
        <v>65.14</v>
      </c>
      <c r="P1628" s="8">
        <f t="shared" si="103"/>
        <v>0.4560347241669</v>
      </c>
      <c r="Q1628" s="9">
        <f>YEAR(SalesDataTable[[#This Row],[Order Date]])</f>
        <v>2026</v>
      </c>
      <c r="R1628" s="8" t="str">
        <f>"Q"&amp;ROUNDUP(MONTH(SalesDataTable[[#This Row],[Order Date]])/3,0)</f>
        <v>Q3</v>
      </c>
      <c r="S1628" s="5">
        <f>MONTH(SalesDataTable[[#This Row],[Order Date]])</f>
        <v>8</v>
      </c>
      <c r="T1628" s="8" t="str">
        <f>TEXT(SalesDataTable[[#This Row],[Order Date]],"mmm")</f>
        <v>Aug</v>
      </c>
    </row>
    <row r="1629" spans="1:20" ht="15.75" x14ac:dyDescent="0.25">
      <c r="A1629" s="2">
        <v>322</v>
      </c>
      <c r="B1629" s="3">
        <v>46246</v>
      </c>
      <c r="C1629" s="4" t="s">
        <v>26</v>
      </c>
      <c r="D1629" s="4" t="s">
        <v>69</v>
      </c>
      <c r="E1629" s="4" t="s">
        <v>39</v>
      </c>
      <c r="F1629" s="4" t="s">
        <v>23</v>
      </c>
      <c r="G1629" s="4" t="s">
        <v>29</v>
      </c>
      <c r="H1629" s="4" t="s">
        <v>66</v>
      </c>
      <c r="I1629" s="5">
        <v>3</v>
      </c>
      <c r="J1629" s="6">
        <v>72.349999999999994</v>
      </c>
      <c r="K1629" s="7">
        <v>0</v>
      </c>
      <c r="L1629" s="6">
        <v>32.119999999999997</v>
      </c>
      <c r="M1629" s="6">
        <f t="shared" si="100"/>
        <v>217.04999999999998</v>
      </c>
      <c r="N1629" s="6">
        <f t="shared" si="101"/>
        <v>96.359999999999985</v>
      </c>
      <c r="O1629" s="6">
        <f t="shared" si="102"/>
        <v>120.69</v>
      </c>
      <c r="P1629" s="8">
        <f t="shared" si="103"/>
        <v>0.55604699378023503</v>
      </c>
      <c r="Q1629" s="9">
        <f>YEAR(SalesDataTable[[#This Row],[Order Date]])</f>
        <v>2026</v>
      </c>
      <c r="R1629" s="8" t="str">
        <f>"Q"&amp;ROUNDUP(MONTH(SalesDataTable[[#This Row],[Order Date]])/3,0)</f>
        <v>Q3</v>
      </c>
      <c r="S1629" s="5">
        <f>MONTH(SalesDataTable[[#This Row],[Order Date]])</f>
        <v>8</v>
      </c>
      <c r="T1629" s="8" t="str">
        <f>TEXT(SalesDataTable[[#This Row],[Order Date]],"mmm")</f>
        <v>Aug</v>
      </c>
    </row>
    <row r="1630" spans="1:20" ht="15.75" x14ac:dyDescent="0.25">
      <c r="A1630" s="2">
        <v>1101</v>
      </c>
      <c r="B1630" s="3">
        <v>46246</v>
      </c>
      <c r="C1630" s="4" t="s">
        <v>40</v>
      </c>
      <c r="D1630" s="4" t="s">
        <v>41</v>
      </c>
      <c r="E1630" s="4" t="s">
        <v>22</v>
      </c>
      <c r="F1630" s="4" t="s">
        <v>33</v>
      </c>
      <c r="G1630" s="4" t="s">
        <v>54</v>
      </c>
      <c r="H1630" s="4" t="s">
        <v>55</v>
      </c>
      <c r="I1630" s="5">
        <v>3</v>
      </c>
      <c r="J1630" s="6">
        <v>40.14</v>
      </c>
      <c r="K1630" s="7">
        <v>0.05</v>
      </c>
      <c r="L1630" s="6">
        <v>14.53</v>
      </c>
      <c r="M1630" s="6">
        <f t="shared" si="100"/>
        <v>114.399</v>
      </c>
      <c r="N1630" s="6">
        <f t="shared" si="101"/>
        <v>43.589999999999996</v>
      </c>
      <c r="O1630" s="6">
        <f t="shared" si="102"/>
        <v>70.808999999999997</v>
      </c>
      <c r="P1630" s="8">
        <f t="shared" si="103"/>
        <v>0.61896520074476169</v>
      </c>
      <c r="Q1630" s="9">
        <f>YEAR(SalesDataTable[[#This Row],[Order Date]])</f>
        <v>2026</v>
      </c>
      <c r="R1630" s="8" t="str">
        <f>"Q"&amp;ROUNDUP(MONTH(SalesDataTable[[#This Row],[Order Date]])/3,0)</f>
        <v>Q3</v>
      </c>
      <c r="S1630" s="5">
        <f>MONTH(SalesDataTable[[#This Row],[Order Date]])</f>
        <v>8</v>
      </c>
      <c r="T1630" s="8" t="str">
        <f>TEXT(SalesDataTable[[#This Row],[Order Date]],"mmm")</f>
        <v>Aug</v>
      </c>
    </row>
    <row r="1631" spans="1:20" ht="15.75" x14ac:dyDescent="0.25">
      <c r="A1631" s="2">
        <v>1564</v>
      </c>
      <c r="B1631" s="3">
        <v>46246</v>
      </c>
      <c r="C1631" s="4" t="s">
        <v>40</v>
      </c>
      <c r="D1631" s="4" t="s">
        <v>67</v>
      </c>
      <c r="E1631" s="4" t="s">
        <v>22</v>
      </c>
      <c r="F1631" s="4" t="s">
        <v>33</v>
      </c>
      <c r="G1631" s="4" t="s">
        <v>54</v>
      </c>
      <c r="H1631" s="4" t="s">
        <v>65</v>
      </c>
      <c r="I1631" s="5">
        <v>2</v>
      </c>
      <c r="J1631" s="6">
        <v>51.84</v>
      </c>
      <c r="K1631" s="7">
        <v>0</v>
      </c>
      <c r="L1631" s="6">
        <v>21.62</v>
      </c>
      <c r="M1631" s="6">
        <f t="shared" si="100"/>
        <v>103.68</v>
      </c>
      <c r="N1631" s="6">
        <f t="shared" si="101"/>
        <v>43.24</v>
      </c>
      <c r="O1631" s="6">
        <f t="shared" si="102"/>
        <v>60.440000000000005</v>
      </c>
      <c r="P1631" s="8">
        <f t="shared" si="103"/>
        <v>0.58294753086419759</v>
      </c>
      <c r="Q1631" s="9">
        <f>YEAR(SalesDataTable[[#This Row],[Order Date]])</f>
        <v>2026</v>
      </c>
      <c r="R1631" s="8" t="str">
        <f>"Q"&amp;ROUNDUP(MONTH(SalesDataTable[[#This Row],[Order Date]])/3,0)</f>
        <v>Q3</v>
      </c>
      <c r="S1631" s="5">
        <f>MONTH(SalesDataTable[[#This Row],[Order Date]])</f>
        <v>8</v>
      </c>
      <c r="T1631" s="8" t="str">
        <f>TEXT(SalesDataTable[[#This Row],[Order Date]],"mmm")</f>
        <v>Aug</v>
      </c>
    </row>
    <row r="1632" spans="1:20" ht="15.75" x14ac:dyDescent="0.25">
      <c r="A1632" s="2">
        <v>3712</v>
      </c>
      <c r="B1632" s="3">
        <v>46246</v>
      </c>
      <c r="C1632" s="4" t="s">
        <v>40</v>
      </c>
      <c r="D1632" s="4" t="s">
        <v>53</v>
      </c>
      <c r="E1632" s="4" t="s">
        <v>22</v>
      </c>
      <c r="F1632" s="4" t="s">
        <v>33</v>
      </c>
      <c r="G1632" s="4" t="s">
        <v>24</v>
      </c>
      <c r="H1632" s="4" t="s">
        <v>25</v>
      </c>
      <c r="I1632" s="5">
        <v>3</v>
      </c>
      <c r="J1632" s="6">
        <v>82.32</v>
      </c>
      <c r="K1632" s="7">
        <v>0.15</v>
      </c>
      <c r="L1632" s="6">
        <v>41.95</v>
      </c>
      <c r="M1632" s="6">
        <f t="shared" si="100"/>
        <v>209.91599999999997</v>
      </c>
      <c r="N1632" s="6">
        <f t="shared" si="101"/>
        <v>125.85000000000001</v>
      </c>
      <c r="O1632" s="6">
        <f t="shared" si="102"/>
        <v>84.06599999999996</v>
      </c>
      <c r="P1632" s="8">
        <f t="shared" si="103"/>
        <v>0.40047447550448739</v>
      </c>
      <c r="Q1632" s="9">
        <f>YEAR(SalesDataTable[[#This Row],[Order Date]])</f>
        <v>2026</v>
      </c>
      <c r="R1632" s="8" t="str">
        <f>"Q"&amp;ROUNDUP(MONTH(SalesDataTable[[#This Row],[Order Date]])/3,0)</f>
        <v>Q3</v>
      </c>
      <c r="S1632" s="5">
        <f>MONTH(SalesDataTable[[#This Row],[Order Date]])</f>
        <v>8</v>
      </c>
      <c r="T1632" s="8" t="str">
        <f>TEXT(SalesDataTable[[#This Row],[Order Date]],"mmm")</f>
        <v>Aug</v>
      </c>
    </row>
    <row r="1633" spans="1:20" ht="15.75" x14ac:dyDescent="0.25">
      <c r="A1633" s="2">
        <v>771</v>
      </c>
      <c r="B1633" s="3">
        <v>46247</v>
      </c>
      <c r="C1633" s="4" t="s">
        <v>31</v>
      </c>
      <c r="D1633" s="4" t="s">
        <v>45</v>
      </c>
      <c r="E1633" s="4" t="s">
        <v>22</v>
      </c>
      <c r="F1633" s="4" t="s">
        <v>23</v>
      </c>
      <c r="G1633" s="4" t="s">
        <v>29</v>
      </c>
      <c r="H1633" s="4" t="s">
        <v>30</v>
      </c>
      <c r="I1633" s="5">
        <v>1</v>
      </c>
      <c r="J1633" s="6">
        <v>91.78</v>
      </c>
      <c r="K1633" s="7">
        <v>0</v>
      </c>
      <c r="L1633" s="6">
        <v>46.15</v>
      </c>
      <c r="M1633" s="6">
        <f t="shared" si="100"/>
        <v>91.78</v>
      </c>
      <c r="N1633" s="6">
        <f t="shared" si="101"/>
        <v>46.15</v>
      </c>
      <c r="O1633" s="6">
        <f t="shared" si="102"/>
        <v>45.63</v>
      </c>
      <c r="P1633" s="8">
        <f t="shared" si="103"/>
        <v>0.49716713881019831</v>
      </c>
      <c r="Q1633" s="9">
        <f>YEAR(SalesDataTable[[#This Row],[Order Date]])</f>
        <v>2026</v>
      </c>
      <c r="R1633" s="8" t="str">
        <f>"Q"&amp;ROUNDUP(MONTH(SalesDataTable[[#This Row],[Order Date]])/3,0)</f>
        <v>Q3</v>
      </c>
      <c r="S1633" s="5">
        <f>MONTH(SalesDataTable[[#This Row],[Order Date]])</f>
        <v>8</v>
      </c>
      <c r="T1633" s="8" t="str">
        <f>TEXT(SalesDataTable[[#This Row],[Order Date]],"mmm")</f>
        <v>Aug</v>
      </c>
    </row>
    <row r="1634" spans="1:20" ht="15.75" x14ac:dyDescent="0.25">
      <c r="A1634" s="2">
        <v>2749</v>
      </c>
      <c r="B1634" s="3">
        <v>46247</v>
      </c>
      <c r="C1634" s="4" t="s">
        <v>26</v>
      </c>
      <c r="D1634" s="4" t="s">
        <v>69</v>
      </c>
      <c r="E1634" s="4" t="s">
        <v>22</v>
      </c>
      <c r="F1634" s="4" t="s">
        <v>36</v>
      </c>
      <c r="G1634" s="4" t="s">
        <v>29</v>
      </c>
      <c r="H1634" s="4" t="s">
        <v>30</v>
      </c>
      <c r="I1634" s="5">
        <v>2</v>
      </c>
      <c r="J1634" s="6">
        <v>93.13</v>
      </c>
      <c r="K1634" s="7">
        <v>0</v>
      </c>
      <c r="L1634" s="6">
        <v>45.68</v>
      </c>
      <c r="M1634" s="6">
        <f t="shared" si="100"/>
        <v>186.26</v>
      </c>
      <c r="N1634" s="6">
        <f t="shared" si="101"/>
        <v>91.36</v>
      </c>
      <c r="O1634" s="6">
        <f t="shared" si="102"/>
        <v>94.899999999999991</v>
      </c>
      <c r="P1634" s="8">
        <f t="shared" si="103"/>
        <v>0.50950284548480618</v>
      </c>
      <c r="Q1634" s="9">
        <f>YEAR(SalesDataTable[[#This Row],[Order Date]])</f>
        <v>2026</v>
      </c>
      <c r="R1634" s="8" t="str">
        <f>"Q"&amp;ROUNDUP(MONTH(SalesDataTable[[#This Row],[Order Date]])/3,0)</f>
        <v>Q3</v>
      </c>
      <c r="S1634" s="5">
        <f>MONTH(SalesDataTable[[#This Row],[Order Date]])</f>
        <v>8</v>
      </c>
      <c r="T1634" s="8" t="str">
        <f>TEXT(SalesDataTable[[#This Row],[Order Date]],"mmm")</f>
        <v>Aug</v>
      </c>
    </row>
    <row r="1635" spans="1:20" ht="15.75" x14ac:dyDescent="0.25">
      <c r="A1635" s="2">
        <v>4252</v>
      </c>
      <c r="B1635" s="3">
        <v>46247</v>
      </c>
      <c r="C1635" s="4" t="s">
        <v>26</v>
      </c>
      <c r="D1635" s="4" t="s">
        <v>63</v>
      </c>
      <c r="E1635" s="4" t="s">
        <v>22</v>
      </c>
      <c r="F1635" s="4" t="s">
        <v>23</v>
      </c>
      <c r="G1635" s="4" t="s">
        <v>34</v>
      </c>
      <c r="H1635" s="4" t="s">
        <v>35</v>
      </c>
      <c r="I1635" s="5">
        <v>1</v>
      </c>
      <c r="J1635" s="6">
        <v>36.67</v>
      </c>
      <c r="K1635" s="7">
        <v>0.1</v>
      </c>
      <c r="L1635" s="6">
        <v>13.18</v>
      </c>
      <c r="M1635" s="6">
        <f t="shared" si="100"/>
        <v>33.003</v>
      </c>
      <c r="N1635" s="6">
        <f t="shared" si="101"/>
        <v>13.18</v>
      </c>
      <c r="O1635" s="6">
        <f t="shared" si="102"/>
        <v>19.823</v>
      </c>
      <c r="P1635" s="8">
        <f t="shared" si="103"/>
        <v>0.60064236584552921</v>
      </c>
      <c r="Q1635" s="9">
        <f>YEAR(SalesDataTable[[#This Row],[Order Date]])</f>
        <v>2026</v>
      </c>
      <c r="R1635" s="8" t="str">
        <f>"Q"&amp;ROUNDUP(MONTH(SalesDataTable[[#This Row],[Order Date]])/3,0)</f>
        <v>Q3</v>
      </c>
      <c r="S1635" s="5">
        <f>MONTH(SalesDataTable[[#This Row],[Order Date]])</f>
        <v>8</v>
      </c>
      <c r="T1635" s="8" t="str">
        <f>TEXT(SalesDataTable[[#This Row],[Order Date]],"mmm")</f>
        <v>Aug</v>
      </c>
    </row>
    <row r="1636" spans="1:20" ht="15.75" x14ac:dyDescent="0.25">
      <c r="A1636" s="2">
        <v>4665</v>
      </c>
      <c r="B1636" s="3">
        <v>46247</v>
      </c>
      <c r="C1636" s="4" t="s">
        <v>40</v>
      </c>
      <c r="D1636" s="4" t="s">
        <v>53</v>
      </c>
      <c r="E1636" s="4" t="s">
        <v>28</v>
      </c>
      <c r="F1636" s="4" t="s">
        <v>23</v>
      </c>
      <c r="G1636" s="4" t="s">
        <v>54</v>
      </c>
      <c r="H1636" s="4" t="s">
        <v>65</v>
      </c>
      <c r="I1636" s="5">
        <v>4</v>
      </c>
      <c r="J1636" s="6">
        <v>51.25</v>
      </c>
      <c r="K1636" s="7">
        <v>0.1</v>
      </c>
      <c r="L1636" s="6">
        <v>21.77</v>
      </c>
      <c r="M1636" s="6">
        <f t="shared" si="100"/>
        <v>184.5</v>
      </c>
      <c r="N1636" s="6">
        <f t="shared" si="101"/>
        <v>87.08</v>
      </c>
      <c r="O1636" s="6">
        <f t="shared" si="102"/>
        <v>97.42</v>
      </c>
      <c r="P1636" s="8">
        <f t="shared" si="103"/>
        <v>0.52802168021680218</v>
      </c>
      <c r="Q1636" s="9">
        <f>YEAR(SalesDataTable[[#This Row],[Order Date]])</f>
        <v>2026</v>
      </c>
      <c r="R1636" s="8" t="str">
        <f>"Q"&amp;ROUNDUP(MONTH(SalesDataTable[[#This Row],[Order Date]])/3,0)</f>
        <v>Q3</v>
      </c>
      <c r="S1636" s="5">
        <f>MONTH(SalesDataTable[[#This Row],[Order Date]])</f>
        <v>8</v>
      </c>
      <c r="T1636" s="8" t="str">
        <f>TEXT(SalesDataTable[[#This Row],[Order Date]],"mmm")</f>
        <v>Aug</v>
      </c>
    </row>
    <row r="1637" spans="1:20" ht="15.75" x14ac:dyDescent="0.25">
      <c r="A1637" s="2">
        <v>4767</v>
      </c>
      <c r="B1637" s="3">
        <v>46247</v>
      </c>
      <c r="C1637" s="4" t="s">
        <v>40</v>
      </c>
      <c r="D1637" s="4" t="s">
        <v>53</v>
      </c>
      <c r="E1637" s="4" t="s">
        <v>48</v>
      </c>
      <c r="F1637" s="4" t="s">
        <v>36</v>
      </c>
      <c r="G1637" s="4" t="s">
        <v>54</v>
      </c>
      <c r="H1637" s="4" t="s">
        <v>55</v>
      </c>
      <c r="I1637" s="5">
        <v>1</v>
      </c>
      <c r="J1637" s="6">
        <v>39.61</v>
      </c>
      <c r="K1637" s="7">
        <v>0.1</v>
      </c>
      <c r="L1637" s="6">
        <v>14.85</v>
      </c>
      <c r="M1637" s="6">
        <f t="shared" si="100"/>
        <v>35.649000000000001</v>
      </c>
      <c r="N1637" s="6">
        <f t="shared" si="101"/>
        <v>14.85</v>
      </c>
      <c r="O1637" s="6">
        <f t="shared" si="102"/>
        <v>20.798999999999999</v>
      </c>
      <c r="P1637" s="8">
        <f t="shared" si="103"/>
        <v>0.58343852562484222</v>
      </c>
      <c r="Q1637" s="9">
        <f>YEAR(SalesDataTable[[#This Row],[Order Date]])</f>
        <v>2026</v>
      </c>
      <c r="R1637" s="8" t="str">
        <f>"Q"&amp;ROUNDUP(MONTH(SalesDataTable[[#This Row],[Order Date]])/3,0)</f>
        <v>Q3</v>
      </c>
      <c r="S1637" s="5">
        <f>MONTH(SalesDataTable[[#This Row],[Order Date]])</f>
        <v>8</v>
      </c>
      <c r="T1637" s="8" t="str">
        <f>TEXT(SalesDataTable[[#This Row],[Order Date]],"mmm")</f>
        <v>Aug</v>
      </c>
    </row>
    <row r="1638" spans="1:20" ht="15.75" x14ac:dyDescent="0.25">
      <c r="A1638" s="2">
        <v>4832</v>
      </c>
      <c r="B1638" s="3">
        <v>46247</v>
      </c>
      <c r="C1638" s="4" t="s">
        <v>20</v>
      </c>
      <c r="D1638" s="4" t="s">
        <v>70</v>
      </c>
      <c r="E1638" s="4" t="s">
        <v>48</v>
      </c>
      <c r="F1638" s="4" t="s">
        <v>23</v>
      </c>
      <c r="G1638" s="4" t="s">
        <v>24</v>
      </c>
      <c r="H1638" s="4" t="s">
        <v>25</v>
      </c>
      <c r="I1638" s="5">
        <v>2</v>
      </c>
      <c r="J1638" s="6">
        <v>81.59</v>
      </c>
      <c r="K1638" s="7">
        <v>0.15</v>
      </c>
      <c r="L1638" s="6">
        <v>43.9</v>
      </c>
      <c r="M1638" s="6">
        <f t="shared" si="100"/>
        <v>138.703</v>
      </c>
      <c r="N1638" s="6">
        <f t="shared" si="101"/>
        <v>87.8</v>
      </c>
      <c r="O1638" s="6">
        <f t="shared" si="102"/>
        <v>50.903000000000006</v>
      </c>
      <c r="P1638" s="8">
        <f t="shared" si="103"/>
        <v>0.3669927831409559</v>
      </c>
      <c r="Q1638" s="9">
        <f>YEAR(SalesDataTable[[#This Row],[Order Date]])</f>
        <v>2026</v>
      </c>
      <c r="R1638" s="8" t="str">
        <f>"Q"&amp;ROUNDUP(MONTH(SalesDataTable[[#This Row],[Order Date]])/3,0)</f>
        <v>Q3</v>
      </c>
      <c r="S1638" s="5">
        <f>MONTH(SalesDataTable[[#This Row],[Order Date]])</f>
        <v>8</v>
      </c>
      <c r="T1638" s="8" t="str">
        <f>TEXT(SalesDataTable[[#This Row],[Order Date]],"mmm")</f>
        <v>Aug</v>
      </c>
    </row>
    <row r="1639" spans="1:20" ht="15.75" x14ac:dyDescent="0.25">
      <c r="A1639" s="2">
        <v>747</v>
      </c>
      <c r="B1639" s="3">
        <v>46248</v>
      </c>
      <c r="C1639" s="4" t="s">
        <v>26</v>
      </c>
      <c r="D1639" s="4" t="s">
        <v>27</v>
      </c>
      <c r="E1639" s="4" t="s">
        <v>39</v>
      </c>
      <c r="F1639" s="4" t="s">
        <v>33</v>
      </c>
      <c r="G1639" s="4" t="s">
        <v>54</v>
      </c>
      <c r="H1639" s="4" t="s">
        <v>58</v>
      </c>
      <c r="I1639" s="5">
        <v>3</v>
      </c>
      <c r="J1639" s="6">
        <v>122.96</v>
      </c>
      <c r="K1639" s="7">
        <v>0.1</v>
      </c>
      <c r="L1639" s="6">
        <v>67.62</v>
      </c>
      <c r="M1639" s="6">
        <f t="shared" si="100"/>
        <v>331.99200000000002</v>
      </c>
      <c r="N1639" s="6">
        <f t="shared" si="101"/>
        <v>202.86</v>
      </c>
      <c r="O1639" s="6">
        <f t="shared" si="102"/>
        <v>129.13200000000001</v>
      </c>
      <c r="P1639" s="8">
        <f t="shared" si="103"/>
        <v>0.38896117978746475</v>
      </c>
      <c r="Q1639" s="9">
        <f>YEAR(SalesDataTable[[#This Row],[Order Date]])</f>
        <v>2026</v>
      </c>
      <c r="R1639" s="8" t="str">
        <f>"Q"&amp;ROUNDUP(MONTH(SalesDataTable[[#This Row],[Order Date]])/3,0)</f>
        <v>Q3</v>
      </c>
      <c r="S1639" s="5">
        <f>MONTH(SalesDataTable[[#This Row],[Order Date]])</f>
        <v>8</v>
      </c>
      <c r="T1639" s="8" t="str">
        <f>TEXT(SalesDataTable[[#This Row],[Order Date]],"mmm")</f>
        <v>Aug</v>
      </c>
    </row>
    <row r="1640" spans="1:20" ht="15.75" x14ac:dyDescent="0.25">
      <c r="A1640" s="2">
        <v>2281</v>
      </c>
      <c r="B1640" s="3">
        <v>46248</v>
      </c>
      <c r="C1640" s="4" t="s">
        <v>26</v>
      </c>
      <c r="D1640" s="4" t="s">
        <v>61</v>
      </c>
      <c r="E1640" s="4" t="s">
        <v>39</v>
      </c>
      <c r="F1640" s="4" t="s">
        <v>23</v>
      </c>
      <c r="G1640" s="4" t="s">
        <v>29</v>
      </c>
      <c r="H1640" s="4" t="s">
        <v>66</v>
      </c>
      <c r="I1640" s="5">
        <v>1</v>
      </c>
      <c r="J1640" s="6">
        <v>70.91</v>
      </c>
      <c r="K1640" s="7">
        <v>0</v>
      </c>
      <c r="L1640" s="6">
        <v>33.11</v>
      </c>
      <c r="M1640" s="6">
        <f t="shared" si="100"/>
        <v>70.91</v>
      </c>
      <c r="N1640" s="6">
        <f t="shared" si="101"/>
        <v>33.11</v>
      </c>
      <c r="O1640" s="6">
        <f t="shared" si="102"/>
        <v>37.799999999999997</v>
      </c>
      <c r="P1640" s="8">
        <f t="shared" si="103"/>
        <v>0.53307008884501483</v>
      </c>
      <c r="Q1640" s="9">
        <f>YEAR(SalesDataTable[[#This Row],[Order Date]])</f>
        <v>2026</v>
      </c>
      <c r="R1640" s="8" t="str">
        <f>"Q"&amp;ROUNDUP(MONTH(SalesDataTable[[#This Row],[Order Date]])/3,0)</f>
        <v>Q3</v>
      </c>
      <c r="S1640" s="5">
        <f>MONTH(SalesDataTable[[#This Row],[Order Date]])</f>
        <v>8</v>
      </c>
      <c r="T1640" s="8" t="str">
        <f>TEXT(SalesDataTable[[#This Row],[Order Date]],"mmm")</f>
        <v>Aug</v>
      </c>
    </row>
    <row r="1641" spans="1:20" ht="15.75" x14ac:dyDescent="0.25">
      <c r="A1641" s="2">
        <v>2414</v>
      </c>
      <c r="B1641" s="3">
        <v>46248</v>
      </c>
      <c r="C1641" s="4" t="s">
        <v>26</v>
      </c>
      <c r="D1641" s="4" t="s">
        <v>47</v>
      </c>
      <c r="E1641" s="4" t="s">
        <v>28</v>
      </c>
      <c r="F1641" s="4" t="s">
        <v>36</v>
      </c>
      <c r="G1641" s="4" t="s">
        <v>24</v>
      </c>
      <c r="H1641" s="4" t="s">
        <v>42</v>
      </c>
      <c r="I1641" s="5">
        <v>6</v>
      </c>
      <c r="J1641" s="6">
        <v>50.94</v>
      </c>
      <c r="K1641" s="7">
        <v>0.1</v>
      </c>
      <c r="L1641" s="6">
        <v>22.76</v>
      </c>
      <c r="M1641" s="6">
        <f t="shared" si="100"/>
        <v>275.07600000000002</v>
      </c>
      <c r="N1641" s="6">
        <f t="shared" si="101"/>
        <v>136.56</v>
      </c>
      <c r="O1641" s="6">
        <f t="shared" si="102"/>
        <v>138.51600000000002</v>
      </c>
      <c r="P1641" s="8">
        <f t="shared" si="103"/>
        <v>0.50355538105832576</v>
      </c>
      <c r="Q1641" s="9">
        <f>YEAR(SalesDataTable[[#This Row],[Order Date]])</f>
        <v>2026</v>
      </c>
      <c r="R1641" s="8" t="str">
        <f>"Q"&amp;ROUNDUP(MONTH(SalesDataTable[[#This Row],[Order Date]])/3,0)</f>
        <v>Q3</v>
      </c>
      <c r="S1641" s="5">
        <f>MONTH(SalesDataTable[[#This Row],[Order Date]])</f>
        <v>8</v>
      </c>
      <c r="T1641" s="8" t="str">
        <f>TEXT(SalesDataTable[[#This Row],[Order Date]],"mmm")</f>
        <v>Aug</v>
      </c>
    </row>
    <row r="1642" spans="1:20" ht="15.75" x14ac:dyDescent="0.25">
      <c r="A1642" s="2">
        <v>3162</v>
      </c>
      <c r="B1642" s="3">
        <v>46248</v>
      </c>
      <c r="C1642" s="4" t="s">
        <v>26</v>
      </c>
      <c r="D1642" s="4" t="s">
        <v>27</v>
      </c>
      <c r="E1642" s="4" t="s">
        <v>22</v>
      </c>
      <c r="F1642" s="4" t="s">
        <v>33</v>
      </c>
      <c r="G1642" s="4" t="s">
        <v>29</v>
      </c>
      <c r="H1642" s="4" t="s">
        <v>37</v>
      </c>
      <c r="I1642" s="5">
        <v>1</v>
      </c>
      <c r="J1642" s="6">
        <v>144.96</v>
      </c>
      <c r="K1642" s="7">
        <v>0.05</v>
      </c>
      <c r="L1642" s="6">
        <v>77.959999999999994</v>
      </c>
      <c r="M1642" s="6">
        <f t="shared" si="100"/>
        <v>137.71199999999999</v>
      </c>
      <c r="N1642" s="6">
        <f t="shared" si="101"/>
        <v>77.959999999999994</v>
      </c>
      <c r="O1642" s="6">
        <f t="shared" si="102"/>
        <v>59.751999999999995</v>
      </c>
      <c r="P1642" s="8">
        <f t="shared" si="103"/>
        <v>0.43389101893807364</v>
      </c>
      <c r="Q1642" s="9">
        <f>YEAR(SalesDataTable[[#This Row],[Order Date]])</f>
        <v>2026</v>
      </c>
      <c r="R1642" s="8" t="str">
        <f>"Q"&amp;ROUNDUP(MONTH(SalesDataTable[[#This Row],[Order Date]])/3,0)</f>
        <v>Q3</v>
      </c>
      <c r="S1642" s="5">
        <f>MONTH(SalesDataTable[[#This Row],[Order Date]])</f>
        <v>8</v>
      </c>
      <c r="T1642" s="8" t="str">
        <f>TEXT(SalesDataTable[[#This Row],[Order Date]],"mmm")</f>
        <v>Aug</v>
      </c>
    </row>
    <row r="1643" spans="1:20" ht="15.75" x14ac:dyDescent="0.25">
      <c r="A1643" s="2">
        <v>3200</v>
      </c>
      <c r="B1643" s="3">
        <v>46248</v>
      </c>
      <c r="C1643" s="4" t="s">
        <v>40</v>
      </c>
      <c r="D1643" s="4" t="s">
        <v>53</v>
      </c>
      <c r="E1643" s="4" t="s">
        <v>39</v>
      </c>
      <c r="F1643" s="4" t="s">
        <v>33</v>
      </c>
      <c r="G1643" s="4" t="s">
        <v>29</v>
      </c>
      <c r="H1643" s="4" t="s">
        <v>57</v>
      </c>
      <c r="I1643" s="5">
        <v>1</v>
      </c>
      <c r="J1643" s="6">
        <v>152.97</v>
      </c>
      <c r="K1643" s="7">
        <v>0</v>
      </c>
      <c r="L1643" s="6">
        <v>79.66</v>
      </c>
      <c r="M1643" s="6">
        <f t="shared" si="100"/>
        <v>152.97</v>
      </c>
      <c r="N1643" s="6">
        <f t="shared" si="101"/>
        <v>79.66</v>
      </c>
      <c r="O1643" s="6">
        <f t="shared" si="102"/>
        <v>73.31</v>
      </c>
      <c r="P1643" s="8">
        <f t="shared" si="103"/>
        <v>0.47924429626724196</v>
      </c>
      <c r="Q1643" s="9">
        <f>YEAR(SalesDataTable[[#This Row],[Order Date]])</f>
        <v>2026</v>
      </c>
      <c r="R1643" s="8" t="str">
        <f>"Q"&amp;ROUNDUP(MONTH(SalesDataTable[[#This Row],[Order Date]])/3,0)</f>
        <v>Q3</v>
      </c>
      <c r="S1643" s="5">
        <f>MONTH(SalesDataTable[[#This Row],[Order Date]])</f>
        <v>8</v>
      </c>
      <c r="T1643" s="8" t="str">
        <f>TEXT(SalesDataTable[[#This Row],[Order Date]],"mmm")</f>
        <v>Aug</v>
      </c>
    </row>
    <row r="1644" spans="1:20" ht="15.75" x14ac:dyDescent="0.25">
      <c r="A1644" s="2">
        <v>3521</v>
      </c>
      <c r="B1644" s="3">
        <v>46248</v>
      </c>
      <c r="C1644" s="4" t="s">
        <v>31</v>
      </c>
      <c r="D1644" s="4" t="s">
        <v>72</v>
      </c>
      <c r="E1644" s="4" t="s">
        <v>22</v>
      </c>
      <c r="F1644" s="4" t="s">
        <v>36</v>
      </c>
      <c r="G1644" s="4" t="s">
        <v>34</v>
      </c>
      <c r="H1644" s="4" t="s">
        <v>52</v>
      </c>
      <c r="I1644" s="5">
        <v>2</v>
      </c>
      <c r="J1644" s="6">
        <v>45.79</v>
      </c>
      <c r="K1644" s="7">
        <v>0</v>
      </c>
      <c r="L1644" s="6">
        <v>18.23</v>
      </c>
      <c r="M1644" s="6">
        <f t="shared" si="100"/>
        <v>91.58</v>
      </c>
      <c r="N1644" s="6">
        <f t="shared" si="101"/>
        <v>36.46</v>
      </c>
      <c r="O1644" s="6">
        <f t="shared" si="102"/>
        <v>55.12</v>
      </c>
      <c r="P1644" s="8">
        <f t="shared" si="103"/>
        <v>0.60187813933173184</v>
      </c>
      <c r="Q1644" s="9">
        <f>YEAR(SalesDataTable[[#This Row],[Order Date]])</f>
        <v>2026</v>
      </c>
      <c r="R1644" s="8" t="str">
        <f>"Q"&amp;ROUNDUP(MONTH(SalesDataTable[[#This Row],[Order Date]])/3,0)</f>
        <v>Q3</v>
      </c>
      <c r="S1644" s="5">
        <f>MONTH(SalesDataTable[[#This Row],[Order Date]])</f>
        <v>8</v>
      </c>
      <c r="T1644" s="8" t="str">
        <f>TEXT(SalesDataTable[[#This Row],[Order Date]],"mmm")</f>
        <v>Aug</v>
      </c>
    </row>
    <row r="1645" spans="1:20" ht="15.75" x14ac:dyDescent="0.25">
      <c r="A1645" s="2">
        <v>4447</v>
      </c>
      <c r="B1645" s="3">
        <v>46248</v>
      </c>
      <c r="C1645" s="4" t="s">
        <v>26</v>
      </c>
      <c r="D1645" s="4" t="s">
        <v>47</v>
      </c>
      <c r="E1645" s="4" t="s">
        <v>22</v>
      </c>
      <c r="F1645" s="4" t="s">
        <v>33</v>
      </c>
      <c r="G1645" s="4" t="s">
        <v>34</v>
      </c>
      <c r="H1645" s="4" t="s">
        <v>68</v>
      </c>
      <c r="I1645" s="5">
        <v>1</v>
      </c>
      <c r="J1645" s="6">
        <v>161.31</v>
      </c>
      <c r="K1645" s="7">
        <v>0</v>
      </c>
      <c r="L1645" s="6">
        <v>87.81</v>
      </c>
      <c r="M1645" s="6">
        <f t="shared" si="100"/>
        <v>161.31</v>
      </c>
      <c r="N1645" s="6">
        <f t="shared" si="101"/>
        <v>87.81</v>
      </c>
      <c r="O1645" s="6">
        <f t="shared" si="102"/>
        <v>73.5</v>
      </c>
      <c r="P1645" s="8">
        <f t="shared" si="103"/>
        <v>0.45564441138181139</v>
      </c>
      <c r="Q1645" s="9">
        <f>YEAR(SalesDataTable[[#This Row],[Order Date]])</f>
        <v>2026</v>
      </c>
      <c r="R1645" s="8" t="str">
        <f>"Q"&amp;ROUNDUP(MONTH(SalesDataTable[[#This Row],[Order Date]])/3,0)</f>
        <v>Q3</v>
      </c>
      <c r="S1645" s="5">
        <f>MONTH(SalesDataTable[[#This Row],[Order Date]])</f>
        <v>8</v>
      </c>
      <c r="T1645" s="8" t="str">
        <f>TEXT(SalesDataTable[[#This Row],[Order Date]],"mmm")</f>
        <v>Aug</v>
      </c>
    </row>
    <row r="1646" spans="1:20" ht="15.75" x14ac:dyDescent="0.25">
      <c r="A1646" s="2">
        <v>421</v>
      </c>
      <c r="B1646" s="3">
        <v>46249</v>
      </c>
      <c r="C1646" s="4" t="s">
        <v>40</v>
      </c>
      <c r="D1646" s="4" t="s">
        <v>51</v>
      </c>
      <c r="E1646" s="4" t="s">
        <v>22</v>
      </c>
      <c r="F1646" s="4" t="s">
        <v>33</v>
      </c>
      <c r="G1646" s="4" t="s">
        <v>54</v>
      </c>
      <c r="H1646" s="4" t="s">
        <v>62</v>
      </c>
      <c r="I1646" s="5">
        <v>2</v>
      </c>
      <c r="J1646" s="6">
        <v>35.97</v>
      </c>
      <c r="K1646" s="7">
        <v>0.05</v>
      </c>
      <c r="L1646" s="6">
        <v>14.28</v>
      </c>
      <c r="M1646" s="6">
        <f t="shared" si="100"/>
        <v>68.342999999999989</v>
      </c>
      <c r="N1646" s="6">
        <f t="shared" si="101"/>
        <v>28.56</v>
      </c>
      <c r="O1646" s="6">
        <f t="shared" si="102"/>
        <v>39.782999999999987</v>
      </c>
      <c r="P1646" s="8">
        <f t="shared" si="103"/>
        <v>0.58210789693165343</v>
      </c>
      <c r="Q1646" s="9">
        <f>YEAR(SalesDataTable[[#This Row],[Order Date]])</f>
        <v>2026</v>
      </c>
      <c r="R1646" s="8" t="str">
        <f>"Q"&amp;ROUNDUP(MONTH(SalesDataTable[[#This Row],[Order Date]])/3,0)</f>
        <v>Q3</v>
      </c>
      <c r="S1646" s="5">
        <f>MONTH(SalesDataTable[[#This Row],[Order Date]])</f>
        <v>8</v>
      </c>
      <c r="T1646" s="8" t="str">
        <f>TEXT(SalesDataTable[[#This Row],[Order Date]],"mmm")</f>
        <v>Aug</v>
      </c>
    </row>
    <row r="1647" spans="1:20" ht="15.75" x14ac:dyDescent="0.25">
      <c r="A1647" s="2">
        <v>962</v>
      </c>
      <c r="B1647" s="3">
        <v>46249</v>
      </c>
      <c r="C1647" s="4" t="s">
        <v>20</v>
      </c>
      <c r="D1647" s="4" t="s">
        <v>21</v>
      </c>
      <c r="E1647" s="4" t="s">
        <v>39</v>
      </c>
      <c r="F1647" s="4" t="s">
        <v>33</v>
      </c>
      <c r="G1647" s="4" t="s">
        <v>54</v>
      </c>
      <c r="H1647" s="4" t="s">
        <v>55</v>
      </c>
      <c r="I1647" s="5">
        <v>2</v>
      </c>
      <c r="J1647" s="6">
        <v>39.729999999999997</v>
      </c>
      <c r="K1647" s="7">
        <v>0</v>
      </c>
      <c r="L1647" s="6">
        <v>14.95</v>
      </c>
      <c r="M1647" s="6">
        <f t="shared" si="100"/>
        <v>79.459999999999994</v>
      </c>
      <c r="N1647" s="6">
        <f t="shared" si="101"/>
        <v>29.9</v>
      </c>
      <c r="O1647" s="6">
        <f t="shared" si="102"/>
        <v>49.559999999999995</v>
      </c>
      <c r="P1647" s="8">
        <f t="shared" si="103"/>
        <v>0.62371004278882458</v>
      </c>
      <c r="Q1647" s="9">
        <f>YEAR(SalesDataTable[[#This Row],[Order Date]])</f>
        <v>2026</v>
      </c>
      <c r="R1647" s="8" t="str">
        <f>"Q"&amp;ROUNDUP(MONTH(SalesDataTable[[#This Row],[Order Date]])/3,0)</f>
        <v>Q3</v>
      </c>
      <c r="S1647" s="5">
        <f>MONTH(SalesDataTable[[#This Row],[Order Date]])</f>
        <v>8</v>
      </c>
      <c r="T1647" s="8" t="str">
        <f>TEXT(SalesDataTable[[#This Row],[Order Date]],"mmm")</f>
        <v>Aug</v>
      </c>
    </row>
    <row r="1648" spans="1:20" ht="15.75" x14ac:dyDescent="0.25">
      <c r="A1648" s="2">
        <v>1386</v>
      </c>
      <c r="B1648" s="3">
        <v>46249</v>
      </c>
      <c r="C1648" s="4" t="s">
        <v>26</v>
      </c>
      <c r="D1648" s="4" t="s">
        <v>63</v>
      </c>
      <c r="E1648" s="4" t="s">
        <v>22</v>
      </c>
      <c r="F1648" s="4" t="s">
        <v>36</v>
      </c>
      <c r="G1648" s="4" t="s">
        <v>34</v>
      </c>
      <c r="H1648" s="4" t="s">
        <v>35</v>
      </c>
      <c r="I1648" s="5">
        <v>2</v>
      </c>
      <c r="J1648" s="6">
        <v>36.049999999999997</v>
      </c>
      <c r="K1648" s="7">
        <v>0</v>
      </c>
      <c r="L1648" s="6">
        <v>13.8</v>
      </c>
      <c r="M1648" s="6">
        <f t="shared" si="100"/>
        <v>72.099999999999994</v>
      </c>
      <c r="N1648" s="6">
        <f t="shared" si="101"/>
        <v>27.6</v>
      </c>
      <c r="O1648" s="6">
        <f t="shared" si="102"/>
        <v>44.499999999999993</v>
      </c>
      <c r="P1648" s="8">
        <f t="shared" si="103"/>
        <v>0.61719833564493753</v>
      </c>
      <c r="Q1648" s="9">
        <f>YEAR(SalesDataTable[[#This Row],[Order Date]])</f>
        <v>2026</v>
      </c>
      <c r="R1648" s="8" t="str">
        <f>"Q"&amp;ROUNDUP(MONTH(SalesDataTable[[#This Row],[Order Date]])/3,0)</f>
        <v>Q3</v>
      </c>
      <c r="S1648" s="5">
        <f>MONTH(SalesDataTable[[#This Row],[Order Date]])</f>
        <v>8</v>
      </c>
      <c r="T1648" s="8" t="str">
        <f>TEXT(SalesDataTable[[#This Row],[Order Date]],"mmm")</f>
        <v>Aug</v>
      </c>
    </row>
    <row r="1649" spans="1:20" ht="15.75" x14ac:dyDescent="0.25">
      <c r="A1649" s="2">
        <v>3083</v>
      </c>
      <c r="B1649" s="3">
        <v>46249</v>
      </c>
      <c r="C1649" s="4" t="s">
        <v>40</v>
      </c>
      <c r="D1649" s="4" t="s">
        <v>51</v>
      </c>
      <c r="E1649" s="4" t="s">
        <v>22</v>
      </c>
      <c r="F1649" s="4" t="s">
        <v>33</v>
      </c>
      <c r="G1649" s="4" t="s">
        <v>43</v>
      </c>
      <c r="H1649" s="4" t="s">
        <v>49</v>
      </c>
      <c r="I1649" s="5">
        <v>1</v>
      </c>
      <c r="J1649" s="6">
        <v>194.36</v>
      </c>
      <c r="K1649" s="7">
        <v>0</v>
      </c>
      <c r="L1649" s="6">
        <v>106.01</v>
      </c>
      <c r="M1649" s="6">
        <f t="shared" si="100"/>
        <v>194.36</v>
      </c>
      <c r="N1649" s="6">
        <f t="shared" si="101"/>
        <v>106.01</v>
      </c>
      <c r="O1649" s="6">
        <f t="shared" si="102"/>
        <v>88.350000000000009</v>
      </c>
      <c r="P1649" s="8">
        <f t="shared" si="103"/>
        <v>0.45456884132537562</v>
      </c>
      <c r="Q1649" s="9">
        <f>YEAR(SalesDataTable[[#This Row],[Order Date]])</f>
        <v>2026</v>
      </c>
      <c r="R1649" s="8" t="str">
        <f>"Q"&amp;ROUNDUP(MONTH(SalesDataTable[[#This Row],[Order Date]])/3,0)</f>
        <v>Q3</v>
      </c>
      <c r="S1649" s="5">
        <f>MONTH(SalesDataTable[[#This Row],[Order Date]])</f>
        <v>8</v>
      </c>
      <c r="T1649" s="8" t="str">
        <f>TEXT(SalesDataTable[[#This Row],[Order Date]],"mmm")</f>
        <v>Aug</v>
      </c>
    </row>
    <row r="1650" spans="1:20" ht="15.75" x14ac:dyDescent="0.25">
      <c r="A1650" s="2">
        <v>3174</v>
      </c>
      <c r="B1650" s="3">
        <v>46249</v>
      </c>
      <c r="C1650" s="4" t="s">
        <v>40</v>
      </c>
      <c r="D1650" s="4" t="s">
        <v>41</v>
      </c>
      <c r="E1650" s="4" t="s">
        <v>39</v>
      </c>
      <c r="F1650" s="4" t="s">
        <v>23</v>
      </c>
      <c r="G1650" s="4" t="s">
        <v>43</v>
      </c>
      <c r="H1650" s="4" t="s">
        <v>49</v>
      </c>
      <c r="I1650" s="5">
        <v>1</v>
      </c>
      <c r="J1650" s="6">
        <v>192.67</v>
      </c>
      <c r="K1650" s="7">
        <v>0.05</v>
      </c>
      <c r="L1650" s="6">
        <v>103.37</v>
      </c>
      <c r="M1650" s="6">
        <f t="shared" si="100"/>
        <v>183.03649999999999</v>
      </c>
      <c r="N1650" s="6">
        <f t="shared" si="101"/>
        <v>103.37</v>
      </c>
      <c r="O1650" s="6">
        <f t="shared" si="102"/>
        <v>79.666499999999985</v>
      </c>
      <c r="P1650" s="8">
        <f t="shared" si="103"/>
        <v>0.43524925356417976</v>
      </c>
      <c r="Q1650" s="9">
        <f>YEAR(SalesDataTable[[#This Row],[Order Date]])</f>
        <v>2026</v>
      </c>
      <c r="R1650" s="8" t="str">
        <f>"Q"&amp;ROUNDUP(MONTH(SalesDataTable[[#This Row],[Order Date]])/3,0)</f>
        <v>Q3</v>
      </c>
      <c r="S1650" s="5">
        <f>MONTH(SalesDataTable[[#This Row],[Order Date]])</f>
        <v>8</v>
      </c>
      <c r="T1650" s="8" t="str">
        <f>TEXT(SalesDataTable[[#This Row],[Order Date]],"mmm")</f>
        <v>Aug</v>
      </c>
    </row>
    <row r="1651" spans="1:20" ht="15.75" x14ac:dyDescent="0.25">
      <c r="A1651" s="2">
        <v>4045</v>
      </c>
      <c r="B1651" s="3">
        <v>46249</v>
      </c>
      <c r="C1651" s="4" t="s">
        <v>31</v>
      </c>
      <c r="D1651" s="4" t="s">
        <v>72</v>
      </c>
      <c r="E1651" s="4" t="s">
        <v>22</v>
      </c>
      <c r="F1651" s="4" t="s">
        <v>33</v>
      </c>
      <c r="G1651" s="4" t="s">
        <v>29</v>
      </c>
      <c r="H1651" s="4" t="s">
        <v>30</v>
      </c>
      <c r="I1651" s="5">
        <v>3</v>
      </c>
      <c r="J1651" s="6">
        <v>92.12</v>
      </c>
      <c r="K1651" s="7">
        <v>0.1</v>
      </c>
      <c r="L1651" s="6">
        <v>44.1</v>
      </c>
      <c r="M1651" s="6">
        <f t="shared" si="100"/>
        <v>248.72400000000002</v>
      </c>
      <c r="N1651" s="6">
        <f t="shared" si="101"/>
        <v>132.30000000000001</v>
      </c>
      <c r="O1651" s="6">
        <f t="shared" si="102"/>
        <v>116.42400000000001</v>
      </c>
      <c r="P1651" s="8">
        <f t="shared" si="103"/>
        <v>0.46808510638297873</v>
      </c>
      <c r="Q1651" s="9">
        <f>YEAR(SalesDataTable[[#This Row],[Order Date]])</f>
        <v>2026</v>
      </c>
      <c r="R1651" s="8" t="str">
        <f>"Q"&amp;ROUNDUP(MONTH(SalesDataTable[[#This Row],[Order Date]])/3,0)</f>
        <v>Q3</v>
      </c>
      <c r="S1651" s="5">
        <f>MONTH(SalesDataTable[[#This Row],[Order Date]])</f>
        <v>8</v>
      </c>
      <c r="T1651" s="8" t="str">
        <f>TEXT(SalesDataTable[[#This Row],[Order Date]],"mmm")</f>
        <v>Aug</v>
      </c>
    </row>
    <row r="1652" spans="1:20" ht="15.75" x14ac:dyDescent="0.25">
      <c r="A1652" s="2">
        <v>4850</v>
      </c>
      <c r="B1652" s="3">
        <v>46249</v>
      </c>
      <c r="C1652" s="4" t="s">
        <v>26</v>
      </c>
      <c r="D1652" s="4" t="s">
        <v>27</v>
      </c>
      <c r="E1652" s="4" t="s">
        <v>39</v>
      </c>
      <c r="F1652" s="4" t="s">
        <v>36</v>
      </c>
      <c r="G1652" s="4" t="s">
        <v>43</v>
      </c>
      <c r="H1652" s="4" t="s">
        <v>49</v>
      </c>
      <c r="I1652" s="5">
        <v>1</v>
      </c>
      <c r="J1652" s="6">
        <v>192.82</v>
      </c>
      <c r="K1652" s="7">
        <v>0</v>
      </c>
      <c r="L1652" s="6">
        <v>104.98</v>
      </c>
      <c r="M1652" s="6">
        <f t="shared" si="100"/>
        <v>192.82</v>
      </c>
      <c r="N1652" s="6">
        <f t="shared" si="101"/>
        <v>104.98</v>
      </c>
      <c r="O1652" s="6">
        <f t="shared" si="102"/>
        <v>87.839999999999989</v>
      </c>
      <c r="P1652" s="8">
        <f t="shared" si="103"/>
        <v>0.45555440307022088</v>
      </c>
      <c r="Q1652" s="9">
        <f>YEAR(SalesDataTable[[#This Row],[Order Date]])</f>
        <v>2026</v>
      </c>
      <c r="R1652" s="8" t="str">
        <f>"Q"&amp;ROUNDUP(MONTH(SalesDataTable[[#This Row],[Order Date]])/3,0)</f>
        <v>Q3</v>
      </c>
      <c r="S1652" s="5">
        <f>MONTH(SalesDataTable[[#This Row],[Order Date]])</f>
        <v>8</v>
      </c>
      <c r="T1652" s="8" t="str">
        <f>TEXT(SalesDataTable[[#This Row],[Order Date]],"mmm")</f>
        <v>Aug</v>
      </c>
    </row>
    <row r="1653" spans="1:20" ht="15.75" x14ac:dyDescent="0.25">
      <c r="A1653" s="2">
        <v>71</v>
      </c>
      <c r="B1653" s="3">
        <v>46250</v>
      </c>
      <c r="C1653" s="4" t="s">
        <v>31</v>
      </c>
      <c r="D1653" s="4" t="s">
        <v>72</v>
      </c>
      <c r="E1653" s="4" t="s">
        <v>22</v>
      </c>
      <c r="F1653" s="4" t="s">
        <v>33</v>
      </c>
      <c r="G1653" s="4" t="s">
        <v>24</v>
      </c>
      <c r="H1653" s="4" t="s">
        <v>25</v>
      </c>
      <c r="I1653" s="5">
        <v>3</v>
      </c>
      <c r="J1653" s="6">
        <v>80.099999999999994</v>
      </c>
      <c r="K1653" s="7">
        <v>0</v>
      </c>
      <c r="L1653" s="6">
        <v>42.41</v>
      </c>
      <c r="M1653" s="6">
        <f t="shared" si="100"/>
        <v>240.29999999999998</v>
      </c>
      <c r="N1653" s="6">
        <f t="shared" si="101"/>
        <v>127.22999999999999</v>
      </c>
      <c r="O1653" s="6">
        <f t="shared" si="102"/>
        <v>113.07</v>
      </c>
      <c r="P1653" s="8">
        <f t="shared" si="103"/>
        <v>0.47053682896379528</v>
      </c>
      <c r="Q1653" s="9">
        <f>YEAR(SalesDataTable[[#This Row],[Order Date]])</f>
        <v>2026</v>
      </c>
      <c r="R1653" s="8" t="str">
        <f>"Q"&amp;ROUNDUP(MONTH(SalesDataTable[[#This Row],[Order Date]])/3,0)</f>
        <v>Q3</v>
      </c>
      <c r="S1653" s="5">
        <f>MONTH(SalesDataTable[[#This Row],[Order Date]])</f>
        <v>8</v>
      </c>
      <c r="T1653" s="8" t="str">
        <f>TEXT(SalesDataTable[[#This Row],[Order Date]],"mmm")</f>
        <v>Aug</v>
      </c>
    </row>
    <row r="1654" spans="1:20" ht="15.75" x14ac:dyDescent="0.25">
      <c r="A1654" s="2">
        <v>627</v>
      </c>
      <c r="B1654" s="3">
        <v>46250</v>
      </c>
      <c r="C1654" s="4" t="s">
        <v>40</v>
      </c>
      <c r="D1654" s="4" t="s">
        <v>51</v>
      </c>
      <c r="E1654" s="4" t="s">
        <v>48</v>
      </c>
      <c r="F1654" s="4" t="s">
        <v>33</v>
      </c>
      <c r="G1654" s="4" t="s">
        <v>24</v>
      </c>
      <c r="H1654" s="4" t="s">
        <v>25</v>
      </c>
      <c r="I1654" s="5">
        <v>6</v>
      </c>
      <c r="J1654" s="6">
        <v>83.26</v>
      </c>
      <c r="K1654" s="7">
        <v>0</v>
      </c>
      <c r="L1654" s="6">
        <v>43.8</v>
      </c>
      <c r="M1654" s="6">
        <f t="shared" si="100"/>
        <v>499.56000000000006</v>
      </c>
      <c r="N1654" s="6">
        <f t="shared" si="101"/>
        <v>262.79999999999995</v>
      </c>
      <c r="O1654" s="6">
        <f t="shared" si="102"/>
        <v>236.7600000000001</v>
      </c>
      <c r="P1654" s="8">
        <f t="shared" si="103"/>
        <v>0.47393706461686297</v>
      </c>
      <c r="Q1654" s="9">
        <f>YEAR(SalesDataTable[[#This Row],[Order Date]])</f>
        <v>2026</v>
      </c>
      <c r="R1654" s="8" t="str">
        <f>"Q"&amp;ROUNDUP(MONTH(SalesDataTable[[#This Row],[Order Date]])/3,0)</f>
        <v>Q3</v>
      </c>
      <c r="S1654" s="5">
        <f>MONTH(SalesDataTable[[#This Row],[Order Date]])</f>
        <v>8</v>
      </c>
      <c r="T1654" s="8" t="str">
        <f>TEXT(SalesDataTable[[#This Row],[Order Date]],"mmm")</f>
        <v>Aug</v>
      </c>
    </row>
    <row r="1655" spans="1:20" ht="15.75" x14ac:dyDescent="0.25">
      <c r="A1655" s="2">
        <v>959</v>
      </c>
      <c r="B1655" s="3">
        <v>46250</v>
      </c>
      <c r="C1655" s="4" t="s">
        <v>26</v>
      </c>
      <c r="D1655" s="4" t="s">
        <v>27</v>
      </c>
      <c r="E1655" s="4" t="s">
        <v>39</v>
      </c>
      <c r="F1655" s="4" t="s">
        <v>23</v>
      </c>
      <c r="G1655" s="4" t="s">
        <v>54</v>
      </c>
      <c r="H1655" s="4" t="s">
        <v>55</v>
      </c>
      <c r="I1655" s="5">
        <v>4</v>
      </c>
      <c r="J1655" s="6">
        <v>40.46</v>
      </c>
      <c r="K1655" s="7">
        <v>0</v>
      </c>
      <c r="L1655" s="6">
        <v>15.12</v>
      </c>
      <c r="M1655" s="6">
        <f t="shared" si="100"/>
        <v>161.84</v>
      </c>
      <c r="N1655" s="6">
        <f t="shared" si="101"/>
        <v>60.48</v>
      </c>
      <c r="O1655" s="6">
        <f t="shared" si="102"/>
        <v>101.36000000000001</v>
      </c>
      <c r="P1655" s="8">
        <f t="shared" si="103"/>
        <v>0.62629757785467133</v>
      </c>
      <c r="Q1655" s="9">
        <f>YEAR(SalesDataTable[[#This Row],[Order Date]])</f>
        <v>2026</v>
      </c>
      <c r="R1655" s="8" t="str">
        <f>"Q"&amp;ROUNDUP(MONTH(SalesDataTable[[#This Row],[Order Date]])/3,0)</f>
        <v>Q3</v>
      </c>
      <c r="S1655" s="5">
        <f>MONTH(SalesDataTable[[#This Row],[Order Date]])</f>
        <v>8</v>
      </c>
      <c r="T1655" s="8" t="str">
        <f>TEXT(SalesDataTable[[#This Row],[Order Date]],"mmm")</f>
        <v>Aug</v>
      </c>
    </row>
    <row r="1656" spans="1:20" ht="15.75" x14ac:dyDescent="0.25">
      <c r="A1656" s="2">
        <v>967</v>
      </c>
      <c r="B1656" s="3">
        <v>46250</v>
      </c>
      <c r="C1656" s="4" t="s">
        <v>31</v>
      </c>
      <c r="D1656" s="4" t="s">
        <v>72</v>
      </c>
      <c r="E1656" s="4" t="s">
        <v>28</v>
      </c>
      <c r="F1656" s="4" t="s">
        <v>23</v>
      </c>
      <c r="G1656" s="4" t="s">
        <v>24</v>
      </c>
      <c r="H1656" s="4" t="s">
        <v>25</v>
      </c>
      <c r="I1656" s="5">
        <v>5</v>
      </c>
      <c r="J1656" s="6">
        <v>81.55</v>
      </c>
      <c r="K1656" s="7">
        <v>0.2</v>
      </c>
      <c r="L1656" s="6">
        <v>42.09</v>
      </c>
      <c r="M1656" s="6">
        <f t="shared" si="100"/>
        <v>326.20000000000005</v>
      </c>
      <c r="N1656" s="6">
        <f t="shared" si="101"/>
        <v>210.45000000000002</v>
      </c>
      <c r="O1656" s="6">
        <f t="shared" si="102"/>
        <v>115.75000000000003</v>
      </c>
      <c r="P1656" s="8">
        <f t="shared" si="103"/>
        <v>0.3548436541998774</v>
      </c>
      <c r="Q1656" s="9">
        <f>YEAR(SalesDataTable[[#This Row],[Order Date]])</f>
        <v>2026</v>
      </c>
      <c r="R1656" s="8" t="str">
        <f>"Q"&amp;ROUNDUP(MONTH(SalesDataTable[[#This Row],[Order Date]])/3,0)</f>
        <v>Q3</v>
      </c>
      <c r="S1656" s="5">
        <f>MONTH(SalesDataTable[[#This Row],[Order Date]])</f>
        <v>8</v>
      </c>
      <c r="T1656" s="8" t="str">
        <f>TEXT(SalesDataTable[[#This Row],[Order Date]],"mmm")</f>
        <v>Aug</v>
      </c>
    </row>
    <row r="1657" spans="1:20" ht="15.75" x14ac:dyDescent="0.25">
      <c r="A1657" s="2">
        <v>1267</v>
      </c>
      <c r="B1657" s="3">
        <v>46250</v>
      </c>
      <c r="C1657" s="4" t="s">
        <v>26</v>
      </c>
      <c r="D1657" s="4" t="s">
        <v>63</v>
      </c>
      <c r="E1657" s="4" t="s">
        <v>39</v>
      </c>
      <c r="F1657" s="4" t="s">
        <v>33</v>
      </c>
      <c r="G1657" s="4" t="s">
        <v>43</v>
      </c>
      <c r="H1657" s="4" t="s">
        <v>60</v>
      </c>
      <c r="I1657" s="5">
        <v>2</v>
      </c>
      <c r="J1657" s="6">
        <v>83.56</v>
      </c>
      <c r="K1657" s="7">
        <v>0</v>
      </c>
      <c r="L1657" s="6">
        <v>39.119999999999997</v>
      </c>
      <c r="M1657" s="6">
        <f t="shared" si="100"/>
        <v>167.12</v>
      </c>
      <c r="N1657" s="6">
        <f t="shared" si="101"/>
        <v>78.239999999999995</v>
      </c>
      <c r="O1657" s="6">
        <f t="shared" si="102"/>
        <v>88.88000000000001</v>
      </c>
      <c r="P1657" s="8">
        <f t="shared" si="103"/>
        <v>0.53183341311632359</v>
      </c>
      <c r="Q1657" s="9">
        <f>YEAR(SalesDataTable[[#This Row],[Order Date]])</f>
        <v>2026</v>
      </c>
      <c r="R1657" s="8" t="str">
        <f>"Q"&amp;ROUNDUP(MONTH(SalesDataTable[[#This Row],[Order Date]])/3,0)</f>
        <v>Q3</v>
      </c>
      <c r="S1657" s="5">
        <f>MONTH(SalesDataTable[[#This Row],[Order Date]])</f>
        <v>8</v>
      </c>
      <c r="T1657" s="8" t="str">
        <f>TEXT(SalesDataTable[[#This Row],[Order Date]],"mmm")</f>
        <v>Aug</v>
      </c>
    </row>
    <row r="1658" spans="1:20" ht="15.75" x14ac:dyDescent="0.25">
      <c r="A1658" s="2">
        <v>1394</v>
      </c>
      <c r="B1658" s="3">
        <v>46250</v>
      </c>
      <c r="C1658" s="4" t="s">
        <v>31</v>
      </c>
      <c r="D1658" s="4" t="s">
        <v>59</v>
      </c>
      <c r="E1658" s="4" t="s">
        <v>22</v>
      </c>
      <c r="F1658" s="4" t="s">
        <v>23</v>
      </c>
      <c r="G1658" s="4" t="s">
        <v>43</v>
      </c>
      <c r="H1658" s="4" t="s">
        <v>71</v>
      </c>
      <c r="I1658" s="5">
        <v>3</v>
      </c>
      <c r="J1658" s="6">
        <v>125.75</v>
      </c>
      <c r="K1658" s="7">
        <v>0</v>
      </c>
      <c r="L1658" s="6">
        <v>62.05</v>
      </c>
      <c r="M1658" s="6">
        <f t="shared" si="100"/>
        <v>377.25</v>
      </c>
      <c r="N1658" s="6">
        <f t="shared" si="101"/>
        <v>186.14999999999998</v>
      </c>
      <c r="O1658" s="6">
        <f t="shared" si="102"/>
        <v>191.10000000000002</v>
      </c>
      <c r="P1658" s="8">
        <f t="shared" si="103"/>
        <v>0.50656063618290259</v>
      </c>
      <c r="Q1658" s="9">
        <f>YEAR(SalesDataTable[[#This Row],[Order Date]])</f>
        <v>2026</v>
      </c>
      <c r="R1658" s="8" t="str">
        <f>"Q"&amp;ROUNDUP(MONTH(SalesDataTable[[#This Row],[Order Date]])/3,0)</f>
        <v>Q3</v>
      </c>
      <c r="S1658" s="5">
        <f>MONTH(SalesDataTable[[#This Row],[Order Date]])</f>
        <v>8</v>
      </c>
      <c r="T1658" s="8" t="str">
        <f>TEXT(SalesDataTable[[#This Row],[Order Date]],"mmm")</f>
        <v>Aug</v>
      </c>
    </row>
    <row r="1659" spans="1:20" ht="15.75" x14ac:dyDescent="0.25">
      <c r="A1659" s="2">
        <v>1652</v>
      </c>
      <c r="B1659" s="3">
        <v>46250</v>
      </c>
      <c r="C1659" s="4" t="s">
        <v>20</v>
      </c>
      <c r="D1659" s="4" t="s">
        <v>21</v>
      </c>
      <c r="E1659" s="4" t="s">
        <v>22</v>
      </c>
      <c r="F1659" s="4" t="s">
        <v>23</v>
      </c>
      <c r="G1659" s="4" t="s">
        <v>34</v>
      </c>
      <c r="H1659" s="4" t="s">
        <v>35</v>
      </c>
      <c r="I1659" s="5">
        <v>1</v>
      </c>
      <c r="J1659" s="6">
        <v>35.619999999999997</v>
      </c>
      <c r="K1659" s="7">
        <v>0.1</v>
      </c>
      <c r="L1659" s="6">
        <v>13.55</v>
      </c>
      <c r="M1659" s="6">
        <f t="shared" si="100"/>
        <v>32.058</v>
      </c>
      <c r="N1659" s="6">
        <f t="shared" si="101"/>
        <v>13.55</v>
      </c>
      <c r="O1659" s="6">
        <f t="shared" si="102"/>
        <v>18.507999999999999</v>
      </c>
      <c r="P1659" s="8">
        <f t="shared" si="103"/>
        <v>0.57732859192713204</v>
      </c>
      <c r="Q1659" s="9">
        <f>YEAR(SalesDataTable[[#This Row],[Order Date]])</f>
        <v>2026</v>
      </c>
      <c r="R1659" s="8" t="str">
        <f>"Q"&amp;ROUNDUP(MONTH(SalesDataTable[[#This Row],[Order Date]])/3,0)</f>
        <v>Q3</v>
      </c>
      <c r="S1659" s="5">
        <f>MONTH(SalesDataTable[[#This Row],[Order Date]])</f>
        <v>8</v>
      </c>
      <c r="T1659" s="8" t="str">
        <f>TEXT(SalesDataTable[[#This Row],[Order Date]],"mmm")</f>
        <v>Aug</v>
      </c>
    </row>
    <row r="1660" spans="1:20" ht="15.75" x14ac:dyDescent="0.25">
      <c r="A1660" s="2">
        <v>2126</v>
      </c>
      <c r="B1660" s="3">
        <v>46250</v>
      </c>
      <c r="C1660" s="4" t="s">
        <v>26</v>
      </c>
      <c r="D1660" s="4" t="s">
        <v>69</v>
      </c>
      <c r="E1660" s="4" t="s">
        <v>22</v>
      </c>
      <c r="F1660" s="4" t="s">
        <v>36</v>
      </c>
      <c r="G1660" s="4" t="s">
        <v>24</v>
      </c>
      <c r="H1660" s="4" t="s">
        <v>50</v>
      </c>
      <c r="I1660" s="5">
        <v>2</v>
      </c>
      <c r="J1660" s="6">
        <v>104.02</v>
      </c>
      <c r="K1660" s="7">
        <v>0</v>
      </c>
      <c r="L1660" s="6">
        <v>50.26</v>
      </c>
      <c r="M1660" s="6">
        <f t="shared" si="100"/>
        <v>208.04</v>
      </c>
      <c r="N1660" s="6">
        <f t="shared" si="101"/>
        <v>100.52</v>
      </c>
      <c r="O1660" s="6">
        <f t="shared" si="102"/>
        <v>107.52</v>
      </c>
      <c r="P1660" s="8">
        <f t="shared" si="103"/>
        <v>0.51682368775235532</v>
      </c>
      <c r="Q1660" s="9">
        <f>YEAR(SalesDataTable[[#This Row],[Order Date]])</f>
        <v>2026</v>
      </c>
      <c r="R1660" s="8" t="str">
        <f>"Q"&amp;ROUNDUP(MONTH(SalesDataTable[[#This Row],[Order Date]])/3,0)</f>
        <v>Q3</v>
      </c>
      <c r="S1660" s="5">
        <f>MONTH(SalesDataTable[[#This Row],[Order Date]])</f>
        <v>8</v>
      </c>
      <c r="T1660" s="8" t="str">
        <f>TEXT(SalesDataTable[[#This Row],[Order Date]],"mmm")</f>
        <v>Aug</v>
      </c>
    </row>
    <row r="1661" spans="1:20" ht="15.75" x14ac:dyDescent="0.25">
      <c r="A1661" s="2">
        <v>2282</v>
      </c>
      <c r="B1661" s="3">
        <v>46250</v>
      </c>
      <c r="C1661" s="4" t="s">
        <v>26</v>
      </c>
      <c r="D1661" s="4" t="s">
        <v>47</v>
      </c>
      <c r="E1661" s="4" t="s">
        <v>28</v>
      </c>
      <c r="F1661" s="4" t="s">
        <v>36</v>
      </c>
      <c r="G1661" s="4" t="s">
        <v>29</v>
      </c>
      <c r="H1661" s="4" t="s">
        <v>30</v>
      </c>
      <c r="I1661" s="5">
        <v>8</v>
      </c>
      <c r="J1661" s="6">
        <v>92.71</v>
      </c>
      <c r="K1661" s="7">
        <v>0.1</v>
      </c>
      <c r="L1661" s="6">
        <v>44.83</v>
      </c>
      <c r="M1661" s="6">
        <f t="shared" si="100"/>
        <v>667.51199999999994</v>
      </c>
      <c r="N1661" s="6">
        <f t="shared" si="101"/>
        <v>358.64</v>
      </c>
      <c r="O1661" s="6">
        <f t="shared" si="102"/>
        <v>308.87199999999996</v>
      </c>
      <c r="P1661" s="8">
        <f t="shared" si="103"/>
        <v>0.46272126943036229</v>
      </c>
      <c r="Q1661" s="9">
        <f>YEAR(SalesDataTable[[#This Row],[Order Date]])</f>
        <v>2026</v>
      </c>
      <c r="R1661" s="8" t="str">
        <f>"Q"&amp;ROUNDUP(MONTH(SalesDataTable[[#This Row],[Order Date]])/3,0)</f>
        <v>Q3</v>
      </c>
      <c r="S1661" s="5">
        <f>MONTH(SalesDataTable[[#This Row],[Order Date]])</f>
        <v>8</v>
      </c>
      <c r="T1661" s="8" t="str">
        <f>TEXT(SalesDataTable[[#This Row],[Order Date]],"mmm")</f>
        <v>Aug</v>
      </c>
    </row>
    <row r="1662" spans="1:20" ht="15.75" x14ac:dyDescent="0.25">
      <c r="A1662" s="2">
        <v>2426</v>
      </c>
      <c r="B1662" s="3">
        <v>46250</v>
      </c>
      <c r="C1662" s="4" t="s">
        <v>26</v>
      </c>
      <c r="D1662" s="4" t="s">
        <v>63</v>
      </c>
      <c r="E1662" s="4" t="s">
        <v>22</v>
      </c>
      <c r="F1662" s="4" t="s">
        <v>33</v>
      </c>
      <c r="G1662" s="4" t="s">
        <v>29</v>
      </c>
      <c r="H1662" s="4" t="s">
        <v>30</v>
      </c>
      <c r="I1662" s="5">
        <v>1</v>
      </c>
      <c r="J1662" s="6">
        <v>90.58</v>
      </c>
      <c r="K1662" s="7">
        <v>0</v>
      </c>
      <c r="L1662" s="6">
        <v>44.53</v>
      </c>
      <c r="M1662" s="6">
        <f t="shared" si="100"/>
        <v>90.58</v>
      </c>
      <c r="N1662" s="6">
        <f t="shared" si="101"/>
        <v>44.53</v>
      </c>
      <c r="O1662" s="6">
        <f t="shared" si="102"/>
        <v>46.05</v>
      </c>
      <c r="P1662" s="8">
        <f t="shared" si="103"/>
        <v>0.50839037315080593</v>
      </c>
      <c r="Q1662" s="9">
        <f>YEAR(SalesDataTable[[#This Row],[Order Date]])</f>
        <v>2026</v>
      </c>
      <c r="R1662" s="8" t="str">
        <f>"Q"&amp;ROUNDUP(MONTH(SalesDataTable[[#This Row],[Order Date]])/3,0)</f>
        <v>Q3</v>
      </c>
      <c r="S1662" s="5">
        <f>MONTH(SalesDataTable[[#This Row],[Order Date]])</f>
        <v>8</v>
      </c>
      <c r="T1662" s="8" t="str">
        <f>TEXT(SalesDataTable[[#This Row],[Order Date]],"mmm")</f>
        <v>Aug</v>
      </c>
    </row>
    <row r="1663" spans="1:20" ht="15.75" x14ac:dyDescent="0.25">
      <c r="A1663" s="2">
        <v>2534</v>
      </c>
      <c r="B1663" s="3">
        <v>46250</v>
      </c>
      <c r="C1663" s="4" t="s">
        <v>26</v>
      </c>
      <c r="D1663" s="4" t="s">
        <v>69</v>
      </c>
      <c r="E1663" s="4" t="s">
        <v>22</v>
      </c>
      <c r="F1663" s="4" t="s">
        <v>33</v>
      </c>
      <c r="G1663" s="4" t="s">
        <v>43</v>
      </c>
      <c r="H1663" s="4" t="s">
        <v>71</v>
      </c>
      <c r="I1663" s="5">
        <v>1</v>
      </c>
      <c r="J1663" s="6">
        <v>120.22</v>
      </c>
      <c r="K1663" s="7">
        <v>0</v>
      </c>
      <c r="L1663" s="6">
        <v>62.31</v>
      </c>
      <c r="M1663" s="6">
        <f t="shared" si="100"/>
        <v>120.22</v>
      </c>
      <c r="N1663" s="6">
        <f t="shared" si="101"/>
        <v>62.31</v>
      </c>
      <c r="O1663" s="6">
        <f t="shared" si="102"/>
        <v>57.91</v>
      </c>
      <c r="P1663" s="8">
        <f t="shared" si="103"/>
        <v>0.48170021627017134</v>
      </c>
      <c r="Q1663" s="9">
        <f>YEAR(SalesDataTable[[#This Row],[Order Date]])</f>
        <v>2026</v>
      </c>
      <c r="R1663" s="8" t="str">
        <f>"Q"&amp;ROUNDUP(MONTH(SalesDataTable[[#This Row],[Order Date]])/3,0)</f>
        <v>Q3</v>
      </c>
      <c r="S1663" s="5">
        <f>MONTH(SalesDataTable[[#This Row],[Order Date]])</f>
        <v>8</v>
      </c>
      <c r="T1663" s="8" t="str">
        <f>TEXT(SalesDataTable[[#This Row],[Order Date]],"mmm")</f>
        <v>Aug</v>
      </c>
    </row>
    <row r="1664" spans="1:20" ht="15.75" x14ac:dyDescent="0.25">
      <c r="A1664" s="2">
        <v>2948</v>
      </c>
      <c r="B1664" s="3">
        <v>46250</v>
      </c>
      <c r="C1664" s="4" t="s">
        <v>31</v>
      </c>
      <c r="D1664" s="4" t="s">
        <v>32</v>
      </c>
      <c r="E1664" s="4" t="s">
        <v>39</v>
      </c>
      <c r="F1664" s="4" t="s">
        <v>33</v>
      </c>
      <c r="G1664" s="4" t="s">
        <v>34</v>
      </c>
      <c r="H1664" s="4" t="s">
        <v>35</v>
      </c>
      <c r="I1664" s="5">
        <v>3</v>
      </c>
      <c r="J1664" s="6">
        <v>36.35</v>
      </c>
      <c r="K1664" s="7">
        <v>0</v>
      </c>
      <c r="L1664" s="6">
        <v>13.42</v>
      </c>
      <c r="M1664" s="6">
        <f t="shared" si="100"/>
        <v>109.05000000000001</v>
      </c>
      <c r="N1664" s="6">
        <f t="shared" si="101"/>
        <v>40.26</v>
      </c>
      <c r="O1664" s="6">
        <f t="shared" si="102"/>
        <v>68.79000000000002</v>
      </c>
      <c r="P1664" s="8">
        <f t="shared" si="103"/>
        <v>0.63081155433287495</v>
      </c>
      <c r="Q1664" s="9">
        <f>YEAR(SalesDataTable[[#This Row],[Order Date]])</f>
        <v>2026</v>
      </c>
      <c r="R1664" s="8" t="str">
        <f>"Q"&amp;ROUNDUP(MONTH(SalesDataTable[[#This Row],[Order Date]])/3,0)</f>
        <v>Q3</v>
      </c>
      <c r="S1664" s="5">
        <f>MONTH(SalesDataTable[[#This Row],[Order Date]])</f>
        <v>8</v>
      </c>
      <c r="T1664" s="8" t="str">
        <f>TEXT(SalesDataTable[[#This Row],[Order Date]],"mmm")</f>
        <v>Aug</v>
      </c>
    </row>
    <row r="1665" spans="1:20" ht="15.75" x14ac:dyDescent="0.25">
      <c r="A1665" s="2">
        <v>3141</v>
      </c>
      <c r="B1665" s="3">
        <v>46250</v>
      </c>
      <c r="C1665" s="4" t="s">
        <v>26</v>
      </c>
      <c r="D1665" s="4" t="s">
        <v>63</v>
      </c>
      <c r="E1665" s="4" t="s">
        <v>48</v>
      </c>
      <c r="F1665" s="4" t="s">
        <v>23</v>
      </c>
      <c r="G1665" s="4" t="s">
        <v>43</v>
      </c>
      <c r="H1665" s="4" t="s">
        <v>49</v>
      </c>
      <c r="I1665" s="5">
        <v>2</v>
      </c>
      <c r="J1665" s="6">
        <v>195.28</v>
      </c>
      <c r="K1665" s="7">
        <v>0</v>
      </c>
      <c r="L1665" s="6">
        <v>102.24</v>
      </c>
      <c r="M1665" s="6">
        <f t="shared" si="100"/>
        <v>390.56</v>
      </c>
      <c r="N1665" s="6">
        <f t="shared" si="101"/>
        <v>204.48</v>
      </c>
      <c r="O1665" s="6">
        <f t="shared" si="102"/>
        <v>186.08</v>
      </c>
      <c r="P1665" s="8">
        <f t="shared" si="103"/>
        <v>0.4764440802949611</v>
      </c>
      <c r="Q1665" s="9">
        <f>YEAR(SalesDataTable[[#This Row],[Order Date]])</f>
        <v>2026</v>
      </c>
      <c r="R1665" s="8" t="str">
        <f>"Q"&amp;ROUNDUP(MONTH(SalesDataTable[[#This Row],[Order Date]])/3,0)</f>
        <v>Q3</v>
      </c>
      <c r="S1665" s="5">
        <f>MONTH(SalesDataTable[[#This Row],[Order Date]])</f>
        <v>8</v>
      </c>
      <c r="T1665" s="8" t="str">
        <f>TEXT(SalesDataTable[[#This Row],[Order Date]],"mmm")</f>
        <v>Aug</v>
      </c>
    </row>
    <row r="1666" spans="1:20" ht="15.75" x14ac:dyDescent="0.25">
      <c r="A1666" s="2">
        <v>3935</v>
      </c>
      <c r="B1666" s="3">
        <v>46250</v>
      </c>
      <c r="C1666" s="4" t="s">
        <v>31</v>
      </c>
      <c r="D1666" s="4" t="s">
        <v>72</v>
      </c>
      <c r="E1666" s="4" t="s">
        <v>48</v>
      </c>
      <c r="F1666" s="4" t="s">
        <v>23</v>
      </c>
      <c r="G1666" s="4" t="s">
        <v>34</v>
      </c>
      <c r="H1666" s="4" t="s">
        <v>52</v>
      </c>
      <c r="I1666" s="5">
        <v>4</v>
      </c>
      <c r="J1666" s="6">
        <v>46.05</v>
      </c>
      <c r="K1666" s="7">
        <v>0</v>
      </c>
      <c r="L1666" s="6">
        <v>18.75</v>
      </c>
      <c r="M1666" s="6">
        <f t="shared" ref="M1666:M1729" si="104">I1666*J1666*(1-K1666)</f>
        <v>184.2</v>
      </c>
      <c r="N1666" s="6">
        <f t="shared" ref="N1666:N1729" si="105">I1666*L1666</f>
        <v>75</v>
      </c>
      <c r="O1666" s="6">
        <f t="shared" ref="O1666:O1729" si="106">M1666-N1666</f>
        <v>109.19999999999999</v>
      </c>
      <c r="P1666" s="8">
        <f t="shared" ref="P1666:P1729" si="107">IFERROR(O1666/M1666,0)</f>
        <v>0.5928338762214983</v>
      </c>
      <c r="Q1666" s="9">
        <f>YEAR(SalesDataTable[[#This Row],[Order Date]])</f>
        <v>2026</v>
      </c>
      <c r="R1666" s="8" t="str">
        <f>"Q"&amp;ROUNDUP(MONTH(SalesDataTable[[#This Row],[Order Date]])/3,0)</f>
        <v>Q3</v>
      </c>
      <c r="S1666" s="5">
        <f>MONTH(SalesDataTable[[#This Row],[Order Date]])</f>
        <v>8</v>
      </c>
      <c r="T1666" s="8" t="str">
        <f>TEXT(SalesDataTable[[#This Row],[Order Date]],"mmm")</f>
        <v>Aug</v>
      </c>
    </row>
    <row r="1667" spans="1:20" ht="15.75" x14ac:dyDescent="0.25">
      <c r="A1667" s="2">
        <v>4636</v>
      </c>
      <c r="B1667" s="3">
        <v>46250</v>
      </c>
      <c r="C1667" s="4" t="s">
        <v>20</v>
      </c>
      <c r="D1667" s="4" t="s">
        <v>21</v>
      </c>
      <c r="E1667" s="4" t="s">
        <v>39</v>
      </c>
      <c r="F1667" s="4" t="s">
        <v>23</v>
      </c>
      <c r="G1667" s="4" t="s">
        <v>43</v>
      </c>
      <c r="H1667" s="4" t="s">
        <v>60</v>
      </c>
      <c r="I1667" s="5">
        <v>1</v>
      </c>
      <c r="J1667" s="6">
        <v>81.040000000000006</v>
      </c>
      <c r="K1667" s="7">
        <v>0.1</v>
      </c>
      <c r="L1667" s="6">
        <v>39.29</v>
      </c>
      <c r="M1667" s="6">
        <f t="shared" si="104"/>
        <v>72.936000000000007</v>
      </c>
      <c r="N1667" s="6">
        <f t="shared" si="105"/>
        <v>39.29</v>
      </c>
      <c r="O1667" s="6">
        <f t="shared" si="106"/>
        <v>33.646000000000008</v>
      </c>
      <c r="P1667" s="8">
        <f t="shared" si="107"/>
        <v>0.46130854447735009</v>
      </c>
      <c r="Q1667" s="9">
        <f>YEAR(SalesDataTable[[#This Row],[Order Date]])</f>
        <v>2026</v>
      </c>
      <c r="R1667" s="8" t="str">
        <f>"Q"&amp;ROUNDUP(MONTH(SalesDataTable[[#This Row],[Order Date]])/3,0)</f>
        <v>Q3</v>
      </c>
      <c r="S1667" s="5">
        <f>MONTH(SalesDataTable[[#This Row],[Order Date]])</f>
        <v>8</v>
      </c>
      <c r="T1667" s="8" t="str">
        <f>TEXT(SalesDataTable[[#This Row],[Order Date]],"mmm")</f>
        <v>Aug</v>
      </c>
    </row>
    <row r="1668" spans="1:20" ht="15.75" x14ac:dyDescent="0.25">
      <c r="A1668" s="2">
        <v>4895</v>
      </c>
      <c r="B1668" s="3">
        <v>46250</v>
      </c>
      <c r="C1668" s="4" t="s">
        <v>20</v>
      </c>
      <c r="D1668" s="4" t="s">
        <v>70</v>
      </c>
      <c r="E1668" s="4" t="s">
        <v>39</v>
      </c>
      <c r="F1668" s="4" t="s">
        <v>36</v>
      </c>
      <c r="G1668" s="4" t="s">
        <v>43</v>
      </c>
      <c r="H1668" s="4" t="s">
        <v>49</v>
      </c>
      <c r="I1668" s="5">
        <v>1</v>
      </c>
      <c r="J1668" s="6">
        <v>191.12</v>
      </c>
      <c r="K1668" s="7">
        <v>0.05</v>
      </c>
      <c r="L1668" s="6">
        <v>106.14</v>
      </c>
      <c r="M1668" s="6">
        <f t="shared" si="104"/>
        <v>181.56399999999999</v>
      </c>
      <c r="N1668" s="6">
        <f t="shared" si="105"/>
        <v>106.14</v>
      </c>
      <c r="O1668" s="6">
        <f t="shared" si="106"/>
        <v>75.423999999999992</v>
      </c>
      <c r="P1668" s="8">
        <f t="shared" si="107"/>
        <v>0.41541274702033443</v>
      </c>
      <c r="Q1668" s="9">
        <f>YEAR(SalesDataTable[[#This Row],[Order Date]])</f>
        <v>2026</v>
      </c>
      <c r="R1668" s="8" t="str">
        <f>"Q"&amp;ROUNDUP(MONTH(SalesDataTable[[#This Row],[Order Date]])/3,0)</f>
        <v>Q3</v>
      </c>
      <c r="S1668" s="5">
        <f>MONTH(SalesDataTable[[#This Row],[Order Date]])</f>
        <v>8</v>
      </c>
      <c r="T1668" s="8" t="str">
        <f>TEXT(SalesDataTable[[#This Row],[Order Date]],"mmm")</f>
        <v>Aug</v>
      </c>
    </row>
    <row r="1669" spans="1:20" ht="15.75" x14ac:dyDescent="0.25">
      <c r="A1669" s="2">
        <v>5029</v>
      </c>
      <c r="B1669" s="3">
        <v>46250</v>
      </c>
      <c r="C1669" s="4" t="s">
        <v>20</v>
      </c>
      <c r="D1669" s="4" t="s">
        <v>70</v>
      </c>
      <c r="E1669" s="4" t="s">
        <v>22</v>
      </c>
      <c r="F1669" s="4" t="s">
        <v>33</v>
      </c>
      <c r="G1669" s="4" t="s">
        <v>29</v>
      </c>
      <c r="H1669" s="4" t="s">
        <v>57</v>
      </c>
      <c r="I1669" s="5">
        <v>1</v>
      </c>
      <c r="J1669" s="6">
        <v>156.19</v>
      </c>
      <c r="K1669" s="7">
        <v>0</v>
      </c>
      <c r="L1669" s="6">
        <v>79.239999999999995</v>
      </c>
      <c r="M1669" s="6">
        <f t="shared" si="104"/>
        <v>156.19</v>
      </c>
      <c r="N1669" s="6">
        <f t="shared" si="105"/>
        <v>79.239999999999995</v>
      </c>
      <c r="O1669" s="6">
        <f t="shared" si="106"/>
        <v>76.95</v>
      </c>
      <c r="P1669" s="8">
        <f t="shared" si="107"/>
        <v>0.49266918496702738</v>
      </c>
      <c r="Q1669" s="9">
        <f>YEAR(SalesDataTable[[#This Row],[Order Date]])</f>
        <v>2026</v>
      </c>
      <c r="R1669" s="8" t="str">
        <f>"Q"&amp;ROUNDUP(MONTH(SalesDataTable[[#This Row],[Order Date]])/3,0)</f>
        <v>Q3</v>
      </c>
      <c r="S1669" s="5">
        <f>MONTH(SalesDataTable[[#This Row],[Order Date]])</f>
        <v>8</v>
      </c>
      <c r="T1669" s="8" t="str">
        <f>TEXT(SalesDataTable[[#This Row],[Order Date]],"mmm")</f>
        <v>Aug</v>
      </c>
    </row>
    <row r="1670" spans="1:20" ht="15.75" x14ac:dyDescent="0.25">
      <c r="A1670" s="2">
        <v>1965</v>
      </c>
      <c r="B1670" s="3">
        <v>46251</v>
      </c>
      <c r="C1670" s="4" t="s">
        <v>26</v>
      </c>
      <c r="D1670" s="4" t="s">
        <v>61</v>
      </c>
      <c r="E1670" s="4" t="s">
        <v>22</v>
      </c>
      <c r="F1670" s="4" t="s">
        <v>23</v>
      </c>
      <c r="G1670" s="4" t="s">
        <v>34</v>
      </c>
      <c r="H1670" s="4" t="s">
        <v>35</v>
      </c>
      <c r="I1670" s="5">
        <v>4</v>
      </c>
      <c r="J1670" s="6">
        <v>36.93</v>
      </c>
      <c r="K1670" s="7">
        <v>0</v>
      </c>
      <c r="L1670" s="6">
        <v>13.36</v>
      </c>
      <c r="M1670" s="6">
        <f t="shared" si="104"/>
        <v>147.72</v>
      </c>
      <c r="N1670" s="6">
        <f t="shared" si="105"/>
        <v>53.44</v>
      </c>
      <c r="O1670" s="6">
        <f t="shared" si="106"/>
        <v>94.28</v>
      </c>
      <c r="P1670" s="8">
        <f t="shared" si="107"/>
        <v>0.63823449769834828</v>
      </c>
      <c r="Q1670" s="9">
        <f>YEAR(SalesDataTable[[#This Row],[Order Date]])</f>
        <v>2026</v>
      </c>
      <c r="R1670" s="8" t="str">
        <f>"Q"&amp;ROUNDUP(MONTH(SalesDataTable[[#This Row],[Order Date]])/3,0)</f>
        <v>Q3</v>
      </c>
      <c r="S1670" s="5">
        <f>MONTH(SalesDataTable[[#This Row],[Order Date]])</f>
        <v>8</v>
      </c>
      <c r="T1670" s="8" t="str">
        <f>TEXT(SalesDataTable[[#This Row],[Order Date]],"mmm")</f>
        <v>Aug</v>
      </c>
    </row>
    <row r="1671" spans="1:20" ht="15.75" x14ac:dyDescent="0.25">
      <c r="A1671" s="2">
        <v>3647</v>
      </c>
      <c r="B1671" s="3">
        <v>46251</v>
      </c>
      <c r="C1671" s="4" t="s">
        <v>26</v>
      </c>
      <c r="D1671" s="4" t="s">
        <v>63</v>
      </c>
      <c r="E1671" s="4" t="s">
        <v>39</v>
      </c>
      <c r="F1671" s="4" t="s">
        <v>23</v>
      </c>
      <c r="G1671" s="4" t="s">
        <v>24</v>
      </c>
      <c r="H1671" s="4" t="s">
        <v>50</v>
      </c>
      <c r="I1671" s="5">
        <v>3</v>
      </c>
      <c r="J1671" s="6">
        <v>104.96</v>
      </c>
      <c r="K1671" s="7">
        <v>0.05</v>
      </c>
      <c r="L1671" s="6">
        <v>51.66</v>
      </c>
      <c r="M1671" s="6">
        <f t="shared" si="104"/>
        <v>299.13599999999997</v>
      </c>
      <c r="N1671" s="6">
        <f t="shared" si="105"/>
        <v>154.97999999999999</v>
      </c>
      <c r="O1671" s="6">
        <f t="shared" si="106"/>
        <v>144.15599999999998</v>
      </c>
      <c r="P1671" s="8">
        <f t="shared" si="107"/>
        <v>0.48190789473684209</v>
      </c>
      <c r="Q1671" s="9">
        <f>YEAR(SalesDataTable[[#This Row],[Order Date]])</f>
        <v>2026</v>
      </c>
      <c r="R1671" s="8" t="str">
        <f>"Q"&amp;ROUNDUP(MONTH(SalesDataTable[[#This Row],[Order Date]])/3,0)</f>
        <v>Q3</v>
      </c>
      <c r="S1671" s="5">
        <f>MONTH(SalesDataTable[[#This Row],[Order Date]])</f>
        <v>8</v>
      </c>
      <c r="T1671" s="8" t="str">
        <f>TEXT(SalesDataTable[[#This Row],[Order Date]],"mmm")</f>
        <v>Aug</v>
      </c>
    </row>
    <row r="1672" spans="1:20" ht="15.75" x14ac:dyDescent="0.25">
      <c r="A1672" s="2">
        <v>3918</v>
      </c>
      <c r="B1672" s="3">
        <v>46251</v>
      </c>
      <c r="C1672" s="4" t="s">
        <v>26</v>
      </c>
      <c r="D1672" s="4" t="s">
        <v>27</v>
      </c>
      <c r="E1672" s="4" t="s">
        <v>48</v>
      </c>
      <c r="F1672" s="4" t="s">
        <v>33</v>
      </c>
      <c r="G1672" s="4" t="s">
        <v>34</v>
      </c>
      <c r="H1672" s="4" t="s">
        <v>68</v>
      </c>
      <c r="I1672" s="5">
        <v>3</v>
      </c>
      <c r="J1672" s="6">
        <v>168.51</v>
      </c>
      <c r="K1672" s="7">
        <v>0</v>
      </c>
      <c r="L1672" s="6">
        <v>85.34</v>
      </c>
      <c r="M1672" s="6">
        <f t="shared" si="104"/>
        <v>505.53</v>
      </c>
      <c r="N1672" s="6">
        <f t="shared" si="105"/>
        <v>256.02</v>
      </c>
      <c r="O1672" s="6">
        <f t="shared" si="106"/>
        <v>249.51</v>
      </c>
      <c r="P1672" s="8">
        <f t="shared" si="107"/>
        <v>0.49356121298439265</v>
      </c>
      <c r="Q1672" s="9">
        <f>YEAR(SalesDataTable[[#This Row],[Order Date]])</f>
        <v>2026</v>
      </c>
      <c r="R1672" s="8" t="str">
        <f>"Q"&amp;ROUNDUP(MONTH(SalesDataTable[[#This Row],[Order Date]])/3,0)</f>
        <v>Q3</v>
      </c>
      <c r="S1672" s="5">
        <f>MONTH(SalesDataTable[[#This Row],[Order Date]])</f>
        <v>8</v>
      </c>
      <c r="T1672" s="8" t="str">
        <f>TEXT(SalesDataTable[[#This Row],[Order Date]],"mmm")</f>
        <v>Aug</v>
      </c>
    </row>
    <row r="1673" spans="1:20" ht="15.75" x14ac:dyDescent="0.25">
      <c r="A1673" s="2">
        <v>4256</v>
      </c>
      <c r="B1673" s="3">
        <v>46251</v>
      </c>
      <c r="C1673" s="4" t="s">
        <v>26</v>
      </c>
      <c r="D1673" s="4" t="s">
        <v>63</v>
      </c>
      <c r="E1673" s="4" t="s">
        <v>39</v>
      </c>
      <c r="F1673" s="4" t="s">
        <v>33</v>
      </c>
      <c r="G1673" s="4" t="s">
        <v>34</v>
      </c>
      <c r="H1673" s="4" t="s">
        <v>52</v>
      </c>
      <c r="I1673" s="5">
        <v>1</v>
      </c>
      <c r="J1673" s="6">
        <v>46.44</v>
      </c>
      <c r="K1673" s="7">
        <v>0.05</v>
      </c>
      <c r="L1673" s="6">
        <v>18.59</v>
      </c>
      <c r="M1673" s="6">
        <f t="shared" si="104"/>
        <v>44.117999999999995</v>
      </c>
      <c r="N1673" s="6">
        <f t="shared" si="105"/>
        <v>18.59</v>
      </c>
      <c r="O1673" s="6">
        <f t="shared" si="106"/>
        <v>25.527999999999995</v>
      </c>
      <c r="P1673" s="8">
        <f t="shared" si="107"/>
        <v>0.57863003762636556</v>
      </c>
      <c r="Q1673" s="9">
        <f>YEAR(SalesDataTable[[#This Row],[Order Date]])</f>
        <v>2026</v>
      </c>
      <c r="R1673" s="8" t="str">
        <f>"Q"&amp;ROUNDUP(MONTH(SalesDataTable[[#This Row],[Order Date]])/3,0)</f>
        <v>Q3</v>
      </c>
      <c r="S1673" s="5">
        <f>MONTH(SalesDataTable[[#This Row],[Order Date]])</f>
        <v>8</v>
      </c>
      <c r="T1673" s="8" t="str">
        <f>TEXT(SalesDataTable[[#This Row],[Order Date]],"mmm")</f>
        <v>Aug</v>
      </c>
    </row>
    <row r="1674" spans="1:20" ht="15.75" x14ac:dyDescent="0.25">
      <c r="A1674" s="2">
        <v>5087</v>
      </c>
      <c r="B1674" s="3">
        <v>46251</v>
      </c>
      <c r="C1674" s="4" t="s">
        <v>20</v>
      </c>
      <c r="D1674" s="4" t="s">
        <v>21</v>
      </c>
      <c r="E1674" s="4" t="s">
        <v>22</v>
      </c>
      <c r="F1674" s="4" t="s">
        <v>33</v>
      </c>
      <c r="G1674" s="4" t="s">
        <v>29</v>
      </c>
      <c r="H1674" s="4" t="s">
        <v>66</v>
      </c>
      <c r="I1674" s="5">
        <v>1</v>
      </c>
      <c r="J1674" s="6">
        <v>69.900000000000006</v>
      </c>
      <c r="K1674" s="7">
        <v>0.1</v>
      </c>
      <c r="L1674" s="6">
        <v>31.43</v>
      </c>
      <c r="M1674" s="6">
        <f t="shared" si="104"/>
        <v>62.910000000000004</v>
      </c>
      <c r="N1674" s="6">
        <f t="shared" si="105"/>
        <v>31.43</v>
      </c>
      <c r="O1674" s="6">
        <f t="shared" si="106"/>
        <v>31.480000000000004</v>
      </c>
      <c r="P1674" s="8">
        <f t="shared" si="107"/>
        <v>0.50039739310125575</v>
      </c>
      <c r="Q1674" s="9">
        <f>YEAR(SalesDataTable[[#This Row],[Order Date]])</f>
        <v>2026</v>
      </c>
      <c r="R1674" s="8" t="str">
        <f>"Q"&amp;ROUNDUP(MONTH(SalesDataTable[[#This Row],[Order Date]])/3,0)</f>
        <v>Q3</v>
      </c>
      <c r="S1674" s="5">
        <f>MONTH(SalesDataTable[[#This Row],[Order Date]])</f>
        <v>8</v>
      </c>
      <c r="T1674" s="8" t="str">
        <f>TEXT(SalesDataTable[[#This Row],[Order Date]],"mmm")</f>
        <v>Aug</v>
      </c>
    </row>
    <row r="1675" spans="1:20" ht="15.75" x14ac:dyDescent="0.25">
      <c r="A1675" s="2">
        <v>1921</v>
      </c>
      <c r="B1675" s="3">
        <v>46252</v>
      </c>
      <c r="C1675" s="4" t="s">
        <v>40</v>
      </c>
      <c r="D1675" s="4" t="s">
        <v>67</v>
      </c>
      <c r="E1675" s="4" t="s">
        <v>22</v>
      </c>
      <c r="F1675" s="4" t="s">
        <v>33</v>
      </c>
      <c r="G1675" s="4" t="s">
        <v>24</v>
      </c>
      <c r="H1675" s="4" t="s">
        <v>46</v>
      </c>
      <c r="I1675" s="5">
        <v>2</v>
      </c>
      <c r="J1675" s="6">
        <v>39.83</v>
      </c>
      <c r="K1675" s="7">
        <v>0</v>
      </c>
      <c r="L1675" s="6">
        <v>17.18</v>
      </c>
      <c r="M1675" s="6">
        <f t="shared" si="104"/>
        <v>79.66</v>
      </c>
      <c r="N1675" s="6">
        <f t="shared" si="105"/>
        <v>34.36</v>
      </c>
      <c r="O1675" s="6">
        <f t="shared" si="106"/>
        <v>45.3</v>
      </c>
      <c r="P1675" s="8">
        <f t="shared" si="107"/>
        <v>0.56866683404468987</v>
      </c>
      <c r="Q1675" s="9">
        <f>YEAR(SalesDataTable[[#This Row],[Order Date]])</f>
        <v>2026</v>
      </c>
      <c r="R1675" s="8" t="str">
        <f>"Q"&amp;ROUNDUP(MONTH(SalesDataTable[[#This Row],[Order Date]])/3,0)</f>
        <v>Q3</v>
      </c>
      <c r="S1675" s="5">
        <f>MONTH(SalesDataTable[[#This Row],[Order Date]])</f>
        <v>8</v>
      </c>
      <c r="T1675" s="8" t="str">
        <f>TEXT(SalesDataTable[[#This Row],[Order Date]],"mmm")</f>
        <v>Aug</v>
      </c>
    </row>
    <row r="1676" spans="1:20" ht="15.75" x14ac:dyDescent="0.25">
      <c r="A1676" s="2">
        <v>1966</v>
      </c>
      <c r="B1676" s="3">
        <v>46252</v>
      </c>
      <c r="C1676" s="4" t="s">
        <v>20</v>
      </c>
      <c r="D1676" s="4" t="s">
        <v>56</v>
      </c>
      <c r="E1676" s="4" t="s">
        <v>22</v>
      </c>
      <c r="F1676" s="4" t="s">
        <v>33</v>
      </c>
      <c r="G1676" s="4" t="s">
        <v>34</v>
      </c>
      <c r="H1676" s="4" t="s">
        <v>35</v>
      </c>
      <c r="I1676" s="5">
        <v>2</v>
      </c>
      <c r="J1676" s="6">
        <v>36.020000000000003</v>
      </c>
      <c r="K1676" s="7">
        <v>0</v>
      </c>
      <c r="L1676" s="6">
        <v>13.87</v>
      </c>
      <c r="M1676" s="6">
        <f t="shared" si="104"/>
        <v>72.040000000000006</v>
      </c>
      <c r="N1676" s="6">
        <f t="shared" si="105"/>
        <v>27.74</v>
      </c>
      <c r="O1676" s="6">
        <f t="shared" si="106"/>
        <v>44.300000000000011</v>
      </c>
      <c r="P1676" s="8">
        <f t="shared" si="107"/>
        <v>0.61493614658523055</v>
      </c>
      <c r="Q1676" s="9">
        <f>YEAR(SalesDataTable[[#This Row],[Order Date]])</f>
        <v>2026</v>
      </c>
      <c r="R1676" s="8" t="str">
        <f>"Q"&amp;ROUNDUP(MONTH(SalesDataTable[[#This Row],[Order Date]])/3,0)</f>
        <v>Q3</v>
      </c>
      <c r="S1676" s="5">
        <f>MONTH(SalesDataTable[[#This Row],[Order Date]])</f>
        <v>8</v>
      </c>
      <c r="T1676" s="8" t="str">
        <f>TEXT(SalesDataTable[[#This Row],[Order Date]],"mmm")</f>
        <v>Aug</v>
      </c>
    </row>
    <row r="1677" spans="1:20" ht="15.75" x14ac:dyDescent="0.25">
      <c r="A1677" s="2">
        <v>2431</v>
      </c>
      <c r="B1677" s="3">
        <v>46252</v>
      </c>
      <c r="C1677" s="4" t="s">
        <v>20</v>
      </c>
      <c r="D1677" s="4" t="s">
        <v>70</v>
      </c>
      <c r="E1677" s="4" t="s">
        <v>48</v>
      </c>
      <c r="F1677" s="4" t="s">
        <v>36</v>
      </c>
      <c r="G1677" s="4" t="s">
        <v>54</v>
      </c>
      <c r="H1677" s="4" t="s">
        <v>58</v>
      </c>
      <c r="I1677" s="5">
        <v>3</v>
      </c>
      <c r="J1677" s="6">
        <v>125.31</v>
      </c>
      <c r="K1677" s="7">
        <v>0</v>
      </c>
      <c r="L1677" s="6">
        <v>67.64</v>
      </c>
      <c r="M1677" s="6">
        <f t="shared" si="104"/>
        <v>375.93</v>
      </c>
      <c r="N1677" s="6">
        <f t="shared" si="105"/>
        <v>202.92000000000002</v>
      </c>
      <c r="O1677" s="6">
        <f t="shared" si="106"/>
        <v>173.01</v>
      </c>
      <c r="P1677" s="8">
        <f t="shared" si="107"/>
        <v>0.46021865772883247</v>
      </c>
      <c r="Q1677" s="9">
        <f>YEAR(SalesDataTable[[#This Row],[Order Date]])</f>
        <v>2026</v>
      </c>
      <c r="R1677" s="8" t="str">
        <f>"Q"&amp;ROUNDUP(MONTH(SalesDataTable[[#This Row],[Order Date]])/3,0)</f>
        <v>Q3</v>
      </c>
      <c r="S1677" s="5">
        <f>MONTH(SalesDataTable[[#This Row],[Order Date]])</f>
        <v>8</v>
      </c>
      <c r="T1677" s="8" t="str">
        <f>TEXT(SalesDataTable[[#This Row],[Order Date]],"mmm")</f>
        <v>Aug</v>
      </c>
    </row>
    <row r="1678" spans="1:20" ht="15.75" x14ac:dyDescent="0.25">
      <c r="A1678" s="2">
        <v>3676</v>
      </c>
      <c r="B1678" s="3">
        <v>46252</v>
      </c>
      <c r="C1678" s="4" t="s">
        <v>26</v>
      </c>
      <c r="D1678" s="4" t="s">
        <v>63</v>
      </c>
      <c r="E1678" s="4" t="s">
        <v>22</v>
      </c>
      <c r="F1678" s="4" t="s">
        <v>23</v>
      </c>
      <c r="G1678" s="4" t="s">
        <v>29</v>
      </c>
      <c r="H1678" s="4" t="s">
        <v>30</v>
      </c>
      <c r="I1678" s="5">
        <v>3</v>
      </c>
      <c r="J1678" s="6">
        <v>92.5</v>
      </c>
      <c r="K1678" s="7">
        <v>0.1</v>
      </c>
      <c r="L1678" s="6">
        <v>46.38</v>
      </c>
      <c r="M1678" s="6">
        <f t="shared" si="104"/>
        <v>249.75</v>
      </c>
      <c r="N1678" s="6">
        <f t="shared" si="105"/>
        <v>139.14000000000001</v>
      </c>
      <c r="O1678" s="6">
        <f t="shared" si="106"/>
        <v>110.60999999999999</v>
      </c>
      <c r="P1678" s="8">
        <f t="shared" si="107"/>
        <v>0.4428828828828828</v>
      </c>
      <c r="Q1678" s="9">
        <f>YEAR(SalesDataTable[[#This Row],[Order Date]])</f>
        <v>2026</v>
      </c>
      <c r="R1678" s="8" t="str">
        <f>"Q"&amp;ROUNDUP(MONTH(SalesDataTable[[#This Row],[Order Date]])/3,0)</f>
        <v>Q3</v>
      </c>
      <c r="S1678" s="5">
        <f>MONTH(SalesDataTable[[#This Row],[Order Date]])</f>
        <v>8</v>
      </c>
      <c r="T1678" s="8" t="str">
        <f>TEXT(SalesDataTable[[#This Row],[Order Date]],"mmm")</f>
        <v>Aug</v>
      </c>
    </row>
    <row r="1679" spans="1:20" ht="15.75" x14ac:dyDescent="0.25">
      <c r="A1679" s="2">
        <v>3972</v>
      </c>
      <c r="B1679" s="3">
        <v>46252</v>
      </c>
      <c r="C1679" s="4" t="s">
        <v>26</v>
      </c>
      <c r="D1679" s="4" t="s">
        <v>27</v>
      </c>
      <c r="E1679" s="4" t="s">
        <v>28</v>
      </c>
      <c r="F1679" s="4" t="s">
        <v>36</v>
      </c>
      <c r="G1679" s="4" t="s">
        <v>24</v>
      </c>
      <c r="H1679" s="4" t="s">
        <v>50</v>
      </c>
      <c r="I1679" s="5">
        <v>5</v>
      </c>
      <c r="J1679" s="6">
        <v>100.48</v>
      </c>
      <c r="K1679" s="7">
        <v>0.1</v>
      </c>
      <c r="L1679" s="6">
        <v>49.67</v>
      </c>
      <c r="M1679" s="6">
        <f t="shared" si="104"/>
        <v>452.16</v>
      </c>
      <c r="N1679" s="6">
        <f t="shared" si="105"/>
        <v>248.35000000000002</v>
      </c>
      <c r="O1679" s="6">
        <f t="shared" si="106"/>
        <v>203.81</v>
      </c>
      <c r="P1679" s="8">
        <f t="shared" si="107"/>
        <v>0.45074752300070769</v>
      </c>
      <c r="Q1679" s="9">
        <f>YEAR(SalesDataTable[[#This Row],[Order Date]])</f>
        <v>2026</v>
      </c>
      <c r="R1679" s="8" t="str">
        <f>"Q"&amp;ROUNDUP(MONTH(SalesDataTable[[#This Row],[Order Date]])/3,0)</f>
        <v>Q3</v>
      </c>
      <c r="S1679" s="5">
        <f>MONTH(SalesDataTable[[#This Row],[Order Date]])</f>
        <v>8</v>
      </c>
      <c r="T1679" s="8" t="str">
        <f>TEXT(SalesDataTable[[#This Row],[Order Date]],"mmm")</f>
        <v>Aug</v>
      </c>
    </row>
    <row r="1680" spans="1:20" ht="15.75" x14ac:dyDescent="0.25">
      <c r="A1680" s="2">
        <v>4056</v>
      </c>
      <c r="B1680" s="3">
        <v>46252</v>
      </c>
      <c r="C1680" s="4" t="s">
        <v>20</v>
      </c>
      <c r="D1680" s="4" t="s">
        <v>70</v>
      </c>
      <c r="E1680" s="4" t="s">
        <v>48</v>
      </c>
      <c r="F1680" s="4" t="s">
        <v>33</v>
      </c>
      <c r="G1680" s="4" t="s">
        <v>43</v>
      </c>
      <c r="H1680" s="4" t="s">
        <v>60</v>
      </c>
      <c r="I1680" s="5">
        <v>2</v>
      </c>
      <c r="J1680" s="6">
        <v>79.78</v>
      </c>
      <c r="K1680" s="7">
        <v>0</v>
      </c>
      <c r="L1680" s="6">
        <v>38.770000000000003</v>
      </c>
      <c r="M1680" s="6">
        <f t="shared" si="104"/>
        <v>159.56</v>
      </c>
      <c r="N1680" s="6">
        <f t="shared" si="105"/>
        <v>77.540000000000006</v>
      </c>
      <c r="O1680" s="6">
        <f t="shared" si="106"/>
        <v>82.02</v>
      </c>
      <c r="P1680" s="8">
        <f t="shared" si="107"/>
        <v>0.51403860616695907</v>
      </c>
      <c r="Q1680" s="9">
        <f>YEAR(SalesDataTable[[#This Row],[Order Date]])</f>
        <v>2026</v>
      </c>
      <c r="R1680" s="8" t="str">
        <f>"Q"&amp;ROUNDUP(MONTH(SalesDataTable[[#This Row],[Order Date]])/3,0)</f>
        <v>Q3</v>
      </c>
      <c r="S1680" s="5">
        <f>MONTH(SalesDataTable[[#This Row],[Order Date]])</f>
        <v>8</v>
      </c>
      <c r="T1680" s="8" t="str">
        <f>TEXT(SalesDataTable[[#This Row],[Order Date]],"mmm")</f>
        <v>Aug</v>
      </c>
    </row>
    <row r="1681" spans="1:20" ht="15.75" x14ac:dyDescent="0.25">
      <c r="A1681" s="2">
        <v>4471</v>
      </c>
      <c r="B1681" s="3">
        <v>46252</v>
      </c>
      <c r="C1681" s="4" t="s">
        <v>31</v>
      </c>
      <c r="D1681" s="4" t="s">
        <v>59</v>
      </c>
      <c r="E1681" s="4" t="s">
        <v>28</v>
      </c>
      <c r="F1681" s="4" t="s">
        <v>36</v>
      </c>
      <c r="G1681" s="4" t="s">
        <v>29</v>
      </c>
      <c r="H1681" s="4" t="s">
        <v>37</v>
      </c>
      <c r="I1681" s="5">
        <v>4</v>
      </c>
      <c r="J1681" s="6">
        <v>144.44</v>
      </c>
      <c r="K1681" s="7">
        <v>0.1</v>
      </c>
      <c r="L1681" s="6">
        <v>77.66</v>
      </c>
      <c r="M1681" s="6">
        <f t="shared" si="104"/>
        <v>519.98400000000004</v>
      </c>
      <c r="N1681" s="6">
        <f t="shared" si="105"/>
        <v>310.64</v>
      </c>
      <c r="O1681" s="6">
        <f t="shared" si="106"/>
        <v>209.34400000000005</v>
      </c>
      <c r="P1681" s="8">
        <f t="shared" si="107"/>
        <v>0.4025970029847073</v>
      </c>
      <c r="Q1681" s="9">
        <f>YEAR(SalesDataTable[[#This Row],[Order Date]])</f>
        <v>2026</v>
      </c>
      <c r="R1681" s="8" t="str">
        <f>"Q"&amp;ROUNDUP(MONTH(SalesDataTable[[#This Row],[Order Date]])/3,0)</f>
        <v>Q3</v>
      </c>
      <c r="S1681" s="5">
        <f>MONTH(SalesDataTable[[#This Row],[Order Date]])</f>
        <v>8</v>
      </c>
      <c r="T1681" s="8" t="str">
        <f>TEXT(SalesDataTable[[#This Row],[Order Date]],"mmm")</f>
        <v>Aug</v>
      </c>
    </row>
    <row r="1682" spans="1:20" ht="15.75" x14ac:dyDescent="0.25">
      <c r="A1682" s="2">
        <v>1054</v>
      </c>
      <c r="B1682" s="3">
        <v>46253</v>
      </c>
      <c r="C1682" s="4" t="s">
        <v>26</v>
      </c>
      <c r="D1682" s="4" t="s">
        <v>27</v>
      </c>
      <c r="E1682" s="4" t="s">
        <v>22</v>
      </c>
      <c r="F1682" s="4" t="s">
        <v>23</v>
      </c>
      <c r="G1682" s="4" t="s">
        <v>29</v>
      </c>
      <c r="H1682" s="4" t="s">
        <v>57</v>
      </c>
      <c r="I1682" s="5">
        <v>3</v>
      </c>
      <c r="J1682" s="6">
        <v>157.41999999999999</v>
      </c>
      <c r="K1682" s="7">
        <v>0</v>
      </c>
      <c r="L1682" s="6">
        <v>77.989999999999995</v>
      </c>
      <c r="M1682" s="6">
        <f t="shared" si="104"/>
        <v>472.26</v>
      </c>
      <c r="N1682" s="6">
        <f t="shared" si="105"/>
        <v>233.96999999999997</v>
      </c>
      <c r="O1682" s="6">
        <f t="shared" si="106"/>
        <v>238.29000000000002</v>
      </c>
      <c r="P1682" s="8">
        <f t="shared" si="107"/>
        <v>0.5045737517469191</v>
      </c>
      <c r="Q1682" s="9">
        <f>YEAR(SalesDataTable[[#This Row],[Order Date]])</f>
        <v>2026</v>
      </c>
      <c r="R1682" s="8" t="str">
        <f>"Q"&amp;ROUNDUP(MONTH(SalesDataTable[[#This Row],[Order Date]])/3,0)</f>
        <v>Q3</v>
      </c>
      <c r="S1682" s="5">
        <f>MONTH(SalesDataTable[[#This Row],[Order Date]])</f>
        <v>8</v>
      </c>
      <c r="T1682" s="8" t="str">
        <f>TEXT(SalesDataTable[[#This Row],[Order Date]],"mmm")</f>
        <v>Aug</v>
      </c>
    </row>
    <row r="1683" spans="1:20" ht="15.75" x14ac:dyDescent="0.25">
      <c r="A1683" s="2">
        <v>1854</v>
      </c>
      <c r="B1683" s="3">
        <v>46253</v>
      </c>
      <c r="C1683" s="4" t="s">
        <v>26</v>
      </c>
      <c r="D1683" s="4" t="s">
        <v>69</v>
      </c>
      <c r="E1683" s="4" t="s">
        <v>48</v>
      </c>
      <c r="F1683" s="4" t="s">
        <v>36</v>
      </c>
      <c r="G1683" s="4" t="s">
        <v>29</v>
      </c>
      <c r="H1683" s="4" t="s">
        <v>30</v>
      </c>
      <c r="I1683" s="5">
        <v>1</v>
      </c>
      <c r="J1683" s="6">
        <v>90.37</v>
      </c>
      <c r="K1683" s="7">
        <v>0.05</v>
      </c>
      <c r="L1683" s="6">
        <v>45.89</v>
      </c>
      <c r="M1683" s="6">
        <f t="shared" si="104"/>
        <v>85.851500000000001</v>
      </c>
      <c r="N1683" s="6">
        <f t="shared" si="105"/>
        <v>45.89</v>
      </c>
      <c r="O1683" s="6">
        <f t="shared" si="106"/>
        <v>39.961500000000001</v>
      </c>
      <c r="P1683" s="8">
        <f t="shared" si="107"/>
        <v>0.46547235633623174</v>
      </c>
      <c r="Q1683" s="9">
        <f>YEAR(SalesDataTable[[#This Row],[Order Date]])</f>
        <v>2026</v>
      </c>
      <c r="R1683" s="8" t="str">
        <f>"Q"&amp;ROUNDUP(MONTH(SalesDataTable[[#This Row],[Order Date]])/3,0)</f>
        <v>Q3</v>
      </c>
      <c r="S1683" s="5">
        <f>MONTH(SalesDataTable[[#This Row],[Order Date]])</f>
        <v>8</v>
      </c>
      <c r="T1683" s="8" t="str">
        <f>TEXT(SalesDataTable[[#This Row],[Order Date]],"mmm")</f>
        <v>Aug</v>
      </c>
    </row>
    <row r="1684" spans="1:20" ht="15.75" x14ac:dyDescent="0.25">
      <c r="A1684" s="2">
        <v>2140</v>
      </c>
      <c r="B1684" s="3">
        <v>46253</v>
      </c>
      <c r="C1684" s="4" t="s">
        <v>26</v>
      </c>
      <c r="D1684" s="4" t="s">
        <v>47</v>
      </c>
      <c r="E1684" s="4" t="s">
        <v>28</v>
      </c>
      <c r="F1684" s="4" t="s">
        <v>36</v>
      </c>
      <c r="G1684" s="4" t="s">
        <v>24</v>
      </c>
      <c r="H1684" s="4" t="s">
        <v>50</v>
      </c>
      <c r="I1684" s="5">
        <v>15</v>
      </c>
      <c r="J1684" s="6">
        <v>104.79</v>
      </c>
      <c r="K1684" s="7">
        <v>0.15</v>
      </c>
      <c r="L1684" s="6">
        <v>49.67</v>
      </c>
      <c r="M1684" s="6">
        <f t="shared" si="104"/>
        <v>1336.0725</v>
      </c>
      <c r="N1684" s="6">
        <f t="shared" si="105"/>
        <v>745.05000000000007</v>
      </c>
      <c r="O1684" s="6">
        <f t="shared" si="106"/>
        <v>591.02249999999992</v>
      </c>
      <c r="P1684" s="8">
        <f t="shared" si="107"/>
        <v>0.44235810556687599</v>
      </c>
      <c r="Q1684" s="9">
        <f>YEAR(SalesDataTable[[#This Row],[Order Date]])</f>
        <v>2026</v>
      </c>
      <c r="R1684" s="8" t="str">
        <f>"Q"&amp;ROUNDUP(MONTH(SalesDataTable[[#This Row],[Order Date]])/3,0)</f>
        <v>Q3</v>
      </c>
      <c r="S1684" s="5">
        <f>MONTH(SalesDataTable[[#This Row],[Order Date]])</f>
        <v>8</v>
      </c>
      <c r="T1684" s="8" t="str">
        <f>TEXT(SalesDataTable[[#This Row],[Order Date]],"mmm")</f>
        <v>Aug</v>
      </c>
    </row>
    <row r="1685" spans="1:20" ht="15.75" x14ac:dyDescent="0.25">
      <c r="A1685" s="2">
        <v>2328</v>
      </c>
      <c r="B1685" s="3">
        <v>46253</v>
      </c>
      <c r="C1685" s="4" t="s">
        <v>31</v>
      </c>
      <c r="D1685" s="4" t="s">
        <v>32</v>
      </c>
      <c r="E1685" s="4" t="s">
        <v>22</v>
      </c>
      <c r="F1685" s="4" t="s">
        <v>23</v>
      </c>
      <c r="G1685" s="4" t="s">
        <v>34</v>
      </c>
      <c r="H1685" s="4" t="s">
        <v>64</v>
      </c>
      <c r="I1685" s="5">
        <v>1</v>
      </c>
      <c r="J1685" s="6">
        <v>130.94</v>
      </c>
      <c r="K1685" s="7">
        <v>0</v>
      </c>
      <c r="L1685" s="6">
        <v>66.06</v>
      </c>
      <c r="M1685" s="6">
        <f t="shared" si="104"/>
        <v>130.94</v>
      </c>
      <c r="N1685" s="6">
        <f t="shared" si="105"/>
        <v>66.06</v>
      </c>
      <c r="O1685" s="6">
        <f t="shared" si="106"/>
        <v>64.88</v>
      </c>
      <c r="P1685" s="8">
        <f t="shared" si="107"/>
        <v>0.49549411944402011</v>
      </c>
      <c r="Q1685" s="9">
        <f>YEAR(SalesDataTable[[#This Row],[Order Date]])</f>
        <v>2026</v>
      </c>
      <c r="R1685" s="8" t="str">
        <f>"Q"&amp;ROUNDUP(MONTH(SalesDataTable[[#This Row],[Order Date]])/3,0)</f>
        <v>Q3</v>
      </c>
      <c r="S1685" s="5">
        <f>MONTH(SalesDataTable[[#This Row],[Order Date]])</f>
        <v>8</v>
      </c>
      <c r="T1685" s="8" t="str">
        <f>TEXT(SalesDataTable[[#This Row],[Order Date]],"mmm")</f>
        <v>Aug</v>
      </c>
    </row>
    <row r="1686" spans="1:20" ht="15.75" x14ac:dyDescent="0.25">
      <c r="A1686" s="2">
        <v>4215</v>
      </c>
      <c r="B1686" s="3">
        <v>46253</v>
      </c>
      <c r="C1686" s="4" t="s">
        <v>26</v>
      </c>
      <c r="D1686" s="4" t="s">
        <v>47</v>
      </c>
      <c r="E1686" s="4" t="s">
        <v>22</v>
      </c>
      <c r="F1686" s="4" t="s">
        <v>23</v>
      </c>
      <c r="G1686" s="4" t="s">
        <v>24</v>
      </c>
      <c r="H1686" s="4" t="s">
        <v>46</v>
      </c>
      <c r="I1686" s="5">
        <v>1</v>
      </c>
      <c r="J1686" s="6">
        <v>40.42</v>
      </c>
      <c r="K1686" s="7">
        <v>0.05</v>
      </c>
      <c r="L1686" s="6">
        <v>16.62</v>
      </c>
      <c r="M1686" s="6">
        <f t="shared" si="104"/>
        <v>38.399000000000001</v>
      </c>
      <c r="N1686" s="6">
        <f t="shared" si="105"/>
        <v>16.62</v>
      </c>
      <c r="O1686" s="6">
        <f t="shared" si="106"/>
        <v>21.779</v>
      </c>
      <c r="P1686" s="8">
        <f t="shared" si="107"/>
        <v>0.5671762285476184</v>
      </c>
      <c r="Q1686" s="9">
        <f>YEAR(SalesDataTable[[#This Row],[Order Date]])</f>
        <v>2026</v>
      </c>
      <c r="R1686" s="8" t="str">
        <f>"Q"&amp;ROUNDUP(MONTH(SalesDataTable[[#This Row],[Order Date]])/3,0)</f>
        <v>Q3</v>
      </c>
      <c r="S1686" s="5">
        <f>MONTH(SalesDataTable[[#This Row],[Order Date]])</f>
        <v>8</v>
      </c>
      <c r="T1686" s="8" t="str">
        <f>TEXT(SalesDataTable[[#This Row],[Order Date]],"mmm")</f>
        <v>Aug</v>
      </c>
    </row>
    <row r="1687" spans="1:20" ht="15.75" x14ac:dyDescent="0.25">
      <c r="A1687" s="2">
        <v>4563</v>
      </c>
      <c r="B1687" s="3">
        <v>46253</v>
      </c>
      <c r="C1687" s="4" t="s">
        <v>26</v>
      </c>
      <c r="D1687" s="4" t="s">
        <v>61</v>
      </c>
      <c r="E1687" s="4" t="s">
        <v>48</v>
      </c>
      <c r="F1687" s="4" t="s">
        <v>23</v>
      </c>
      <c r="G1687" s="4" t="s">
        <v>43</v>
      </c>
      <c r="H1687" s="4" t="s">
        <v>44</v>
      </c>
      <c r="I1687" s="5">
        <v>1</v>
      </c>
      <c r="J1687" s="6">
        <v>338.45</v>
      </c>
      <c r="K1687" s="7">
        <v>0.15</v>
      </c>
      <c r="L1687" s="6">
        <v>197.2</v>
      </c>
      <c r="M1687" s="6">
        <f t="shared" si="104"/>
        <v>287.6825</v>
      </c>
      <c r="N1687" s="6">
        <f t="shared" si="105"/>
        <v>197.2</v>
      </c>
      <c r="O1687" s="6">
        <f t="shared" si="106"/>
        <v>90.482500000000016</v>
      </c>
      <c r="P1687" s="8">
        <f t="shared" si="107"/>
        <v>0.31452208598020392</v>
      </c>
      <c r="Q1687" s="9">
        <f>YEAR(SalesDataTable[[#This Row],[Order Date]])</f>
        <v>2026</v>
      </c>
      <c r="R1687" s="8" t="str">
        <f>"Q"&amp;ROUNDUP(MONTH(SalesDataTable[[#This Row],[Order Date]])/3,0)</f>
        <v>Q3</v>
      </c>
      <c r="S1687" s="5">
        <f>MONTH(SalesDataTable[[#This Row],[Order Date]])</f>
        <v>8</v>
      </c>
      <c r="T1687" s="8" t="str">
        <f>TEXT(SalesDataTable[[#This Row],[Order Date]],"mmm")</f>
        <v>Aug</v>
      </c>
    </row>
    <row r="1688" spans="1:20" ht="15.75" x14ac:dyDescent="0.25">
      <c r="A1688" s="2">
        <v>4775</v>
      </c>
      <c r="B1688" s="3">
        <v>46253</v>
      </c>
      <c r="C1688" s="4" t="s">
        <v>31</v>
      </c>
      <c r="D1688" s="4" t="s">
        <v>59</v>
      </c>
      <c r="E1688" s="4" t="s">
        <v>48</v>
      </c>
      <c r="F1688" s="4" t="s">
        <v>23</v>
      </c>
      <c r="G1688" s="4" t="s">
        <v>24</v>
      </c>
      <c r="H1688" s="4" t="s">
        <v>50</v>
      </c>
      <c r="I1688" s="5">
        <v>1</v>
      </c>
      <c r="J1688" s="6">
        <v>103.92</v>
      </c>
      <c r="K1688" s="7">
        <v>0.05</v>
      </c>
      <c r="L1688" s="6">
        <v>50.71</v>
      </c>
      <c r="M1688" s="6">
        <f t="shared" si="104"/>
        <v>98.724000000000004</v>
      </c>
      <c r="N1688" s="6">
        <f t="shared" si="105"/>
        <v>50.71</v>
      </c>
      <c r="O1688" s="6">
        <f t="shared" si="106"/>
        <v>48.014000000000003</v>
      </c>
      <c r="P1688" s="8">
        <f t="shared" si="107"/>
        <v>0.48634577205137558</v>
      </c>
      <c r="Q1688" s="9">
        <f>YEAR(SalesDataTable[[#This Row],[Order Date]])</f>
        <v>2026</v>
      </c>
      <c r="R1688" s="8" t="str">
        <f>"Q"&amp;ROUNDUP(MONTH(SalesDataTable[[#This Row],[Order Date]])/3,0)</f>
        <v>Q3</v>
      </c>
      <c r="S1688" s="5">
        <f>MONTH(SalesDataTable[[#This Row],[Order Date]])</f>
        <v>8</v>
      </c>
      <c r="T1688" s="8" t="str">
        <f>TEXT(SalesDataTable[[#This Row],[Order Date]],"mmm")</f>
        <v>Aug</v>
      </c>
    </row>
    <row r="1689" spans="1:20" ht="15.75" x14ac:dyDescent="0.25">
      <c r="A1689" s="2">
        <v>247</v>
      </c>
      <c r="B1689" s="3">
        <v>46254</v>
      </c>
      <c r="C1689" s="4" t="s">
        <v>20</v>
      </c>
      <c r="D1689" s="4" t="s">
        <v>56</v>
      </c>
      <c r="E1689" s="4" t="s">
        <v>22</v>
      </c>
      <c r="F1689" s="4" t="s">
        <v>33</v>
      </c>
      <c r="G1689" s="4" t="s">
        <v>24</v>
      </c>
      <c r="H1689" s="4" t="s">
        <v>42</v>
      </c>
      <c r="I1689" s="5">
        <v>6</v>
      </c>
      <c r="J1689" s="6">
        <v>51.67</v>
      </c>
      <c r="K1689" s="7">
        <v>0.1</v>
      </c>
      <c r="L1689" s="6">
        <v>23.1</v>
      </c>
      <c r="M1689" s="6">
        <f t="shared" si="104"/>
        <v>279.01799999999997</v>
      </c>
      <c r="N1689" s="6">
        <f t="shared" si="105"/>
        <v>138.60000000000002</v>
      </c>
      <c r="O1689" s="6">
        <f t="shared" si="106"/>
        <v>140.41799999999995</v>
      </c>
      <c r="P1689" s="8">
        <f t="shared" si="107"/>
        <v>0.50325785433197845</v>
      </c>
      <c r="Q1689" s="9">
        <f>YEAR(SalesDataTable[[#This Row],[Order Date]])</f>
        <v>2026</v>
      </c>
      <c r="R1689" s="8" t="str">
        <f>"Q"&amp;ROUNDUP(MONTH(SalesDataTable[[#This Row],[Order Date]])/3,0)</f>
        <v>Q3</v>
      </c>
      <c r="S1689" s="5">
        <f>MONTH(SalesDataTable[[#This Row],[Order Date]])</f>
        <v>8</v>
      </c>
      <c r="T1689" s="8" t="str">
        <f>TEXT(SalesDataTable[[#This Row],[Order Date]],"mmm")</f>
        <v>Aug</v>
      </c>
    </row>
    <row r="1690" spans="1:20" ht="15.75" x14ac:dyDescent="0.25">
      <c r="A1690" s="2">
        <v>827</v>
      </c>
      <c r="B1690" s="3">
        <v>46254</v>
      </c>
      <c r="C1690" s="4" t="s">
        <v>26</v>
      </c>
      <c r="D1690" s="4" t="s">
        <v>63</v>
      </c>
      <c r="E1690" s="4" t="s">
        <v>28</v>
      </c>
      <c r="F1690" s="4" t="s">
        <v>23</v>
      </c>
      <c r="G1690" s="4" t="s">
        <v>34</v>
      </c>
      <c r="H1690" s="4" t="s">
        <v>68</v>
      </c>
      <c r="I1690" s="5">
        <v>4</v>
      </c>
      <c r="J1690" s="6">
        <v>166.02</v>
      </c>
      <c r="K1690" s="7">
        <v>0.1</v>
      </c>
      <c r="L1690" s="6">
        <v>87.99</v>
      </c>
      <c r="M1690" s="6">
        <f t="shared" si="104"/>
        <v>597.67200000000003</v>
      </c>
      <c r="N1690" s="6">
        <f t="shared" si="105"/>
        <v>351.96</v>
      </c>
      <c r="O1690" s="6">
        <f t="shared" si="106"/>
        <v>245.71200000000005</v>
      </c>
      <c r="P1690" s="8">
        <f t="shared" si="107"/>
        <v>0.4111151266915633</v>
      </c>
      <c r="Q1690" s="9">
        <f>YEAR(SalesDataTable[[#This Row],[Order Date]])</f>
        <v>2026</v>
      </c>
      <c r="R1690" s="8" t="str">
        <f>"Q"&amp;ROUNDUP(MONTH(SalesDataTable[[#This Row],[Order Date]])/3,0)</f>
        <v>Q3</v>
      </c>
      <c r="S1690" s="5">
        <f>MONTH(SalesDataTable[[#This Row],[Order Date]])</f>
        <v>8</v>
      </c>
      <c r="T1690" s="8" t="str">
        <f>TEXT(SalesDataTable[[#This Row],[Order Date]],"mmm")</f>
        <v>Aug</v>
      </c>
    </row>
    <row r="1691" spans="1:20" ht="15.75" x14ac:dyDescent="0.25">
      <c r="A1691" s="2">
        <v>1156</v>
      </c>
      <c r="B1691" s="3">
        <v>46254</v>
      </c>
      <c r="C1691" s="4" t="s">
        <v>31</v>
      </c>
      <c r="D1691" s="4" t="s">
        <v>45</v>
      </c>
      <c r="E1691" s="4" t="s">
        <v>39</v>
      </c>
      <c r="F1691" s="4" t="s">
        <v>33</v>
      </c>
      <c r="G1691" s="4" t="s">
        <v>24</v>
      </c>
      <c r="H1691" s="4" t="s">
        <v>42</v>
      </c>
      <c r="I1691" s="5">
        <v>2</v>
      </c>
      <c r="J1691" s="6">
        <v>50.59</v>
      </c>
      <c r="K1691" s="7">
        <v>0.1</v>
      </c>
      <c r="L1691" s="6">
        <v>22.68</v>
      </c>
      <c r="M1691" s="6">
        <f t="shared" si="104"/>
        <v>91.062000000000012</v>
      </c>
      <c r="N1691" s="6">
        <f t="shared" si="105"/>
        <v>45.36</v>
      </c>
      <c r="O1691" s="6">
        <f t="shared" si="106"/>
        <v>45.702000000000012</v>
      </c>
      <c r="P1691" s="8">
        <f t="shared" si="107"/>
        <v>0.5018778414706464</v>
      </c>
      <c r="Q1691" s="9">
        <f>YEAR(SalesDataTable[[#This Row],[Order Date]])</f>
        <v>2026</v>
      </c>
      <c r="R1691" s="8" t="str">
        <f>"Q"&amp;ROUNDUP(MONTH(SalesDataTable[[#This Row],[Order Date]])/3,0)</f>
        <v>Q3</v>
      </c>
      <c r="S1691" s="5">
        <f>MONTH(SalesDataTable[[#This Row],[Order Date]])</f>
        <v>8</v>
      </c>
      <c r="T1691" s="8" t="str">
        <f>TEXT(SalesDataTable[[#This Row],[Order Date]],"mmm")</f>
        <v>Aug</v>
      </c>
    </row>
    <row r="1692" spans="1:20" ht="15.75" x14ac:dyDescent="0.25">
      <c r="A1692" s="2">
        <v>1543</v>
      </c>
      <c r="B1692" s="3">
        <v>46254</v>
      </c>
      <c r="C1692" s="4" t="s">
        <v>40</v>
      </c>
      <c r="D1692" s="4" t="s">
        <v>51</v>
      </c>
      <c r="E1692" s="4" t="s">
        <v>39</v>
      </c>
      <c r="F1692" s="4" t="s">
        <v>23</v>
      </c>
      <c r="G1692" s="4" t="s">
        <v>29</v>
      </c>
      <c r="H1692" s="4" t="s">
        <v>57</v>
      </c>
      <c r="I1692" s="5">
        <v>1</v>
      </c>
      <c r="J1692" s="6">
        <v>155.83000000000001</v>
      </c>
      <c r="K1692" s="7">
        <v>0</v>
      </c>
      <c r="L1692" s="6">
        <v>77.260000000000005</v>
      </c>
      <c r="M1692" s="6">
        <f t="shared" si="104"/>
        <v>155.83000000000001</v>
      </c>
      <c r="N1692" s="6">
        <f t="shared" si="105"/>
        <v>77.260000000000005</v>
      </c>
      <c r="O1692" s="6">
        <f t="shared" si="106"/>
        <v>78.570000000000007</v>
      </c>
      <c r="P1692" s="8">
        <f t="shared" si="107"/>
        <v>0.50420329846627732</v>
      </c>
      <c r="Q1692" s="9">
        <f>YEAR(SalesDataTable[[#This Row],[Order Date]])</f>
        <v>2026</v>
      </c>
      <c r="R1692" s="8" t="str">
        <f>"Q"&amp;ROUNDUP(MONTH(SalesDataTable[[#This Row],[Order Date]])/3,0)</f>
        <v>Q3</v>
      </c>
      <c r="S1692" s="5">
        <f>MONTH(SalesDataTable[[#This Row],[Order Date]])</f>
        <v>8</v>
      </c>
      <c r="T1692" s="8" t="str">
        <f>TEXT(SalesDataTable[[#This Row],[Order Date]],"mmm")</f>
        <v>Aug</v>
      </c>
    </row>
    <row r="1693" spans="1:20" ht="15.75" x14ac:dyDescent="0.25">
      <c r="A1693" s="2">
        <v>2613</v>
      </c>
      <c r="B1693" s="3">
        <v>46254</v>
      </c>
      <c r="C1693" s="4" t="s">
        <v>40</v>
      </c>
      <c r="D1693" s="4" t="s">
        <v>41</v>
      </c>
      <c r="E1693" s="4" t="s">
        <v>22</v>
      </c>
      <c r="F1693" s="4" t="s">
        <v>33</v>
      </c>
      <c r="G1693" s="4" t="s">
        <v>54</v>
      </c>
      <c r="H1693" s="4" t="s">
        <v>62</v>
      </c>
      <c r="I1693" s="5">
        <v>1</v>
      </c>
      <c r="J1693" s="6">
        <v>36.380000000000003</v>
      </c>
      <c r="K1693" s="7">
        <v>0.05</v>
      </c>
      <c r="L1693" s="6">
        <v>14.2</v>
      </c>
      <c r="M1693" s="6">
        <f t="shared" si="104"/>
        <v>34.561</v>
      </c>
      <c r="N1693" s="6">
        <f t="shared" si="105"/>
        <v>14.2</v>
      </c>
      <c r="O1693" s="6">
        <f t="shared" si="106"/>
        <v>20.361000000000001</v>
      </c>
      <c r="P1693" s="8">
        <f t="shared" si="107"/>
        <v>0.58913225890454557</v>
      </c>
      <c r="Q1693" s="9">
        <f>YEAR(SalesDataTable[[#This Row],[Order Date]])</f>
        <v>2026</v>
      </c>
      <c r="R1693" s="8" t="str">
        <f>"Q"&amp;ROUNDUP(MONTH(SalesDataTable[[#This Row],[Order Date]])/3,0)</f>
        <v>Q3</v>
      </c>
      <c r="S1693" s="5">
        <f>MONTH(SalesDataTable[[#This Row],[Order Date]])</f>
        <v>8</v>
      </c>
      <c r="T1693" s="8" t="str">
        <f>TEXT(SalesDataTable[[#This Row],[Order Date]],"mmm")</f>
        <v>Aug</v>
      </c>
    </row>
    <row r="1694" spans="1:20" ht="15.75" x14ac:dyDescent="0.25">
      <c r="A1694" s="2">
        <v>3002</v>
      </c>
      <c r="B1694" s="3">
        <v>46254</v>
      </c>
      <c r="C1694" s="4" t="s">
        <v>26</v>
      </c>
      <c r="D1694" s="4" t="s">
        <v>63</v>
      </c>
      <c r="E1694" s="4" t="s">
        <v>39</v>
      </c>
      <c r="F1694" s="4" t="s">
        <v>33</v>
      </c>
      <c r="G1694" s="4" t="s">
        <v>43</v>
      </c>
      <c r="H1694" s="4" t="s">
        <v>71</v>
      </c>
      <c r="I1694" s="5">
        <v>2</v>
      </c>
      <c r="J1694" s="6">
        <v>124.09</v>
      </c>
      <c r="K1694" s="7">
        <v>0</v>
      </c>
      <c r="L1694" s="6">
        <v>60.39</v>
      </c>
      <c r="M1694" s="6">
        <f t="shared" si="104"/>
        <v>248.18</v>
      </c>
      <c r="N1694" s="6">
        <f t="shared" si="105"/>
        <v>120.78</v>
      </c>
      <c r="O1694" s="6">
        <f t="shared" si="106"/>
        <v>127.4</v>
      </c>
      <c r="P1694" s="8">
        <f t="shared" si="107"/>
        <v>0.513337094044645</v>
      </c>
      <c r="Q1694" s="9">
        <f>YEAR(SalesDataTable[[#This Row],[Order Date]])</f>
        <v>2026</v>
      </c>
      <c r="R1694" s="8" t="str">
        <f>"Q"&amp;ROUNDUP(MONTH(SalesDataTable[[#This Row],[Order Date]])/3,0)</f>
        <v>Q3</v>
      </c>
      <c r="S1694" s="5">
        <f>MONTH(SalesDataTable[[#This Row],[Order Date]])</f>
        <v>8</v>
      </c>
      <c r="T1694" s="8" t="str">
        <f>TEXT(SalesDataTable[[#This Row],[Order Date]],"mmm")</f>
        <v>Aug</v>
      </c>
    </row>
    <row r="1695" spans="1:20" ht="15.75" x14ac:dyDescent="0.25">
      <c r="A1695" s="2">
        <v>3103</v>
      </c>
      <c r="B1695" s="3">
        <v>46254</v>
      </c>
      <c r="C1695" s="4" t="s">
        <v>40</v>
      </c>
      <c r="D1695" s="4" t="s">
        <v>53</v>
      </c>
      <c r="E1695" s="4" t="s">
        <v>22</v>
      </c>
      <c r="F1695" s="4" t="s">
        <v>33</v>
      </c>
      <c r="G1695" s="4" t="s">
        <v>29</v>
      </c>
      <c r="H1695" s="4" t="s">
        <v>37</v>
      </c>
      <c r="I1695" s="5">
        <v>1</v>
      </c>
      <c r="J1695" s="6">
        <v>141.97999999999999</v>
      </c>
      <c r="K1695" s="7">
        <v>0.05</v>
      </c>
      <c r="L1695" s="6">
        <v>79.510000000000005</v>
      </c>
      <c r="M1695" s="6">
        <f t="shared" si="104"/>
        <v>134.88099999999997</v>
      </c>
      <c r="N1695" s="6">
        <f t="shared" si="105"/>
        <v>79.510000000000005</v>
      </c>
      <c r="O1695" s="6">
        <f t="shared" si="106"/>
        <v>55.370999999999967</v>
      </c>
      <c r="P1695" s="8">
        <f t="shared" si="107"/>
        <v>0.41051741905828082</v>
      </c>
      <c r="Q1695" s="9">
        <f>YEAR(SalesDataTable[[#This Row],[Order Date]])</f>
        <v>2026</v>
      </c>
      <c r="R1695" s="8" t="str">
        <f>"Q"&amp;ROUNDUP(MONTH(SalesDataTable[[#This Row],[Order Date]])/3,0)</f>
        <v>Q3</v>
      </c>
      <c r="S1695" s="5">
        <f>MONTH(SalesDataTable[[#This Row],[Order Date]])</f>
        <v>8</v>
      </c>
      <c r="T1695" s="8" t="str">
        <f>TEXT(SalesDataTable[[#This Row],[Order Date]],"mmm")</f>
        <v>Aug</v>
      </c>
    </row>
    <row r="1696" spans="1:20" ht="15.75" x14ac:dyDescent="0.25">
      <c r="A1696" s="2">
        <v>3234</v>
      </c>
      <c r="B1696" s="3">
        <v>46254</v>
      </c>
      <c r="C1696" s="4" t="s">
        <v>40</v>
      </c>
      <c r="D1696" s="4" t="s">
        <v>67</v>
      </c>
      <c r="E1696" s="4" t="s">
        <v>39</v>
      </c>
      <c r="F1696" s="4" t="s">
        <v>33</v>
      </c>
      <c r="G1696" s="4" t="s">
        <v>43</v>
      </c>
      <c r="H1696" s="4" t="s">
        <v>71</v>
      </c>
      <c r="I1696" s="5">
        <v>5</v>
      </c>
      <c r="J1696" s="6">
        <v>121.93</v>
      </c>
      <c r="K1696" s="7">
        <v>0.15</v>
      </c>
      <c r="L1696" s="6">
        <v>62.28</v>
      </c>
      <c r="M1696" s="6">
        <f t="shared" si="104"/>
        <v>518.2025000000001</v>
      </c>
      <c r="N1696" s="6">
        <f t="shared" si="105"/>
        <v>311.39999999999998</v>
      </c>
      <c r="O1696" s="6">
        <f t="shared" si="106"/>
        <v>206.80250000000012</v>
      </c>
      <c r="P1696" s="8">
        <f t="shared" si="107"/>
        <v>0.39907661580173792</v>
      </c>
      <c r="Q1696" s="9">
        <f>YEAR(SalesDataTable[[#This Row],[Order Date]])</f>
        <v>2026</v>
      </c>
      <c r="R1696" s="8" t="str">
        <f>"Q"&amp;ROUNDUP(MONTH(SalesDataTable[[#This Row],[Order Date]])/3,0)</f>
        <v>Q3</v>
      </c>
      <c r="S1696" s="5">
        <f>MONTH(SalesDataTable[[#This Row],[Order Date]])</f>
        <v>8</v>
      </c>
      <c r="T1696" s="8" t="str">
        <f>TEXT(SalesDataTable[[#This Row],[Order Date]],"mmm")</f>
        <v>Aug</v>
      </c>
    </row>
    <row r="1697" spans="1:20" ht="15.75" x14ac:dyDescent="0.25">
      <c r="A1697" s="2">
        <v>3281</v>
      </c>
      <c r="B1697" s="3">
        <v>46254</v>
      </c>
      <c r="C1697" s="4" t="s">
        <v>40</v>
      </c>
      <c r="D1697" s="4" t="s">
        <v>41</v>
      </c>
      <c r="E1697" s="4" t="s">
        <v>22</v>
      </c>
      <c r="F1697" s="4" t="s">
        <v>33</v>
      </c>
      <c r="G1697" s="4" t="s">
        <v>34</v>
      </c>
      <c r="H1697" s="4" t="s">
        <v>35</v>
      </c>
      <c r="I1697" s="5">
        <v>1</v>
      </c>
      <c r="J1697" s="6">
        <v>35.58</v>
      </c>
      <c r="K1697" s="7">
        <v>0.15</v>
      </c>
      <c r="L1697" s="6">
        <v>13.94</v>
      </c>
      <c r="M1697" s="6">
        <f t="shared" si="104"/>
        <v>30.242999999999999</v>
      </c>
      <c r="N1697" s="6">
        <f t="shared" si="105"/>
        <v>13.94</v>
      </c>
      <c r="O1697" s="6">
        <f t="shared" si="106"/>
        <v>16.302999999999997</v>
      </c>
      <c r="P1697" s="8">
        <f t="shared" si="107"/>
        <v>0.53906689151208542</v>
      </c>
      <c r="Q1697" s="9">
        <f>YEAR(SalesDataTable[[#This Row],[Order Date]])</f>
        <v>2026</v>
      </c>
      <c r="R1697" s="8" t="str">
        <f>"Q"&amp;ROUNDUP(MONTH(SalesDataTable[[#This Row],[Order Date]])/3,0)</f>
        <v>Q3</v>
      </c>
      <c r="S1697" s="5">
        <f>MONTH(SalesDataTable[[#This Row],[Order Date]])</f>
        <v>8</v>
      </c>
      <c r="T1697" s="8" t="str">
        <f>TEXT(SalesDataTable[[#This Row],[Order Date]],"mmm")</f>
        <v>Aug</v>
      </c>
    </row>
    <row r="1698" spans="1:20" ht="15.75" x14ac:dyDescent="0.25">
      <c r="A1698" s="2">
        <v>3870</v>
      </c>
      <c r="B1698" s="3">
        <v>46254</v>
      </c>
      <c r="C1698" s="4" t="s">
        <v>31</v>
      </c>
      <c r="D1698" s="4" t="s">
        <v>45</v>
      </c>
      <c r="E1698" s="4" t="s">
        <v>48</v>
      </c>
      <c r="F1698" s="4" t="s">
        <v>23</v>
      </c>
      <c r="G1698" s="4" t="s">
        <v>29</v>
      </c>
      <c r="H1698" s="4" t="s">
        <v>57</v>
      </c>
      <c r="I1698" s="5">
        <v>1</v>
      </c>
      <c r="J1698" s="6">
        <v>157.84</v>
      </c>
      <c r="K1698" s="7">
        <v>0</v>
      </c>
      <c r="L1698" s="6">
        <v>77.87</v>
      </c>
      <c r="M1698" s="6">
        <f t="shared" si="104"/>
        <v>157.84</v>
      </c>
      <c r="N1698" s="6">
        <f t="shared" si="105"/>
        <v>77.87</v>
      </c>
      <c r="O1698" s="6">
        <f t="shared" si="106"/>
        <v>79.97</v>
      </c>
      <c r="P1698" s="8">
        <f t="shared" si="107"/>
        <v>0.50665230613279266</v>
      </c>
      <c r="Q1698" s="9">
        <f>YEAR(SalesDataTable[[#This Row],[Order Date]])</f>
        <v>2026</v>
      </c>
      <c r="R1698" s="8" t="str">
        <f>"Q"&amp;ROUNDUP(MONTH(SalesDataTable[[#This Row],[Order Date]])/3,0)</f>
        <v>Q3</v>
      </c>
      <c r="S1698" s="5">
        <f>MONTH(SalesDataTable[[#This Row],[Order Date]])</f>
        <v>8</v>
      </c>
      <c r="T1698" s="8" t="str">
        <f>TEXT(SalesDataTable[[#This Row],[Order Date]],"mmm")</f>
        <v>Aug</v>
      </c>
    </row>
    <row r="1699" spans="1:20" ht="15.75" x14ac:dyDescent="0.25">
      <c r="A1699" s="2">
        <v>3938</v>
      </c>
      <c r="B1699" s="3">
        <v>46254</v>
      </c>
      <c r="C1699" s="4" t="s">
        <v>26</v>
      </c>
      <c r="D1699" s="4" t="s">
        <v>63</v>
      </c>
      <c r="E1699" s="4" t="s">
        <v>22</v>
      </c>
      <c r="F1699" s="4" t="s">
        <v>33</v>
      </c>
      <c r="G1699" s="4" t="s">
        <v>43</v>
      </c>
      <c r="H1699" s="4" t="s">
        <v>44</v>
      </c>
      <c r="I1699" s="5">
        <v>1</v>
      </c>
      <c r="J1699" s="6">
        <v>336.35</v>
      </c>
      <c r="K1699" s="7">
        <v>0</v>
      </c>
      <c r="L1699" s="6">
        <v>195.07</v>
      </c>
      <c r="M1699" s="6">
        <f t="shared" si="104"/>
        <v>336.35</v>
      </c>
      <c r="N1699" s="6">
        <f t="shared" si="105"/>
        <v>195.07</v>
      </c>
      <c r="O1699" s="6">
        <f t="shared" si="106"/>
        <v>141.28000000000003</v>
      </c>
      <c r="P1699" s="8">
        <f t="shared" si="107"/>
        <v>0.42003865021554931</v>
      </c>
      <c r="Q1699" s="9">
        <f>YEAR(SalesDataTable[[#This Row],[Order Date]])</f>
        <v>2026</v>
      </c>
      <c r="R1699" s="8" t="str">
        <f>"Q"&amp;ROUNDUP(MONTH(SalesDataTable[[#This Row],[Order Date]])/3,0)</f>
        <v>Q3</v>
      </c>
      <c r="S1699" s="5">
        <f>MONTH(SalesDataTable[[#This Row],[Order Date]])</f>
        <v>8</v>
      </c>
      <c r="T1699" s="8" t="str">
        <f>TEXT(SalesDataTable[[#This Row],[Order Date]],"mmm")</f>
        <v>Aug</v>
      </c>
    </row>
    <row r="1700" spans="1:20" ht="15.75" x14ac:dyDescent="0.25">
      <c r="A1700" s="2">
        <v>4237</v>
      </c>
      <c r="B1700" s="3">
        <v>46254</v>
      </c>
      <c r="C1700" s="4" t="s">
        <v>40</v>
      </c>
      <c r="D1700" s="4" t="s">
        <v>67</v>
      </c>
      <c r="E1700" s="4" t="s">
        <v>28</v>
      </c>
      <c r="F1700" s="4" t="s">
        <v>23</v>
      </c>
      <c r="G1700" s="4" t="s">
        <v>29</v>
      </c>
      <c r="H1700" s="4" t="s">
        <v>57</v>
      </c>
      <c r="I1700" s="5">
        <v>3</v>
      </c>
      <c r="J1700" s="6">
        <v>153.03</v>
      </c>
      <c r="K1700" s="7">
        <v>0.15</v>
      </c>
      <c r="L1700" s="6">
        <v>78.239999999999995</v>
      </c>
      <c r="M1700" s="6">
        <f t="shared" si="104"/>
        <v>390.22650000000004</v>
      </c>
      <c r="N1700" s="6">
        <f t="shared" si="105"/>
        <v>234.71999999999997</v>
      </c>
      <c r="O1700" s="6">
        <f t="shared" si="106"/>
        <v>155.50650000000007</v>
      </c>
      <c r="P1700" s="8">
        <f t="shared" si="107"/>
        <v>0.39850317700104954</v>
      </c>
      <c r="Q1700" s="9">
        <f>YEAR(SalesDataTable[[#This Row],[Order Date]])</f>
        <v>2026</v>
      </c>
      <c r="R1700" s="8" t="str">
        <f>"Q"&amp;ROUNDUP(MONTH(SalesDataTable[[#This Row],[Order Date]])/3,0)</f>
        <v>Q3</v>
      </c>
      <c r="S1700" s="5">
        <f>MONTH(SalesDataTable[[#This Row],[Order Date]])</f>
        <v>8</v>
      </c>
      <c r="T1700" s="8" t="str">
        <f>TEXT(SalesDataTable[[#This Row],[Order Date]],"mmm")</f>
        <v>Aug</v>
      </c>
    </row>
    <row r="1701" spans="1:20" ht="15.75" x14ac:dyDescent="0.25">
      <c r="A1701" s="2">
        <v>4970</v>
      </c>
      <c r="B1701" s="3">
        <v>46254</v>
      </c>
      <c r="C1701" s="4" t="s">
        <v>26</v>
      </c>
      <c r="D1701" s="4" t="s">
        <v>69</v>
      </c>
      <c r="E1701" s="4" t="s">
        <v>22</v>
      </c>
      <c r="F1701" s="4" t="s">
        <v>23</v>
      </c>
      <c r="G1701" s="4" t="s">
        <v>24</v>
      </c>
      <c r="H1701" s="4" t="s">
        <v>50</v>
      </c>
      <c r="I1701" s="5">
        <v>2</v>
      </c>
      <c r="J1701" s="6">
        <v>105.01</v>
      </c>
      <c r="K1701" s="7">
        <v>0.15</v>
      </c>
      <c r="L1701" s="6">
        <v>50.56</v>
      </c>
      <c r="M1701" s="6">
        <f t="shared" si="104"/>
        <v>178.517</v>
      </c>
      <c r="N1701" s="6">
        <f t="shared" si="105"/>
        <v>101.12</v>
      </c>
      <c r="O1701" s="6">
        <f t="shared" si="106"/>
        <v>77.396999999999991</v>
      </c>
      <c r="P1701" s="8">
        <f t="shared" si="107"/>
        <v>0.43355534766996978</v>
      </c>
      <c r="Q1701" s="9">
        <f>YEAR(SalesDataTable[[#This Row],[Order Date]])</f>
        <v>2026</v>
      </c>
      <c r="R1701" s="8" t="str">
        <f>"Q"&amp;ROUNDUP(MONTH(SalesDataTable[[#This Row],[Order Date]])/3,0)</f>
        <v>Q3</v>
      </c>
      <c r="S1701" s="5">
        <f>MONTH(SalesDataTable[[#This Row],[Order Date]])</f>
        <v>8</v>
      </c>
      <c r="T1701" s="8" t="str">
        <f>TEXT(SalesDataTable[[#This Row],[Order Date]],"mmm")</f>
        <v>Aug</v>
      </c>
    </row>
    <row r="1702" spans="1:20" ht="15.75" x14ac:dyDescent="0.25">
      <c r="A1702" s="2">
        <v>515</v>
      </c>
      <c r="B1702" s="3">
        <v>46255</v>
      </c>
      <c r="C1702" s="4" t="s">
        <v>20</v>
      </c>
      <c r="D1702" s="4" t="s">
        <v>21</v>
      </c>
      <c r="E1702" s="4" t="s">
        <v>39</v>
      </c>
      <c r="F1702" s="4" t="s">
        <v>23</v>
      </c>
      <c r="G1702" s="4" t="s">
        <v>34</v>
      </c>
      <c r="H1702" s="4" t="s">
        <v>52</v>
      </c>
      <c r="I1702" s="5">
        <v>2</v>
      </c>
      <c r="J1702" s="6">
        <v>45.47</v>
      </c>
      <c r="K1702" s="7">
        <v>0</v>
      </c>
      <c r="L1702" s="6">
        <v>18.27</v>
      </c>
      <c r="M1702" s="6">
        <f t="shared" si="104"/>
        <v>90.94</v>
      </c>
      <c r="N1702" s="6">
        <f t="shared" si="105"/>
        <v>36.54</v>
      </c>
      <c r="O1702" s="6">
        <f t="shared" si="106"/>
        <v>54.4</v>
      </c>
      <c r="P1702" s="8">
        <f t="shared" si="107"/>
        <v>0.5981966131515285</v>
      </c>
      <c r="Q1702" s="9">
        <f>YEAR(SalesDataTable[[#This Row],[Order Date]])</f>
        <v>2026</v>
      </c>
      <c r="R1702" s="8" t="str">
        <f>"Q"&amp;ROUNDUP(MONTH(SalesDataTable[[#This Row],[Order Date]])/3,0)</f>
        <v>Q3</v>
      </c>
      <c r="S1702" s="5">
        <f>MONTH(SalesDataTable[[#This Row],[Order Date]])</f>
        <v>8</v>
      </c>
      <c r="T1702" s="8" t="str">
        <f>TEXT(SalesDataTable[[#This Row],[Order Date]],"mmm")</f>
        <v>Aug</v>
      </c>
    </row>
    <row r="1703" spans="1:20" ht="15.75" x14ac:dyDescent="0.25">
      <c r="A1703" s="2">
        <v>661</v>
      </c>
      <c r="B1703" s="3">
        <v>46255</v>
      </c>
      <c r="C1703" s="4" t="s">
        <v>20</v>
      </c>
      <c r="D1703" s="4" t="s">
        <v>70</v>
      </c>
      <c r="E1703" s="4" t="s">
        <v>39</v>
      </c>
      <c r="F1703" s="4" t="s">
        <v>33</v>
      </c>
      <c r="G1703" s="4" t="s">
        <v>34</v>
      </c>
      <c r="H1703" s="4" t="s">
        <v>52</v>
      </c>
      <c r="I1703" s="5">
        <v>2</v>
      </c>
      <c r="J1703" s="6">
        <v>47.58</v>
      </c>
      <c r="K1703" s="7">
        <v>0.1</v>
      </c>
      <c r="L1703" s="6">
        <v>18.47</v>
      </c>
      <c r="M1703" s="6">
        <f t="shared" si="104"/>
        <v>85.644000000000005</v>
      </c>
      <c r="N1703" s="6">
        <f t="shared" si="105"/>
        <v>36.94</v>
      </c>
      <c r="O1703" s="6">
        <f t="shared" si="106"/>
        <v>48.704000000000008</v>
      </c>
      <c r="P1703" s="8">
        <f t="shared" si="107"/>
        <v>0.56867965064686377</v>
      </c>
      <c r="Q1703" s="9">
        <f>YEAR(SalesDataTable[[#This Row],[Order Date]])</f>
        <v>2026</v>
      </c>
      <c r="R1703" s="8" t="str">
        <f>"Q"&amp;ROUNDUP(MONTH(SalesDataTable[[#This Row],[Order Date]])/3,0)</f>
        <v>Q3</v>
      </c>
      <c r="S1703" s="5">
        <f>MONTH(SalesDataTable[[#This Row],[Order Date]])</f>
        <v>8</v>
      </c>
      <c r="T1703" s="8" t="str">
        <f>TEXT(SalesDataTable[[#This Row],[Order Date]],"mmm")</f>
        <v>Aug</v>
      </c>
    </row>
    <row r="1704" spans="1:20" ht="15.75" x14ac:dyDescent="0.25">
      <c r="A1704" s="2">
        <v>1443</v>
      </c>
      <c r="B1704" s="3">
        <v>46255</v>
      </c>
      <c r="C1704" s="4" t="s">
        <v>40</v>
      </c>
      <c r="D1704" s="4" t="s">
        <v>41</v>
      </c>
      <c r="E1704" s="4" t="s">
        <v>22</v>
      </c>
      <c r="F1704" s="4" t="s">
        <v>33</v>
      </c>
      <c r="G1704" s="4" t="s">
        <v>29</v>
      </c>
      <c r="H1704" s="4" t="s">
        <v>57</v>
      </c>
      <c r="I1704" s="5">
        <v>5</v>
      </c>
      <c r="J1704" s="6">
        <v>155.65</v>
      </c>
      <c r="K1704" s="7">
        <v>0</v>
      </c>
      <c r="L1704" s="6">
        <v>79.13</v>
      </c>
      <c r="M1704" s="6">
        <f t="shared" si="104"/>
        <v>778.25</v>
      </c>
      <c r="N1704" s="6">
        <f t="shared" si="105"/>
        <v>395.65</v>
      </c>
      <c r="O1704" s="6">
        <f t="shared" si="106"/>
        <v>382.6</v>
      </c>
      <c r="P1704" s="8">
        <f t="shared" si="107"/>
        <v>0.49161580469000965</v>
      </c>
      <c r="Q1704" s="9">
        <f>YEAR(SalesDataTable[[#This Row],[Order Date]])</f>
        <v>2026</v>
      </c>
      <c r="R1704" s="8" t="str">
        <f>"Q"&amp;ROUNDUP(MONTH(SalesDataTable[[#This Row],[Order Date]])/3,0)</f>
        <v>Q3</v>
      </c>
      <c r="S1704" s="5">
        <f>MONTH(SalesDataTable[[#This Row],[Order Date]])</f>
        <v>8</v>
      </c>
      <c r="T1704" s="8" t="str">
        <f>TEXT(SalesDataTable[[#This Row],[Order Date]],"mmm")</f>
        <v>Aug</v>
      </c>
    </row>
    <row r="1705" spans="1:20" ht="15.75" x14ac:dyDescent="0.25">
      <c r="A1705" s="2">
        <v>1446</v>
      </c>
      <c r="B1705" s="3">
        <v>46255</v>
      </c>
      <c r="C1705" s="4" t="s">
        <v>40</v>
      </c>
      <c r="D1705" s="4" t="s">
        <v>67</v>
      </c>
      <c r="E1705" s="4" t="s">
        <v>39</v>
      </c>
      <c r="F1705" s="4" t="s">
        <v>23</v>
      </c>
      <c r="G1705" s="4" t="s">
        <v>43</v>
      </c>
      <c r="H1705" s="4" t="s">
        <v>49</v>
      </c>
      <c r="I1705" s="5">
        <v>1</v>
      </c>
      <c r="J1705" s="6">
        <v>195.15</v>
      </c>
      <c r="K1705" s="7">
        <v>0</v>
      </c>
      <c r="L1705" s="6">
        <v>101.99</v>
      </c>
      <c r="M1705" s="6">
        <f t="shared" si="104"/>
        <v>195.15</v>
      </c>
      <c r="N1705" s="6">
        <f t="shared" si="105"/>
        <v>101.99</v>
      </c>
      <c r="O1705" s="6">
        <f t="shared" si="106"/>
        <v>93.160000000000011</v>
      </c>
      <c r="P1705" s="8">
        <f t="shared" si="107"/>
        <v>0.47737637714578535</v>
      </c>
      <c r="Q1705" s="9">
        <f>YEAR(SalesDataTable[[#This Row],[Order Date]])</f>
        <v>2026</v>
      </c>
      <c r="R1705" s="8" t="str">
        <f>"Q"&amp;ROUNDUP(MONTH(SalesDataTable[[#This Row],[Order Date]])/3,0)</f>
        <v>Q3</v>
      </c>
      <c r="S1705" s="5">
        <f>MONTH(SalesDataTable[[#This Row],[Order Date]])</f>
        <v>8</v>
      </c>
      <c r="T1705" s="8" t="str">
        <f>TEXT(SalesDataTable[[#This Row],[Order Date]],"mmm")</f>
        <v>Aug</v>
      </c>
    </row>
    <row r="1706" spans="1:20" ht="15.75" x14ac:dyDescent="0.25">
      <c r="A1706" s="2">
        <v>1524</v>
      </c>
      <c r="B1706" s="3">
        <v>46255</v>
      </c>
      <c r="C1706" s="4" t="s">
        <v>26</v>
      </c>
      <c r="D1706" s="4" t="s">
        <v>47</v>
      </c>
      <c r="E1706" s="4" t="s">
        <v>48</v>
      </c>
      <c r="F1706" s="4" t="s">
        <v>33</v>
      </c>
      <c r="G1706" s="4" t="s">
        <v>24</v>
      </c>
      <c r="H1706" s="4" t="s">
        <v>25</v>
      </c>
      <c r="I1706" s="5">
        <v>1</v>
      </c>
      <c r="J1706" s="6">
        <v>81.569999999999993</v>
      </c>
      <c r="K1706" s="7">
        <v>0</v>
      </c>
      <c r="L1706" s="6">
        <v>43.79</v>
      </c>
      <c r="M1706" s="6">
        <f t="shared" si="104"/>
        <v>81.569999999999993</v>
      </c>
      <c r="N1706" s="6">
        <f t="shared" si="105"/>
        <v>43.79</v>
      </c>
      <c r="O1706" s="6">
        <f t="shared" si="106"/>
        <v>37.779999999999994</v>
      </c>
      <c r="P1706" s="8">
        <f t="shared" si="107"/>
        <v>0.4631604756650729</v>
      </c>
      <c r="Q1706" s="9">
        <f>YEAR(SalesDataTable[[#This Row],[Order Date]])</f>
        <v>2026</v>
      </c>
      <c r="R1706" s="8" t="str">
        <f>"Q"&amp;ROUNDUP(MONTH(SalesDataTable[[#This Row],[Order Date]])/3,0)</f>
        <v>Q3</v>
      </c>
      <c r="S1706" s="5">
        <f>MONTH(SalesDataTable[[#This Row],[Order Date]])</f>
        <v>8</v>
      </c>
      <c r="T1706" s="8" t="str">
        <f>TEXT(SalesDataTable[[#This Row],[Order Date]],"mmm")</f>
        <v>Aug</v>
      </c>
    </row>
    <row r="1707" spans="1:20" ht="15.75" x14ac:dyDescent="0.25">
      <c r="A1707" s="2">
        <v>1946</v>
      </c>
      <c r="B1707" s="3">
        <v>46255</v>
      </c>
      <c r="C1707" s="4" t="s">
        <v>20</v>
      </c>
      <c r="D1707" s="4" t="s">
        <v>70</v>
      </c>
      <c r="E1707" s="4" t="s">
        <v>39</v>
      </c>
      <c r="F1707" s="4" t="s">
        <v>33</v>
      </c>
      <c r="G1707" s="4" t="s">
        <v>43</v>
      </c>
      <c r="H1707" s="4" t="s">
        <v>71</v>
      </c>
      <c r="I1707" s="5">
        <v>5</v>
      </c>
      <c r="J1707" s="6">
        <v>125.44</v>
      </c>
      <c r="K1707" s="7">
        <v>0</v>
      </c>
      <c r="L1707" s="6">
        <v>59.58</v>
      </c>
      <c r="M1707" s="6">
        <f t="shared" si="104"/>
        <v>627.20000000000005</v>
      </c>
      <c r="N1707" s="6">
        <f t="shared" si="105"/>
        <v>297.89999999999998</v>
      </c>
      <c r="O1707" s="6">
        <f t="shared" si="106"/>
        <v>329.30000000000007</v>
      </c>
      <c r="P1707" s="8">
        <f t="shared" si="107"/>
        <v>0.52503188775510212</v>
      </c>
      <c r="Q1707" s="9">
        <f>YEAR(SalesDataTable[[#This Row],[Order Date]])</f>
        <v>2026</v>
      </c>
      <c r="R1707" s="8" t="str">
        <f>"Q"&amp;ROUNDUP(MONTH(SalesDataTable[[#This Row],[Order Date]])/3,0)</f>
        <v>Q3</v>
      </c>
      <c r="S1707" s="5">
        <f>MONTH(SalesDataTable[[#This Row],[Order Date]])</f>
        <v>8</v>
      </c>
      <c r="T1707" s="8" t="str">
        <f>TEXT(SalesDataTable[[#This Row],[Order Date]],"mmm")</f>
        <v>Aug</v>
      </c>
    </row>
    <row r="1708" spans="1:20" ht="15.75" x14ac:dyDescent="0.25">
      <c r="A1708" s="2">
        <v>2285</v>
      </c>
      <c r="B1708" s="3">
        <v>46255</v>
      </c>
      <c r="C1708" s="4" t="s">
        <v>26</v>
      </c>
      <c r="D1708" s="4" t="s">
        <v>61</v>
      </c>
      <c r="E1708" s="4" t="s">
        <v>22</v>
      </c>
      <c r="F1708" s="4" t="s">
        <v>36</v>
      </c>
      <c r="G1708" s="4" t="s">
        <v>29</v>
      </c>
      <c r="H1708" s="4" t="s">
        <v>57</v>
      </c>
      <c r="I1708" s="5">
        <v>2</v>
      </c>
      <c r="J1708" s="6">
        <v>155.11000000000001</v>
      </c>
      <c r="K1708" s="7">
        <v>0.05</v>
      </c>
      <c r="L1708" s="6">
        <v>80.13</v>
      </c>
      <c r="M1708" s="6">
        <f t="shared" si="104"/>
        <v>294.709</v>
      </c>
      <c r="N1708" s="6">
        <f t="shared" si="105"/>
        <v>160.26</v>
      </c>
      <c r="O1708" s="6">
        <f t="shared" si="106"/>
        <v>134.44900000000001</v>
      </c>
      <c r="P1708" s="8">
        <f t="shared" si="107"/>
        <v>0.45620934548995795</v>
      </c>
      <c r="Q1708" s="9">
        <f>YEAR(SalesDataTable[[#This Row],[Order Date]])</f>
        <v>2026</v>
      </c>
      <c r="R1708" s="8" t="str">
        <f>"Q"&amp;ROUNDUP(MONTH(SalesDataTable[[#This Row],[Order Date]])/3,0)</f>
        <v>Q3</v>
      </c>
      <c r="S1708" s="5">
        <f>MONTH(SalesDataTable[[#This Row],[Order Date]])</f>
        <v>8</v>
      </c>
      <c r="T1708" s="8" t="str">
        <f>TEXT(SalesDataTable[[#This Row],[Order Date]],"mmm")</f>
        <v>Aug</v>
      </c>
    </row>
    <row r="1709" spans="1:20" ht="15.75" x14ac:dyDescent="0.25">
      <c r="A1709" s="2">
        <v>2978</v>
      </c>
      <c r="B1709" s="3">
        <v>46255</v>
      </c>
      <c r="C1709" s="4" t="s">
        <v>31</v>
      </c>
      <c r="D1709" s="4" t="s">
        <v>59</v>
      </c>
      <c r="E1709" s="4" t="s">
        <v>39</v>
      </c>
      <c r="F1709" s="4" t="s">
        <v>33</v>
      </c>
      <c r="G1709" s="4" t="s">
        <v>24</v>
      </c>
      <c r="H1709" s="4" t="s">
        <v>25</v>
      </c>
      <c r="I1709" s="5">
        <v>1</v>
      </c>
      <c r="J1709" s="6">
        <v>80.7</v>
      </c>
      <c r="K1709" s="7">
        <v>0</v>
      </c>
      <c r="L1709" s="6">
        <v>41.98</v>
      </c>
      <c r="M1709" s="6">
        <f t="shared" si="104"/>
        <v>80.7</v>
      </c>
      <c r="N1709" s="6">
        <f t="shared" si="105"/>
        <v>41.98</v>
      </c>
      <c r="O1709" s="6">
        <f t="shared" si="106"/>
        <v>38.720000000000006</v>
      </c>
      <c r="P1709" s="8">
        <f t="shared" si="107"/>
        <v>0.47980173482032223</v>
      </c>
      <c r="Q1709" s="9">
        <f>YEAR(SalesDataTable[[#This Row],[Order Date]])</f>
        <v>2026</v>
      </c>
      <c r="R1709" s="8" t="str">
        <f>"Q"&amp;ROUNDUP(MONTH(SalesDataTable[[#This Row],[Order Date]])/3,0)</f>
        <v>Q3</v>
      </c>
      <c r="S1709" s="5">
        <f>MONTH(SalesDataTable[[#This Row],[Order Date]])</f>
        <v>8</v>
      </c>
      <c r="T1709" s="8" t="str">
        <f>TEXT(SalesDataTable[[#This Row],[Order Date]],"mmm")</f>
        <v>Aug</v>
      </c>
    </row>
    <row r="1710" spans="1:20" ht="15.75" x14ac:dyDescent="0.25">
      <c r="A1710" s="2">
        <v>3842</v>
      </c>
      <c r="B1710" s="3">
        <v>46255</v>
      </c>
      <c r="C1710" s="4" t="s">
        <v>40</v>
      </c>
      <c r="D1710" s="4" t="s">
        <v>53</v>
      </c>
      <c r="E1710" s="4" t="s">
        <v>28</v>
      </c>
      <c r="F1710" s="4" t="s">
        <v>23</v>
      </c>
      <c r="G1710" s="4" t="s">
        <v>29</v>
      </c>
      <c r="H1710" s="4" t="s">
        <v>57</v>
      </c>
      <c r="I1710" s="5">
        <v>10</v>
      </c>
      <c r="J1710" s="6">
        <v>156.72</v>
      </c>
      <c r="K1710" s="7">
        <v>0.15</v>
      </c>
      <c r="L1710" s="6">
        <v>78.12</v>
      </c>
      <c r="M1710" s="6">
        <f t="shared" si="104"/>
        <v>1332.12</v>
      </c>
      <c r="N1710" s="6">
        <f t="shared" si="105"/>
        <v>781.2</v>
      </c>
      <c r="O1710" s="6">
        <f t="shared" si="106"/>
        <v>550.91999999999985</v>
      </c>
      <c r="P1710" s="8">
        <f t="shared" si="107"/>
        <v>0.41356634537429054</v>
      </c>
      <c r="Q1710" s="9">
        <f>YEAR(SalesDataTable[[#This Row],[Order Date]])</f>
        <v>2026</v>
      </c>
      <c r="R1710" s="8" t="str">
        <f>"Q"&amp;ROUNDUP(MONTH(SalesDataTable[[#This Row],[Order Date]])/3,0)</f>
        <v>Q3</v>
      </c>
      <c r="S1710" s="5">
        <f>MONTH(SalesDataTable[[#This Row],[Order Date]])</f>
        <v>8</v>
      </c>
      <c r="T1710" s="8" t="str">
        <f>TEXT(SalesDataTable[[#This Row],[Order Date]],"mmm")</f>
        <v>Aug</v>
      </c>
    </row>
    <row r="1711" spans="1:20" ht="15.75" x14ac:dyDescent="0.25">
      <c r="A1711" s="2">
        <v>4220</v>
      </c>
      <c r="B1711" s="3">
        <v>46255</v>
      </c>
      <c r="C1711" s="4" t="s">
        <v>26</v>
      </c>
      <c r="D1711" s="4" t="s">
        <v>69</v>
      </c>
      <c r="E1711" s="4" t="s">
        <v>28</v>
      </c>
      <c r="F1711" s="4" t="s">
        <v>36</v>
      </c>
      <c r="G1711" s="4" t="s">
        <v>34</v>
      </c>
      <c r="H1711" s="4" t="s">
        <v>68</v>
      </c>
      <c r="I1711" s="5">
        <v>5</v>
      </c>
      <c r="J1711" s="6">
        <v>162.76</v>
      </c>
      <c r="K1711" s="7">
        <v>0.15</v>
      </c>
      <c r="L1711" s="6">
        <v>85.32</v>
      </c>
      <c r="M1711" s="6">
        <f t="shared" si="104"/>
        <v>691.7299999999999</v>
      </c>
      <c r="N1711" s="6">
        <f t="shared" si="105"/>
        <v>426.59999999999997</v>
      </c>
      <c r="O1711" s="6">
        <f t="shared" si="106"/>
        <v>265.12999999999994</v>
      </c>
      <c r="P1711" s="8">
        <f t="shared" si="107"/>
        <v>0.38328538591647027</v>
      </c>
      <c r="Q1711" s="9">
        <f>YEAR(SalesDataTable[[#This Row],[Order Date]])</f>
        <v>2026</v>
      </c>
      <c r="R1711" s="8" t="str">
        <f>"Q"&amp;ROUNDUP(MONTH(SalesDataTable[[#This Row],[Order Date]])/3,0)</f>
        <v>Q3</v>
      </c>
      <c r="S1711" s="5">
        <f>MONTH(SalesDataTable[[#This Row],[Order Date]])</f>
        <v>8</v>
      </c>
      <c r="T1711" s="8" t="str">
        <f>TEXT(SalesDataTable[[#This Row],[Order Date]],"mmm")</f>
        <v>Aug</v>
      </c>
    </row>
    <row r="1712" spans="1:20" ht="15.75" x14ac:dyDescent="0.25">
      <c r="A1712" s="2">
        <v>478</v>
      </c>
      <c r="B1712" s="3">
        <v>46256</v>
      </c>
      <c r="C1712" s="4" t="s">
        <v>40</v>
      </c>
      <c r="D1712" s="4" t="s">
        <v>53</v>
      </c>
      <c r="E1712" s="4" t="s">
        <v>39</v>
      </c>
      <c r="F1712" s="4" t="s">
        <v>36</v>
      </c>
      <c r="G1712" s="4" t="s">
        <v>54</v>
      </c>
      <c r="H1712" s="4" t="s">
        <v>55</v>
      </c>
      <c r="I1712" s="5">
        <v>2</v>
      </c>
      <c r="J1712" s="6">
        <v>40.22</v>
      </c>
      <c r="K1712" s="7">
        <v>0</v>
      </c>
      <c r="L1712" s="6">
        <v>14.45</v>
      </c>
      <c r="M1712" s="6">
        <f t="shared" si="104"/>
        <v>80.44</v>
      </c>
      <c r="N1712" s="6">
        <f t="shared" si="105"/>
        <v>28.9</v>
      </c>
      <c r="O1712" s="6">
        <f t="shared" si="106"/>
        <v>51.54</v>
      </c>
      <c r="P1712" s="8">
        <f t="shared" si="107"/>
        <v>0.64072600696171056</v>
      </c>
      <c r="Q1712" s="9">
        <f>YEAR(SalesDataTable[[#This Row],[Order Date]])</f>
        <v>2026</v>
      </c>
      <c r="R1712" s="8" t="str">
        <f>"Q"&amp;ROUNDUP(MONTH(SalesDataTable[[#This Row],[Order Date]])/3,0)</f>
        <v>Q3</v>
      </c>
      <c r="S1712" s="5">
        <f>MONTH(SalesDataTable[[#This Row],[Order Date]])</f>
        <v>8</v>
      </c>
      <c r="T1712" s="8" t="str">
        <f>TEXT(SalesDataTable[[#This Row],[Order Date]],"mmm")</f>
        <v>Aug</v>
      </c>
    </row>
    <row r="1713" spans="1:20" ht="15.75" x14ac:dyDescent="0.25">
      <c r="A1713" s="2">
        <v>491</v>
      </c>
      <c r="B1713" s="3">
        <v>46256</v>
      </c>
      <c r="C1713" s="4" t="s">
        <v>20</v>
      </c>
      <c r="D1713" s="4" t="s">
        <v>56</v>
      </c>
      <c r="E1713" s="4" t="s">
        <v>48</v>
      </c>
      <c r="F1713" s="4" t="s">
        <v>33</v>
      </c>
      <c r="G1713" s="4" t="s">
        <v>34</v>
      </c>
      <c r="H1713" s="4" t="s">
        <v>52</v>
      </c>
      <c r="I1713" s="5">
        <v>1</v>
      </c>
      <c r="J1713" s="6">
        <v>45.42</v>
      </c>
      <c r="K1713" s="7">
        <v>0.15</v>
      </c>
      <c r="L1713" s="6">
        <v>18.079999999999998</v>
      </c>
      <c r="M1713" s="6">
        <f t="shared" si="104"/>
        <v>38.606999999999999</v>
      </c>
      <c r="N1713" s="6">
        <f t="shared" si="105"/>
        <v>18.079999999999998</v>
      </c>
      <c r="O1713" s="6">
        <f t="shared" si="106"/>
        <v>20.527000000000001</v>
      </c>
      <c r="P1713" s="8">
        <f t="shared" si="107"/>
        <v>0.53169114409304019</v>
      </c>
      <c r="Q1713" s="9">
        <f>YEAR(SalesDataTable[[#This Row],[Order Date]])</f>
        <v>2026</v>
      </c>
      <c r="R1713" s="8" t="str">
        <f>"Q"&amp;ROUNDUP(MONTH(SalesDataTable[[#This Row],[Order Date]])/3,0)</f>
        <v>Q3</v>
      </c>
      <c r="S1713" s="5">
        <f>MONTH(SalesDataTable[[#This Row],[Order Date]])</f>
        <v>8</v>
      </c>
      <c r="T1713" s="8" t="str">
        <f>TEXT(SalesDataTable[[#This Row],[Order Date]],"mmm")</f>
        <v>Aug</v>
      </c>
    </row>
    <row r="1714" spans="1:20" ht="15.75" x14ac:dyDescent="0.25">
      <c r="A1714" s="2">
        <v>862</v>
      </c>
      <c r="B1714" s="3">
        <v>46256</v>
      </c>
      <c r="C1714" s="4" t="s">
        <v>20</v>
      </c>
      <c r="D1714" s="4" t="s">
        <v>56</v>
      </c>
      <c r="E1714" s="4" t="s">
        <v>22</v>
      </c>
      <c r="F1714" s="4" t="s">
        <v>23</v>
      </c>
      <c r="G1714" s="4" t="s">
        <v>29</v>
      </c>
      <c r="H1714" s="4" t="s">
        <v>30</v>
      </c>
      <c r="I1714" s="5">
        <v>1</v>
      </c>
      <c r="J1714" s="6">
        <v>93.55</v>
      </c>
      <c r="K1714" s="7">
        <v>0</v>
      </c>
      <c r="L1714" s="6">
        <v>44.89</v>
      </c>
      <c r="M1714" s="6">
        <f t="shared" si="104"/>
        <v>93.55</v>
      </c>
      <c r="N1714" s="6">
        <f t="shared" si="105"/>
        <v>44.89</v>
      </c>
      <c r="O1714" s="6">
        <f t="shared" si="106"/>
        <v>48.66</v>
      </c>
      <c r="P1714" s="8">
        <f t="shared" si="107"/>
        <v>0.5201496525921967</v>
      </c>
      <c r="Q1714" s="9">
        <f>YEAR(SalesDataTable[[#This Row],[Order Date]])</f>
        <v>2026</v>
      </c>
      <c r="R1714" s="8" t="str">
        <f>"Q"&amp;ROUNDUP(MONTH(SalesDataTable[[#This Row],[Order Date]])/3,0)</f>
        <v>Q3</v>
      </c>
      <c r="S1714" s="5">
        <f>MONTH(SalesDataTable[[#This Row],[Order Date]])</f>
        <v>8</v>
      </c>
      <c r="T1714" s="8" t="str">
        <f>TEXT(SalesDataTable[[#This Row],[Order Date]],"mmm")</f>
        <v>Aug</v>
      </c>
    </row>
    <row r="1715" spans="1:20" ht="15.75" x14ac:dyDescent="0.25">
      <c r="A1715" s="2">
        <v>957</v>
      </c>
      <c r="B1715" s="3">
        <v>46256</v>
      </c>
      <c r="C1715" s="4" t="s">
        <v>31</v>
      </c>
      <c r="D1715" s="4" t="s">
        <v>32</v>
      </c>
      <c r="E1715" s="4" t="s">
        <v>22</v>
      </c>
      <c r="F1715" s="4" t="s">
        <v>23</v>
      </c>
      <c r="G1715" s="4" t="s">
        <v>29</v>
      </c>
      <c r="H1715" s="4" t="s">
        <v>37</v>
      </c>
      <c r="I1715" s="5">
        <v>2</v>
      </c>
      <c r="J1715" s="6">
        <v>146.85</v>
      </c>
      <c r="K1715" s="7">
        <v>0</v>
      </c>
      <c r="L1715" s="6">
        <v>81.010000000000005</v>
      </c>
      <c r="M1715" s="6">
        <f t="shared" si="104"/>
        <v>293.7</v>
      </c>
      <c r="N1715" s="6">
        <f t="shared" si="105"/>
        <v>162.02000000000001</v>
      </c>
      <c r="O1715" s="6">
        <f t="shared" si="106"/>
        <v>131.67999999999998</v>
      </c>
      <c r="P1715" s="8">
        <f t="shared" si="107"/>
        <v>0.44834865509022809</v>
      </c>
      <c r="Q1715" s="9">
        <f>YEAR(SalesDataTable[[#This Row],[Order Date]])</f>
        <v>2026</v>
      </c>
      <c r="R1715" s="8" t="str">
        <f>"Q"&amp;ROUNDUP(MONTH(SalesDataTable[[#This Row],[Order Date]])/3,0)</f>
        <v>Q3</v>
      </c>
      <c r="S1715" s="5">
        <f>MONTH(SalesDataTable[[#This Row],[Order Date]])</f>
        <v>8</v>
      </c>
      <c r="T1715" s="8" t="str">
        <f>TEXT(SalesDataTable[[#This Row],[Order Date]],"mmm")</f>
        <v>Aug</v>
      </c>
    </row>
    <row r="1716" spans="1:20" ht="15.75" x14ac:dyDescent="0.25">
      <c r="A1716" s="2">
        <v>1728</v>
      </c>
      <c r="B1716" s="3">
        <v>46256</v>
      </c>
      <c r="C1716" s="4" t="s">
        <v>20</v>
      </c>
      <c r="D1716" s="4" t="s">
        <v>56</v>
      </c>
      <c r="E1716" s="4" t="s">
        <v>28</v>
      </c>
      <c r="F1716" s="4" t="s">
        <v>36</v>
      </c>
      <c r="G1716" s="4" t="s">
        <v>24</v>
      </c>
      <c r="H1716" s="4" t="s">
        <v>50</v>
      </c>
      <c r="I1716" s="5">
        <v>6</v>
      </c>
      <c r="J1716" s="6">
        <v>101.54</v>
      </c>
      <c r="K1716" s="7">
        <v>0.1</v>
      </c>
      <c r="L1716" s="6">
        <v>50</v>
      </c>
      <c r="M1716" s="6">
        <f t="shared" si="104"/>
        <v>548.31600000000003</v>
      </c>
      <c r="N1716" s="6">
        <f t="shared" si="105"/>
        <v>300</v>
      </c>
      <c r="O1716" s="6">
        <f t="shared" si="106"/>
        <v>248.31600000000003</v>
      </c>
      <c r="P1716" s="8">
        <f t="shared" si="107"/>
        <v>0.45287024270676035</v>
      </c>
      <c r="Q1716" s="9">
        <f>YEAR(SalesDataTable[[#This Row],[Order Date]])</f>
        <v>2026</v>
      </c>
      <c r="R1716" s="8" t="str">
        <f>"Q"&amp;ROUNDUP(MONTH(SalesDataTable[[#This Row],[Order Date]])/3,0)</f>
        <v>Q3</v>
      </c>
      <c r="S1716" s="5">
        <f>MONTH(SalesDataTable[[#This Row],[Order Date]])</f>
        <v>8</v>
      </c>
      <c r="T1716" s="8" t="str">
        <f>TEXT(SalesDataTable[[#This Row],[Order Date]],"mmm")</f>
        <v>Aug</v>
      </c>
    </row>
    <row r="1717" spans="1:20" ht="15.75" x14ac:dyDescent="0.25">
      <c r="A1717" s="2">
        <v>2743</v>
      </c>
      <c r="B1717" s="3">
        <v>46256</v>
      </c>
      <c r="C1717" s="4" t="s">
        <v>40</v>
      </c>
      <c r="D1717" s="4" t="s">
        <v>51</v>
      </c>
      <c r="E1717" s="4" t="s">
        <v>22</v>
      </c>
      <c r="F1717" s="4" t="s">
        <v>36</v>
      </c>
      <c r="G1717" s="4" t="s">
        <v>54</v>
      </c>
      <c r="H1717" s="4" t="s">
        <v>58</v>
      </c>
      <c r="I1717" s="5">
        <v>1</v>
      </c>
      <c r="J1717" s="6">
        <v>125.14</v>
      </c>
      <c r="K1717" s="7">
        <v>0</v>
      </c>
      <c r="L1717" s="6">
        <v>69.44</v>
      </c>
      <c r="M1717" s="6">
        <f t="shared" si="104"/>
        <v>125.14</v>
      </c>
      <c r="N1717" s="6">
        <f t="shared" si="105"/>
        <v>69.44</v>
      </c>
      <c r="O1717" s="6">
        <f t="shared" si="106"/>
        <v>55.7</v>
      </c>
      <c r="P1717" s="8">
        <f t="shared" si="107"/>
        <v>0.4451014863353045</v>
      </c>
      <c r="Q1717" s="9">
        <f>YEAR(SalesDataTable[[#This Row],[Order Date]])</f>
        <v>2026</v>
      </c>
      <c r="R1717" s="8" t="str">
        <f>"Q"&amp;ROUNDUP(MONTH(SalesDataTable[[#This Row],[Order Date]])/3,0)</f>
        <v>Q3</v>
      </c>
      <c r="S1717" s="5">
        <f>MONTH(SalesDataTable[[#This Row],[Order Date]])</f>
        <v>8</v>
      </c>
      <c r="T1717" s="8" t="str">
        <f>TEXT(SalesDataTable[[#This Row],[Order Date]],"mmm")</f>
        <v>Aug</v>
      </c>
    </row>
    <row r="1718" spans="1:20" ht="15.75" x14ac:dyDescent="0.25">
      <c r="A1718" s="2">
        <v>3098</v>
      </c>
      <c r="B1718" s="3">
        <v>46256</v>
      </c>
      <c r="C1718" s="4" t="s">
        <v>26</v>
      </c>
      <c r="D1718" s="4" t="s">
        <v>47</v>
      </c>
      <c r="E1718" s="4" t="s">
        <v>22</v>
      </c>
      <c r="F1718" s="4" t="s">
        <v>33</v>
      </c>
      <c r="G1718" s="4" t="s">
        <v>24</v>
      </c>
      <c r="H1718" s="4" t="s">
        <v>25</v>
      </c>
      <c r="I1718" s="5">
        <v>2</v>
      </c>
      <c r="J1718" s="6">
        <v>80.239999999999995</v>
      </c>
      <c r="K1718" s="7">
        <v>0.1</v>
      </c>
      <c r="L1718" s="6">
        <v>42.09</v>
      </c>
      <c r="M1718" s="6">
        <f t="shared" si="104"/>
        <v>144.43199999999999</v>
      </c>
      <c r="N1718" s="6">
        <f t="shared" si="105"/>
        <v>84.18</v>
      </c>
      <c r="O1718" s="6">
        <f t="shared" si="106"/>
        <v>60.251999999999981</v>
      </c>
      <c r="P1718" s="8">
        <f t="shared" si="107"/>
        <v>0.41716517115320695</v>
      </c>
      <c r="Q1718" s="9">
        <f>YEAR(SalesDataTable[[#This Row],[Order Date]])</f>
        <v>2026</v>
      </c>
      <c r="R1718" s="8" t="str">
        <f>"Q"&amp;ROUNDUP(MONTH(SalesDataTable[[#This Row],[Order Date]])/3,0)</f>
        <v>Q3</v>
      </c>
      <c r="S1718" s="5">
        <f>MONTH(SalesDataTable[[#This Row],[Order Date]])</f>
        <v>8</v>
      </c>
      <c r="T1718" s="8" t="str">
        <f>TEXT(SalesDataTable[[#This Row],[Order Date]],"mmm")</f>
        <v>Aug</v>
      </c>
    </row>
    <row r="1719" spans="1:20" ht="15.75" x14ac:dyDescent="0.25">
      <c r="A1719" s="2">
        <v>3606</v>
      </c>
      <c r="B1719" s="3">
        <v>46256</v>
      </c>
      <c r="C1719" s="4" t="s">
        <v>40</v>
      </c>
      <c r="D1719" s="4" t="s">
        <v>41</v>
      </c>
      <c r="E1719" s="4" t="s">
        <v>22</v>
      </c>
      <c r="F1719" s="4" t="s">
        <v>36</v>
      </c>
      <c r="G1719" s="4" t="s">
        <v>29</v>
      </c>
      <c r="H1719" s="4" t="s">
        <v>37</v>
      </c>
      <c r="I1719" s="5">
        <v>1</v>
      </c>
      <c r="J1719" s="6">
        <v>147.24</v>
      </c>
      <c r="K1719" s="7">
        <v>0</v>
      </c>
      <c r="L1719" s="6">
        <v>79.11</v>
      </c>
      <c r="M1719" s="6">
        <f t="shared" si="104"/>
        <v>147.24</v>
      </c>
      <c r="N1719" s="6">
        <f t="shared" si="105"/>
        <v>79.11</v>
      </c>
      <c r="O1719" s="6">
        <f t="shared" si="106"/>
        <v>68.13000000000001</v>
      </c>
      <c r="P1719" s="8">
        <f t="shared" si="107"/>
        <v>0.46271393643031788</v>
      </c>
      <c r="Q1719" s="9">
        <f>YEAR(SalesDataTable[[#This Row],[Order Date]])</f>
        <v>2026</v>
      </c>
      <c r="R1719" s="8" t="str">
        <f>"Q"&amp;ROUNDUP(MONTH(SalesDataTable[[#This Row],[Order Date]])/3,0)</f>
        <v>Q3</v>
      </c>
      <c r="S1719" s="5">
        <f>MONTH(SalesDataTable[[#This Row],[Order Date]])</f>
        <v>8</v>
      </c>
      <c r="T1719" s="8" t="str">
        <f>TEXT(SalesDataTable[[#This Row],[Order Date]],"mmm")</f>
        <v>Aug</v>
      </c>
    </row>
    <row r="1720" spans="1:20" ht="15.75" x14ac:dyDescent="0.25">
      <c r="A1720" s="2">
        <v>3815</v>
      </c>
      <c r="B1720" s="3">
        <v>46256</v>
      </c>
      <c r="C1720" s="4" t="s">
        <v>31</v>
      </c>
      <c r="D1720" s="4" t="s">
        <v>32</v>
      </c>
      <c r="E1720" s="4" t="s">
        <v>22</v>
      </c>
      <c r="F1720" s="4" t="s">
        <v>23</v>
      </c>
      <c r="G1720" s="4" t="s">
        <v>43</v>
      </c>
      <c r="H1720" s="4" t="s">
        <v>49</v>
      </c>
      <c r="I1720" s="5">
        <v>2</v>
      </c>
      <c r="J1720" s="6">
        <v>199.53</v>
      </c>
      <c r="K1720" s="7">
        <v>0.05</v>
      </c>
      <c r="L1720" s="6">
        <v>105.87</v>
      </c>
      <c r="M1720" s="6">
        <f t="shared" si="104"/>
        <v>379.10699999999997</v>
      </c>
      <c r="N1720" s="6">
        <f t="shared" si="105"/>
        <v>211.74</v>
      </c>
      <c r="O1720" s="6">
        <f t="shared" si="106"/>
        <v>167.36699999999996</v>
      </c>
      <c r="P1720" s="8">
        <f t="shared" si="107"/>
        <v>0.44147694450379438</v>
      </c>
      <c r="Q1720" s="9">
        <f>YEAR(SalesDataTable[[#This Row],[Order Date]])</f>
        <v>2026</v>
      </c>
      <c r="R1720" s="8" t="str">
        <f>"Q"&amp;ROUNDUP(MONTH(SalesDataTable[[#This Row],[Order Date]])/3,0)</f>
        <v>Q3</v>
      </c>
      <c r="S1720" s="5">
        <f>MONTH(SalesDataTable[[#This Row],[Order Date]])</f>
        <v>8</v>
      </c>
      <c r="T1720" s="8" t="str">
        <f>TEXT(SalesDataTable[[#This Row],[Order Date]],"mmm")</f>
        <v>Aug</v>
      </c>
    </row>
    <row r="1721" spans="1:20" ht="15.75" x14ac:dyDescent="0.25">
      <c r="A1721" s="2">
        <v>3979</v>
      </c>
      <c r="B1721" s="3">
        <v>46256</v>
      </c>
      <c r="C1721" s="4" t="s">
        <v>31</v>
      </c>
      <c r="D1721" s="4" t="s">
        <v>45</v>
      </c>
      <c r="E1721" s="4" t="s">
        <v>22</v>
      </c>
      <c r="F1721" s="4" t="s">
        <v>36</v>
      </c>
      <c r="G1721" s="4" t="s">
        <v>54</v>
      </c>
      <c r="H1721" s="4" t="s">
        <v>55</v>
      </c>
      <c r="I1721" s="5">
        <v>1</v>
      </c>
      <c r="J1721" s="6">
        <v>40.19</v>
      </c>
      <c r="K1721" s="7">
        <v>0.05</v>
      </c>
      <c r="L1721" s="6">
        <v>14.73</v>
      </c>
      <c r="M1721" s="6">
        <f t="shared" si="104"/>
        <v>38.180499999999995</v>
      </c>
      <c r="N1721" s="6">
        <f t="shared" si="105"/>
        <v>14.73</v>
      </c>
      <c r="O1721" s="6">
        <f t="shared" si="106"/>
        <v>23.450499999999995</v>
      </c>
      <c r="P1721" s="8">
        <f t="shared" si="107"/>
        <v>0.61420096646193734</v>
      </c>
      <c r="Q1721" s="9">
        <f>YEAR(SalesDataTable[[#This Row],[Order Date]])</f>
        <v>2026</v>
      </c>
      <c r="R1721" s="8" t="str">
        <f>"Q"&amp;ROUNDUP(MONTH(SalesDataTable[[#This Row],[Order Date]])/3,0)</f>
        <v>Q3</v>
      </c>
      <c r="S1721" s="5">
        <f>MONTH(SalesDataTable[[#This Row],[Order Date]])</f>
        <v>8</v>
      </c>
      <c r="T1721" s="8" t="str">
        <f>TEXT(SalesDataTable[[#This Row],[Order Date]],"mmm")</f>
        <v>Aug</v>
      </c>
    </row>
    <row r="1722" spans="1:20" ht="15.75" x14ac:dyDescent="0.25">
      <c r="A1722" s="2">
        <v>4160</v>
      </c>
      <c r="B1722" s="3">
        <v>46256</v>
      </c>
      <c r="C1722" s="4" t="s">
        <v>40</v>
      </c>
      <c r="D1722" s="4" t="s">
        <v>51</v>
      </c>
      <c r="E1722" s="4" t="s">
        <v>48</v>
      </c>
      <c r="F1722" s="4" t="s">
        <v>36</v>
      </c>
      <c r="G1722" s="4" t="s">
        <v>54</v>
      </c>
      <c r="H1722" s="4" t="s">
        <v>58</v>
      </c>
      <c r="I1722" s="5">
        <v>4</v>
      </c>
      <c r="J1722" s="6">
        <v>123.31</v>
      </c>
      <c r="K1722" s="7">
        <v>0</v>
      </c>
      <c r="L1722" s="6">
        <v>69.02</v>
      </c>
      <c r="M1722" s="6">
        <f t="shared" si="104"/>
        <v>493.24</v>
      </c>
      <c r="N1722" s="6">
        <f t="shared" si="105"/>
        <v>276.08</v>
      </c>
      <c r="O1722" s="6">
        <f t="shared" si="106"/>
        <v>217.16000000000003</v>
      </c>
      <c r="P1722" s="8">
        <f t="shared" si="107"/>
        <v>0.44027248398345636</v>
      </c>
      <c r="Q1722" s="9">
        <f>YEAR(SalesDataTable[[#This Row],[Order Date]])</f>
        <v>2026</v>
      </c>
      <c r="R1722" s="8" t="str">
        <f>"Q"&amp;ROUNDUP(MONTH(SalesDataTable[[#This Row],[Order Date]])/3,0)</f>
        <v>Q3</v>
      </c>
      <c r="S1722" s="5">
        <f>MONTH(SalesDataTable[[#This Row],[Order Date]])</f>
        <v>8</v>
      </c>
      <c r="T1722" s="8" t="str">
        <f>TEXT(SalesDataTable[[#This Row],[Order Date]],"mmm")</f>
        <v>Aug</v>
      </c>
    </row>
    <row r="1723" spans="1:20" ht="15.75" x14ac:dyDescent="0.25">
      <c r="A1723" s="2">
        <v>4172</v>
      </c>
      <c r="B1723" s="3">
        <v>46256</v>
      </c>
      <c r="C1723" s="4" t="s">
        <v>40</v>
      </c>
      <c r="D1723" s="4" t="s">
        <v>53</v>
      </c>
      <c r="E1723" s="4" t="s">
        <v>48</v>
      </c>
      <c r="F1723" s="4" t="s">
        <v>33</v>
      </c>
      <c r="G1723" s="4" t="s">
        <v>24</v>
      </c>
      <c r="H1723" s="4" t="s">
        <v>46</v>
      </c>
      <c r="I1723" s="5">
        <v>1</v>
      </c>
      <c r="J1723" s="6">
        <v>40.19</v>
      </c>
      <c r="K1723" s="7">
        <v>0.05</v>
      </c>
      <c r="L1723" s="6">
        <v>16.78</v>
      </c>
      <c r="M1723" s="6">
        <f t="shared" si="104"/>
        <v>38.180499999999995</v>
      </c>
      <c r="N1723" s="6">
        <f t="shared" si="105"/>
        <v>16.78</v>
      </c>
      <c r="O1723" s="6">
        <f t="shared" si="106"/>
        <v>21.400499999999994</v>
      </c>
      <c r="P1723" s="8">
        <f t="shared" si="107"/>
        <v>0.56050863660769235</v>
      </c>
      <c r="Q1723" s="9">
        <f>YEAR(SalesDataTable[[#This Row],[Order Date]])</f>
        <v>2026</v>
      </c>
      <c r="R1723" s="8" t="str">
        <f>"Q"&amp;ROUNDUP(MONTH(SalesDataTable[[#This Row],[Order Date]])/3,0)</f>
        <v>Q3</v>
      </c>
      <c r="S1723" s="5">
        <f>MONTH(SalesDataTable[[#This Row],[Order Date]])</f>
        <v>8</v>
      </c>
      <c r="T1723" s="8" t="str">
        <f>TEXT(SalesDataTable[[#This Row],[Order Date]],"mmm")</f>
        <v>Aug</v>
      </c>
    </row>
    <row r="1724" spans="1:20" ht="15.75" x14ac:dyDescent="0.25">
      <c r="A1724" s="2">
        <v>4265</v>
      </c>
      <c r="B1724" s="3">
        <v>46256</v>
      </c>
      <c r="C1724" s="4" t="s">
        <v>31</v>
      </c>
      <c r="D1724" s="4" t="s">
        <v>72</v>
      </c>
      <c r="E1724" s="4" t="s">
        <v>22</v>
      </c>
      <c r="F1724" s="4" t="s">
        <v>23</v>
      </c>
      <c r="G1724" s="4" t="s">
        <v>24</v>
      </c>
      <c r="H1724" s="4" t="s">
        <v>46</v>
      </c>
      <c r="I1724" s="5">
        <v>1</v>
      </c>
      <c r="J1724" s="6">
        <v>40.98</v>
      </c>
      <c r="K1724" s="7">
        <v>0.05</v>
      </c>
      <c r="L1724" s="6">
        <v>16.600000000000001</v>
      </c>
      <c r="M1724" s="6">
        <f t="shared" si="104"/>
        <v>38.930999999999997</v>
      </c>
      <c r="N1724" s="6">
        <f t="shared" si="105"/>
        <v>16.600000000000001</v>
      </c>
      <c r="O1724" s="6">
        <f t="shared" si="106"/>
        <v>22.330999999999996</v>
      </c>
      <c r="P1724" s="8">
        <f t="shared" si="107"/>
        <v>0.57360458246641488</v>
      </c>
      <c r="Q1724" s="9">
        <f>YEAR(SalesDataTable[[#This Row],[Order Date]])</f>
        <v>2026</v>
      </c>
      <c r="R1724" s="8" t="str">
        <f>"Q"&amp;ROUNDUP(MONTH(SalesDataTable[[#This Row],[Order Date]])/3,0)</f>
        <v>Q3</v>
      </c>
      <c r="S1724" s="5">
        <f>MONTH(SalesDataTable[[#This Row],[Order Date]])</f>
        <v>8</v>
      </c>
      <c r="T1724" s="8" t="str">
        <f>TEXT(SalesDataTable[[#This Row],[Order Date]],"mmm")</f>
        <v>Aug</v>
      </c>
    </row>
    <row r="1725" spans="1:20" ht="15.75" x14ac:dyDescent="0.25">
      <c r="A1725" s="2">
        <v>4321</v>
      </c>
      <c r="B1725" s="3">
        <v>46256</v>
      </c>
      <c r="C1725" s="4" t="s">
        <v>40</v>
      </c>
      <c r="D1725" s="4" t="s">
        <v>67</v>
      </c>
      <c r="E1725" s="4" t="s">
        <v>22</v>
      </c>
      <c r="F1725" s="4" t="s">
        <v>33</v>
      </c>
      <c r="G1725" s="4" t="s">
        <v>34</v>
      </c>
      <c r="H1725" s="4" t="s">
        <v>35</v>
      </c>
      <c r="I1725" s="5">
        <v>3</v>
      </c>
      <c r="J1725" s="6">
        <v>35.380000000000003</v>
      </c>
      <c r="K1725" s="7">
        <v>0</v>
      </c>
      <c r="L1725" s="6">
        <v>13.91</v>
      </c>
      <c r="M1725" s="6">
        <f t="shared" si="104"/>
        <v>106.14000000000001</v>
      </c>
      <c r="N1725" s="6">
        <f t="shared" si="105"/>
        <v>41.730000000000004</v>
      </c>
      <c r="O1725" s="6">
        <f t="shared" si="106"/>
        <v>64.410000000000011</v>
      </c>
      <c r="P1725" s="8">
        <f t="shared" si="107"/>
        <v>0.60684002261164505</v>
      </c>
      <c r="Q1725" s="9">
        <f>YEAR(SalesDataTable[[#This Row],[Order Date]])</f>
        <v>2026</v>
      </c>
      <c r="R1725" s="8" t="str">
        <f>"Q"&amp;ROUNDUP(MONTH(SalesDataTable[[#This Row],[Order Date]])/3,0)</f>
        <v>Q3</v>
      </c>
      <c r="S1725" s="5">
        <f>MONTH(SalesDataTable[[#This Row],[Order Date]])</f>
        <v>8</v>
      </c>
      <c r="T1725" s="8" t="str">
        <f>TEXT(SalesDataTable[[#This Row],[Order Date]],"mmm")</f>
        <v>Aug</v>
      </c>
    </row>
    <row r="1726" spans="1:20" ht="15.75" x14ac:dyDescent="0.25">
      <c r="A1726" s="2">
        <v>4975</v>
      </c>
      <c r="B1726" s="3">
        <v>46256</v>
      </c>
      <c r="C1726" s="4" t="s">
        <v>31</v>
      </c>
      <c r="D1726" s="4" t="s">
        <v>59</v>
      </c>
      <c r="E1726" s="4" t="s">
        <v>39</v>
      </c>
      <c r="F1726" s="4" t="s">
        <v>33</v>
      </c>
      <c r="G1726" s="4" t="s">
        <v>34</v>
      </c>
      <c r="H1726" s="4" t="s">
        <v>64</v>
      </c>
      <c r="I1726" s="5">
        <v>4</v>
      </c>
      <c r="J1726" s="6">
        <v>134.49</v>
      </c>
      <c r="K1726" s="7">
        <v>0</v>
      </c>
      <c r="L1726" s="6">
        <v>68.17</v>
      </c>
      <c r="M1726" s="6">
        <f t="shared" si="104"/>
        <v>537.96</v>
      </c>
      <c r="N1726" s="6">
        <f t="shared" si="105"/>
        <v>272.68</v>
      </c>
      <c r="O1726" s="6">
        <f t="shared" si="106"/>
        <v>265.28000000000003</v>
      </c>
      <c r="P1726" s="8">
        <f t="shared" si="107"/>
        <v>0.49312216521674473</v>
      </c>
      <c r="Q1726" s="9">
        <f>YEAR(SalesDataTable[[#This Row],[Order Date]])</f>
        <v>2026</v>
      </c>
      <c r="R1726" s="8" t="str">
        <f>"Q"&amp;ROUNDUP(MONTH(SalesDataTable[[#This Row],[Order Date]])/3,0)</f>
        <v>Q3</v>
      </c>
      <c r="S1726" s="5">
        <f>MONTH(SalesDataTable[[#This Row],[Order Date]])</f>
        <v>8</v>
      </c>
      <c r="T1726" s="8" t="str">
        <f>TEXT(SalesDataTable[[#This Row],[Order Date]],"mmm")</f>
        <v>Aug</v>
      </c>
    </row>
    <row r="1727" spans="1:20" ht="15.75" x14ac:dyDescent="0.25">
      <c r="A1727" s="2">
        <v>991</v>
      </c>
      <c r="B1727" s="3">
        <v>46257</v>
      </c>
      <c r="C1727" s="4" t="s">
        <v>31</v>
      </c>
      <c r="D1727" s="4" t="s">
        <v>38</v>
      </c>
      <c r="E1727" s="4" t="s">
        <v>28</v>
      </c>
      <c r="F1727" s="4" t="s">
        <v>36</v>
      </c>
      <c r="G1727" s="4" t="s">
        <v>29</v>
      </c>
      <c r="H1727" s="4" t="s">
        <v>37</v>
      </c>
      <c r="I1727" s="5">
        <v>4</v>
      </c>
      <c r="J1727" s="6">
        <v>145.30000000000001</v>
      </c>
      <c r="K1727" s="7">
        <v>0.15</v>
      </c>
      <c r="L1727" s="6">
        <v>77.040000000000006</v>
      </c>
      <c r="M1727" s="6">
        <f t="shared" si="104"/>
        <v>494.02000000000004</v>
      </c>
      <c r="N1727" s="6">
        <f t="shared" si="105"/>
        <v>308.16000000000003</v>
      </c>
      <c r="O1727" s="6">
        <f t="shared" si="106"/>
        <v>185.86</v>
      </c>
      <c r="P1727" s="8">
        <f t="shared" si="107"/>
        <v>0.37621958625156876</v>
      </c>
      <c r="Q1727" s="9">
        <f>YEAR(SalesDataTable[[#This Row],[Order Date]])</f>
        <v>2026</v>
      </c>
      <c r="R1727" s="8" t="str">
        <f>"Q"&amp;ROUNDUP(MONTH(SalesDataTable[[#This Row],[Order Date]])/3,0)</f>
        <v>Q3</v>
      </c>
      <c r="S1727" s="5">
        <f>MONTH(SalesDataTable[[#This Row],[Order Date]])</f>
        <v>8</v>
      </c>
      <c r="T1727" s="8" t="str">
        <f>TEXT(SalesDataTable[[#This Row],[Order Date]],"mmm")</f>
        <v>Aug</v>
      </c>
    </row>
    <row r="1728" spans="1:20" ht="15.75" x14ac:dyDescent="0.25">
      <c r="A1728" s="2">
        <v>1008</v>
      </c>
      <c r="B1728" s="3">
        <v>46257</v>
      </c>
      <c r="C1728" s="4" t="s">
        <v>40</v>
      </c>
      <c r="D1728" s="4" t="s">
        <v>41</v>
      </c>
      <c r="E1728" s="4" t="s">
        <v>28</v>
      </c>
      <c r="F1728" s="4" t="s">
        <v>36</v>
      </c>
      <c r="G1728" s="4" t="s">
        <v>34</v>
      </c>
      <c r="H1728" s="4" t="s">
        <v>68</v>
      </c>
      <c r="I1728" s="5">
        <v>10</v>
      </c>
      <c r="J1728" s="6">
        <v>164.55</v>
      </c>
      <c r="K1728" s="7">
        <v>0.1</v>
      </c>
      <c r="L1728" s="6">
        <v>88.23</v>
      </c>
      <c r="M1728" s="6">
        <f t="shared" si="104"/>
        <v>1480.95</v>
      </c>
      <c r="N1728" s="6">
        <f t="shared" si="105"/>
        <v>882.30000000000007</v>
      </c>
      <c r="O1728" s="6">
        <f t="shared" si="106"/>
        <v>598.65</v>
      </c>
      <c r="P1728" s="8">
        <f t="shared" si="107"/>
        <v>0.40423376886458012</v>
      </c>
      <c r="Q1728" s="9">
        <f>YEAR(SalesDataTable[[#This Row],[Order Date]])</f>
        <v>2026</v>
      </c>
      <c r="R1728" s="8" t="str">
        <f>"Q"&amp;ROUNDUP(MONTH(SalesDataTable[[#This Row],[Order Date]])/3,0)</f>
        <v>Q3</v>
      </c>
      <c r="S1728" s="5">
        <f>MONTH(SalesDataTable[[#This Row],[Order Date]])</f>
        <v>8</v>
      </c>
      <c r="T1728" s="8" t="str">
        <f>TEXT(SalesDataTable[[#This Row],[Order Date]],"mmm")</f>
        <v>Aug</v>
      </c>
    </row>
    <row r="1729" spans="1:20" ht="15.75" x14ac:dyDescent="0.25">
      <c r="A1729" s="2">
        <v>1083</v>
      </c>
      <c r="B1729" s="3">
        <v>46257</v>
      </c>
      <c r="C1729" s="4" t="s">
        <v>20</v>
      </c>
      <c r="D1729" s="4" t="s">
        <v>70</v>
      </c>
      <c r="E1729" s="4" t="s">
        <v>39</v>
      </c>
      <c r="F1729" s="4" t="s">
        <v>33</v>
      </c>
      <c r="G1729" s="4" t="s">
        <v>24</v>
      </c>
      <c r="H1729" s="4" t="s">
        <v>46</v>
      </c>
      <c r="I1729" s="5">
        <v>1</v>
      </c>
      <c r="J1729" s="6">
        <v>39.590000000000003</v>
      </c>
      <c r="K1729" s="7">
        <v>0</v>
      </c>
      <c r="L1729" s="6">
        <v>16.899999999999999</v>
      </c>
      <c r="M1729" s="6">
        <f t="shared" si="104"/>
        <v>39.590000000000003</v>
      </c>
      <c r="N1729" s="6">
        <f t="shared" si="105"/>
        <v>16.899999999999999</v>
      </c>
      <c r="O1729" s="6">
        <f t="shared" si="106"/>
        <v>22.690000000000005</v>
      </c>
      <c r="P1729" s="8">
        <f t="shared" si="107"/>
        <v>0.57312452639555456</v>
      </c>
      <c r="Q1729" s="9">
        <f>YEAR(SalesDataTable[[#This Row],[Order Date]])</f>
        <v>2026</v>
      </c>
      <c r="R1729" s="8" t="str">
        <f>"Q"&amp;ROUNDUP(MONTH(SalesDataTable[[#This Row],[Order Date]])/3,0)</f>
        <v>Q3</v>
      </c>
      <c r="S1729" s="5">
        <f>MONTH(SalesDataTable[[#This Row],[Order Date]])</f>
        <v>8</v>
      </c>
      <c r="T1729" s="8" t="str">
        <f>TEXT(SalesDataTable[[#This Row],[Order Date]],"mmm")</f>
        <v>Aug</v>
      </c>
    </row>
    <row r="1730" spans="1:20" ht="15.75" x14ac:dyDescent="0.25">
      <c r="A1730" s="2">
        <v>1553</v>
      </c>
      <c r="B1730" s="3">
        <v>46257</v>
      </c>
      <c r="C1730" s="4" t="s">
        <v>31</v>
      </c>
      <c r="D1730" s="4" t="s">
        <v>32</v>
      </c>
      <c r="E1730" s="4" t="s">
        <v>28</v>
      </c>
      <c r="F1730" s="4" t="s">
        <v>36</v>
      </c>
      <c r="G1730" s="4" t="s">
        <v>54</v>
      </c>
      <c r="H1730" s="4" t="s">
        <v>65</v>
      </c>
      <c r="I1730" s="5">
        <v>5</v>
      </c>
      <c r="J1730" s="6">
        <v>51.62</v>
      </c>
      <c r="K1730" s="7">
        <v>0.15</v>
      </c>
      <c r="L1730" s="6">
        <v>22.6</v>
      </c>
      <c r="M1730" s="6">
        <f t="shared" ref="M1730:M1793" si="108">I1730*J1730*(1-K1730)</f>
        <v>219.38499999999996</v>
      </c>
      <c r="N1730" s="6">
        <f t="shared" ref="N1730:N1793" si="109">I1730*L1730</f>
        <v>113</v>
      </c>
      <c r="O1730" s="6">
        <f t="shared" ref="O1730:O1793" si="110">M1730-N1730</f>
        <v>106.38499999999996</v>
      </c>
      <c r="P1730" s="8">
        <f t="shared" ref="P1730:P1793" si="111">IFERROR(O1730/M1730,0)</f>
        <v>0.48492376415889865</v>
      </c>
      <c r="Q1730" s="9">
        <f>YEAR(SalesDataTable[[#This Row],[Order Date]])</f>
        <v>2026</v>
      </c>
      <c r="R1730" s="8" t="str">
        <f>"Q"&amp;ROUNDUP(MONTH(SalesDataTable[[#This Row],[Order Date]])/3,0)</f>
        <v>Q3</v>
      </c>
      <c r="S1730" s="5">
        <f>MONTH(SalesDataTable[[#This Row],[Order Date]])</f>
        <v>8</v>
      </c>
      <c r="T1730" s="8" t="str">
        <f>TEXT(SalesDataTable[[#This Row],[Order Date]],"mmm")</f>
        <v>Aug</v>
      </c>
    </row>
    <row r="1731" spans="1:20" ht="15.75" x14ac:dyDescent="0.25">
      <c r="A1731" s="2">
        <v>1579</v>
      </c>
      <c r="B1731" s="3">
        <v>46257</v>
      </c>
      <c r="C1731" s="4" t="s">
        <v>40</v>
      </c>
      <c r="D1731" s="4" t="s">
        <v>51</v>
      </c>
      <c r="E1731" s="4" t="s">
        <v>39</v>
      </c>
      <c r="F1731" s="4" t="s">
        <v>23</v>
      </c>
      <c r="G1731" s="4" t="s">
        <v>29</v>
      </c>
      <c r="H1731" s="4" t="s">
        <v>30</v>
      </c>
      <c r="I1731" s="5">
        <v>3</v>
      </c>
      <c r="J1731" s="6">
        <v>90.71</v>
      </c>
      <c r="K1731" s="7">
        <v>0</v>
      </c>
      <c r="L1731" s="6">
        <v>45.57</v>
      </c>
      <c r="M1731" s="6">
        <f t="shared" si="108"/>
        <v>272.13</v>
      </c>
      <c r="N1731" s="6">
        <f t="shared" si="109"/>
        <v>136.71</v>
      </c>
      <c r="O1731" s="6">
        <f t="shared" si="110"/>
        <v>135.41999999999999</v>
      </c>
      <c r="P1731" s="8">
        <f t="shared" si="111"/>
        <v>0.49762980928232825</v>
      </c>
      <c r="Q1731" s="9">
        <f>YEAR(SalesDataTable[[#This Row],[Order Date]])</f>
        <v>2026</v>
      </c>
      <c r="R1731" s="8" t="str">
        <f>"Q"&amp;ROUNDUP(MONTH(SalesDataTable[[#This Row],[Order Date]])/3,0)</f>
        <v>Q3</v>
      </c>
      <c r="S1731" s="5">
        <f>MONTH(SalesDataTable[[#This Row],[Order Date]])</f>
        <v>8</v>
      </c>
      <c r="T1731" s="8" t="str">
        <f>TEXT(SalesDataTable[[#This Row],[Order Date]],"mmm")</f>
        <v>Aug</v>
      </c>
    </row>
    <row r="1732" spans="1:20" ht="15.75" x14ac:dyDescent="0.25">
      <c r="A1732" s="2">
        <v>1732</v>
      </c>
      <c r="B1732" s="3">
        <v>46257</v>
      </c>
      <c r="C1732" s="4" t="s">
        <v>26</v>
      </c>
      <c r="D1732" s="4" t="s">
        <v>27</v>
      </c>
      <c r="E1732" s="4" t="s">
        <v>39</v>
      </c>
      <c r="F1732" s="4" t="s">
        <v>33</v>
      </c>
      <c r="G1732" s="4" t="s">
        <v>24</v>
      </c>
      <c r="H1732" s="4" t="s">
        <v>46</v>
      </c>
      <c r="I1732" s="5">
        <v>4</v>
      </c>
      <c r="J1732" s="6">
        <v>41.09</v>
      </c>
      <c r="K1732" s="7">
        <v>0</v>
      </c>
      <c r="L1732" s="6">
        <v>17</v>
      </c>
      <c r="M1732" s="6">
        <f t="shared" si="108"/>
        <v>164.36</v>
      </c>
      <c r="N1732" s="6">
        <f t="shared" si="109"/>
        <v>68</v>
      </c>
      <c r="O1732" s="6">
        <f t="shared" si="110"/>
        <v>96.360000000000014</v>
      </c>
      <c r="P1732" s="8">
        <f t="shared" si="111"/>
        <v>0.58627403261134103</v>
      </c>
      <c r="Q1732" s="9">
        <f>YEAR(SalesDataTable[[#This Row],[Order Date]])</f>
        <v>2026</v>
      </c>
      <c r="R1732" s="8" t="str">
        <f>"Q"&amp;ROUNDUP(MONTH(SalesDataTable[[#This Row],[Order Date]])/3,0)</f>
        <v>Q3</v>
      </c>
      <c r="S1732" s="5">
        <f>MONTH(SalesDataTable[[#This Row],[Order Date]])</f>
        <v>8</v>
      </c>
      <c r="T1732" s="8" t="str">
        <f>TEXT(SalesDataTable[[#This Row],[Order Date]],"mmm")</f>
        <v>Aug</v>
      </c>
    </row>
    <row r="1733" spans="1:20" ht="15.75" x14ac:dyDescent="0.25">
      <c r="A1733" s="2">
        <v>2083</v>
      </c>
      <c r="B1733" s="3">
        <v>46257</v>
      </c>
      <c r="C1733" s="4" t="s">
        <v>26</v>
      </c>
      <c r="D1733" s="4" t="s">
        <v>69</v>
      </c>
      <c r="E1733" s="4" t="s">
        <v>22</v>
      </c>
      <c r="F1733" s="4" t="s">
        <v>33</v>
      </c>
      <c r="G1733" s="4" t="s">
        <v>29</v>
      </c>
      <c r="H1733" s="4" t="s">
        <v>30</v>
      </c>
      <c r="I1733" s="5">
        <v>1</v>
      </c>
      <c r="J1733" s="6">
        <v>91.37</v>
      </c>
      <c r="K1733" s="7">
        <v>0</v>
      </c>
      <c r="L1733" s="6">
        <v>46.73</v>
      </c>
      <c r="M1733" s="6">
        <f t="shared" si="108"/>
        <v>91.37</v>
      </c>
      <c r="N1733" s="6">
        <f t="shared" si="109"/>
        <v>46.73</v>
      </c>
      <c r="O1733" s="6">
        <f t="shared" si="110"/>
        <v>44.640000000000008</v>
      </c>
      <c r="P1733" s="8">
        <f t="shared" si="111"/>
        <v>0.48856298566269024</v>
      </c>
      <c r="Q1733" s="9">
        <f>YEAR(SalesDataTable[[#This Row],[Order Date]])</f>
        <v>2026</v>
      </c>
      <c r="R1733" s="8" t="str">
        <f>"Q"&amp;ROUNDUP(MONTH(SalesDataTable[[#This Row],[Order Date]])/3,0)</f>
        <v>Q3</v>
      </c>
      <c r="S1733" s="5">
        <f>MONTH(SalesDataTable[[#This Row],[Order Date]])</f>
        <v>8</v>
      </c>
      <c r="T1733" s="8" t="str">
        <f>TEXT(SalesDataTable[[#This Row],[Order Date]],"mmm")</f>
        <v>Aug</v>
      </c>
    </row>
    <row r="1734" spans="1:20" ht="15.75" x14ac:dyDescent="0.25">
      <c r="A1734" s="2">
        <v>2176</v>
      </c>
      <c r="B1734" s="3">
        <v>46257</v>
      </c>
      <c r="C1734" s="4" t="s">
        <v>26</v>
      </c>
      <c r="D1734" s="4" t="s">
        <v>61</v>
      </c>
      <c r="E1734" s="4" t="s">
        <v>22</v>
      </c>
      <c r="F1734" s="4" t="s">
        <v>33</v>
      </c>
      <c r="G1734" s="4" t="s">
        <v>34</v>
      </c>
      <c r="H1734" s="4" t="s">
        <v>52</v>
      </c>
      <c r="I1734" s="5">
        <v>1</v>
      </c>
      <c r="J1734" s="6">
        <v>46.92</v>
      </c>
      <c r="K1734" s="7">
        <v>0</v>
      </c>
      <c r="L1734" s="6">
        <v>18.3</v>
      </c>
      <c r="M1734" s="6">
        <f t="shared" si="108"/>
        <v>46.92</v>
      </c>
      <c r="N1734" s="6">
        <f t="shared" si="109"/>
        <v>18.3</v>
      </c>
      <c r="O1734" s="6">
        <f t="shared" si="110"/>
        <v>28.62</v>
      </c>
      <c r="P1734" s="8">
        <f t="shared" si="111"/>
        <v>0.60997442455242967</v>
      </c>
      <c r="Q1734" s="9">
        <f>YEAR(SalesDataTable[[#This Row],[Order Date]])</f>
        <v>2026</v>
      </c>
      <c r="R1734" s="8" t="str">
        <f>"Q"&amp;ROUNDUP(MONTH(SalesDataTable[[#This Row],[Order Date]])/3,0)</f>
        <v>Q3</v>
      </c>
      <c r="S1734" s="5">
        <f>MONTH(SalesDataTable[[#This Row],[Order Date]])</f>
        <v>8</v>
      </c>
      <c r="T1734" s="8" t="str">
        <f>TEXT(SalesDataTable[[#This Row],[Order Date]],"mmm")</f>
        <v>Aug</v>
      </c>
    </row>
    <row r="1735" spans="1:20" ht="15.75" x14ac:dyDescent="0.25">
      <c r="A1735" s="2">
        <v>2723</v>
      </c>
      <c r="B1735" s="3">
        <v>46257</v>
      </c>
      <c r="C1735" s="4" t="s">
        <v>20</v>
      </c>
      <c r="D1735" s="4" t="s">
        <v>21</v>
      </c>
      <c r="E1735" s="4" t="s">
        <v>22</v>
      </c>
      <c r="F1735" s="4" t="s">
        <v>33</v>
      </c>
      <c r="G1735" s="4" t="s">
        <v>24</v>
      </c>
      <c r="H1735" s="4" t="s">
        <v>50</v>
      </c>
      <c r="I1735" s="5">
        <v>1</v>
      </c>
      <c r="J1735" s="6">
        <v>100.29</v>
      </c>
      <c r="K1735" s="7">
        <v>0.05</v>
      </c>
      <c r="L1735" s="6">
        <v>49.82</v>
      </c>
      <c r="M1735" s="6">
        <f t="shared" si="108"/>
        <v>95.275500000000008</v>
      </c>
      <c r="N1735" s="6">
        <f t="shared" si="109"/>
        <v>49.82</v>
      </c>
      <c r="O1735" s="6">
        <f t="shared" si="110"/>
        <v>45.455500000000008</v>
      </c>
      <c r="P1735" s="8">
        <f t="shared" si="111"/>
        <v>0.47709537079312103</v>
      </c>
      <c r="Q1735" s="9">
        <f>YEAR(SalesDataTable[[#This Row],[Order Date]])</f>
        <v>2026</v>
      </c>
      <c r="R1735" s="8" t="str">
        <f>"Q"&amp;ROUNDUP(MONTH(SalesDataTable[[#This Row],[Order Date]])/3,0)</f>
        <v>Q3</v>
      </c>
      <c r="S1735" s="5">
        <f>MONTH(SalesDataTable[[#This Row],[Order Date]])</f>
        <v>8</v>
      </c>
      <c r="T1735" s="8" t="str">
        <f>TEXT(SalesDataTable[[#This Row],[Order Date]],"mmm")</f>
        <v>Aug</v>
      </c>
    </row>
    <row r="1736" spans="1:20" ht="15.75" x14ac:dyDescent="0.25">
      <c r="A1736" s="2">
        <v>3299</v>
      </c>
      <c r="B1736" s="3">
        <v>46257</v>
      </c>
      <c r="C1736" s="4" t="s">
        <v>20</v>
      </c>
      <c r="D1736" s="4" t="s">
        <v>56</v>
      </c>
      <c r="E1736" s="4" t="s">
        <v>22</v>
      </c>
      <c r="F1736" s="4" t="s">
        <v>33</v>
      </c>
      <c r="G1736" s="4" t="s">
        <v>29</v>
      </c>
      <c r="H1736" s="4" t="s">
        <v>37</v>
      </c>
      <c r="I1736" s="5">
        <v>1</v>
      </c>
      <c r="J1736" s="6">
        <v>147.11000000000001</v>
      </c>
      <c r="K1736" s="7">
        <v>0.15</v>
      </c>
      <c r="L1736" s="6">
        <v>79.599999999999994</v>
      </c>
      <c r="M1736" s="6">
        <f t="shared" si="108"/>
        <v>125.04350000000001</v>
      </c>
      <c r="N1736" s="6">
        <f t="shared" si="109"/>
        <v>79.599999999999994</v>
      </c>
      <c r="O1736" s="6">
        <f t="shared" si="110"/>
        <v>45.443500000000014</v>
      </c>
      <c r="P1736" s="8">
        <f t="shared" si="111"/>
        <v>0.36342152930780097</v>
      </c>
      <c r="Q1736" s="9">
        <f>YEAR(SalesDataTable[[#This Row],[Order Date]])</f>
        <v>2026</v>
      </c>
      <c r="R1736" s="8" t="str">
        <f>"Q"&amp;ROUNDUP(MONTH(SalesDataTable[[#This Row],[Order Date]])/3,0)</f>
        <v>Q3</v>
      </c>
      <c r="S1736" s="5">
        <f>MONTH(SalesDataTable[[#This Row],[Order Date]])</f>
        <v>8</v>
      </c>
      <c r="T1736" s="8" t="str">
        <f>TEXT(SalesDataTable[[#This Row],[Order Date]],"mmm")</f>
        <v>Aug</v>
      </c>
    </row>
    <row r="1737" spans="1:20" ht="15.75" x14ac:dyDescent="0.25">
      <c r="A1737" s="2">
        <v>3398</v>
      </c>
      <c r="B1737" s="3">
        <v>46257</v>
      </c>
      <c r="C1737" s="4" t="s">
        <v>26</v>
      </c>
      <c r="D1737" s="4" t="s">
        <v>63</v>
      </c>
      <c r="E1737" s="4" t="s">
        <v>22</v>
      </c>
      <c r="F1737" s="4" t="s">
        <v>33</v>
      </c>
      <c r="G1737" s="4" t="s">
        <v>29</v>
      </c>
      <c r="H1737" s="4" t="s">
        <v>57</v>
      </c>
      <c r="I1737" s="5">
        <v>2</v>
      </c>
      <c r="J1737" s="6">
        <v>156.44999999999999</v>
      </c>
      <c r="K1737" s="7">
        <v>0</v>
      </c>
      <c r="L1737" s="6">
        <v>80.13</v>
      </c>
      <c r="M1737" s="6">
        <f t="shared" si="108"/>
        <v>312.89999999999998</v>
      </c>
      <c r="N1737" s="6">
        <f t="shared" si="109"/>
        <v>160.26</v>
      </c>
      <c r="O1737" s="6">
        <f t="shared" si="110"/>
        <v>152.63999999999999</v>
      </c>
      <c r="P1737" s="8">
        <f t="shared" si="111"/>
        <v>0.487823585810163</v>
      </c>
      <c r="Q1737" s="9">
        <f>YEAR(SalesDataTable[[#This Row],[Order Date]])</f>
        <v>2026</v>
      </c>
      <c r="R1737" s="8" t="str">
        <f>"Q"&amp;ROUNDUP(MONTH(SalesDataTable[[#This Row],[Order Date]])/3,0)</f>
        <v>Q3</v>
      </c>
      <c r="S1737" s="5">
        <f>MONTH(SalesDataTable[[#This Row],[Order Date]])</f>
        <v>8</v>
      </c>
      <c r="T1737" s="8" t="str">
        <f>TEXT(SalesDataTable[[#This Row],[Order Date]],"mmm")</f>
        <v>Aug</v>
      </c>
    </row>
    <row r="1738" spans="1:20" ht="15.75" x14ac:dyDescent="0.25">
      <c r="A1738" s="2">
        <v>4012</v>
      </c>
      <c r="B1738" s="3">
        <v>46257</v>
      </c>
      <c r="C1738" s="4" t="s">
        <v>26</v>
      </c>
      <c r="D1738" s="4" t="s">
        <v>69</v>
      </c>
      <c r="E1738" s="4" t="s">
        <v>22</v>
      </c>
      <c r="F1738" s="4" t="s">
        <v>33</v>
      </c>
      <c r="G1738" s="4" t="s">
        <v>29</v>
      </c>
      <c r="H1738" s="4" t="s">
        <v>66</v>
      </c>
      <c r="I1738" s="5">
        <v>2</v>
      </c>
      <c r="J1738" s="6">
        <v>72.97</v>
      </c>
      <c r="K1738" s="7">
        <v>0</v>
      </c>
      <c r="L1738" s="6">
        <v>33.25</v>
      </c>
      <c r="M1738" s="6">
        <f t="shared" si="108"/>
        <v>145.94</v>
      </c>
      <c r="N1738" s="6">
        <f t="shared" si="109"/>
        <v>66.5</v>
      </c>
      <c r="O1738" s="6">
        <f t="shared" si="110"/>
        <v>79.44</v>
      </c>
      <c r="P1738" s="8">
        <f t="shared" si="111"/>
        <v>0.54433328765245992</v>
      </c>
      <c r="Q1738" s="9">
        <f>YEAR(SalesDataTable[[#This Row],[Order Date]])</f>
        <v>2026</v>
      </c>
      <c r="R1738" s="8" t="str">
        <f>"Q"&amp;ROUNDUP(MONTH(SalesDataTable[[#This Row],[Order Date]])/3,0)</f>
        <v>Q3</v>
      </c>
      <c r="S1738" s="5">
        <f>MONTH(SalesDataTable[[#This Row],[Order Date]])</f>
        <v>8</v>
      </c>
      <c r="T1738" s="8" t="str">
        <f>TEXT(SalesDataTable[[#This Row],[Order Date]],"mmm")</f>
        <v>Aug</v>
      </c>
    </row>
    <row r="1739" spans="1:20" ht="15.75" x14ac:dyDescent="0.25">
      <c r="A1739" s="2">
        <v>4064</v>
      </c>
      <c r="B1739" s="3">
        <v>46257</v>
      </c>
      <c r="C1739" s="4" t="s">
        <v>40</v>
      </c>
      <c r="D1739" s="4" t="s">
        <v>51</v>
      </c>
      <c r="E1739" s="4" t="s">
        <v>48</v>
      </c>
      <c r="F1739" s="4" t="s">
        <v>23</v>
      </c>
      <c r="G1739" s="4" t="s">
        <v>54</v>
      </c>
      <c r="H1739" s="4" t="s">
        <v>65</v>
      </c>
      <c r="I1739" s="5">
        <v>2</v>
      </c>
      <c r="J1739" s="6">
        <v>51.63</v>
      </c>
      <c r="K1739" s="7">
        <v>0</v>
      </c>
      <c r="L1739" s="6">
        <v>21.39</v>
      </c>
      <c r="M1739" s="6">
        <f t="shared" si="108"/>
        <v>103.26</v>
      </c>
      <c r="N1739" s="6">
        <f t="shared" si="109"/>
        <v>42.78</v>
      </c>
      <c r="O1739" s="6">
        <f t="shared" si="110"/>
        <v>60.480000000000004</v>
      </c>
      <c r="P1739" s="8">
        <f t="shared" si="111"/>
        <v>0.58570598489250436</v>
      </c>
      <c r="Q1739" s="9">
        <f>YEAR(SalesDataTable[[#This Row],[Order Date]])</f>
        <v>2026</v>
      </c>
      <c r="R1739" s="8" t="str">
        <f>"Q"&amp;ROUNDUP(MONTH(SalesDataTable[[#This Row],[Order Date]])/3,0)</f>
        <v>Q3</v>
      </c>
      <c r="S1739" s="5">
        <f>MONTH(SalesDataTable[[#This Row],[Order Date]])</f>
        <v>8</v>
      </c>
      <c r="T1739" s="8" t="str">
        <f>TEXT(SalesDataTable[[#This Row],[Order Date]],"mmm")</f>
        <v>Aug</v>
      </c>
    </row>
    <row r="1740" spans="1:20" ht="15.75" x14ac:dyDescent="0.25">
      <c r="A1740" s="2">
        <v>4671</v>
      </c>
      <c r="B1740" s="3">
        <v>46257</v>
      </c>
      <c r="C1740" s="4" t="s">
        <v>26</v>
      </c>
      <c r="D1740" s="4" t="s">
        <v>63</v>
      </c>
      <c r="E1740" s="4" t="s">
        <v>28</v>
      </c>
      <c r="F1740" s="4" t="s">
        <v>23</v>
      </c>
      <c r="G1740" s="4" t="s">
        <v>24</v>
      </c>
      <c r="H1740" s="4" t="s">
        <v>50</v>
      </c>
      <c r="I1740" s="5">
        <v>8</v>
      </c>
      <c r="J1740" s="6">
        <v>100.06</v>
      </c>
      <c r="K1740" s="7">
        <v>0.05</v>
      </c>
      <c r="L1740" s="6">
        <v>49.39</v>
      </c>
      <c r="M1740" s="6">
        <f t="shared" si="108"/>
        <v>760.45600000000002</v>
      </c>
      <c r="N1740" s="6">
        <f t="shared" si="109"/>
        <v>395.12</v>
      </c>
      <c r="O1740" s="6">
        <f t="shared" si="110"/>
        <v>365.33600000000001</v>
      </c>
      <c r="P1740" s="8">
        <f t="shared" si="111"/>
        <v>0.48041701295012468</v>
      </c>
      <c r="Q1740" s="9">
        <f>YEAR(SalesDataTable[[#This Row],[Order Date]])</f>
        <v>2026</v>
      </c>
      <c r="R1740" s="8" t="str">
        <f>"Q"&amp;ROUNDUP(MONTH(SalesDataTable[[#This Row],[Order Date]])/3,0)</f>
        <v>Q3</v>
      </c>
      <c r="S1740" s="5">
        <f>MONTH(SalesDataTable[[#This Row],[Order Date]])</f>
        <v>8</v>
      </c>
      <c r="T1740" s="8" t="str">
        <f>TEXT(SalesDataTable[[#This Row],[Order Date]],"mmm")</f>
        <v>Aug</v>
      </c>
    </row>
    <row r="1741" spans="1:20" ht="15.75" x14ac:dyDescent="0.25">
      <c r="A1741" s="2">
        <v>1914</v>
      </c>
      <c r="B1741" s="3">
        <v>46258</v>
      </c>
      <c r="C1741" s="4" t="s">
        <v>40</v>
      </c>
      <c r="D1741" s="4" t="s">
        <v>53</v>
      </c>
      <c r="E1741" s="4" t="s">
        <v>39</v>
      </c>
      <c r="F1741" s="4" t="s">
        <v>23</v>
      </c>
      <c r="G1741" s="4" t="s">
        <v>43</v>
      </c>
      <c r="H1741" s="4" t="s">
        <v>60</v>
      </c>
      <c r="I1741" s="5">
        <v>4</v>
      </c>
      <c r="J1741" s="6">
        <v>83.2</v>
      </c>
      <c r="K1741" s="7">
        <v>0</v>
      </c>
      <c r="L1741" s="6">
        <v>39.99</v>
      </c>
      <c r="M1741" s="6">
        <f t="shared" si="108"/>
        <v>332.8</v>
      </c>
      <c r="N1741" s="6">
        <f t="shared" si="109"/>
        <v>159.96</v>
      </c>
      <c r="O1741" s="6">
        <f t="shared" si="110"/>
        <v>172.84</v>
      </c>
      <c r="P1741" s="8">
        <f t="shared" si="111"/>
        <v>0.5193509615384615</v>
      </c>
      <c r="Q1741" s="9">
        <f>YEAR(SalesDataTable[[#This Row],[Order Date]])</f>
        <v>2026</v>
      </c>
      <c r="R1741" s="8" t="str">
        <f>"Q"&amp;ROUNDUP(MONTH(SalesDataTable[[#This Row],[Order Date]])/3,0)</f>
        <v>Q3</v>
      </c>
      <c r="S1741" s="5">
        <f>MONTH(SalesDataTable[[#This Row],[Order Date]])</f>
        <v>8</v>
      </c>
      <c r="T1741" s="8" t="str">
        <f>TEXT(SalesDataTable[[#This Row],[Order Date]],"mmm")</f>
        <v>Aug</v>
      </c>
    </row>
    <row r="1742" spans="1:20" ht="15.75" x14ac:dyDescent="0.25">
      <c r="A1742" s="2">
        <v>1973</v>
      </c>
      <c r="B1742" s="3">
        <v>46258</v>
      </c>
      <c r="C1742" s="4" t="s">
        <v>20</v>
      </c>
      <c r="D1742" s="4" t="s">
        <v>21</v>
      </c>
      <c r="E1742" s="4" t="s">
        <v>22</v>
      </c>
      <c r="F1742" s="4" t="s">
        <v>33</v>
      </c>
      <c r="G1742" s="4" t="s">
        <v>54</v>
      </c>
      <c r="H1742" s="4" t="s">
        <v>65</v>
      </c>
      <c r="I1742" s="5">
        <v>3</v>
      </c>
      <c r="J1742" s="6">
        <v>51.29</v>
      </c>
      <c r="K1742" s="7">
        <v>0</v>
      </c>
      <c r="L1742" s="6">
        <v>22.08</v>
      </c>
      <c r="M1742" s="6">
        <f t="shared" si="108"/>
        <v>153.87</v>
      </c>
      <c r="N1742" s="6">
        <f t="shared" si="109"/>
        <v>66.239999999999995</v>
      </c>
      <c r="O1742" s="6">
        <f t="shared" si="110"/>
        <v>87.63000000000001</v>
      </c>
      <c r="P1742" s="8">
        <f t="shared" si="111"/>
        <v>0.56950672645739919</v>
      </c>
      <c r="Q1742" s="9">
        <f>YEAR(SalesDataTable[[#This Row],[Order Date]])</f>
        <v>2026</v>
      </c>
      <c r="R1742" s="8" t="str">
        <f>"Q"&amp;ROUNDUP(MONTH(SalesDataTable[[#This Row],[Order Date]])/3,0)</f>
        <v>Q3</v>
      </c>
      <c r="S1742" s="5">
        <f>MONTH(SalesDataTable[[#This Row],[Order Date]])</f>
        <v>8</v>
      </c>
      <c r="T1742" s="8" t="str">
        <f>TEXT(SalesDataTable[[#This Row],[Order Date]],"mmm")</f>
        <v>Aug</v>
      </c>
    </row>
    <row r="1743" spans="1:20" ht="15.75" x14ac:dyDescent="0.25">
      <c r="A1743" s="2">
        <v>2564</v>
      </c>
      <c r="B1743" s="3">
        <v>46258</v>
      </c>
      <c r="C1743" s="4" t="s">
        <v>31</v>
      </c>
      <c r="D1743" s="4" t="s">
        <v>38</v>
      </c>
      <c r="E1743" s="4" t="s">
        <v>22</v>
      </c>
      <c r="F1743" s="4" t="s">
        <v>23</v>
      </c>
      <c r="G1743" s="4" t="s">
        <v>43</v>
      </c>
      <c r="H1743" s="4" t="s">
        <v>49</v>
      </c>
      <c r="I1743" s="5">
        <v>1</v>
      </c>
      <c r="J1743" s="6">
        <v>200.2</v>
      </c>
      <c r="K1743" s="7">
        <v>0</v>
      </c>
      <c r="L1743" s="6">
        <v>103.38</v>
      </c>
      <c r="M1743" s="6">
        <f t="shared" si="108"/>
        <v>200.2</v>
      </c>
      <c r="N1743" s="6">
        <f t="shared" si="109"/>
        <v>103.38</v>
      </c>
      <c r="O1743" s="6">
        <f t="shared" si="110"/>
        <v>96.82</v>
      </c>
      <c r="P1743" s="8">
        <f t="shared" si="111"/>
        <v>0.48361638361638359</v>
      </c>
      <c r="Q1743" s="9">
        <f>YEAR(SalesDataTable[[#This Row],[Order Date]])</f>
        <v>2026</v>
      </c>
      <c r="R1743" s="8" t="str">
        <f>"Q"&amp;ROUNDUP(MONTH(SalesDataTable[[#This Row],[Order Date]])/3,0)</f>
        <v>Q3</v>
      </c>
      <c r="S1743" s="5">
        <f>MONTH(SalesDataTable[[#This Row],[Order Date]])</f>
        <v>8</v>
      </c>
      <c r="T1743" s="8" t="str">
        <f>TEXT(SalesDataTable[[#This Row],[Order Date]],"mmm")</f>
        <v>Aug</v>
      </c>
    </row>
    <row r="1744" spans="1:20" ht="15.75" x14ac:dyDescent="0.25">
      <c r="A1744" s="2">
        <v>2791</v>
      </c>
      <c r="B1744" s="3">
        <v>46258</v>
      </c>
      <c r="C1744" s="4" t="s">
        <v>20</v>
      </c>
      <c r="D1744" s="4" t="s">
        <v>70</v>
      </c>
      <c r="E1744" s="4" t="s">
        <v>39</v>
      </c>
      <c r="F1744" s="4" t="s">
        <v>36</v>
      </c>
      <c r="G1744" s="4" t="s">
        <v>54</v>
      </c>
      <c r="H1744" s="4" t="s">
        <v>62</v>
      </c>
      <c r="I1744" s="5">
        <v>2</v>
      </c>
      <c r="J1744" s="6">
        <v>36.869999999999997</v>
      </c>
      <c r="K1744" s="7">
        <v>0</v>
      </c>
      <c r="L1744" s="6">
        <v>13.71</v>
      </c>
      <c r="M1744" s="6">
        <f t="shared" si="108"/>
        <v>73.739999999999995</v>
      </c>
      <c r="N1744" s="6">
        <f t="shared" si="109"/>
        <v>27.42</v>
      </c>
      <c r="O1744" s="6">
        <f t="shared" si="110"/>
        <v>46.319999999999993</v>
      </c>
      <c r="P1744" s="8">
        <f t="shared" si="111"/>
        <v>0.62815296989422287</v>
      </c>
      <c r="Q1744" s="9">
        <f>YEAR(SalesDataTable[[#This Row],[Order Date]])</f>
        <v>2026</v>
      </c>
      <c r="R1744" s="8" t="str">
        <f>"Q"&amp;ROUNDUP(MONTH(SalesDataTable[[#This Row],[Order Date]])/3,0)</f>
        <v>Q3</v>
      </c>
      <c r="S1744" s="5">
        <f>MONTH(SalesDataTable[[#This Row],[Order Date]])</f>
        <v>8</v>
      </c>
      <c r="T1744" s="8" t="str">
        <f>TEXT(SalesDataTable[[#This Row],[Order Date]],"mmm")</f>
        <v>Aug</v>
      </c>
    </row>
    <row r="1745" spans="1:20" ht="15.75" x14ac:dyDescent="0.25">
      <c r="A1745" s="2">
        <v>3559</v>
      </c>
      <c r="B1745" s="3">
        <v>46258</v>
      </c>
      <c r="C1745" s="4" t="s">
        <v>40</v>
      </c>
      <c r="D1745" s="4" t="s">
        <v>53</v>
      </c>
      <c r="E1745" s="4" t="s">
        <v>22</v>
      </c>
      <c r="F1745" s="4" t="s">
        <v>23</v>
      </c>
      <c r="G1745" s="4" t="s">
        <v>54</v>
      </c>
      <c r="H1745" s="4" t="s">
        <v>62</v>
      </c>
      <c r="I1745" s="5">
        <v>1</v>
      </c>
      <c r="J1745" s="6">
        <v>36.28</v>
      </c>
      <c r="K1745" s="7">
        <v>0.1</v>
      </c>
      <c r="L1745" s="6">
        <v>14.16</v>
      </c>
      <c r="M1745" s="6">
        <f t="shared" si="108"/>
        <v>32.652000000000001</v>
      </c>
      <c r="N1745" s="6">
        <f t="shared" si="109"/>
        <v>14.16</v>
      </c>
      <c r="O1745" s="6">
        <f t="shared" si="110"/>
        <v>18.492000000000001</v>
      </c>
      <c r="P1745" s="8">
        <f t="shared" si="111"/>
        <v>0.56633590591694227</v>
      </c>
      <c r="Q1745" s="9">
        <f>YEAR(SalesDataTable[[#This Row],[Order Date]])</f>
        <v>2026</v>
      </c>
      <c r="R1745" s="8" t="str">
        <f>"Q"&amp;ROUNDUP(MONTH(SalesDataTable[[#This Row],[Order Date]])/3,0)</f>
        <v>Q3</v>
      </c>
      <c r="S1745" s="5">
        <f>MONTH(SalesDataTable[[#This Row],[Order Date]])</f>
        <v>8</v>
      </c>
      <c r="T1745" s="8" t="str">
        <f>TEXT(SalesDataTable[[#This Row],[Order Date]],"mmm")</f>
        <v>Aug</v>
      </c>
    </row>
    <row r="1746" spans="1:20" ht="15.75" x14ac:dyDescent="0.25">
      <c r="A1746" s="2">
        <v>3839</v>
      </c>
      <c r="B1746" s="3">
        <v>46258</v>
      </c>
      <c r="C1746" s="4" t="s">
        <v>20</v>
      </c>
      <c r="D1746" s="4" t="s">
        <v>70</v>
      </c>
      <c r="E1746" s="4" t="s">
        <v>48</v>
      </c>
      <c r="F1746" s="4" t="s">
        <v>23</v>
      </c>
      <c r="G1746" s="4" t="s">
        <v>29</v>
      </c>
      <c r="H1746" s="4" t="s">
        <v>30</v>
      </c>
      <c r="I1746" s="5">
        <v>2</v>
      </c>
      <c r="J1746" s="6">
        <v>93.88</v>
      </c>
      <c r="K1746" s="7">
        <v>0.05</v>
      </c>
      <c r="L1746" s="6">
        <v>46.57</v>
      </c>
      <c r="M1746" s="6">
        <f t="shared" si="108"/>
        <v>178.37199999999999</v>
      </c>
      <c r="N1746" s="6">
        <f t="shared" si="109"/>
        <v>93.14</v>
      </c>
      <c r="O1746" s="6">
        <f t="shared" si="110"/>
        <v>85.231999999999985</v>
      </c>
      <c r="P1746" s="8">
        <f t="shared" si="111"/>
        <v>0.47783284371986628</v>
      </c>
      <c r="Q1746" s="9">
        <f>YEAR(SalesDataTable[[#This Row],[Order Date]])</f>
        <v>2026</v>
      </c>
      <c r="R1746" s="8" t="str">
        <f>"Q"&amp;ROUNDUP(MONTH(SalesDataTable[[#This Row],[Order Date]])/3,0)</f>
        <v>Q3</v>
      </c>
      <c r="S1746" s="5">
        <f>MONTH(SalesDataTable[[#This Row],[Order Date]])</f>
        <v>8</v>
      </c>
      <c r="T1746" s="8" t="str">
        <f>TEXT(SalesDataTable[[#This Row],[Order Date]],"mmm")</f>
        <v>Aug</v>
      </c>
    </row>
    <row r="1747" spans="1:20" ht="15.75" x14ac:dyDescent="0.25">
      <c r="A1747" s="2">
        <v>4133</v>
      </c>
      <c r="B1747" s="3">
        <v>46258</v>
      </c>
      <c r="C1747" s="4" t="s">
        <v>40</v>
      </c>
      <c r="D1747" s="4" t="s">
        <v>41</v>
      </c>
      <c r="E1747" s="4" t="s">
        <v>22</v>
      </c>
      <c r="F1747" s="4" t="s">
        <v>33</v>
      </c>
      <c r="G1747" s="4" t="s">
        <v>43</v>
      </c>
      <c r="H1747" s="4" t="s">
        <v>49</v>
      </c>
      <c r="I1747" s="5">
        <v>1</v>
      </c>
      <c r="J1747" s="6">
        <v>192.67</v>
      </c>
      <c r="K1747" s="7">
        <v>0.05</v>
      </c>
      <c r="L1747" s="6">
        <v>101.04</v>
      </c>
      <c r="M1747" s="6">
        <f t="shared" si="108"/>
        <v>183.03649999999999</v>
      </c>
      <c r="N1747" s="6">
        <f t="shared" si="109"/>
        <v>101.04</v>
      </c>
      <c r="O1747" s="6">
        <f t="shared" si="110"/>
        <v>81.996499999999983</v>
      </c>
      <c r="P1747" s="8">
        <f t="shared" si="111"/>
        <v>0.44797895501716867</v>
      </c>
      <c r="Q1747" s="9">
        <f>YEAR(SalesDataTable[[#This Row],[Order Date]])</f>
        <v>2026</v>
      </c>
      <c r="R1747" s="8" t="str">
        <f>"Q"&amp;ROUNDUP(MONTH(SalesDataTable[[#This Row],[Order Date]])/3,0)</f>
        <v>Q3</v>
      </c>
      <c r="S1747" s="5">
        <f>MONTH(SalesDataTable[[#This Row],[Order Date]])</f>
        <v>8</v>
      </c>
      <c r="T1747" s="8" t="str">
        <f>TEXT(SalesDataTable[[#This Row],[Order Date]],"mmm")</f>
        <v>Aug</v>
      </c>
    </row>
    <row r="1748" spans="1:20" ht="15.75" x14ac:dyDescent="0.25">
      <c r="A1748" s="2">
        <v>4765</v>
      </c>
      <c r="B1748" s="3">
        <v>46258</v>
      </c>
      <c r="C1748" s="4" t="s">
        <v>20</v>
      </c>
      <c r="D1748" s="4" t="s">
        <v>70</v>
      </c>
      <c r="E1748" s="4" t="s">
        <v>22</v>
      </c>
      <c r="F1748" s="4" t="s">
        <v>33</v>
      </c>
      <c r="G1748" s="4" t="s">
        <v>24</v>
      </c>
      <c r="H1748" s="4" t="s">
        <v>25</v>
      </c>
      <c r="I1748" s="5">
        <v>1</v>
      </c>
      <c r="J1748" s="6">
        <v>80.099999999999994</v>
      </c>
      <c r="K1748" s="7">
        <v>0.05</v>
      </c>
      <c r="L1748" s="6">
        <v>43.49</v>
      </c>
      <c r="M1748" s="6">
        <f t="shared" si="108"/>
        <v>76.094999999999985</v>
      </c>
      <c r="N1748" s="6">
        <f t="shared" si="109"/>
        <v>43.49</v>
      </c>
      <c r="O1748" s="6">
        <f t="shared" si="110"/>
        <v>32.604999999999983</v>
      </c>
      <c r="P1748" s="8">
        <f t="shared" si="111"/>
        <v>0.42847756094355727</v>
      </c>
      <c r="Q1748" s="9">
        <f>YEAR(SalesDataTable[[#This Row],[Order Date]])</f>
        <v>2026</v>
      </c>
      <c r="R1748" s="8" t="str">
        <f>"Q"&amp;ROUNDUP(MONTH(SalesDataTable[[#This Row],[Order Date]])/3,0)</f>
        <v>Q3</v>
      </c>
      <c r="S1748" s="5">
        <f>MONTH(SalesDataTable[[#This Row],[Order Date]])</f>
        <v>8</v>
      </c>
      <c r="T1748" s="8" t="str">
        <f>TEXT(SalesDataTable[[#This Row],[Order Date]],"mmm")</f>
        <v>Aug</v>
      </c>
    </row>
    <row r="1749" spans="1:20" ht="15.75" x14ac:dyDescent="0.25">
      <c r="A1749" s="2">
        <v>1868</v>
      </c>
      <c r="B1749" s="3">
        <v>46259</v>
      </c>
      <c r="C1749" s="4" t="s">
        <v>40</v>
      </c>
      <c r="D1749" s="4" t="s">
        <v>53</v>
      </c>
      <c r="E1749" s="4" t="s">
        <v>48</v>
      </c>
      <c r="F1749" s="4" t="s">
        <v>23</v>
      </c>
      <c r="G1749" s="4" t="s">
        <v>29</v>
      </c>
      <c r="H1749" s="4" t="s">
        <v>37</v>
      </c>
      <c r="I1749" s="5">
        <v>1</v>
      </c>
      <c r="J1749" s="6">
        <v>145.02000000000001</v>
      </c>
      <c r="K1749" s="7">
        <v>0</v>
      </c>
      <c r="L1749" s="6">
        <v>78.959999999999994</v>
      </c>
      <c r="M1749" s="6">
        <f t="shared" si="108"/>
        <v>145.02000000000001</v>
      </c>
      <c r="N1749" s="6">
        <f t="shared" si="109"/>
        <v>78.959999999999994</v>
      </c>
      <c r="O1749" s="6">
        <f t="shared" si="110"/>
        <v>66.060000000000016</v>
      </c>
      <c r="P1749" s="8">
        <f t="shared" si="111"/>
        <v>0.4555233760860572</v>
      </c>
      <c r="Q1749" s="9">
        <f>YEAR(SalesDataTable[[#This Row],[Order Date]])</f>
        <v>2026</v>
      </c>
      <c r="R1749" s="8" t="str">
        <f>"Q"&amp;ROUNDUP(MONTH(SalesDataTable[[#This Row],[Order Date]])/3,0)</f>
        <v>Q3</v>
      </c>
      <c r="S1749" s="5">
        <f>MONTH(SalesDataTable[[#This Row],[Order Date]])</f>
        <v>8</v>
      </c>
      <c r="T1749" s="8" t="str">
        <f>TEXT(SalesDataTable[[#This Row],[Order Date]],"mmm")</f>
        <v>Aug</v>
      </c>
    </row>
    <row r="1750" spans="1:20" ht="15.75" x14ac:dyDescent="0.25">
      <c r="A1750" s="2">
        <v>987</v>
      </c>
      <c r="B1750" s="3">
        <v>46260</v>
      </c>
      <c r="C1750" s="4" t="s">
        <v>26</v>
      </c>
      <c r="D1750" s="4" t="s">
        <v>61</v>
      </c>
      <c r="E1750" s="4" t="s">
        <v>48</v>
      </c>
      <c r="F1750" s="4" t="s">
        <v>23</v>
      </c>
      <c r="G1750" s="4" t="s">
        <v>34</v>
      </c>
      <c r="H1750" s="4" t="s">
        <v>35</v>
      </c>
      <c r="I1750" s="5">
        <v>1</v>
      </c>
      <c r="J1750" s="6">
        <v>37</v>
      </c>
      <c r="K1750" s="7">
        <v>0.15</v>
      </c>
      <c r="L1750" s="6">
        <v>13.68</v>
      </c>
      <c r="M1750" s="6">
        <f t="shared" si="108"/>
        <v>31.45</v>
      </c>
      <c r="N1750" s="6">
        <f t="shared" si="109"/>
        <v>13.68</v>
      </c>
      <c r="O1750" s="6">
        <f t="shared" si="110"/>
        <v>17.77</v>
      </c>
      <c r="P1750" s="8">
        <f t="shared" si="111"/>
        <v>0.56502384737678857</v>
      </c>
      <c r="Q1750" s="9">
        <f>YEAR(SalesDataTable[[#This Row],[Order Date]])</f>
        <v>2026</v>
      </c>
      <c r="R1750" s="8" t="str">
        <f>"Q"&amp;ROUNDUP(MONTH(SalesDataTable[[#This Row],[Order Date]])/3,0)</f>
        <v>Q3</v>
      </c>
      <c r="S1750" s="5">
        <f>MONTH(SalesDataTable[[#This Row],[Order Date]])</f>
        <v>8</v>
      </c>
      <c r="T1750" s="8" t="str">
        <f>TEXT(SalesDataTable[[#This Row],[Order Date]],"mmm")</f>
        <v>Aug</v>
      </c>
    </row>
    <row r="1751" spans="1:20" ht="15.75" x14ac:dyDescent="0.25">
      <c r="A1751" s="2">
        <v>2503</v>
      </c>
      <c r="B1751" s="3">
        <v>46260</v>
      </c>
      <c r="C1751" s="4" t="s">
        <v>26</v>
      </c>
      <c r="D1751" s="4" t="s">
        <v>47</v>
      </c>
      <c r="E1751" s="4" t="s">
        <v>22</v>
      </c>
      <c r="F1751" s="4" t="s">
        <v>23</v>
      </c>
      <c r="G1751" s="4" t="s">
        <v>24</v>
      </c>
      <c r="H1751" s="4" t="s">
        <v>42</v>
      </c>
      <c r="I1751" s="5">
        <v>2</v>
      </c>
      <c r="J1751" s="6">
        <v>50.02</v>
      </c>
      <c r="K1751" s="7">
        <v>0</v>
      </c>
      <c r="L1751" s="6">
        <v>21.99</v>
      </c>
      <c r="M1751" s="6">
        <f t="shared" si="108"/>
        <v>100.04</v>
      </c>
      <c r="N1751" s="6">
        <f t="shared" si="109"/>
        <v>43.98</v>
      </c>
      <c r="O1751" s="6">
        <f t="shared" si="110"/>
        <v>56.060000000000009</v>
      </c>
      <c r="P1751" s="8">
        <f t="shared" si="111"/>
        <v>0.56037584966013598</v>
      </c>
      <c r="Q1751" s="9">
        <f>YEAR(SalesDataTable[[#This Row],[Order Date]])</f>
        <v>2026</v>
      </c>
      <c r="R1751" s="8" t="str">
        <f>"Q"&amp;ROUNDUP(MONTH(SalesDataTable[[#This Row],[Order Date]])/3,0)</f>
        <v>Q3</v>
      </c>
      <c r="S1751" s="5">
        <f>MONTH(SalesDataTable[[#This Row],[Order Date]])</f>
        <v>8</v>
      </c>
      <c r="T1751" s="8" t="str">
        <f>TEXT(SalesDataTable[[#This Row],[Order Date]],"mmm")</f>
        <v>Aug</v>
      </c>
    </row>
    <row r="1752" spans="1:20" ht="15.75" x14ac:dyDescent="0.25">
      <c r="A1752" s="2">
        <v>4928</v>
      </c>
      <c r="B1752" s="3">
        <v>46260</v>
      </c>
      <c r="C1752" s="4" t="s">
        <v>26</v>
      </c>
      <c r="D1752" s="4" t="s">
        <v>61</v>
      </c>
      <c r="E1752" s="4" t="s">
        <v>39</v>
      </c>
      <c r="F1752" s="4" t="s">
        <v>23</v>
      </c>
      <c r="G1752" s="4" t="s">
        <v>54</v>
      </c>
      <c r="H1752" s="4" t="s">
        <v>62</v>
      </c>
      <c r="I1752" s="5">
        <v>2</v>
      </c>
      <c r="J1752" s="6">
        <v>35.950000000000003</v>
      </c>
      <c r="K1752" s="7">
        <v>0.05</v>
      </c>
      <c r="L1752" s="6">
        <v>13.93</v>
      </c>
      <c r="M1752" s="6">
        <f t="shared" si="108"/>
        <v>68.305000000000007</v>
      </c>
      <c r="N1752" s="6">
        <f t="shared" si="109"/>
        <v>27.86</v>
      </c>
      <c r="O1752" s="6">
        <f t="shared" si="110"/>
        <v>40.445000000000007</v>
      </c>
      <c r="P1752" s="8">
        <f t="shared" si="111"/>
        <v>0.59212356342873884</v>
      </c>
      <c r="Q1752" s="9">
        <f>YEAR(SalesDataTable[[#This Row],[Order Date]])</f>
        <v>2026</v>
      </c>
      <c r="R1752" s="8" t="str">
        <f>"Q"&amp;ROUNDUP(MONTH(SalesDataTable[[#This Row],[Order Date]])/3,0)</f>
        <v>Q3</v>
      </c>
      <c r="S1752" s="5">
        <f>MONTH(SalesDataTable[[#This Row],[Order Date]])</f>
        <v>8</v>
      </c>
      <c r="T1752" s="8" t="str">
        <f>TEXT(SalesDataTable[[#This Row],[Order Date]],"mmm")</f>
        <v>Aug</v>
      </c>
    </row>
    <row r="1753" spans="1:20" ht="15.75" x14ac:dyDescent="0.25">
      <c r="A1753" s="2">
        <v>852</v>
      </c>
      <c r="B1753" s="3">
        <v>46261</v>
      </c>
      <c r="C1753" s="4" t="s">
        <v>20</v>
      </c>
      <c r="D1753" s="4" t="s">
        <v>56</v>
      </c>
      <c r="E1753" s="4" t="s">
        <v>22</v>
      </c>
      <c r="F1753" s="4" t="s">
        <v>33</v>
      </c>
      <c r="G1753" s="4" t="s">
        <v>34</v>
      </c>
      <c r="H1753" s="4" t="s">
        <v>52</v>
      </c>
      <c r="I1753" s="5">
        <v>3</v>
      </c>
      <c r="J1753" s="6">
        <v>45.84</v>
      </c>
      <c r="K1753" s="7">
        <v>0.15</v>
      </c>
      <c r="L1753" s="6">
        <v>17.899999999999999</v>
      </c>
      <c r="M1753" s="6">
        <f t="shared" si="108"/>
        <v>116.89200000000001</v>
      </c>
      <c r="N1753" s="6">
        <f t="shared" si="109"/>
        <v>53.699999999999996</v>
      </c>
      <c r="O1753" s="6">
        <f t="shared" si="110"/>
        <v>63.192000000000014</v>
      </c>
      <c r="P1753" s="8">
        <f t="shared" si="111"/>
        <v>0.54060158094651478</v>
      </c>
      <c r="Q1753" s="9">
        <f>YEAR(SalesDataTable[[#This Row],[Order Date]])</f>
        <v>2026</v>
      </c>
      <c r="R1753" s="8" t="str">
        <f>"Q"&amp;ROUNDUP(MONTH(SalesDataTable[[#This Row],[Order Date]])/3,0)</f>
        <v>Q3</v>
      </c>
      <c r="S1753" s="5">
        <f>MONTH(SalesDataTable[[#This Row],[Order Date]])</f>
        <v>8</v>
      </c>
      <c r="T1753" s="8" t="str">
        <f>TEXT(SalesDataTable[[#This Row],[Order Date]],"mmm")</f>
        <v>Aug</v>
      </c>
    </row>
    <row r="1754" spans="1:20" ht="15.75" x14ac:dyDescent="0.25">
      <c r="A1754" s="2">
        <v>2188</v>
      </c>
      <c r="B1754" s="3">
        <v>46261</v>
      </c>
      <c r="C1754" s="4" t="s">
        <v>26</v>
      </c>
      <c r="D1754" s="4" t="s">
        <v>47</v>
      </c>
      <c r="E1754" s="4" t="s">
        <v>22</v>
      </c>
      <c r="F1754" s="4" t="s">
        <v>33</v>
      </c>
      <c r="G1754" s="4" t="s">
        <v>43</v>
      </c>
      <c r="H1754" s="4" t="s">
        <v>60</v>
      </c>
      <c r="I1754" s="5">
        <v>1</v>
      </c>
      <c r="J1754" s="6">
        <v>83.23</v>
      </c>
      <c r="K1754" s="7">
        <v>0.1</v>
      </c>
      <c r="L1754" s="6">
        <v>40.229999999999997</v>
      </c>
      <c r="M1754" s="6">
        <f t="shared" si="108"/>
        <v>74.907000000000011</v>
      </c>
      <c r="N1754" s="6">
        <f t="shared" si="109"/>
        <v>40.229999999999997</v>
      </c>
      <c r="O1754" s="6">
        <f t="shared" si="110"/>
        <v>34.677000000000014</v>
      </c>
      <c r="P1754" s="8">
        <f t="shared" si="111"/>
        <v>0.46293403820737727</v>
      </c>
      <c r="Q1754" s="9">
        <f>YEAR(SalesDataTable[[#This Row],[Order Date]])</f>
        <v>2026</v>
      </c>
      <c r="R1754" s="8" t="str">
        <f>"Q"&amp;ROUNDUP(MONTH(SalesDataTable[[#This Row],[Order Date]])/3,0)</f>
        <v>Q3</v>
      </c>
      <c r="S1754" s="5">
        <f>MONTH(SalesDataTable[[#This Row],[Order Date]])</f>
        <v>8</v>
      </c>
      <c r="T1754" s="8" t="str">
        <f>TEXT(SalesDataTable[[#This Row],[Order Date]],"mmm")</f>
        <v>Aug</v>
      </c>
    </row>
    <row r="1755" spans="1:20" ht="15.75" x14ac:dyDescent="0.25">
      <c r="A1755" s="2">
        <v>2574</v>
      </c>
      <c r="B1755" s="3">
        <v>46261</v>
      </c>
      <c r="C1755" s="4" t="s">
        <v>20</v>
      </c>
      <c r="D1755" s="4" t="s">
        <v>56</v>
      </c>
      <c r="E1755" s="4" t="s">
        <v>39</v>
      </c>
      <c r="F1755" s="4" t="s">
        <v>33</v>
      </c>
      <c r="G1755" s="4" t="s">
        <v>24</v>
      </c>
      <c r="H1755" s="4" t="s">
        <v>50</v>
      </c>
      <c r="I1755" s="5">
        <v>1</v>
      </c>
      <c r="J1755" s="6">
        <v>104.33</v>
      </c>
      <c r="K1755" s="7">
        <v>0.1</v>
      </c>
      <c r="L1755" s="6">
        <v>49.86</v>
      </c>
      <c r="M1755" s="6">
        <f t="shared" si="108"/>
        <v>93.897000000000006</v>
      </c>
      <c r="N1755" s="6">
        <f t="shared" si="109"/>
        <v>49.86</v>
      </c>
      <c r="O1755" s="6">
        <f t="shared" si="110"/>
        <v>44.037000000000006</v>
      </c>
      <c r="P1755" s="8">
        <f t="shared" si="111"/>
        <v>0.46899261957251032</v>
      </c>
      <c r="Q1755" s="9">
        <f>YEAR(SalesDataTable[[#This Row],[Order Date]])</f>
        <v>2026</v>
      </c>
      <c r="R1755" s="8" t="str">
        <f>"Q"&amp;ROUNDUP(MONTH(SalesDataTable[[#This Row],[Order Date]])/3,0)</f>
        <v>Q3</v>
      </c>
      <c r="S1755" s="5">
        <f>MONTH(SalesDataTable[[#This Row],[Order Date]])</f>
        <v>8</v>
      </c>
      <c r="T1755" s="8" t="str">
        <f>TEXT(SalesDataTable[[#This Row],[Order Date]],"mmm")</f>
        <v>Aug</v>
      </c>
    </row>
    <row r="1756" spans="1:20" ht="15.75" x14ac:dyDescent="0.25">
      <c r="A1756" s="2">
        <v>2942</v>
      </c>
      <c r="B1756" s="3">
        <v>46261</v>
      </c>
      <c r="C1756" s="4" t="s">
        <v>26</v>
      </c>
      <c r="D1756" s="4" t="s">
        <v>47</v>
      </c>
      <c r="E1756" s="4" t="s">
        <v>22</v>
      </c>
      <c r="F1756" s="4" t="s">
        <v>33</v>
      </c>
      <c r="G1756" s="4" t="s">
        <v>29</v>
      </c>
      <c r="H1756" s="4" t="s">
        <v>57</v>
      </c>
      <c r="I1756" s="5">
        <v>1</v>
      </c>
      <c r="J1756" s="6">
        <v>156.94999999999999</v>
      </c>
      <c r="K1756" s="7">
        <v>0</v>
      </c>
      <c r="L1756" s="6">
        <v>80.41</v>
      </c>
      <c r="M1756" s="6">
        <f t="shared" si="108"/>
        <v>156.94999999999999</v>
      </c>
      <c r="N1756" s="6">
        <f t="shared" si="109"/>
        <v>80.41</v>
      </c>
      <c r="O1756" s="6">
        <f t="shared" si="110"/>
        <v>76.539999999999992</v>
      </c>
      <c r="P1756" s="8">
        <f t="shared" si="111"/>
        <v>0.48767123287671232</v>
      </c>
      <c r="Q1756" s="9">
        <f>YEAR(SalesDataTable[[#This Row],[Order Date]])</f>
        <v>2026</v>
      </c>
      <c r="R1756" s="8" t="str">
        <f>"Q"&amp;ROUNDUP(MONTH(SalesDataTable[[#This Row],[Order Date]])/3,0)</f>
        <v>Q3</v>
      </c>
      <c r="S1756" s="5">
        <f>MONTH(SalesDataTable[[#This Row],[Order Date]])</f>
        <v>8</v>
      </c>
      <c r="T1756" s="8" t="str">
        <f>TEXT(SalesDataTable[[#This Row],[Order Date]],"mmm")</f>
        <v>Aug</v>
      </c>
    </row>
    <row r="1757" spans="1:20" ht="15.75" x14ac:dyDescent="0.25">
      <c r="A1757" s="2">
        <v>3211</v>
      </c>
      <c r="B1757" s="3">
        <v>46261</v>
      </c>
      <c r="C1757" s="4" t="s">
        <v>26</v>
      </c>
      <c r="D1757" s="4" t="s">
        <v>69</v>
      </c>
      <c r="E1757" s="4" t="s">
        <v>39</v>
      </c>
      <c r="F1757" s="4" t="s">
        <v>36</v>
      </c>
      <c r="G1757" s="4" t="s">
        <v>24</v>
      </c>
      <c r="H1757" s="4" t="s">
        <v>46</v>
      </c>
      <c r="I1757" s="5">
        <v>3</v>
      </c>
      <c r="J1757" s="6">
        <v>41.33</v>
      </c>
      <c r="K1757" s="7">
        <v>0.05</v>
      </c>
      <c r="L1757" s="6">
        <v>17</v>
      </c>
      <c r="M1757" s="6">
        <f t="shared" si="108"/>
        <v>117.79049999999999</v>
      </c>
      <c r="N1757" s="6">
        <f t="shared" si="109"/>
        <v>51</v>
      </c>
      <c r="O1757" s="6">
        <f t="shared" si="110"/>
        <v>66.790499999999994</v>
      </c>
      <c r="P1757" s="8">
        <f t="shared" si="111"/>
        <v>0.56702790123142355</v>
      </c>
      <c r="Q1757" s="9">
        <f>YEAR(SalesDataTable[[#This Row],[Order Date]])</f>
        <v>2026</v>
      </c>
      <c r="R1757" s="8" t="str">
        <f>"Q"&amp;ROUNDUP(MONTH(SalesDataTable[[#This Row],[Order Date]])/3,0)</f>
        <v>Q3</v>
      </c>
      <c r="S1757" s="5">
        <f>MONTH(SalesDataTable[[#This Row],[Order Date]])</f>
        <v>8</v>
      </c>
      <c r="T1757" s="8" t="str">
        <f>TEXT(SalesDataTable[[#This Row],[Order Date]],"mmm")</f>
        <v>Aug</v>
      </c>
    </row>
    <row r="1758" spans="1:20" ht="15.75" x14ac:dyDescent="0.25">
      <c r="A1758" s="2">
        <v>3306</v>
      </c>
      <c r="B1758" s="3">
        <v>46261</v>
      </c>
      <c r="C1758" s="4" t="s">
        <v>20</v>
      </c>
      <c r="D1758" s="4" t="s">
        <v>70</v>
      </c>
      <c r="E1758" s="4" t="s">
        <v>22</v>
      </c>
      <c r="F1758" s="4" t="s">
        <v>36</v>
      </c>
      <c r="G1758" s="4" t="s">
        <v>34</v>
      </c>
      <c r="H1758" s="4" t="s">
        <v>35</v>
      </c>
      <c r="I1758" s="5">
        <v>1</v>
      </c>
      <c r="J1758" s="6">
        <v>35.590000000000003</v>
      </c>
      <c r="K1758" s="7">
        <v>0</v>
      </c>
      <c r="L1758" s="6">
        <v>13.66</v>
      </c>
      <c r="M1758" s="6">
        <f t="shared" si="108"/>
        <v>35.590000000000003</v>
      </c>
      <c r="N1758" s="6">
        <f t="shared" si="109"/>
        <v>13.66</v>
      </c>
      <c r="O1758" s="6">
        <f t="shared" si="110"/>
        <v>21.930000000000003</v>
      </c>
      <c r="P1758" s="8">
        <f t="shared" si="111"/>
        <v>0.61618432143860635</v>
      </c>
      <c r="Q1758" s="9">
        <f>YEAR(SalesDataTable[[#This Row],[Order Date]])</f>
        <v>2026</v>
      </c>
      <c r="R1758" s="8" t="str">
        <f>"Q"&amp;ROUNDUP(MONTH(SalesDataTable[[#This Row],[Order Date]])/3,0)</f>
        <v>Q3</v>
      </c>
      <c r="S1758" s="5">
        <f>MONTH(SalesDataTable[[#This Row],[Order Date]])</f>
        <v>8</v>
      </c>
      <c r="T1758" s="8" t="str">
        <f>TEXT(SalesDataTable[[#This Row],[Order Date]],"mmm")</f>
        <v>Aug</v>
      </c>
    </row>
    <row r="1759" spans="1:20" ht="15.75" x14ac:dyDescent="0.25">
      <c r="A1759" s="2">
        <v>3837</v>
      </c>
      <c r="B1759" s="3">
        <v>46261</v>
      </c>
      <c r="C1759" s="4" t="s">
        <v>40</v>
      </c>
      <c r="D1759" s="4" t="s">
        <v>53</v>
      </c>
      <c r="E1759" s="4" t="s">
        <v>22</v>
      </c>
      <c r="F1759" s="4" t="s">
        <v>23</v>
      </c>
      <c r="G1759" s="4" t="s">
        <v>43</v>
      </c>
      <c r="H1759" s="4" t="s">
        <v>44</v>
      </c>
      <c r="I1759" s="5">
        <v>2</v>
      </c>
      <c r="J1759" s="6">
        <v>335.87</v>
      </c>
      <c r="K1759" s="7">
        <v>0.1</v>
      </c>
      <c r="L1759" s="6">
        <v>196.54</v>
      </c>
      <c r="M1759" s="6">
        <f t="shared" si="108"/>
        <v>604.56600000000003</v>
      </c>
      <c r="N1759" s="6">
        <f t="shared" si="109"/>
        <v>393.08</v>
      </c>
      <c r="O1759" s="6">
        <f t="shared" si="110"/>
        <v>211.48600000000005</v>
      </c>
      <c r="P1759" s="8">
        <f t="shared" si="111"/>
        <v>0.34981457773014035</v>
      </c>
      <c r="Q1759" s="9">
        <f>YEAR(SalesDataTable[[#This Row],[Order Date]])</f>
        <v>2026</v>
      </c>
      <c r="R1759" s="8" t="str">
        <f>"Q"&amp;ROUNDUP(MONTH(SalesDataTable[[#This Row],[Order Date]])/3,0)</f>
        <v>Q3</v>
      </c>
      <c r="S1759" s="5">
        <f>MONTH(SalesDataTable[[#This Row],[Order Date]])</f>
        <v>8</v>
      </c>
      <c r="T1759" s="8" t="str">
        <f>TEXT(SalesDataTable[[#This Row],[Order Date]],"mmm")</f>
        <v>Aug</v>
      </c>
    </row>
    <row r="1760" spans="1:20" ht="15.75" x14ac:dyDescent="0.25">
      <c r="A1760" s="2">
        <v>4169</v>
      </c>
      <c r="B1760" s="3">
        <v>46261</v>
      </c>
      <c r="C1760" s="4" t="s">
        <v>40</v>
      </c>
      <c r="D1760" s="4" t="s">
        <v>67</v>
      </c>
      <c r="E1760" s="4" t="s">
        <v>22</v>
      </c>
      <c r="F1760" s="4" t="s">
        <v>33</v>
      </c>
      <c r="G1760" s="4" t="s">
        <v>54</v>
      </c>
      <c r="H1760" s="4" t="s">
        <v>65</v>
      </c>
      <c r="I1760" s="5">
        <v>1</v>
      </c>
      <c r="J1760" s="6">
        <v>50.7</v>
      </c>
      <c r="K1760" s="7">
        <v>0.05</v>
      </c>
      <c r="L1760" s="6">
        <v>21.65</v>
      </c>
      <c r="M1760" s="6">
        <f t="shared" si="108"/>
        <v>48.164999999999999</v>
      </c>
      <c r="N1760" s="6">
        <f t="shared" si="109"/>
        <v>21.65</v>
      </c>
      <c r="O1760" s="6">
        <f t="shared" si="110"/>
        <v>26.515000000000001</v>
      </c>
      <c r="P1760" s="8">
        <f t="shared" si="111"/>
        <v>0.55050347762898377</v>
      </c>
      <c r="Q1760" s="9">
        <f>YEAR(SalesDataTable[[#This Row],[Order Date]])</f>
        <v>2026</v>
      </c>
      <c r="R1760" s="8" t="str">
        <f>"Q"&amp;ROUNDUP(MONTH(SalesDataTable[[#This Row],[Order Date]])/3,0)</f>
        <v>Q3</v>
      </c>
      <c r="S1760" s="5">
        <f>MONTH(SalesDataTable[[#This Row],[Order Date]])</f>
        <v>8</v>
      </c>
      <c r="T1760" s="8" t="str">
        <f>TEXT(SalesDataTable[[#This Row],[Order Date]],"mmm")</f>
        <v>Aug</v>
      </c>
    </row>
    <row r="1761" spans="1:20" ht="15.75" x14ac:dyDescent="0.25">
      <c r="A1761" s="2">
        <v>4452</v>
      </c>
      <c r="B1761" s="3">
        <v>46261</v>
      </c>
      <c r="C1761" s="4" t="s">
        <v>31</v>
      </c>
      <c r="D1761" s="4" t="s">
        <v>32</v>
      </c>
      <c r="E1761" s="4" t="s">
        <v>48</v>
      </c>
      <c r="F1761" s="4" t="s">
        <v>33</v>
      </c>
      <c r="G1761" s="4" t="s">
        <v>29</v>
      </c>
      <c r="H1761" s="4" t="s">
        <v>57</v>
      </c>
      <c r="I1761" s="5">
        <v>3</v>
      </c>
      <c r="J1761" s="6">
        <v>152.76</v>
      </c>
      <c r="K1761" s="7">
        <v>0.1</v>
      </c>
      <c r="L1761" s="6">
        <v>77.36</v>
      </c>
      <c r="M1761" s="6">
        <f t="shared" si="108"/>
        <v>412.452</v>
      </c>
      <c r="N1761" s="6">
        <f t="shared" si="109"/>
        <v>232.07999999999998</v>
      </c>
      <c r="O1761" s="6">
        <f t="shared" si="110"/>
        <v>180.37200000000001</v>
      </c>
      <c r="P1761" s="8">
        <f t="shared" si="111"/>
        <v>0.43731634226528182</v>
      </c>
      <c r="Q1761" s="9">
        <f>YEAR(SalesDataTable[[#This Row],[Order Date]])</f>
        <v>2026</v>
      </c>
      <c r="R1761" s="8" t="str">
        <f>"Q"&amp;ROUNDUP(MONTH(SalesDataTable[[#This Row],[Order Date]])/3,0)</f>
        <v>Q3</v>
      </c>
      <c r="S1761" s="5">
        <f>MONTH(SalesDataTable[[#This Row],[Order Date]])</f>
        <v>8</v>
      </c>
      <c r="T1761" s="8" t="str">
        <f>TEXT(SalesDataTable[[#This Row],[Order Date]],"mmm")</f>
        <v>Aug</v>
      </c>
    </row>
    <row r="1762" spans="1:20" ht="15.75" x14ac:dyDescent="0.25">
      <c r="A1762" s="2">
        <v>4740</v>
      </c>
      <c r="B1762" s="3">
        <v>46261</v>
      </c>
      <c r="C1762" s="4" t="s">
        <v>20</v>
      </c>
      <c r="D1762" s="4" t="s">
        <v>70</v>
      </c>
      <c r="E1762" s="4" t="s">
        <v>28</v>
      </c>
      <c r="F1762" s="4" t="s">
        <v>23</v>
      </c>
      <c r="G1762" s="4" t="s">
        <v>29</v>
      </c>
      <c r="H1762" s="4" t="s">
        <v>66</v>
      </c>
      <c r="I1762" s="5">
        <v>5</v>
      </c>
      <c r="J1762" s="6">
        <v>72.78</v>
      </c>
      <c r="K1762" s="7">
        <v>0.1</v>
      </c>
      <c r="L1762" s="6">
        <v>33.25</v>
      </c>
      <c r="M1762" s="6">
        <f t="shared" si="108"/>
        <v>327.51</v>
      </c>
      <c r="N1762" s="6">
        <f t="shared" si="109"/>
        <v>166.25</v>
      </c>
      <c r="O1762" s="6">
        <f t="shared" si="110"/>
        <v>161.26</v>
      </c>
      <c r="P1762" s="8">
        <f t="shared" si="111"/>
        <v>0.49238191200268694</v>
      </c>
      <c r="Q1762" s="9">
        <f>YEAR(SalesDataTable[[#This Row],[Order Date]])</f>
        <v>2026</v>
      </c>
      <c r="R1762" s="8" t="str">
        <f>"Q"&amp;ROUNDUP(MONTH(SalesDataTable[[#This Row],[Order Date]])/3,0)</f>
        <v>Q3</v>
      </c>
      <c r="S1762" s="5">
        <f>MONTH(SalesDataTable[[#This Row],[Order Date]])</f>
        <v>8</v>
      </c>
      <c r="T1762" s="8" t="str">
        <f>TEXT(SalesDataTable[[#This Row],[Order Date]],"mmm")</f>
        <v>Aug</v>
      </c>
    </row>
    <row r="1763" spans="1:20" ht="15.75" x14ac:dyDescent="0.25">
      <c r="A1763" s="2">
        <v>5000</v>
      </c>
      <c r="B1763" s="3">
        <v>46261</v>
      </c>
      <c r="C1763" s="4" t="s">
        <v>26</v>
      </c>
      <c r="D1763" s="4" t="s">
        <v>63</v>
      </c>
      <c r="E1763" s="4" t="s">
        <v>48</v>
      </c>
      <c r="F1763" s="4" t="s">
        <v>33</v>
      </c>
      <c r="G1763" s="4" t="s">
        <v>34</v>
      </c>
      <c r="H1763" s="4" t="s">
        <v>35</v>
      </c>
      <c r="I1763" s="5">
        <v>2</v>
      </c>
      <c r="J1763" s="6">
        <v>37</v>
      </c>
      <c r="K1763" s="7">
        <v>0</v>
      </c>
      <c r="L1763" s="6">
        <v>13.83</v>
      </c>
      <c r="M1763" s="6">
        <f t="shared" si="108"/>
        <v>74</v>
      </c>
      <c r="N1763" s="6">
        <f t="shared" si="109"/>
        <v>27.66</v>
      </c>
      <c r="O1763" s="6">
        <f t="shared" si="110"/>
        <v>46.34</v>
      </c>
      <c r="P1763" s="8">
        <f t="shared" si="111"/>
        <v>0.62621621621621626</v>
      </c>
      <c r="Q1763" s="9">
        <f>YEAR(SalesDataTable[[#This Row],[Order Date]])</f>
        <v>2026</v>
      </c>
      <c r="R1763" s="8" t="str">
        <f>"Q"&amp;ROUNDUP(MONTH(SalesDataTable[[#This Row],[Order Date]])/3,0)</f>
        <v>Q3</v>
      </c>
      <c r="S1763" s="5">
        <f>MONTH(SalesDataTable[[#This Row],[Order Date]])</f>
        <v>8</v>
      </c>
      <c r="T1763" s="8" t="str">
        <f>TEXT(SalesDataTable[[#This Row],[Order Date]],"mmm")</f>
        <v>Aug</v>
      </c>
    </row>
    <row r="1764" spans="1:20" ht="15.75" x14ac:dyDescent="0.25">
      <c r="A1764" s="2">
        <v>5058</v>
      </c>
      <c r="B1764" s="3">
        <v>46261</v>
      </c>
      <c r="C1764" s="4" t="s">
        <v>26</v>
      </c>
      <c r="D1764" s="4" t="s">
        <v>61</v>
      </c>
      <c r="E1764" s="4" t="s">
        <v>28</v>
      </c>
      <c r="F1764" s="4" t="s">
        <v>36</v>
      </c>
      <c r="G1764" s="4" t="s">
        <v>24</v>
      </c>
      <c r="H1764" s="4" t="s">
        <v>46</v>
      </c>
      <c r="I1764" s="5">
        <v>6</v>
      </c>
      <c r="J1764" s="6">
        <v>41.33</v>
      </c>
      <c r="K1764" s="7">
        <v>0.2</v>
      </c>
      <c r="L1764" s="6">
        <v>17.02</v>
      </c>
      <c r="M1764" s="6">
        <f t="shared" si="108"/>
        <v>198.38400000000001</v>
      </c>
      <c r="N1764" s="6">
        <f t="shared" si="109"/>
        <v>102.12</v>
      </c>
      <c r="O1764" s="6">
        <f t="shared" si="110"/>
        <v>96.26400000000001</v>
      </c>
      <c r="P1764" s="8">
        <f t="shared" si="111"/>
        <v>0.48524074522138883</v>
      </c>
      <c r="Q1764" s="9">
        <f>YEAR(SalesDataTable[[#This Row],[Order Date]])</f>
        <v>2026</v>
      </c>
      <c r="R1764" s="8" t="str">
        <f>"Q"&amp;ROUNDUP(MONTH(SalesDataTable[[#This Row],[Order Date]])/3,0)</f>
        <v>Q3</v>
      </c>
      <c r="S1764" s="5">
        <f>MONTH(SalesDataTable[[#This Row],[Order Date]])</f>
        <v>8</v>
      </c>
      <c r="T1764" s="8" t="str">
        <f>TEXT(SalesDataTable[[#This Row],[Order Date]],"mmm")</f>
        <v>Aug</v>
      </c>
    </row>
    <row r="1765" spans="1:20" ht="15.75" x14ac:dyDescent="0.25">
      <c r="A1765" s="2">
        <v>496</v>
      </c>
      <c r="B1765" s="3">
        <v>46262</v>
      </c>
      <c r="C1765" s="4" t="s">
        <v>20</v>
      </c>
      <c r="D1765" s="4" t="s">
        <v>70</v>
      </c>
      <c r="E1765" s="4" t="s">
        <v>39</v>
      </c>
      <c r="F1765" s="4" t="s">
        <v>23</v>
      </c>
      <c r="G1765" s="4" t="s">
        <v>54</v>
      </c>
      <c r="H1765" s="4" t="s">
        <v>62</v>
      </c>
      <c r="I1765" s="5">
        <v>1</v>
      </c>
      <c r="J1765" s="6">
        <v>37.020000000000003</v>
      </c>
      <c r="K1765" s="7">
        <v>0</v>
      </c>
      <c r="L1765" s="6">
        <v>13.64</v>
      </c>
      <c r="M1765" s="6">
        <f t="shared" si="108"/>
        <v>37.020000000000003</v>
      </c>
      <c r="N1765" s="6">
        <f t="shared" si="109"/>
        <v>13.64</v>
      </c>
      <c r="O1765" s="6">
        <f t="shared" si="110"/>
        <v>23.380000000000003</v>
      </c>
      <c r="P1765" s="8">
        <f t="shared" si="111"/>
        <v>0.63155051323608857</v>
      </c>
      <c r="Q1765" s="9">
        <f>YEAR(SalesDataTable[[#This Row],[Order Date]])</f>
        <v>2026</v>
      </c>
      <c r="R1765" s="8" t="str">
        <f>"Q"&amp;ROUNDUP(MONTH(SalesDataTable[[#This Row],[Order Date]])/3,0)</f>
        <v>Q3</v>
      </c>
      <c r="S1765" s="5">
        <f>MONTH(SalesDataTable[[#This Row],[Order Date]])</f>
        <v>8</v>
      </c>
      <c r="T1765" s="8" t="str">
        <f>TEXT(SalesDataTable[[#This Row],[Order Date]],"mmm")</f>
        <v>Aug</v>
      </c>
    </row>
    <row r="1766" spans="1:20" ht="15.75" x14ac:dyDescent="0.25">
      <c r="A1766" s="2">
        <v>1343</v>
      </c>
      <c r="B1766" s="3">
        <v>46262</v>
      </c>
      <c r="C1766" s="4" t="s">
        <v>40</v>
      </c>
      <c r="D1766" s="4" t="s">
        <v>53</v>
      </c>
      <c r="E1766" s="4" t="s">
        <v>22</v>
      </c>
      <c r="F1766" s="4" t="s">
        <v>33</v>
      </c>
      <c r="G1766" s="4" t="s">
        <v>43</v>
      </c>
      <c r="H1766" s="4" t="s">
        <v>60</v>
      </c>
      <c r="I1766" s="5">
        <v>1</v>
      </c>
      <c r="J1766" s="6">
        <v>81.06</v>
      </c>
      <c r="K1766" s="7">
        <v>0</v>
      </c>
      <c r="L1766" s="6">
        <v>38.43</v>
      </c>
      <c r="M1766" s="6">
        <f t="shared" si="108"/>
        <v>81.06</v>
      </c>
      <c r="N1766" s="6">
        <f t="shared" si="109"/>
        <v>38.43</v>
      </c>
      <c r="O1766" s="6">
        <f t="shared" si="110"/>
        <v>42.63</v>
      </c>
      <c r="P1766" s="8">
        <f t="shared" si="111"/>
        <v>0.52590673575129532</v>
      </c>
      <c r="Q1766" s="9">
        <f>YEAR(SalesDataTable[[#This Row],[Order Date]])</f>
        <v>2026</v>
      </c>
      <c r="R1766" s="8" t="str">
        <f>"Q"&amp;ROUNDUP(MONTH(SalesDataTable[[#This Row],[Order Date]])/3,0)</f>
        <v>Q3</v>
      </c>
      <c r="S1766" s="5">
        <f>MONTH(SalesDataTable[[#This Row],[Order Date]])</f>
        <v>8</v>
      </c>
      <c r="T1766" s="8" t="str">
        <f>TEXT(SalesDataTable[[#This Row],[Order Date]],"mmm")</f>
        <v>Aug</v>
      </c>
    </row>
    <row r="1767" spans="1:20" ht="15.75" x14ac:dyDescent="0.25">
      <c r="A1767" s="2">
        <v>1455</v>
      </c>
      <c r="B1767" s="3">
        <v>46262</v>
      </c>
      <c r="C1767" s="4" t="s">
        <v>31</v>
      </c>
      <c r="D1767" s="4" t="s">
        <v>32</v>
      </c>
      <c r="E1767" s="4" t="s">
        <v>22</v>
      </c>
      <c r="F1767" s="4" t="s">
        <v>33</v>
      </c>
      <c r="G1767" s="4" t="s">
        <v>24</v>
      </c>
      <c r="H1767" s="4" t="s">
        <v>42</v>
      </c>
      <c r="I1767" s="5">
        <v>2</v>
      </c>
      <c r="J1767" s="6">
        <v>51.91</v>
      </c>
      <c r="K1767" s="7">
        <v>0</v>
      </c>
      <c r="L1767" s="6">
        <v>21.94</v>
      </c>
      <c r="M1767" s="6">
        <f t="shared" si="108"/>
        <v>103.82</v>
      </c>
      <c r="N1767" s="6">
        <f t="shared" si="109"/>
        <v>43.88</v>
      </c>
      <c r="O1767" s="6">
        <f t="shared" si="110"/>
        <v>59.939999999999991</v>
      </c>
      <c r="P1767" s="8">
        <f t="shared" si="111"/>
        <v>0.57734540550953573</v>
      </c>
      <c r="Q1767" s="9">
        <f>YEAR(SalesDataTable[[#This Row],[Order Date]])</f>
        <v>2026</v>
      </c>
      <c r="R1767" s="8" t="str">
        <f>"Q"&amp;ROUNDUP(MONTH(SalesDataTable[[#This Row],[Order Date]])/3,0)</f>
        <v>Q3</v>
      </c>
      <c r="S1767" s="5">
        <f>MONTH(SalesDataTable[[#This Row],[Order Date]])</f>
        <v>8</v>
      </c>
      <c r="T1767" s="8" t="str">
        <f>TEXT(SalesDataTable[[#This Row],[Order Date]],"mmm")</f>
        <v>Aug</v>
      </c>
    </row>
    <row r="1768" spans="1:20" ht="15.75" x14ac:dyDescent="0.25">
      <c r="A1768" s="2">
        <v>1632</v>
      </c>
      <c r="B1768" s="3">
        <v>46262</v>
      </c>
      <c r="C1768" s="4" t="s">
        <v>40</v>
      </c>
      <c r="D1768" s="4" t="s">
        <v>51</v>
      </c>
      <c r="E1768" s="4" t="s">
        <v>48</v>
      </c>
      <c r="F1768" s="4" t="s">
        <v>33</v>
      </c>
      <c r="G1768" s="4" t="s">
        <v>34</v>
      </c>
      <c r="H1768" s="4" t="s">
        <v>35</v>
      </c>
      <c r="I1768" s="5">
        <v>1</v>
      </c>
      <c r="J1768" s="6">
        <v>35.700000000000003</v>
      </c>
      <c r="K1768" s="7">
        <v>0.05</v>
      </c>
      <c r="L1768" s="6">
        <v>13.45</v>
      </c>
      <c r="M1768" s="6">
        <f t="shared" si="108"/>
        <v>33.914999999999999</v>
      </c>
      <c r="N1768" s="6">
        <f t="shared" si="109"/>
        <v>13.45</v>
      </c>
      <c r="O1768" s="6">
        <f t="shared" si="110"/>
        <v>20.465</v>
      </c>
      <c r="P1768" s="8">
        <f t="shared" si="111"/>
        <v>0.60342031549461894</v>
      </c>
      <c r="Q1768" s="9">
        <f>YEAR(SalesDataTable[[#This Row],[Order Date]])</f>
        <v>2026</v>
      </c>
      <c r="R1768" s="8" t="str">
        <f>"Q"&amp;ROUNDUP(MONTH(SalesDataTable[[#This Row],[Order Date]])/3,0)</f>
        <v>Q3</v>
      </c>
      <c r="S1768" s="5">
        <f>MONTH(SalesDataTable[[#This Row],[Order Date]])</f>
        <v>8</v>
      </c>
      <c r="T1768" s="8" t="str">
        <f>TEXT(SalesDataTable[[#This Row],[Order Date]],"mmm")</f>
        <v>Aug</v>
      </c>
    </row>
    <row r="1769" spans="1:20" ht="15.75" x14ac:dyDescent="0.25">
      <c r="A1769" s="2">
        <v>1817</v>
      </c>
      <c r="B1769" s="3">
        <v>46262</v>
      </c>
      <c r="C1769" s="4" t="s">
        <v>20</v>
      </c>
      <c r="D1769" s="4" t="s">
        <v>56</v>
      </c>
      <c r="E1769" s="4" t="s">
        <v>39</v>
      </c>
      <c r="F1769" s="4" t="s">
        <v>33</v>
      </c>
      <c r="G1769" s="4" t="s">
        <v>54</v>
      </c>
      <c r="H1769" s="4" t="s">
        <v>62</v>
      </c>
      <c r="I1769" s="5">
        <v>1</v>
      </c>
      <c r="J1769" s="6">
        <v>36.590000000000003</v>
      </c>
      <c r="K1769" s="7">
        <v>0.05</v>
      </c>
      <c r="L1769" s="6">
        <v>14.15</v>
      </c>
      <c r="M1769" s="6">
        <f t="shared" si="108"/>
        <v>34.7605</v>
      </c>
      <c r="N1769" s="6">
        <f t="shared" si="109"/>
        <v>14.15</v>
      </c>
      <c r="O1769" s="6">
        <f t="shared" si="110"/>
        <v>20.610500000000002</v>
      </c>
      <c r="P1769" s="8">
        <f t="shared" si="111"/>
        <v>0.59292875534011313</v>
      </c>
      <c r="Q1769" s="9">
        <f>YEAR(SalesDataTable[[#This Row],[Order Date]])</f>
        <v>2026</v>
      </c>
      <c r="R1769" s="8" t="str">
        <f>"Q"&amp;ROUNDUP(MONTH(SalesDataTable[[#This Row],[Order Date]])/3,0)</f>
        <v>Q3</v>
      </c>
      <c r="S1769" s="5">
        <f>MONTH(SalesDataTable[[#This Row],[Order Date]])</f>
        <v>8</v>
      </c>
      <c r="T1769" s="8" t="str">
        <f>TEXT(SalesDataTable[[#This Row],[Order Date]],"mmm")</f>
        <v>Aug</v>
      </c>
    </row>
    <row r="1770" spans="1:20" ht="15.75" x14ac:dyDescent="0.25">
      <c r="A1770" s="2">
        <v>2993</v>
      </c>
      <c r="B1770" s="3">
        <v>46262</v>
      </c>
      <c r="C1770" s="4" t="s">
        <v>26</v>
      </c>
      <c r="D1770" s="4" t="s">
        <v>63</v>
      </c>
      <c r="E1770" s="4" t="s">
        <v>28</v>
      </c>
      <c r="F1770" s="4" t="s">
        <v>36</v>
      </c>
      <c r="G1770" s="4" t="s">
        <v>34</v>
      </c>
      <c r="H1770" s="4" t="s">
        <v>35</v>
      </c>
      <c r="I1770" s="5">
        <v>3</v>
      </c>
      <c r="J1770" s="6">
        <v>35.520000000000003</v>
      </c>
      <c r="K1770" s="7">
        <v>0.1</v>
      </c>
      <c r="L1770" s="6">
        <v>13.78</v>
      </c>
      <c r="M1770" s="6">
        <f t="shared" si="108"/>
        <v>95.904000000000011</v>
      </c>
      <c r="N1770" s="6">
        <f t="shared" si="109"/>
        <v>41.339999999999996</v>
      </c>
      <c r="O1770" s="6">
        <f t="shared" si="110"/>
        <v>54.564000000000014</v>
      </c>
      <c r="P1770" s="8">
        <f t="shared" si="111"/>
        <v>0.56894394394394399</v>
      </c>
      <c r="Q1770" s="9">
        <f>YEAR(SalesDataTable[[#This Row],[Order Date]])</f>
        <v>2026</v>
      </c>
      <c r="R1770" s="8" t="str">
        <f>"Q"&amp;ROUNDUP(MONTH(SalesDataTable[[#This Row],[Order Date]])/3,0)</f>
        <v>Q3</v>
      </c>
      <c r="S1770" s="5">
        <f>MONTH(SalesDataTable[[#This Row],[Order Date]])</f>
        <v>8</v>
      </c>
      <c r="T1770" s="8" t="str">
        <f>TEXT(SalesDataTable[[#This Row],[Order Date]],"mmm")</f>
        <v>Aug</v>
      </c>
    </row>
    <row r="1771" spans="1:20" ht="15.75" x14ac:dyDescent="0.25">
      <c r="A1771" s="2">
        <v>4676</v>
      </c>
      <c r="B1771" s="3">
        <v>46262</v>
      </c>
      <c r="C1771" s="4" t="s">
        <v>40</v>
      </c>
      <c r="D1771" s="4" t="s">
        <v>67</v>
      </c>
      <c r="E1771" s="4" t="s">
        <v>39</v>
      </c>
      <c r="F1771" s="4" t="s">
        <v>33</v>
      </c>
      <c r="G1771" s="4" t="s">
        <v>24</v>
      </c>
      <c r="H1771" s="4" t="s">
        <v>25</v>
      </c>
      <c r="I1771" s="5">
        <v>2</v>
      </c>
      <c r="J1771" s="6">
        <v>81.88</v>
      </c>
      <c r="K1771" s="7">
        <v>0.1</v>
      </c>
      <c r="L1771" s="6">
        <v>42.87</v>
      </c>
      <c r="M1771" s="6">
        <f t="shared" si="108"/>
        <v>147.38399999999999</v>
      </c>
      <c r="N1771" s="6">
        <f t="shared" si="109"/>
        <v>85.74</v>
      </c>
      <c r="O1771" s="6">
        <f t="shared" si="110"/>
        <v>61.643999999999991</v>
      </c>
      <c r="P1771" s="8">
        <f t="shared" si="111"/>
        <v>0.41825435596808336</v>
      </c>
      <c r="Q1771" s="9">
        <f>YEAR(SalesDataTable[[#This Row],[Order Date]])</f>
        <v>2026</v>
      </c>
      <c r="R1771" s="8" t="str">
        <f>"Q"&amp;ROUNDUP(MONTH(SalesDataTable[[#This Row],[Order Date]])/3,0)</f>
        <v>Q3</v>
      </c>
      <c r="S1771" s="5">
        <f>MONTH(SalesDataTable[[#This Row],[Order Date]])</f>
        <v>8</v>
      </c>
      <c r="T1771" s="8" t="str">
        <f>TEXT(SalesDataTable[[#This Row],[Order Date]],"mmm")</f>
        <v>Aug</v>
      </c>
    </row>
    <row r="1772" spans="1:20" ht="15.75" x14ac:dyDescent="0.25">
      <c r="A1772" s="2">
        <v>5105</v>
      </c>
      <c r="B1772" s="3">
        <v>46262</v>
      </c>
      <c r="C1772" s="4" t="s">
        <v>40</v>
      </c>
      <c r="D1772" s="4" t="s">
        <v>51</v>
      </c>
      <c r="E1772" s="4" t="s">
        <v>22</v>
      </c>
      <c r="F1772" s="4" t="s">
        <v>36</v>
      </c>
      <c r="G1772" s="4" t="s">
        <v>34</v>
      </c>
      <c r="H1772" s="4" t="s">
        <v>52</v>
      </c>
      <c r="I1772" s="5">
        <v>4</v>
      </c>
      <c r="J1772" s="6">
        <v>46.54</v>
      </c>
      <c r="K1772" s="7">
        <v>0</v>
      </c>
      <c r="L1772" s="6">
        <v>18.86</v>
      </c>
      <c r="M1772" s="6">
        <f t="shared" si="108"/>
        <v>186.16</v>
      </c>
      <c r="N1772" s="6">
        <f t="shared" si="109"/>
        <v>75.44</v>
      </c>
      <c r="O1772" s="6">
        <f t="shared" si="110"/>
        <v>110.72</v>
      </c>
      <c r="P1772" s="8">
        <f t="shared" si="111"/>
        <v>0.5947571981091534</v>
      </c>
      <c r="Q1772" s="9">
        <f>YEAR(SalesDataTable[[#This Row],[Order Date]])</f>
        <v>2026</v>
      </c>
      <c r="R1772" s="8" t="str">
        <f>"Q"&amp;ROUNDUP(MONTH(SalesDataTable[[#This Row],[Order Date]])/3,0)</f>
        <v>Q3</v>
      </c>
      <c r="S1772" s="5">
        <f>MONTH(SalesDataTable[[#This Row],[Order Date]])</f>
        <v>8</v>
      </c>
      <c r="T1772" s="8" t="str">
        <f>TEXT(SalesDataTable[[#This Row],[Order Date]],"mmm")</f>
        <v>Aug</v>
      </c>
    </row>
    <row r="1773" spans="1:20" ht="15.75" x14ac:dyDescent="0.25">
      <c r="A1773" s="2">
        <v>223</v>
      </c>
      <c r="B1773" s="3">
        <v>46263</v>
      </c>
      <c r="C1773" s="4" t="s">
        <v>31</v>
      </c>
      <c r="D1773" s="4" t="s">
        <v>32</v>
      </c>
      <c r="E1773" s="4" t="s">
        <v>39</v>
      </c>
      <c r="F1773" s="4" t="s">
        <v>23</v>
      </c>
      <c r="G1773" s="4" t="s">
        <v>54</v>
      </c>
      <c r="H1773" s="4" t="s">
        <v>65</v>
      </c>
      <c r="I1773" s="5">
        <v>1</v>
      </c>
      <c r="J1773" s="6">
        <v>49.79</v>
      </c>
      <c r="K1773" s="7">
        <v>0</v>
      </c>
      <c r="L1773" s="6">
        <v>21.43</v>
      </c>
      <c r="M1773" s="6">
        <f t="shared" si="108"/>
        <v>49.79</v>
      </c>
      <c r="N1773" s="6">
        <f t="shared" si="109"/>
        <v>21.43</v>
      </c>
      <c r="O1773" s="6">
        <f t="shared" si="110"/>
        <v>28.36</v>
      </c>
      <c r="P1773" s="8">
        <f t="shared" si="111"/>
        <v>0.56959228760795344</v>
      </c>
      <c r="Q1773" s="9">
        <f>YEAR(SalesDataTable[[#This Row],[Order Date]])</f>
        <v>2026</v>
      </c>
      <c r="R1773" s="8" t="str">
        <f>"Q"&amp;ROUNDUP(MONTH(SalesDataTable[[#This Row],[Order Date]])/3,0)</f>
        <v>Q3</v>
      </c>
      <c r="S1773" s="5">
        <f>MONTH(SalesDataTable[[#This Row],[Order Date]])</f>
        <v>8</v>
      </c>
      <c r="T1773" s="8" t="str">
        <f>TEXT(SalesDataTable[[#This Row],[Order Date]],"mmm")</f>
        <v>Aug</v>
      </c>
    </row>
    <row r="1774" spans="1:20" ht="15.75" x14ac:dyDescent="0.25">
      <c r="A1774" s="2">
        <v>1023</v>
      </c>
      <c r="B1774" s="3">
        <v>46263</v>
      </c>
      <c r="C1774" s="4" t="s">
        <v>31</v>
      </c>
      <c r="D1774" s="4" t="s">
        <v>38</v>
      </c>
      <c r="E1774" s="4" t="s">
        <v>22</v>
      </c>
      <c r="F1774" s="4" t="s">
        <v>33</v>
      </c>
      <c r="G1774" s="4" t="s">
        <v>29</v>
      </c>
      <c r="H1774" s="4" t="s">
        <v>30</v>
      </c>
      <c r="I1774" s="5">
        <v>6</v>
      </c>
      <c r="J1774" s="6">
        <v>90.19</v>
      </c>
      <c r="K1774" s="7">
        <v>0</v>
      </c>
      <c r="L1774" s="6">
        <v>45.61</v>
      </c>
      <c r="M1774" s="6">
        <f t="shared" si="108"/>
        <v>541.14</v>
      </c>
      <c r="N1774" s="6">
        <f t="shared" si="109"/>
        <v>273.65999999999997</v>
      </c>
      <c r="O1774" s="6">
        <f t="shared" si="110"/>
        <v>267.48</v>
      </c>
      <c r="P1774" s="8">
        <f t="shared" si="111"/>
        <v>0.4942898325756736</v>
      </c>
      <c r="Q1774" s="9">
        <f>YEAR(SalesDataTable[[#This Row],[Order Date]])</f>
        <v>2026</v>
      </c>
      <c r="R1774" s="8" t="str">
        <f>"Q"&amp;ROUNDUP(MONTH(SalesDataTable[[#This Row],[Order Date]])/3,0)</f>
        <v>Q3</v>
      </c>
      <c r="S1774" s="5">
        <f>MONTH(SalesDataTable[[#This Row],[Order Date]])</f>
        <v>8</v>
      </c>
      <c r="T1774" s="8" t="str">
        <f>TEXT(SalesDataTable[[#This Row],[Order Date]],"mmm")</f>
        <v>Aug</v>
      </c>
    </row>
    <row r="1775" spans="1:20" ht="15.75" x14ac:dyDescent="0.25">
      <c r="A1775" s="2">
        <v>1694</v>
      </c>
      <c r="B1775" s="3">
        <v>46263</v>
      </c>
      <c r="C1775" s="4" t="s">
        <v>26</v>
      </c>
      <c r="D1775" s="4" t="s">
        <v>63</v>
      </c>
      <c r="E1775" s="4" t="s">
        <v>22</v>
      </c>
      <c r="F1775" s="4" t="s">
        <v>33</v>
      </c>
      <c r="G1775" s="4" t="s">
        <v>29</v>
      </c>
      <c r="H1775" s="4" t="s">
        <v>66</v>
      </c>
      <c r="I1775" s="5">
        <v>1</v>
      </c>
      <c r="J1775" s="6">
        <v>70.38</v>
      </c>
      <c r="K1775" s="7">
        <v>0.15</v>
      </c>
      <c r="L1775" s="6">
        <v>32.64</v>
      </c>
      <c r="M1775" s="6">
        <f t="shared" si="108"/>
        <v>59.822999999999993</v>
      </c>
      <c r="N1775" s="6">
        <f t="shared" si="109"/>
        <v>32.64</v>
      </c>
      <c r="O1775" s="6">
        <f t="shared" si="110"/>
        <v>27.182999999999993</v>
      </c>
      <c r="P1775" s="8">
        <f t="shared" si="111"/>
        <v>0.45439045183290699</v>
      </c>
      <c r="Q1775" s="9">
        <f>YEAR(SalesDataTable[[#This Row],[Order Date]])</f>
        <v>2026</v>
      </c>
      <c r="R1775" s="8" t="str">
        <f>"Q"&amp;ROUNDUP(MONTH(SalesDataTable[[#This Row],[Order Date]])/3,0)</f>
        <v>Q3</v>
      </c>
      <c r="S1775" s="5">
        <f>MONTH(SalesDataTable[[#This Row],[Order Date]])</f>
        <v>8</v>
      </c>
      <c r="T1775" s="8" t="str">
        <f>TEXT(SalesDataTable[[#This Row],[Order Date]],"mmm")</f>
        <v>Aug</v>
      </c>
    </row>
    <row r="1776" spans="1:20" ht="15.75" x14ac:dyDescent="0.25">
      <c r="A1776" s="2">
        <v>2006</v>
      </c>
      <c r="B1776" s="3">
        <v>46263</v>
      </c>
      <c r="C1776" s="4" t="s">
        <v>40</v>
      </c>
      <c r="D1776" s="4" t="s">
        <v>67</v>
      </c>
      <c r="E1776" s="4" t="s">
        <v>22</v>
      </c>
      <c r="F1776" s="4" t="s">
        <v>33</v>
      </c>
      <c r="G1776" s="4" t="s">
        <v>34</v>
      </c>
      <c r="H1776" s="4" t="s">
        <v>52</v>
      </c>
      <c r="I1776" s="5">
        <v>1</v>
      </c>
      <c r="J1776" s="6">
        <v>46.43</v>
      </c>
      <c r="K1776" s="7">
        <v>0</v>
      </c>
      <c r="L1776" s="6">
        <v>18.2</v>
      </c>
      <c r="M1776" s="6">
        <f t="shared" si="108"/>
        <v>46.43</v>
      </c>
      <c r="N1776" s="6">
        <f t="shared" si="109"/>
        <v>18.2</v>
      </c>
      <c r="O1776" s="6">
        <f t="shared" si="110"/>
        <v>28.23</v>
      </c>
      <c r="P1776" s="8">
        <f t="shared" si="111"/>
        <v>0.60801206116734874</v>
      </c>
      <c r="Q1776" s="9">
        <f>YEAR(SalesDataTable[[#This Row],[Order Date]])</f>
        <v>2026</v>
      </c>
      <c r="R1776" s="8" t="str">
        <f>"Q"&amp;ROUNDUP(MONTH(SalesDataTable[[#This Row],[Order Date]])/3,0)</f>
        <v>Q3</v>
      </c>
      <c r="S1776" s="5">
        <f>MONTH(SalesDataTable[[#This Row],[Order Date]])</f>
        <v>8</v>
      </c>
      <c r="T1776" s="8" t="str">
        <f>TEXT(SalesDataTable[[#This Row],[Order Date]],"mmm")</f>
        <v>Aug</v>
      </c>
    </row>
    <row r="1777" spans="1:20" ht="15.75" x14ac:dyDescent="0.25">
      <c r="A1777" s="2">
        <v>3026</v>
      </c>
      <c r="B1777" s="3">
        <v>46263</v>
      </c>
      <c r="C1777" s="4" t="s">
        <v>20</v>
      </c>
      <c r="D1777" s="4" t="s">
        <v>21</v>
      </c>
      <c r="E1777" s="4" t="s">
        <v>22</v>
      </c>
      <c r="F1777" s="4" t="s">
        <v>33</v>
      </c>
      <c r="G1777" s="4" t="s">
        <v>43</v>
      </c>
      <c r="H1777" s="4" t="s">
        <v>49</v>
      </c>
      <c r="I1777" s="5">
        <v>1</v>
      </c>
      <c r="J1777" s="6">
        <v>194.75</v>
      </c>
      <c r="K1777" s="7">
        <v>0.05</v>
      </c>
      <c r="L1777" s="6">
        <v>105.94</v>
      </c>
      <c r="M1777" s="6">
        <f t="shared" si="108"/>
        <v>185.01249999999999</v>
      </c>
      <c r="N1777" s="6">
        <f t="shared" si="109"/>
        <v>105.94</v>
      </c>
      <c r="O1777" s="6">
        <f t="shared" si="110"/>
        <v>79.072499999999991</v>
      </c>
      <c r="P1777" s="8">
        <f t="shared" si="111"/>
        <v>0.42739004121343149</v>
      </c>
      <c r="Q1777" s="9">
        <f>YEAR(SalesDataTable[[#This Row],[Order Date]])</f>
        <v>2026</v>
      </c>
      <c r="R1777" s="8" t="str">
        <f>"Q"&amp;ROUNDUP(MONTH(SalesDataTable[[#This Row],[Order Date]])/3,0)</f>
        <v>Q3</v>
      </c>
      <c r="S1777" s="5">
        <f>MONTH(SalesDataTable[[#This Row],[Order Date]])</f>
        <v>8</v>
      </c>
      <c r="T1777" s="8" t="str">
        <f>TEXT(SalesDataTable[[#This Row],[Order Date]],"mmm")</f>
        <v>Aug</v>
      </c>
    </row>
    <row r="1778" spans="1:20" ht="15.75" x14ac:dyDescent="0.25">
      <c r="A1778" s="2">
        <v>3057</v>
      </c>
      <c r="B1778" s="3">
        <v>46263</v>
      </c>
      <c r="C1778" s="4" t="s">
        <v>26</v>
      </c>
      <c r="D1778" s="4" t="s">
        <v>69</v>
      </c>
      <c r="E1778" s="4" t="s">
        <v>39</v>
      </c>
      <c r="F1778" s="4" t="s">
        <v>23</v>
      </c>
      <c r="G1778" s="4" t="s">
        <v>29</v>
      </c>
      <c r="H1778" s="4" t="s">
        <v>37</v>
      </c>
      <c r="I1778" s="5">
        <v>2</v>
      </c>
      <c r="J1778" s="6">
        <v>142.16</v>
      </c>
      <c r="K1778" s="7">
        <v>0</v>
      </c>
      <c r="L1778" s="6">
        <v>79.36</v>
      </c>
      <c r="M1778" s="6">
        <f t="shared" si="108"/>
        <v>284.32</v>
      </c>
      <c r="N1778" s="6">
        <f t="shared" si="109"/>
        <v>158.72</v>
      </c>
      <c r="O1778" s="6">
        <f t="shared" si="110"/>
        <v>125.6</v>
      </c>
      <c r="P1778" s="8">
        <f t="shared" si="111"/>
        <v>0.44175576814856499</v>
      </c>
      <c r="Q1778" s="9">
        <f>YEAR(SalesDataTable[[#This Row],[Order Date]])</f>
        <v>2026</v>
      </c>
      <c r="R1778" s="8" t="str">
        <f>"Q"&amp;ROUNDUP(MONTH(SalesDataTable[[#This Row],[Order Date]])/3,0)</f>
        <v>Q3</v>
      </c>
      <c r="S1778" s="5">
        <f>MONTH(SalesDataTable[[#This Row],[Order Date]])</f>
        <v>8</v>
      </c>
      <c r="T1778" s="8" t="str">
        <f>TEXT(SalesDataTable[[#This Row],[Order Date]],"mmm")</f>
        <v>Aug</v>
      </c>
    </row>
    <row r="1779" spans="1:20" ht="15.75" x14ac:dyDescent="0.25">
      <c r="A1779" s="2">
        <v>3112</v>
      </c>
      <c r="B1779" s="3">
        <v>46263</v>
      </c>
      <c r="C1779" s="4" t="s">
        <v>40</v>
      </c>
      <c r="D1779" s="4" t="s">
        <v>53</v>
      </c>
      <c r="E1779" s="4" t="s">
        <v>22</v>
      </c>
      <c r="F1779" s="4" t="s">
        <v>36</v>
      </c>
      <c r="G1779" s="4" t="s">
        <v>34</v>
      </c>
      <c r="H1779" s="4" t="s">
        <v>52</v>
      </c>
      <c r="I1779" s="5">
        <v>2</v>
      </c>
      <c r="J1779" s="6">
        <v>47.69</v>
      </c>
      <c r="K1779" s="7">
        <v>0.05</v>
      </c>
      <c r="L1779" s="6">
        <v>18.8</v>
      </c>
      <c r="M1779" s="6">
        <f t="shared" si="108"/>
        <v>90.61099999999999</v>
      </c>
      <c r="N1779" s="6">
        <f t="shared" si="109"/>
        <v>37.6</v>
      </c>
      <c r="O1779" s="6">
        <f t="shared" si="110"/>
        <v>53.010999999999989</v>
      </c>
      <c r="P1779" s="8">
        <f t="shared" si="111"/>
        <v>0.58503934400900548</v>
      </c>
      <c r="Q1779" s="9">
        <f>YEAR(SalesDataTable[[#This Row],[Order Date]])</f>
        <v>2026</v>
      </c>
      <c r="R1779" s="8" t="str">
        <f>"Q"&amp;ROUNDUP(MONTH(SalesDataTable[[#This Row],[Order Date]])/3,0)</f>
        <v>Q3</v>
      </c>
      <c r="S1779" s="5">
        <f>MONTH(SalesDataTable[[#This Row],[Order Date]])</f>
        <v>8</v>
      </c>
      <c r="T1779" s="8" t="str">
        <f>TEXT(SalesDataTable[[#This Row],[Order Date]],"mmm")</f>
        <v>Aug</v>
      </c>
    </row>
    <row r="1780" spans="1:20" ht="15.75" x14ac:dyDescent="0.25">
      <c r="A1780" s="2">
        <v>3137</v>
      </c>
      <c r="B1780" s="3">
        <v>46263</v>
      </c>
      <c r="C1780" s="4" t="s">
        <v>31</v>
      </c>
      <c r="D1780" s="4" t="s">
        <v>45</v>
      </c>
      <c r="E1780" s="4" t="s">
        <v>39</v>
      </c>
      <c r="F1780" s="4" t="s">
        <v>33</v>
      </c>
      <c r="G1780" s="4" t="s">
        <v>34</v>
      </c>
      <c r="H1780" s="4" t="s">
        <v>68</v>
      </c>
      <c r="I1780" s="5">
        <v>3</v>
      </c>
      <c r="J1780" s="6">
        <v>164.51</v>
      </c>
      <c r="K1780" s="7">
        <v>0</v>
      </c>
      <c r="L1780" s="6">
        <v>86.76</v>
      </c>
      <c r="M1780" s="6">
        <f t="shared" si="108"/>
        <v>493.53</v>
      </c>
      <c r="N1780" s="6">
        <f t="shared" si="109"/>
        <v>260.28000000000003</v>
      </c>
      <c r="O1780" s="6">
        <f t="shared" si="110"/>
        <v>233.24999999999994</v>
      </c>
      <c r="P1780" s="8">
        <f t="shared" si="111"/>
        <v>0.47261564646526039</v>
      </c>
      <c r="Q1780" s="9">
        <f>YEAR(SalesDataTable[[#This Row],[Order Date]])</f>
        <v>2026</v>
      </c>
      <c r="R1780" s="8" t="str">
        <f>"Q"&amp;ROUNDUP(MONTH(SalesDataTable[[#This Row],[Order Date]])/3,0)</f>
        <v>Q3</v>
      </c>
      <c r="S1780" s="5">
        <f>MONTH(SalesDataTable[[#This Row],[Order Date]])</f>
        <v>8</v>
      </c>
      <c r="T1780" s="8" t="str">
        <f>TEXT(SalesDataTable[[#This Row],[Order Date]],"mmm")</f>
        <v>Aug</v>
      </c>
    </row>
    <row r="1781" spans="1:20" ht="15.75" x14ac:dyDescent="0.25">
      <c r="A1781" s="2">
        <v>3983</v>
      </c>
      <c r="B1781" s="3">
        <v>46263</v>
      </c>
      <c r="C1781" s="4" t="s">
        <v>31</v>
      </c>
      <c r="D1781" s="4" t="s">
        <v>32</v>
      </c>
      <c r="E1781" s="4" t="s">
        <v>48</v>
      </c>
      <c r="F1781" s="4" t="s">
        <v>36</v>
      </c>
      <c r="G1781" s="4" t="s">
        <v>43</v>
      </c>
      <c r="H1781" s="4" t="s">
        <v>49</v>
      </c>
      <c r="I1781" s="5">
        <v>2</v>
      </c>
      <c r="J1781" s="6">
        <v>194.71</v>
      </c>
      <c r="K1781" s="7">
        <v>0.1</v>
      </c>
      <c r="L1781" s="6">
        <v>105.57</v>
      </c>
      <c r="M1781" s="6">
        <f t="shared" si="108"/>
        <v>350.47800000000001</v>
      </c>
      <c r="N1781" s="6">
        <f t="shared" si="109"/>
        <v>211.14</v>
      </c>
      <c r="O1781" s="6">
        <f t="shared" si="110"/>
        <v>139.33800000000002</v>
      </c>
      <c r="P1781" s="8">
        <f t="shared" si="111"/>
        <v>0.39756561039494637</v>
      </c>
      <c r="Q1781" s="9">
        <f>YEAR(SalesDataTable[[#This Row],[Order Date]])</f>
        <v>2026</v>
      </c>
      <c r="R1781" s="8" t="str">
        <f>"Q"&amp;ROUNDUP(MONTH(SalesDataTable[[#This Row],[Order Date]])/3,0)</f>
        <v>Q3</v>
      </c>
      <c r="S1781" s="5">
        <f>MONTH(SalesDataTable[[#This Row],[Order Date]])</f>
        <v>8</v>
      </c>
      <c r="T1781" s="8" t="str">
        <f>TEXT(SalesDataTable[[#This Row],[Order Date]],"mmm")</f>
        <v>Aug</v>
      </c>
    </row>
    <row r="1782" spans="1:20" ht="15.75" x14ac:dyDescent="0.25">
      <c r="A1782" s="2">
        <v>4016</v>
      </c>
      <c r="B1782" s="3">
        <v>46263</v>
      </c>
      <c r="C1782" s="4" t="s">
        <v>40</v>
      </c>
      <c r="D1782" s="4" t="s">
        <v>67</v>
      </c>
      <c r="E1782" s="4" t="s">
        <v>28</v>
      </c>
      <c r="F1782" s="4" t="s">
        <v>36</v>
      </c>
      <c r="G1782" s="4" t="s">
        <v>29</v>
      </c>
      <c r="H1782" s="4" t="s">
        <v>37</v>
      </c>
      <c r="I1782" s="5">
        <v>5</v>
      </c>
      <c r="J1782" s="6">
        <v>145.24</v>
      </c>
      <c r="K1782" s="7">
        <v>0.15</v>
      </c>
      <c r="L1782" s="6">
        <v>77.69</v>
      </c>
      <c r="M1782" s="6">
        <f t="shared" si="108"/>
        <v>617.27</v>
      </c>
      <c r="N1782" s="6">
        <f t="shared" si="109"/>
        <v>388.45</v>
      </c>
      <c r="O1782" s="6">
        <f t="shared" si="110"/>
        <v>228.82</v>
      </c>
      <c r="P1782" s="8">
        <f t="shared" si="111"/>
        <v>0.37069677774717708</v>
      </c>
      <c r="Q1782" s="9">
        <f>YEAR(SalesDataTable[[#This Row],[Order Date]])</f>
        <v>2026</v>
      </c>
      <c r="R1782" s="8" t="str">
        <f>"Q"&amp;ROUNDUP(MONTH(SalesDataTable[[#This Row],[Order Date]])/3,0)</f>
        <v>Q3</v>
      </c>
      <c r="S1782" s="5">
        <f>MONTH(SalesDataTable[[#This Row],[Order Date]])</f>
        <v>8</v>
      </c>
      <c r="T1782" s="8" t="str">
        <f>TEXT(SalesDataTable[[#This Row],[Order Date]],"mmm")</f>
        <v>Aug</v>
      </c>
    </row>
    <row r="1783" spans="1:20" ht="15.75" x14ac:dyDescent="0.25">
      <c r="A1783" s="2">
        <v>4340</v>
      </c>
      <c r="B1783" s="3">
        <v>46263</v>
      </c>
      <c r="C1783" s="4" t="s">
        <v>40</v>
      </c>
      <c r="D1783" s="4" t="s">
        <v>53</v>
      </c>
      <c r="E1783" s="4" t="s">
        <v>22</v>
      </c>
      <c r="F1783" s="4" t="s">
        <v>33</v>
      </c>
      <c r="G1783" s="4" t="s">
        <v>34</v>
      </c>
      <c r="H1783" s="4" t="s">
        <v>35</v>
      </c>
      <c r="I1783" s="5">
        <v>2</v>
      </c>
      <c r="J1783" s="6">
        <v>35.6</v>
      </c>
      <c r="K1783" s="7">
        <v>0.15</v>
      </c>
      <c r="L1783" s="6">
        <v>13.67</v>
      </c>
      <c r="M1783" s="6">
        <f t="shared" si="108"/>
        <v>60.52</v>
      </c>
      <c r="N1783" s="6">
        <f t="shared" si="109"/>
        <v>27.34</v>
      </c>
      <c r="O1783" s="6">
        <f t="shared" si="110"/>
        <v>33.180000000000007</v>
      </c>
      <c r="P1783" s="8">
        <f t="shared" si="111"/>
        <v>0.54824851288830145</v>
      </c>
      <c r="Q1783" s="9">
        <f>YEAR(SalesDataTable[[#This Row],[Order Date]])</f>
        <v>2026</v>
      </c>
      <c r="R1783" s="8" t="str">
        <f>"Q"&amp;ROUNDUP(MONTH(SalesDataTable[[#This Row],[Order Date]])/3,0)</f>
        <v>Q3</v>
      </c>
      <c r="S1783" s="5">
        <f>MONTH(SalesDataTable[[#This Row],[Order Date]])</f>
        <v>8</v>
      </c>
      <c r="T1783" s="8" t="str">
        <f>TEXT(SalesDataTable[[#This Row],[Order Date]],"mmm")</f>
        <v>Aug</v>
      </c>
    </row>
    <row r="1784" spans="1:20" ht="15.75" x14ac:dyDescent="0.25">
      <c r="A1784" s="2">
        <v>4640</v>
      </c>
      <c r="B1784" s="3">
        <v>46263</v>
      </c>
      <c r="C1784" s="4" t="s">
        <v>20</v>
      </c>
      <c r="D1784" s="4" t="s">
        <v>70</v>
      </c>
      <c r="E1784" s="4" t="s">
        <v>22</v>
      </c>
      <c r="F1784" s="4" t="s">
        <v>33</v>
      </c>
      <c r="G1784" s="4" t="s">
        <v>54</v>
      </c>
      <c r="H1784" s="4" t="s">
        <v>55</v>
      </c>
      <c r="I1784" s="5">
        <v>2</v>
      </c>
      <c r="J1784" s="6">
        <v>41.05</v>
      </c>
      <c r="K1784" s="7">
        <v>0.05</v>
      </c>
      <c r="L1784" s="6">
        <v>14.47</v>
      </c>
      <c r="M1784" s="6">
        <f t="shared" si="108"/>
        <v>77.99499999999999</v>
      </c>
      <c r="N1784" s="6">
        <f t="shared" si="109"/>
        <v>28.94</v>
      </c>
      <c r="O1784" s="6">
        <f t="shared" si="110"/>
        <v>49.054999999999993</v>
      </c>
      <c r="P1784" s="8">
        <f t="shared" si="111"/>
        <v>0.62895057375472785</v>
      </c>
      <c r="Q1784" s="9">
        <f>YEAR(SalesDataTable[[#This Row],[Order Date]])</f>
        <v>2026</v>
      </c>
      <c r="R1784" s="8" t="str">
        <f>"Q"&amp;ROUNDUP(MONTH(SalesDataTable[[#This Row],[Order Date]])/3,0)</f>
        <v>Q3</v>
      </c>
      <c r="S1784" s="5">
        <f>MONTH(SalesDataTable[[#This Row],[Order Date]])</f>
        <v>8</v>
      </c>
      <c r="T1784" s="8" t="str">
        <f>TEXT(SalesDataTable[[#This Row],[Order Date]],"mmm")</f>
        <v>Aug</v>
      </c>
    </row>
    <row r="1785" spans="1:20" ht="15.75" x14ac:dyDescent="0.25">
      <c r="A1785" s="2">
        <v>4733</v>
      </c>
      <c r="B1785" s="3">
        <v>46263</v>
      </c>
      <c r="C1785" s="4" t="s">
        <v>31</v>
      </c>
      <c r="D1785" s="4" t="s">
        <v>32</v>
      </c>
      <c r="E1785" s="4" t="s">
        <v>22</v>
      </c>
      <c r="F1785" s="4" t="s">
        <v>33</v>
      </c>
      <c r="G1785" s="4" t="s">
        <v>29</v>
      </c>
      <c r="H1785" s="4" t="s">
        <v>57</v>
      </c>
      <c r="I1785" s="5">
        <v>2</v>
      </c>
      <c r="J1785" s="6">
        <v>153.63999999999999</v>
      </c>
      <c r="K1785" s="7">
        <v>0.05</v>
      </c>
      <c r="L1785" s="6">
        <v>77.709999999999994</v>
      </c>
      <c r="M1785" s="6">
        <f t="shared" si="108"/>
        <v>291.91599999999994</v>
      </c>
      <c r="N1785" s="6">
        <f t="shared" si="109"/>
        <v>155.41999999999999</v>
      </c>
      <c r="O1785" s="6">
        <f t="shared" si="110"/>
        <v>136.49599999999995</v>
      </c>
      <c r="P1785" s="8">
        <f t="shared" si="111"/>
        <v>0.46758656599843784</v>
      </c>
      <c r="Q1785" s="9">
        <f>YEAR(SalesDataTable[[#This Row],[Order Date]])</f>
        <v>2026</v>
      </c>
      <c r="R1785" s="8" t="str">
        <f>"Q"&amp;ROUNDUP(MONTH(SalesDataTable[[#This Row],[Order Date]])/3,0)</f>
        <v>Q3</v>
      </c>
      <c r="S1785" s="5">
        <f>MONTH(SalesDataTable[[#This Row],[Order Date]])</f>
        <v>8</v>
      </c>
      <c r="T1785" s="8" t="str">
        <f>TEXT(SalesDataTable[[#This Row],[Order Date]],"mmm")</f>
        <v>Aug</v>
      </c>
    </row>
    <row r="1786" spans="1:20" ht="15.75" x14ac:dyDescent="0.25">
      <c r="A1786" s="2">
        <v>4827</v>
      </c>
      <c r="B1786" s="3">
        <v>46263</v>
      </c>
      <c r="C1786" s="4" t="s">
        <v>31</v>
      </c>
      <c r="D1786" s="4" t="s">
        <v>32</v>
      </c>
      <c r="E1786" s="4" t="s">
        <v>22</v>
      </c>
      <c r="F1786" s="4" t="s">
        <v>23</v>
      </c>
      <c r="G1786" s="4" t="s">
        <v>34</v>
      </c>
      <c r="H1786" s="4" t="s">
        <v>35</v>
      </c>
      <c r="I1786" s="5">
        <v>5</v>
      </c>
      <c r="J1786" s="6">
        <v>36.700000000000003</v>
      </c>
      <c r="K1786" s="7">
        <v>0</v>
      </c>
      <c r="L1786" s="6">
        <v>13.45</v>
      </c>
      <c r="M1786" s="6">
        <f t="shared" si="108"/>
        <v>183.5</v>
      </c>
      <c r="N1786" s="6">
        <f t="shared" si="109"/>
        <v>67.25</v>
      </c>
      <c r="O1786" s="6">
        <f t="shared" si="110"/>
        <v>116.25</v>
      </c>
      <c r="P1786" s="8">
        <f t="shared" si="111"/>
        <v>0.63351498637602177</v>
      </c>
      <c r="Q1786" s="9">
        <f>YEAR(SalesDataTable[[#This Row],[Order Date]])</f>
        <v>2026</v>
      </c>
      <c r="R1786" s="8" t="str">
        <f>"Q"&amp;ROUNDUP(MONTH(SalesDataTable[[#This Row],[Order Date]])/3,0)</f>
        <v>Q3</v>
      </c>
      <c r="S1786" s="5">
        <f>MONTH(SalesDataTable[[#This Row],[Order Date]])</f>
        <v>8</v>
      </c>
      <c r="T1786" s="8" t="str">
        <f>TEXT(SalesDataTable[[#This Row],[Order Date]],"mmm")</f>
        <v>Aug</v>
      </c>
    </row>
    <row r="1787" spans="1:20" ht="15.75" x14ac:dyDescent="0.25">
      <c r="A1787" s="2">
        <v>5180</v>
      </c>
      <c r="B1787" s="3">
        <v>46263</v>
      </c>
      <c r="C1787" s="4" t="s">
        <v>20</v>
      </c>
      <c r="D1787" s="4" t="s">
        <v>70</v>
      </c>
      <c r="E1787" s="4" t="s">
        <v>28</v>
      </c>
      <c r="F1787" s="4" t="s">
        <v>36</v>
      </c>
      <c r="G1787" s="4" t="s">
        <v>43</v>
      </c>
      <c r="H1787" s="4" t="s">
        <v>71</v>
      </c>
      <c r="I1787" s="5">
        <v>8</v>
      </c>
      <c r="J1787" s="6">
        <v>124</v>
      </c>
      <c r="K1787" s="7">
        <v>0.1</v>
      </c>
      <c r="L1787" s="6">
        <v>61.85</v>
      </c>
      <c r="M1787" s="6">
        <f t="shared" si="108"/>
        <v>892.80000000000007</v>
      </c>
      <c r="N1787" s="6">
        <f t="shared" si="109"/>
        <v>494.8</v>
      </c>
      <c r="O1787" s="6">
        <f t="shared" si="110"/>
        <v>398.00000000000006</v>
      </c>
      <c r="P1787" s="8">
        <f t="shared" si="111"/>
        <v>0.44578853046594985</v>
      </c>
      <c r="Q1787" s="9">
        <f>YEAR(SalesDataTable[[#This Row],[Order Date]])</f>
        <v>2026</v>
      </c>
      <c r="R1787" s="8" t="str">
        <f>"Q"&amp;ROUNDUP(MONTH(SalesDataTable[[#This Row],[Order Date]])/3,0)</f>
        <v>Q3</v>
      </c>
      <c r="S1787" s="5">
        <f>MONTH(SalesDataTable[[#This Row],[Order Date]])</f>
        <v>8</v>
      </c>
      <c r="T1787" s="8" t="str">
        <f>TEXT(SalesDataTable[[#This Row],[Order Date]],"mmm")</f>
        <v>Aug</v>
      </c>
    </row>
    <row r="1788" spans="1:20" ht="15.75" x14ac:dyDescent="0.25">
      <c r="A1788" s="2">
        <v>121</v>
      </c>
      <c r="B1788" s="3">
        <v>46264</v>
      </c>
      <c r="C1788" s="4" t="s">
        <v>26</v>
      </c>
      <c r="D1788" s="4" t="s">
        <v>27</v>
      </c>
      <c r="E1788" s="4" t="s">
        <v>48</v>
      </c>
      <c r="F1788" s="4" t="s">
        <v>33</v>
      </c>
      <c r="G1788" s="4" t="s">
        <v>24</v>
      </c>
      <c r="H1788" s="4" t="s">
        <v>25</v>
      </c>
      <c r="I1788" s="5">
        <v>1</v>
      </c>
      <c r="J1788" s="6">
        <v>81.23</v>
      </c>
      <c r="K1788" s="7">
        <v>0.1</v>
      </c>
      <c r="L1788" s="6">
        <v>42.65</v>
      </c>
      <c r="M1788" s="6">
        <f t="shared" si="108"/>
        <v>73.106999999999999</v>
      </c>
      <c r="N1788" s="6">
        <f t="shared" si="109"/>
        <v>42.65</v>
      </c>
      <c r="O1788" s="6">
        <f t="shared" si="110"/>
        <v>30.457000000000001</v>
      </c>
      <c r="P1788" s="8">
        <f t="shared" si="111"/>
        <v>0.41660853269864723</v>
      </c>
      <c r="Q1788" s="9">
        <f>YEAR(SalesDataTable[[#This Row],[Order Date]])</f>
        <v>2026</v>
      </c>
      <c r="R1788" s="8" t="str">
        <f>"Q"&amp;ROUNDUP(MONTH(SalesDataTable[[#This Row],[Order Date]])/3,0)</f>
        <v>Q3</v>
      </c>
      <c r="S1788" s="5">
        <f>MONTH(SalesDataTable[[#This Row],[Order Date]])</f>
        <v>8</v>
      </c>
      <c r="T1788" s="8" t="str">
        <f>TEXT(SalesDataTable[[#This Row],[Order Date]],"mmm")</f>
        <v>Aug</v>
      </c>
    </row>
    <row r="1789" spans="1:20" ht="15.75" x14ac:dyDescent="0.25">
      <c r="A1789" s="2">
        <v>618</v>
      </c>
      <c r="B1789" s="3">
        <v>46264</v>
      </c>
      <c r="C1789" s="4" t="s">
        <v>26</v>
      </c>
      <c r="D1789" s="4" t="s">
        <v>63</v>
      </c>
      <c r="E1789" s="4" t="s">
        <v>22</v>
      </c>
      <c r="F1789" s="4" t="s">
        <v>36</v>
      </c>
      <c r="G1789" s="4" t="s">
        <v>24</v>
      </c>
      <c r="H1789" s="4" t="s">
        <v>46</v>
      </c>
      <c r="I1789" s="5">
        <v>2</v>
      </c>
      <c r="J1789" s="6">
        <v>41.06</v>
      </c>
      <c r="K1789" s="7">
        <v>0.05</v>
      </c>
      <c r="L1789" s="6">
        <v>16.559999999999999</v>
      </c>
      <c r="M1789" s="6">
        <f t="shared" si="108"/>
        <v>78.013999999999996</v>
      </c>
      <c r="N1789" s="6">
        <f t="shared" si="109"/>
        <v>33.119999999999997</v>
      </c>
      <c r="O1789" s="6">
        <f t="shared" si="110"/>
        <v>44.893999999999998</v>
      </c>
      <c r="P1789" s="8">
        <f t="shared" si="111"/>
        <v>0.5754608147255621</v>
      </c>
      <c r="Q1789" s="9">
        <f>YEAR(SalesDataTable[[#This Row],[Order Date]])</f>
        <v>2026</v>
      </c>
      <c r="R1789" s="8" t="str">
        <f>"Q"&amp;ROUNDUP(MONTH(SalesDataTable[[#This Row],[Order Date]])/3,0)</f>
        <v>Q3</v>
      </c>
      <c r="S1789" s="5">
        <f>MONTH(SalesDataTable[[#This Row],[Order Date]])</f>
        <v>8</v>
      </c>
      <c r="T1789" s="8" t="str">
        <f>TEXT(SalesDataTable[[#This Row],[Order Date]],"mmm")</f>
        <v>Aug</v>
      </c>
    </row>
    <row r="1790" spans="1:20" ht="15.75" x14ac:dyDescent="0.25">
      <c r="A1790" s="2">
        <v>2860</v>
      </c>
      <c r="B1790" s="3">
        <v>46264</v>
      </c>
      <c r="C1790" s="4" t="s">
        <v>40</v>
      </c>
      <c r="D1790" s="4" t="s">
        <v>51</v>
      </c>
      <c r="E1790" s="4" t="s">
        <v>48</v>
      </c>
      <c r="F1790" s="4" t="s">
        <v>23</v>
      </c>
      <c r="G1790" s="4" t="s">
        <v>29</v>
      </c>
      <c r="H1790" s="4" t="s">
        <v>37</v>
      </c>
      <c r="I1790" s="5">
        <v>1</v>
      </c>
      <c r="J1790" s="6">
        <v>143.49</v>
      </c>
      <c r="K1790" s="7">
        <v>0.1</v>
      </c>
      <c r="L1790" s="6">
        <v>80.72</v>
      </c>
      <c r="M1790" s="6">
        <f t="shared" si="108"/>
        <v>129.14100000000002</v>
      </c>
      <c r="N1790" s="6">
        <f t="shared" si="109"/>
        <v>80.72</v>
      </c>
      <c r="O1790" s="6">
        <f t="shared" si="110"/>
        <v>48.421000000000021</v>
      </c>
      <c r="P1790" s="8">
        <f t="shared" si="111"/>
        <v>0.3749467636149636</v>
      </c>
      <c r="Q1790" s="9">
        <f>YEAR(SalesDataTable[[#This Row],[Order Date]])</f>
        <v>2026</v>
      </c>
      <c r="R1790" s="8" t="str">
        <f>"Q"&amp;ROUNDUP(MONTH(SalesDataTable[[#This Row],[Order Date]])/3,0)</f>
        <v>Q3</v>
      </c>
      <c r="S1790" s="5">
        <f>MONTH(SalesDataTable[[#This Row],[Order Date]])</f>
        <v>8</v>
      </c>
      <c r="T1790" s="8" t="str">
        <f>TEXT(SalesDataTable[[#This Row],[Order Date]],"mmm")</f>
        <v>Aug</v>
      </c>
    </row>
    <row r="1791" spans="1:20" ht="15.75" x14ac:dyDescent="0.25">
      <c r="A1791" s="2">
        <v>3768</v>
      </c>
      <c r="B1791" s="3">
        <v>46264</v>
      </c>
      <c r="C1791" s="4" t="s">
        <v>31</v>
      </c>
      <c r="D1791" s="4" t="s">
        <v>38</v>
      </c>
      <c r="E1791" s="4" t="s">
        <v>39</v>
      </c>
      <c r="F1791" s="4" t="s">
        <v>33</v>
      </c>
      <c r="G1791" s="4" t="s">
        <v>29</v>
      </c>
      <c r="H1791" s="4" t="s">
        <v>37</v>
      </c>
      <c r="I1791" s="5">
        <v>1</v>
      </c>
      <c r="J1791" s="6">
        <v>143.38</v>
      </c>
      <c r="K1791" s="7">
        <v>0</v>
      </c>
      <c r="L1791" s="6">
        <v>78.37</v>
      </c>
      <c r="M1791" s="6">
        <f t="shared" si="108"/>
        <v>143.38</v>
      </c>
      <c r="N1791" s="6">
        <f t="shared" si="109"/>
        <v>78.37</v>
      </c>
      <c r="O1791" s="6">
        <f t="shared" si="110"/>
        <v>65.009999999999991</v>
      </c>
      <c r="P1791" s="8">
        <f t="shared" si="111"/>
        <v>0.45341051750592826</v>
      </c>
      <c r="Q1791" s="9">
        <f>YEAR(SalesDataTable[[#This Row],[Order Date]])</f>
        <v>2026</v>
      </c>
      <c r="R1791" s="8" t="str">
        <f>"Q"&amp;ROUNDUP(MONTH(SalesDataTable[[#This Row],[Order Date]])/3,0)</f>
        <v>Q3</v>
      </c>
      <c r="S1791" s="5">
        <f>MONTH(SalesDataTable[[#This Row],[Order Date]])</f>
        <v>8</v>
      </c>
      <c r="T1791" s="8" t="str">
        <f>TEXT(SalesDataTable[[#This Row],[Order Date]],"mmm")</f>
        <v>Aug</v>
      </c>
    </row>
    <row r="1792" spans="1:20" ht="15.75" x14ac:dyDescent="0.25">
      <c r="A1792" s="2">
        <v>3987</v>
      </c>
      <c r="B1792" s="3">
        <v>46264</v>
      </c>
      <c r="C1792" s="4" t="s">
        <v>26</v>
      </c>
      <c r="D1792" s="4" t="s">
        <v>63</v>
      </c>
      <c r="E1792" s="4" t="s">
        <v>48</v>
      </c>
      <c r="F1792" s="4" t="s">
        <v>36</v>
      </c>
      <c r="G1792" s="4" t="s">
        <v>29</v>
      </c>
      <c r="H1792" s="4" t="s">
        <v>37</v>
      </c>
      <c r="I1792" s="5">
        <v>1</v>
      </c>
      <c r="J1792" s="6">
        <v>144.54</v>
      </c>
      <c r="K1792" s="7">
        <v>0</v>
      </c>
      <c r="L1792" s="6">
        <v>78.77</v>
      </c>
      <c r="M1792" s="6">
        <f t="shared" si="108"/>
        <v>144.54</v>
      </c>
      <c r="N1792" s="6">
        <f t="shared" si="109"/>
        <v>78.77</v>
      </c>
      <c r="O1792" s="6">
        <f t="shared" si="110"/>
        <v>65.77</v>
      </c>
      <c r="P1792" s="8">
        <f t="shared" si="111"/>
        <v>0.45502974955029751</v>
      </c>
      <c r="Q1792" s="9">
        <f>YEAR(SalesDataTable[[#This Row],[Order Date]])</f>
        <v>2026</v>
      </c>
      <c r="R1792" s="8" t="str">
        <f>"Q"&amp;ROUNDUP(MONTH(SalesDataTable[[#This Row],[Order Date]])/3,0)</f>
        <v>Q3</v>
      </c>
      <c r="S1792" s="5">
        <f>MONTH(SalesDataTable[[#This Row],[Order Date]])</f>
        <v>8</v>
      </c>
      <c r="T1792" s="8" t="str">
        <f>TEXT(SalesDataTable[[#This Row],[Order Date]],"mmm")</f>
        <v>Aug</v>
      </c>
    </row>
    <row r="1793" spans="1:20" ht="15.75" x14ac:dyDescent="0.25">
      <c r="A1793" s="2">
        <v>4990</v>
      </c>
      <c r="B1793" s="3">
        <v>46264</v>
      </c>
      <c r="C1793" s="4" t="s">
        <v>40</v>
      </c>
      <c r="D1793" s="4" t="s">
        <v>53</v>
      </c>
      <c r="E1793" s="4" t="s">
        <v>48</v>
      </c>
      <c r="F1793" s="4" t="s">
        <v>23</v>
      </c>
      <c r="G1793" s="4" t="s">
        <v>54</v>
      </c>
      <c r="H1793" s="4" t="s">
        <v>55</v>
      </c>
      <c r="I1793" s="5">
        <v>1</v>
      </c>
      <c r="J1793" s="6">
        <v>40.92</v>
      </c>
      <c r="K1793" s="7">
        <v>0.1</v>
      </c>
      <c r="L1793" s="6">
        <v>14.94</v>
      </c>
      <c r="M1793" s="6">
        <f t="shared" si="108"/>
        <v>36.828000000000003</v>
      </c>
      <c r="N1793" s="6">
        <f t="shared" si="109"/>
        <v>14.94</v>
      </c>
      <c r="O1793" s="6">
        <f t="shared" si="110"/>
        <v>21.888000000000005</v>
      </c>
      <c r="P1793" s="8">
        <f t="shared" si="111"/>
        <v>0.59433040078201382</v>
      </c>
      <c r="Q1793" s="9">
        <f>YEAR(SalesDataTable[[#This Row],[Order Date]])</f>
        <v>2026</v>
      </c>
      <c r="R1793" s="8" t="str">
        <f>"Q"&amp;ROUNDUP(MONTH(SalesDataTable[[#This Row],[Order Date]])/3,0)</f>
        <v>Q3</v>
      </c>
      <c r="S1793" s="5">
        <f>MONTH(SalesDataTable[[#This Row],[Order Date]])</f>
        <v>8</v>
      </c>
      <c r="T1793" s="8" t="str">
        <f>TEXT(SalesDataTable[[#This Row],[Order Date]],"mmm")</f>
        <v>Aug</v>
      </c>
    </row>
    <row r="1794" spans="1:20" ht="15.75" x14ac:dyDescent="0.25">
      <c r="A1794" s="2">
        <v>348</v>
      </c>
      <c r="B1794" s="3">
        <v>46265</v>
      </c>
      <c r="C1794" s="4" t="s">
        <v>26</v>
      </c>
      <c r="D1794" s="4" t="s">
        <v>63</v>
      </c>
      <c r="E1794" s="4" t="s">
        <v>28</v>
      </c>
      <c r="F1794" s="4" t="s">
        <v>36</v>
      </c>
      <c r="G1794" s="4" t="s">
        <v>29</v>
      </c>
      <c r="H1794" s="4" t="s">
        <v>57</v>
      </c>
      <c r="I1794" s="5">
        <v>5</v>
      </c>
      <c r="J1794" s="6">
        <v>151.21</v>
      </c>
      <c r="K1794" s="7">
        <v>0.15</v>
      </c>
      <c r="L1794" s="6">
        <v>77.12</v>
      </c>
      <c r="M1794" s="6">
        <f t="shared" ref="M1794:M1857" si="112">I1794*J1794*(1-K1794)</f>
        <v>642.64250000000004</v>
      </c>
      <c r="N1794" s="6">
        <f t="shared" ref="N1794:N1857" si="113">I1794*L1794</f>
        <v>385.6</v>
      </c>
      <c r="O1794" s="6">
        <f t="shared" ref="O1794:O1857" si="114">M1794-N1794</f>
        <v>257.04250000000002</v>
      </c>
      <c r="P1794" s="8">
        <f t="shared" ref="P1794:P1857" si="115">IFERROR(O1794/M1794,0)</f>
        <v>0.39997743691087967</v>
      </c>
      <c r="Q1794" s="9">
        <f>YEAR(SalesDataTable[[#This Row],[Order Date]])</f>
        <v>2026</v>
      </c>
      <c r="R1794" s="8" t="str">
        <f>"Q"&amp;ROUNDUP(MONTH(SalesDataTable[[#This Row],[Order Date]])/3,0)</f>
        <v>Q3</v>
      </c>
      <c r="S1794" s="5">
        <f>MONTH(SalesDataTable[[#This Row],[Order Date]])</f>
        <v>8</v>
      </c>
      <c r="T1794" s="8" t="str">
        <f>TEXT(SalesDataTable[[#This Row],[Order Date]],"mmm")</f>
        <v>Aug</v>
      </c>
    </row>
    <row r="1795" spans="1:20" ht="15.75" x14ac:dyDescent="0.25">
      <c r="A1795" s="2">
        <v>1642</v>
      </c>
      <c r="B1795" s="3">
        <v>46265</v>
      </c>
      <c r="C1795" s="4" t="s">
        <v>40</v>
      </c>
      <c r="D1795" s="4" t="s">
        <v>53</v>
      </c>
      <c r="E1795" s="4" t="s">
        <v>48</v>
      </c>
      <c r="F1795" s="4" t="s">
        <v>33</v>
      </c>
      <c r="G1795" s="4" t="s">
        <v>54</v>
      </c>
      <c r="H1795" s="4" t="s">
        <v>55</v>
      </c>
      <c r="I1795" s="5">
        <v>1</v>
      </c>
      <c r="J1795" s="6">
        <v>40.770000000000003</v>
      </c>
      <c r="K1795" s="7">
        <v>0</v>
      </c>
      <c r="L1795" s="6">
        <v>15.13</v>
      </c>
      <c r="M1795" s="6">
        <f t="shared" si="112"/>
        <v>40.770000000000003</v>
      </c>
      <c r="N1795" s="6">
        <f t="shared" si="113"/>
        <v>15.13</v>
      </c>
      <c r="O1795" s="6">
        <f t="shared" si="114"/>
        <v>25.64</v>
      </c>
      <c r="P1795" s="8">
        <f t="shared" si="115"/>
        <v>0.62889379445670834</v>
      </c>
      <c r="Q1795" s="9">
        <f>YEAR(SalesDataTable[[#This Row],[Order Date]])</f>
        <v>2026</v>
      </c>
      <c r="R1795" s="8" t="str">
        <f>"Q"&amp;ROUNDUP(MONTH(SalesDataTable[[#This Row],[Order Date]])/3,0)</f>
        <v>Q3</v>
      </c>
      <c r="S1795" s="5">
        <f>MONTH(SalesDataTable[[#This Row],[Order Date]])</f>
        <v>8</v>
      </c>
      <c r="T1795" s="8" t="str">
        <f>TEXT(SalesDataTable[[#This Row],[Order Date]],"mmm")</f>
        <v>Aug</v>
      </c>
    </row>
    <row r="1796" spans="1:20" ht="15.75" x14ac:dyDescent="0.25">
      <c r="A1796" s="2">
        <v>2146</v>
      </c>
      <c r="B1796" s="3">
        <v>46265</v>
      </c>
      <c r="C1796" s="4" t="s">
        <v>20</v>
      </c>
      <c r="D1796" s="4" t="s">
        <v>21</v>
      </c>
      <c r="E1796" s="4" t="s">
        <v>48</v>
      </c>
      <c r="F1796" s="4" t="s">
        <v>33</v>
      </c>
      <c r="G1796" s="4" t="s">
        <v>54</v>
      </c>
      <c r="H1796" s="4" t="s">
        <v>62</v>
      </c>
      <c r="I1796" s="5">
        <v>1</v>
      </c>
      <c r="J1796" s="6">
        <v>35.47</v>
      </c>
      <c r="K1796" s="7">
        <v>0.05</v>
      </c>
      <c r="L1796" s="6">
        <v>14.1</v>
      </c>
      <c r="M1796" s="6">
        <f t="shared" si="112"/>
        <v>33.6965</v>
      </c>
      <c r="N1796" s="6">
        <f t="shared" si="113"/>
        <v>14.1</v>
      </c>
      <c r="O1796" s="6">
        <f t="shared" si="114"/>
        <v>19.596499999999999</v>
      </c>
      <c r="P1796" s="8">
        <f t="shared" si="115"/>
        <v>0.58155891561438122</v>
      </c>
      <c r="Q1796" s="9">
        <f>YEAR(SalesDataTable[[#This Row],[Order Date]])</f>
        <v>2026</v>
      </c>
      <c r="R1796" s="8" t="str">
        <f>"Q"&amp;ROUNDUP(MONTH(SalesDataTable[[#This Row],[Order Date]])/3,0)</f>
        <v>Q3</v>
      </c>
      <c r="S1796" s="5">
        <f>MONTH(SalesDataTable[[#This Row],[Order Date]])</f>
        <v>8</v>
      </c>
      <c r="T1796" s="8" t="str">
        <f>TEXT(SalesDataTable[[#This Row],[Order Date]],"mmm")</f>
        <v>Aug</v>
      </c>
    </row>
    <row r="1797" spans="1:20" ht="15.75" x14ac:dyDescent="0.25">
      <c r="A1797" s="2">
        <v>2629</v>
      </c>
      <c r="B1797" s="3">
        <v>46265</v>
      </c>
      <c r="C1797" s="4" t="s">
        <v>40</v>
      </c>
      <c r="D1797" s="4" t="s">
        <v>53</v>
      </c>
      <c r="E1797" s="4" t="s">
        <v>22</v>
      </c>
      <c r="F1797" s="4" t="s">
        <v>23</v>
      </c>
      <c r="G1797" s="4" t="s">
        <v>24</v>
      </c>
      <c r="H1797" s="4" t="s">
        <v>25</v>
      </c>
      <c r="I1797" s="5">
        <v>1</v>
      </c>
      <c r="J1797" s="6">
        <v>81.72</v>
      </c>
      <c r="K1797" s="7">
        <v>0</v>
      </c>
      <c r="L1797" s="6">
        <v>42.38</v>
      </c>
      <c r="M1797" s="6">
        <f t="shared" si="112"/>
        <v>81.72</v>
      </c>
      <c r="N1797" s="6">
        <f t="shared" si="113"/>
        <v>42.38</v>
      </c>
      <c r="O1797" s="6">
        <f t="shared" si="114"/>
        <v>39.339999999999996</v>
      </c>
      <c r="P1797" s="8">
        <f t="shared" si="115"/>
        <v>0.48139990210474787</v>
      </c>
      <c r="Q1797" s="9">
        <f>YEAR(SalesDataTable[[#This Row],[Order Date]])</f>
        <v>2026</v>
      </c>
      <c r="R1797" s="8" t="str">
        <f>"Q"&amp;ROUNDUP(MONTH(SalesDataTable[[#This Row],[Order Date]])/3,0)</f>
        <v>Q3</v>
      </c>
      <c r="S1797" s="5">
        <f>MONTH(SalesDataTable[[#This Row],[Order Date]])</f>
        <v>8</v>
      </c>
      <c r="T1797" s="8" t="str">
        <f>TEXT(SalesDataTable[[#This Row],[Order Date]],"mmm")</f>
        <v>Aug</v>
      </c>
    </row>
    <row r="1798" spans="1:20" ht="15.75" x14ac:dyDescent="0.25">
      <c r="A1798" s="2">
        <v>2870</v>
      </c>
      <c r="B1798" s="3">
        <v>46265</v>
      </c>
      <c r="C1798" s="4" t="s">
        <v>40</v>
      </c>
      <c r="D1798" s="4" t="s">
        <v>51</v>
      </c>
      <c r="E1798" s="4" t="s">
        <v>22</v>
      </c>
      <c r="F1798" s="4" t="s">
        <v>33</v>
      </c>
      <c r="G1798" s="4" t="s">
        <v>34</v>
      </c>
      <c r="H1798" s="4" t="s">
        <v>52</v>
      </c>
      <c r="I1798" s="5">
        <v>1</v>
      </c>
      <c r="J1798" s="6">
        <v>45.84</v>
      </c>
      <c r="K1798" s="7">
        <v>0</v>
      </c>
      <c r="L1798" s="6">
        <v>17.84</v>
      </c>
      <c r="M1798" s="6">
        <f t="shared" si="112"/>
        <v>45.84</v>
      </c>
      <c r="N1798" s="6">
        <f t="shared" si="113"/>
        <v>17.84</v>
      </c>
      <c r="O1798" s="6">
        <f t="shared" si="114"/>
        <v>28.000000000000004</v>
      </c>
      <c r="P1798" s="8">
        <f t="shared" si="115"/>
        <v>0.61082024432809778</v>
      </c>
      <c r="Q1798" s="9">
        <f>YEAR(SalesDataTable[[#This Row],[Order Date]])</f>
        <v>2026</v>
      </c>
      <c r="R1798" s="8" t="str">
        <f>"Q"&amp;ROUNDUP(MONTH(SalesDataTable[[#This Row],[Order Date]])/3,0)</f>
        <v>Q3</v>
      </c>
      <c r="S1798" s="5">
        <f>MONTH(SalesDataTable[[#This Row],[Order Date]])</f>
        <v>8</v>
      </c>
      <c r="T1798" s="8" t="str">
        <f>TEXT(SalesDataTable[[#This Row],[Order Date]],"mmm")</f>
        <v>Aug</v>
      </c>
    </row>
    <row r="1799" spans="1:20" ht="15.75" x14ac:dyDescent="0.25">
      <c r="A1799" s="2">
        <v>2975</v>
      </c>
      <c r="B1799" s="3">
        <v>46265</v>
      </c>
      <c r="C1799" s="4" t="s">
        <v>26</v>
      </c>
      <c r="D1799" s="4" t="s">
        <v>63</v>
      </c>
      <c r="E1799" s="4" t="s">
        <v>22</v>
      </c>
      <c r="F1799" s="4" t="s">
        <v>33</v>
      </c>
      <c r="G1799" s="4" t="s">
        <v>34</v>
      </c>
      <c r="H1799" s="4" t="s">
        <v>52</v>
      </c>
      <c r="I1799" s="5">
        <v>1</v>
      </c>
      <c r="J1799" s="6">
        <v>46.59</v>
      </c>
      <c r="K1799" s="7">
        <v>0</v>
      </c>
      <c r="L1799" s="6">
        <v>18.47</v>
      </c>
      <c r="M1799" s="6">
        <f t="shared" si="112"/>
        <v>46.59</v>
      </c>
      <c r="N1799" s="6">
        <f t="shared" si="113"/>
        <v>18.47</v>
      </c>
      <c r="O1799" s="6">
        <f t="shared" si="114"/>
        <v>28.120000000000005</v>
      </c>
      <c r="P1799" s="8">
        <f t="shared" si="115"/>
        <v>0.60356299635114841</v>
      </c>
      <c r="Q1799" s="9">
        <f>YEAR(SalesDataTable[[#This Row],[Order Date]])</f>
        <v>2026</v>
      </c>
      <c r="R1799" s="8" t="str">
        <f>"Q"&amp;ROUNDUP(MONTH(SalesDataTable[[#This Row],[Order Date]])/3,0)</f>
        <v>Q3</v>
      </c>
      <c r="S1799" s="5">
        <f>MONTH(SalesDataTable[[#This Row],[Order Date]])</f>
        <v>8</v>
      </c>
      <c r="T1799" s="8" t="str">
        <f>TEXT(SalesDataTable[[#This Row],[Order Date]],"mmm")</f>
        <v>Aug</v>
      </c>
    </row>
    <row r="1800" spans="1:20" ht="15.75" x14ac:dyDescent="0.25">
      <c r="A1800" s="2">
        <v>3163</v>
      </c>
      <c r="B1800" s="3">
        <v>46265</v>
      </c>
      <c r="C1800" s="4" t="s">
        <v>20</v>
      </c>
      <c r="D1800" s="4" t="s">
        <v>70</v>
      </c>
      <c r="E1800" s="4" t="s">
        <v>39</v>
      </c>
      <c r="F1800" s="4" t="s">
        <v>36</v>
      </c>
      <c r="G1800" s="4" t="s">
        <v>29</v>
      </c>
      <c r="H1800" s="4" t="s">
        <v>66</v>
      </c>
      <c r="I1800" s="5">
        <v>1</v>
      </c>
      <c r="J1800" s="6">
        <v>69.959999999999994</v>
      </c>
      <c r="K1800" s="7">
        <v>0</v>
      </c>
      <c r="L1800" s="6">
        <v>32.340000000000003</v>
      </c>
      <c r="M1800" s="6">
        <f t="shared" si="112"/>
        <v>69.959999999999994</v>
      </c>
      <c r="N1800" s="6">
        <f t="shared" si="113"/>
        <v>32.340000000000003</v>
      </c>
      <c r="O1800" s="6">
        <f t="shared" si="114"/>
        <v>37.61999999999999</v>
      </c>
      <c r="P1800" s="8">
        <f t="shared" si="115"/>
        <v>0.53773584905660365</v>
      </c>
      <c r="Q1800" s="9">
        <f>YEAR(SalesDataTable[[#This Row],[Order Date]])</f>
        <v>2026</v>
      </c>
      <c r="R1800" s="8" t="str">
        <f>"Q"&amp;ROUNDUP(MONTH(SalesDataTable[[#This Row],[Order Date]])/3,0)</f>
        <v>Q3</v>
      </c>
      <c r="S1800" s="5">
        <f>MONTH(SalesDataTable[[#This Row],[Order Date]])</f>
        <v>8</v>
      </c>
      <c r="T1800" s="8" t="str">
        <f>TEXT(SalesDataTable[[#This Row],[Order Date]],"mmm")</f>
        <v>Aug</v>
      </c>
    </row>
    <row r="1801" spans="1:20" ht="15.75" x14ac:dyDescent="0.25">
      <c r="A1801" s="2">
        <v>94</v>
      </c>
      <c r="B1801" s="3">
        <v>46266</v>
      </c>
      <c r="C1801" s="4" t="s">
        <v>26</v>
      </c>
      <c r="D1801" s="4" t="s">
        <v>47</v>
      </c>
      <c r="E1801" s="4" t="s">
        <v>39</v>
      </c>
      <c r="F1801" s="4" t="s">
        <v>23</v>
      </c>
      <c r="G1801" s="4" t="s">
        <v>24</v>
      </c>
      <c r="H1801" s="4" t="s">
        <v>42</v>
      </c>
      <c r="I1801" s="5">
        <v>5</v>
      </c>
      <c r="J1801" s="6">
        <v>50.76</v>
      </c>
      <c r="K1801" s="7">
        <v>0</v>
      </c>
      <c r="L1801" s="6">
        <v>22.89</v>
      </c>
      <c r="M1801" s="6">
        <f t="shared" si="112"/>
        <v>253.79999999999998</v>
      </c>
      <c r="N1801" s="6">
        <f t="shared" si="113"/>
        <v>114.45</v>
      </c>
      <c r="O1801" s="6">
        <f t="shared" si="114"/>
        <v>139.34999999999997</v>
      </c>
      <c r="P1801" s="8">
        <f t="shared" si="115"/>
        <v>0.54905437352245856</v>
      </c>
      <c r="Q1801" s="9">
        <f>YEAR(SalesDataTable[[#This Row],[Order Date]])</f>
        <v>2026</v>
      </c>
      <c r="R1801" s="8" t="str">
        <f>"Q"&amp;ROUNDUP(MONTH(SalesDataTable[[#This Row],[Order Date]])/3,0)</f>
        <v>Q3</v>
      </c>
      <c r="S1801" s="5">
        <f>MONTH(SalesDataTable[[#This Row],[Order Date]])</f>
        <v>9</v>
      </c>
      <c r="T1801" s="8" t="str">
        <f>TEXT(SalesDataTable[[#This Row],[Order Date]],"mmm")</f>
        <v>Sep</v>
      </c>
    </row>
    <row r="1802" spans="1:20" ht="15.75" x14ac:dyDescent="0.25">
      <c r="A1802" s="2">
        <v>271</v>
      </c>
      <c r="B1802" s="3">
        <v>46266</v>
      </c>
      <c r="C1802" s="4" t="s">
        <v>26</v>
      </c>
      <c r="D1802" s="4" t="s">
        <v>63</v>
      </c>
      <c r="E1802" s="4" t="s">
        <v>48</v>
      </c>
      <c r="F1802" s="4" t="s">
        <v>23</v>
      </c>
      <c r="G1802" s="4" t="s">
        <v>29</v>
      </c>
      <c r="H1802" s="4" t="s">
        <v>30</v>
      </c>
      <c r="I1802" s="5">
        <v>1</v>
      </c>
      <c r="J1802" s="6">
        <v>94.29</v>
      </c>
      <c r="K1802" s="7">
        <v>0.1</v>
      </c>
      <c r="L1802" s="6">
        <v>45.12</v>
      </c>
      <c r="M1802" s="6">
        <f t="shared" si="112"/>
        <v>84.861000000000004</v>
      </c>
      <c r="N1802" s="6">
        <f t="shared" si="113"/>
        <v>45.12</v>
      </c>
      <c r="O1802" s="6">
        <f t="shared" si="114"/>
        <v>39.741000000000007</v>
      </c>
      <c r="P1802" s="8">
        <f t="shared" si="115"/>
        <v>0.46830699614663984</v>
      </c>
      <c r="Q1802" s="9">
        <f>YEAR(SalesDataTable[[#This Row],[Order Date]])</f>
        <v>2026</v>
      </c>
      <c r="R1802" s="8" t="str">
        <f>"Q"&amp;ROUNDUP(MONTH(SalesDataTable[[#This Row],[Order Date]])/3,0)</f>
        <v>Q3</v>
      </c>
      <c r="S1802" s="5">
        <f>MONTH(SalesDataTable[[#This Row],[Order Date]])</f>
        <v>9</v>
      </c>
      <c r="T1802" s="8" t="str">
        <f>TEXT(SalesDataTable[[#This Row],[Order Date]],"mmm")</f>
        <v>Sep</v>
      </c>
    </row>
    <row r="1803" spans="1:20" ht="15.75" x14ac:dyDescent="0.25">
      <c r="A1803" s="2">
        <v>1481</v>
      </c>
      <c r="B1803" s="3">
        <v>46266</v>
      </c>
      <c r="C1803" s="4" t="s">
        <v>26</v>
      </c>
      <c r="D1803" s="4" t="s">
        <v>63</v>
      </c>
      <c r="E1803" s="4" t="s">
        <v>28</v>
      </c>
      <c r="F1803" s="4" t="s">
        <v>36</v>
      </c>
      <c r="G1803" s="4" t="s">
        <v>24</v>
      </c>
      <c r="H1803" s="4" t="s">
        <v>25</v>
      </c>
      <c r="I1803" s="5">
        <v>6</v>
      </c>
      <c r="J1803" s="6">
        <v>81.430000000000007</v>
      </c>
      <c r="K1803" s="7">
        <v>0.05</v>
      </c>
      <c r="L1803" s="6">
        <v>42.24</v>
      </c>
      <c r="M1803" s="6">
        <f t="shared" si="112"/>
        <v>464.15100000000001</v>
      </c>
      <c r="N1803" s="6">
        <f t="shared" si="113"/>
        <v>253.44</v>
      </c>
      <c r="O1803" s="6">
        <f t="shared" si="114"/>
        <v>210.71100000000001</v>
      </c>
      <c r="P1803" s="8">
        <f t="shared" si="115"/>
        <v>0.45397079829624415</v>
      </c>
      <c r="Q1803" s="9">
        <f>YEAR(SalesDataTable[[#This Row],[Order Date]])</f>
        <v>2026</v>
      </c>
      <c r="R1803" s="8" t="str">
        <f>"Q"&amp;ROUNDUP(MONTH(SalesDataTable[[#This Row],[Order Date]])/3,0)</f>
        <v>Q3</v>
      </c>
      <c r="S1803" s="5">
        <f>MONTH(SalesDataTable[[#This Row],[Order Date]])</f>
        <v>9</v>
      </c>
      <c r="T1803" s="8" t="str">
        <f>TEXT(SalesDataTable[[#This Row],[Order Date]],"mmm")</f>
        <v>Sep</v>
      </c>
    </row>
    <row r="1804" spans="1:20" ht="15.75" x14ac:dyDescent="0.25">
      <c r="A1804" s="2">
        <v>1663</v>
      </c>
      <c r="B1804" s="3">
        <v>46266</v>
      </c>
      <c r="C1804" s="4" t="s">
        <v>31</v>
      </c>
      <c r="D1804" s="4" t="s">
        <v>45</v>
      </c>
      <c r="E1804" s="4" t="s">
        <v>22</v>
      </c>
      <c r="F1804" s="4" t="s">
        <v>23</v>
      </c>
      <c r="G1804" s="4" t="s">
        <v>34</v>
      </c>
      <c r="H1804" s="4" t="s">
        <v>52</v>
      </c>
      <c r="I1804" s="5">
        <v>1</v>
      </c>
      <c r="J1804" s="6">
        <v>45.54</v>
      </c>
      <c r="K1804" s="7">
        <v>0.1</v>
      </c>
      <c r="L1804" s="6">
        <v>18.440000000000001</v>
      </c>
      <c r="M1804" s="6">
        <f t="shared" si="112"/>
        <v>40.985999999999997</v>
      </c>
      <c r="N1804" s="6">
        <f t="shared" si="113"/>
        <v>18.440000000000001</v>
      </c>
      <c r="O1804" s="6">
        <f t="shared" si="114"/>
        <v>22.545999999999996</v>
      </c>
      <c r="P1804" s="8">
        <f t="shared" si="115"/>
        <v>0.5500902747279558</v>
      </c>
      <c r="Q1804" s="9">
        <f>YEAR(SalesDataTable[[#This Row],[Order Date]])</f>
        <v>2026</v>
      </c>
      <c r="R1804" s="8" t="str">
        <f>"Q"&amp;ROUNDUP(MONTH(SalesDataTable[[#This Row],[Order Date]])/3,0)</f>
        <v>Q3</v>
      </c>
      <c r="S1804" s="5">
        <f>MONTH(SalesDataTable[[#This Row],[Order Date]])</f>
        <v>9</v>
      </c>
      <c r="T1804" s="8" t="str">
        <f>TEXT(SalesDataTable[[#This Row],[Order Date]],"mmm")</f>
        <v>Sep</v>
      </c>
    </row>
    <row r="1805" spans="1:20" ht="15.75" x14ac:dyDescent="0.25">
      <c r="A1805" s="2">
        <v>2866</v>
      </c>
      <c r="B1805" s="3">
        <v>46266</v>
      </c>
      <c r="C1805" s="4" t="s">
        <v>20</v>
      </c>
      <c r="D1805" s="4" t="s">
        <v>70</v>
      </c>
      <c r="E1805" s="4" t="s">
        <v>48</v>
      </c>
      <c r="F1805" s="4" t="s">
        <v>23</v>
      </c>
      <c r="G1805" s="4" t="s">
        <v>29</v>
      </c>
      <c r="H1805" s="4" t="s">
        <v>57</v>
      </c>
      <c r="I1805" s="5">
        <v>2</v>
      </c>
      <c r="J1805" s="6">
        <v>156.63999999999999</v>
      </c>
      <c r="K1805" s="7">
        <v>0.1</v>
      </c>
      <c r="L1805" s="6">
        <v>80.09</v>
      </c>
      <c r="M1805" s="6">
        <f t="shared" si="112"/>
        <v>281.952</v>
      </c>
      <c r="N1805" s="6">
        <f t="shared" si="113"/>
        <v>160.18</v>
      </c>
      <c r="O1805" s="6">
        <f t="shared" si="114"/>
        <v>121.77199999999999</v>
      </c>
      <c r="P1805" s="8">
        <f t="shared" si="115"/>
        <v>0.43188911587787987</v>
      </c>
      <c r="Q1805" s="9">
        <f>YEAR(SalesDataTable[[#This Row],[Order Date]])</f>
        <v>2026</v>
      </c>
      <c r="R1805" s="8" t="str">
        <f>"Q"&amp;ROUNDUP(MONTH(SalesDataTable[[#This Row],[Order Date]])/3,0)</f>
        <v>Q3</v>
      </c>
      <c r="S1805" s="5">
        <f>MONTH(SalesDataTable[[#This Row],[Order Date]])</f>
        <v>9</v>
      </c>
      <c r="T1805" s="8" t="str">
        <f>TEXT(SalesDataTable[[#This Row],[Order Date]],"mmm")</f>
        <v>Sep</v>
      </c>
    </row>
    <row r="1806" spans="1:20" ht="15.75" x14ac:dyDescent="0.25">
      <c r="A1806" s="2">
        <v>3288</v>
      </c>
      <c r="B1806" s="3">
        <v>46266</v>
      </c>
      <c r="C1806" s="4" t="s">
        <v>40</v>
      </c>
      <c r="D1806" s="4" t="s">
        <v>51</v>
      </c>
      <c r="E1806" s="4" t="s">
        <v>48</v>
      </c>
      <c r="F1806" s="4" t="s">
        <v>36</v>
      </c>
      <c r="G1806" s="4" t="s">
        <v>29</v>
      </c>
      <c r="H1806" s="4" t="s">
        <v>66</v>
      </c>
      <c r="I1806" s="5">
        <v>1</v>
      </c>
      <c r="J1806" s="6">
        <v>72.81</v>
      </c>
      <c r="K1806" s="7">
        <v>0</v>
      </c>
      <c r="L1806" s="6">
        <v>32.299999999999997</v>
      </c>
      <c r="M1806" s="6">
        <f t="shared" si="112"/>
        <v>72.81</v>
      </c>
      <c r="N1806" s="6">
        <f t="shared" si="113"/>
        <v>32.299999999999997</v>
      </c>
      <c r="O1806" s="6">
        <f t="shared" si="114"/>
        <v>40.510000000000005</v>
      </c>
      <c r="P1806" s="8">
        <f t="shared" si="115"/>
        <v>0.55637961818431536</v>
      </c>
      <c r="Q1806" s="9">
        <f>YEAR(SalesDataTable[[#This Row],[Order Date]])</f>
        <v>2026</v>
      </c>
      <c r="R1806" s="8" t="str">
        <f>"Q"&amp;ROUNDUP(MONTH(SalesDataTable[[#This Row],[Order Date]])/3,0)</f>
        <v>Q3</v>
      </c>
      <c r="S1806" s="5">
        <f>MONTH(SalesDataTable[[#This Row],[Order Date]])</f>
        <v>9</v>
      </c>
      <c r="T1806" s="8" t="str">
        <f>TEXT(SalesDataTable[[#This Row],[Order Date]],"mmm")</f>
        <v>Sep</v>
      </c>
    </row>
    <row r="1807" spans="1:20" ht="15.75" x14ac:dyDescent="0.25">
      <c r="A1807" s="2">
        <v>3426</v>
      </c>
      <c r="B1807" s="3">
        <v>46266</v>
      </c>
      <c r="C1807" s="4" t="s">
        <v>26</v>
      </c>
      <c r="D1807" s="4" t="s">
        <v>61</v>
      </c>
      <c r="E1807" s="4" t="s">
        <v>39</v>
      </c>
      <c r="F1807" s="4" t="s">
        <v>33</v>
      </c>
      <c r="G1807" s="4" t="s">
        <v>43</v>
      </c>
      <c r="H1807" s="4" t="s">
        <v>60</v>
      </c>
      <c r="I1807" s="5">
        <v>6</v>
      </c>
      <c r="J1807" s="6">
        <v>80.319999999999993</v>
      </c>
      <c r="K1807" s="7">
        <v>0</v>
      </c>
      <c r="L1807" s="6">
        <v>38.42</v>
      </c>
      <c r="M1807" s="6">
        <f t="shared" si="112"/>
        <v>481.91999999999996</v>
      </c>
      <c r="N1807" s="6">
        <f t="shared" si="113"/>
        <v>230.52</v>
      </c>
      <c r="O1807" s="6">
        <f t="shared" si="114"/>
        <v>251.39999999999995</v>
      </c>
      <c r="P1807" s="8">
        <f t="shared" si="115"/>
        <v>0.52166334661354574</v>
      </c>
      <c r="Q1807" s="9">
        <f>YEAR(SalesDataTable[[#This Row],[Order Date]])</f>
        <v>2026</v>
      </c>
      <c r="R1807" s="8" t="str">
        <f>"Q"&amp;ROUNDUP(MONTH(SalesDataTable[[#This Row],[Order Date]])/3,0)</f>
        <v>Q3</v>
      </c>
      <c r="S1807" s="5">
        <f>MONTH(SalesDataTable[[#This Row],[Order Date]])</f>
        <v>9</v>
      </c>
      <c r="T1807" s="8" t="str">
        <f>TEXT(SalesDataTable[[#This Row],[Order Date]],"mmm")</f>
        <v>Sep</v>
      </c>
    </row>
    <row r="1808" spans="1:20" ht="15.75" x14ac:dyDescent="0.25">
      <c r="A1808" s="2">
        <v>4826</v>
      </c>
      <c r="B1808" s="3">
        <v>46266</v>
      </c>
      <c r="C1808" s="4" t="s">
        <v>40</v>
      </c>
      <c r="D1808" s="4" t="s">
        <v>67</v>
      </c>
      <c r="E1808" s="4" t="s">
        <v>39</v>
      </c>
      <c r="F1808" s="4" t="s">
        <v>23</v>
      </c>
      <c r="G1808" s="4" t="s">
        <v>34</v>
      </c>
      <c r="H1808" s="4" t="s">
        <v>68</v>
      </c>
      <c r="I1808" s="5">
        <v>5</v>
      </c>
      <c r="J1808" s="6">
        <v>166.81</v>
      </c>
      <c r="K1808" s="7">
        <v>0.05</v>
      </c>
      <c r="L1808" s="6">
        <v>89.24</v>
      </c>
      <c r="M1808" s="6">
        <f t="shared" si="112"/>
        <v>792.34749999999997</v>
      </c>
      <c r="N1808" s="6">
        <f t="shared" si="113"/>
        <v>446.2</v>
      </c>
      <c r="O1808" s="6">
        <f t="shared" si="114"/>
        <v>346.14749999999998</v>
      </c>
      <c r="P1808" s="8">
        <f t="shared" si="115"/>
        <v>0.43686324497774021</v>
      </c>
      <c r="Q1808" s="9">
        <f>YEAR(SalesDataTable[[#This Row],[Order Date]])</f>
        <v>2026</v>
      </c>
      <c r="R1808" s="8" t="str">
        <f>"Q"&amp;ROUNDUP(MONTH(SalesDataTable[[#This Row],[Order Date]])/3,0)</f>
        <v>Q3</v>
      </c>
      <c r="S1808" s="5">
        <f>MONTH(SalesDataTable[[#This Row],[Order Date]])</f>
        <v>9</v>
      </c>
      <c r="T1808" s="8" t="str">
        <f>TEXT(SalesDataTable[[#This Row],[Order Date]],"mmm")</f>
        <v>Sep</v>
      </c>
    </row>
    <row r="1809" spans="1:20" ht="15.75" x14ac:dyDescent="0.25">
      <c r="A1809" s="2">
        <v>662</v>
      </c>
      <c r="B1809" s="3">
        <v>46267</v>
      </c>
      <c r="C1809" s="4" t="s">
        <v>40</v>
      </c>
      <c r="D1809" s="4" t="s">
        <v>67</v>
      </c>
      <c r="E1809" s="4" t="s">
        <v>22</v>
      </c>
      <c r="F1809" s="4" t="s">
        <v>33</v>
      </c>
      <c r="G1809" s="4" t="s">
        <v>54</v>
      </c>
      <c r="H1809" s="4" t="s">
        <v>55</v>
      </c>
      <c r="I1809" s="5">
        <v>1</v>
      </c>
      <c r="J1809" s="6">
        <v>40.56</v>
      </c>
      <c r="K1809" s="7">
        <v>0.15</v>
      </c>
      <c r="L1809" s="6">
        <v>14.28</v>
      </c>
      <c r="M1809" s="6">
        <f t="shared" si="112"/>
        <v>34.475999999999999</v>
      </c>
      <c r="N1809" s="6">
        <f t="shared" si="113"/>
        <v>14.28</v>
      </c>
      <c r="O1809" s="6">
        <f t="shared" si="114"/>
        <v>20.195999999999998</v>
      </c>
      <c r="P1809" s="8">
        <f t="shared" si="115"/>
        <v>0.58579881656804733</v>
      </c>
      <c r="Q1809" s="9">
        <f>YEAR(SalesDataTable[[#This Row],[Order Date]])</f>
        <v>2026</v>
      </c>
      <c r="R1809" s="8" t="str">
        <f>"Q"&amp;ROUNDUP(MONTH(SalesDataTable[[#This Row],[Order Date]])/3,0)</f>
        <v>Q3</v>
      </c>
      <c r="S1809" s="5">
        <f>MONTH(SalesDataTable[[#This Row],[Order Date]])</f>
        <v>9</v>
      </c>
      <c r="T1809" s="8" t="str">
        <f>TEXT(SalesDataTable[[#This Row],[Order Date]],"mmm")</f>
        <v>Sep</v>
      </c>
    </row>
    <row r="1810" spans="1:20" ht="15.75" x14ac:dyDescent="0.25">
      <c r="A1810" s="2">
        <v>1393</v>
      </c>
      <c r="B1810" s="3">
        <v>46267</v>
      </c>
      <c r="C1810" s="4" t="s">
        <v>31</v>
      </c>
      <c r="D1810" s="4" t="s">
        <v>72</v>
      </c>
      <c r="E1810" s="4" t="s">
        <v>22</v>
      </c>
      <c r="F1810" s="4" t="s">
        <v>23</v>
      </c>
      <c r="G1810" s="4" t="s">
        <v>34</v>
      </c>
      <c r="H1810" s="4" t="s">
        <v>68</v>
      </c>
      <c r="I1810" s="5">
        <v>2</v>
      </c>
      <c r="J1810" s="6">
        <v>162.4</v>
      </c>
      <c r="K1810" s="7">
        <v>0.1</v>
      </c>
      <c r="L1810" s="6">
        <v>88.04</v>
      </c>
      <c r="M1810" s="6">
        <f t="shared" si="112"/>
        <v>292.32</v>
      </c>
      <c r="N1810" s="6">
        <f t="shared" si="113"/>
        <v>176.08</v>
      </c>
      <c r="O1810" s="6">
        <f t="shared" si="114"/>
        <v>116.23999999999998</v>
      </c>
      <c r="P1810" s="8">
        <f t="shared" si="115"/>
        <v>0.39764641488779412</v>
      </c>
      <c r="Q1810" s="9">
        <f>YEAR(SalesDataTable[[#This Row],[Order Date]])</f>
        <v>2026</v>
      </c>
      <c r="R1810" s="8" t="str">
        <f>"Q"&amp;ROUNDUP(MONTH(SalesDataTable[[#This Row],[Order Date]])/3,0)</f>
        <v>Q3</v>
      </c>
      <c r="S1810" s="5">
        <f>MONTH(SalesDataTable[[#This Row],[Order Date]])</f>
        <v>9</v>
      </c>
      <c r="T1810" s="8" t="str">
        <f>TEXT(SalesDataTable[[#This Row],[Order Date]],"mmm")</f>
        <v>Sep</v>
      </c>
    </row>
    <row r="1811" spans="1:20" ht="15.75" x14ac:dyDescent="0.25">
      <c r="A1811" s="2">
        <v>1568</v>
      </c>
      <c r="B1811" s="3">
        <v>46267</v>
      </c>
      <c r="C1811" s="4" t="s">
        <v>20</v>
      </c>
      <c r="D1811" s="4" t="s">
        <v>70</v>
      </c>
      <c r="E1811" s="4" t="s">
        <v>39</v>
      </c>
      <c r="F1811" s="4" t="s">
        <v>23</v>
      </c>
      <c r="G1811" s="4" t="s">
        <v>54</v>
      </c>
      <c r="H1811" s="4" t="s">
        <v>58</v>
      </c>
      <c r="I1811" s="5">
        <v>5</v>
      </c>
      <c r="J1811" s="6">
        <v>123.09</v>
      </c>
      <c r="K1811" s="7">
        <v>0</v>
      </c>
      <c r="L1811" s="6">
        <v>70.3</v>
      </c>
      <c r="M1811" s="6">
        <f t="shared" si="112"/>
        <v>615.45000000000005</v>
      </c>
      <c r="N1811" s="6">
        <f t="shared" si="113"/>
        <v>351.5</v>
      </c>
      <c r="O1811" s="6">
        <f t="shared" si="114"/>
        <v>263.95000000000005</v>
      </c>
      <c r="P1811" s="8">
        <f t="shared" si="115"/>
        <v>0.42887318222438869</v>
      </c>
      <c r="Q1811" s="9">
        <f>YEAR(SalesDataTable[[#This Row],[Order Date]])</f>
        <v>2026</v>
      </c>
      <c r="R1811" s="8" t="str">
        <f>"Q"&amp;ROUNDUP(MONTH(SalesDataTable[[#This Row],[Order Date]])/3,0)</f>
        <v>Q3</v>
      </c>
      <c r="S1811" s="5">
        <f>MONTH(SalesDataTable[[#This Row],[Order Date]])</f>
        <v>9</v>
      </c>
      <c r="T1811" s="8" t="str">
        <f>TEXT(SalesDataTable[[#This Row],[Order Date]],"mmm")</f>
        <v>Sep</v>
      </c>
    </row>
    <row r="1812" spans="1:20" ht="15.75" x14ac:dyDescent="0.25">
      <c r="A1812" s="2">
        <v>2428</v>
      </c>
      <c r="B1812" s="3">
        <v>46267</v>
      </c>
      <c r="C1812" s="4" t="s">
        <v>26</v>
      </c>
      <c r="D1812" s="4" t="s">
        <v>47</v>
      </c>
      <c r="E1812" s="4" t="s">
        <v>48</v>
      </c>
      <c r="F1812" s="4" t="s">
        <v>33</v>
      </c>
      <c r="G1812" s="4" t="s">
        <v>34</v>
      </c>
      <c r="H1812" s="4" t="s">
        <v>35</v>
      </c>
      <c r="I1812" s="5">
        <v>1</v>
      </c>
      <c r="J1812" s="6">
        <v>36.69</v>
      </c>
      <c r="K1812" s="7">
        <v>0</v>
      </c>
      <c r="L1812" s="6">
        <v>13.92</v>
      </c>
      <c r="M1812" s="6">
        <f t="shared" si="112"/>
        <v>36.69</v>
      </c>
      <c r="N1812" s="6">
        <f t="shared" si="113"/>
        <v>13.92</v>
      </c>
      <c r="O1812" s="6">
        <f t="shared" si="114"/>
        <v>22.769999999999996</v>
      </c>
      <c r="P1812" s="8">
        <f t="shared" si="115"/>
        <v>0.6206050695012264</v>
      </c>
      <c r="Q1812" s="9">
        <f>YEAR(SalesDataTable[[#This Row],[Order Date]])</f>
        <v>2026</v>
      </c>
      <c r="R1812" s="8" t="str">
        <f>"Q"&amp;ROUNDUP(MONTH(SalesDataTable[[#This Row],[Order Date]])/3,0)</f>
        <v>Q3</v>
      </c>
      <c r="S1812" s="5">
        <f>MONTH(SalesDataTable[[#This Row],[Order Date]])</f>
        <v>9</v>
      </c>
      <c r="T1812" s="8" t="str">
        <f>TEXT(SalesDataTable[[#This Row],[Order Date]],"mmm")</f>
        <v>Sep</v>
      </c>
    </row>
    <row r="1813" spans="1:20" ht="15.75" x14ac:dyDescent="0.25">
      <c r="A1813" s="2">
        <v>2890</v>
      </c>
      <c r="B1813" s="3">
        <v>46267</v>
      </c>
      <c r="C1813" s="4" t="s">
        <v>31</v>
      </c>
      <c r="D1813" s="4" t="s">
        <v>38</v>
      </c>
      <c r="E1813" s="4" t="s">
        <v>22</v>
      </c>
      <c r="F1813" s="4" t="s">
        <v>36</v>
      </c>
      <c r="G1813" s="4" t="s">
        <v>34</v>
      </c>
      <c r="H1813" s="4" t="s">
        <v>64</v>
      </c>
      <c r="I1813" s="5">
        <v>4</v>
      </c>
      <c r="J1813" s="6">
        <v>130.43</v>
      </c>
      <c r="K1813" s="7">
        <v>0</v>
      </c>
      <c r="L1813" s="6">
        <v>66.849999999999994</v>
      </c>
      <c r="M1813" s="6">
        <f t="shared" si="112"/>
        <v>521.72</v>
      </c>
      <c r="N1813" s="6">
        <f t="shared" si="113"/>
        <v>267.39999999999998</v>
      </c>
      <c r="O1813" s="6">
        <f t="shared" si="114"/>
        <v>254.32000000000005</v>
      </c>
      <c r="P1813" s="8">
        <f t="shared" si="115"/>
        <v>0.48746454036648018</v>
      </c>
      <c r="Q1813" s="9">
        <f>YEAR(SalesDataTable[[#This Row],[Order Date]])</f>
        <v>2026</v>
      </c>
      <c r="R1813" s="8" t="str">
        <f>"Q"&amp;ROUNDUP(MONTH(SalesDataTable[[#This Row],[Order Date]])/3,0)</f>
        <v>Q3</v>
      </c>
      <c r="S1813" s="5">
        <f>MONTH(SalesDataTable[[#This Row],[Order Date]])</f>
        <v>9</v>
      </c>
      <c r="T1813" s="8" t="str">
        <f>TEXT(SalesDataTable[[#This Row],[Order Date]],"mmm")</f>
        <v>Sep</v>
      </c>
    </row>
    <row r="1814" spans="1:20" ht="15.75" x14ac:dyDescent="0.25">
      <c r="A1814" s="2">
        <v>2108</v>
      </c>
      <c r="B1814" s="3">
        <v>46268</v>
      </c>
      <c r="C1814" s="4" t="s">
        <v>26</v>
      </c>
      <c r="D1814" s="4" t="s">
        <v>61</v>
      </c>
      <c r="E1814" s="4" t="s">
        <v>22</v>
      </c>
      <c r="F1814" s="4" t="s">
        <v>23</v>
      </c>
      <c r="G1814" s="4" t="s">
        <v>29</v>
      </c>
      <c r="H1814" s="4" t="s">
        <v>37</v>
      </c>
      <c r="I1814" s="5">
        <v>1</v>
      </c>
      <c r="J1814" s="6">
        <v>146.13999999999999</v>
      </c>
      <c r="K1814" s="7">
        <v>0</v>
      </c>
      <c r="L1814" s="6">
        <v>81.040000000000006</v>
      </c>
      <c r="M1814" s="6">
        <f t="shared" si="112"/>
        <v>146.13999999999999</v>
      </c>
      <c r="N1814" s="6">
        <f t="shared" si="113"/>
        <v>81.040000000000006</v>
      </c>
      <c r="O1814" s="6">
        <f t="shared" si="114"/>
        <v>65.09999999999998</v>
      </c>
      <c r="P1814" s="8">
        <f t="shared" si="115"/>
        <v>0.44546325441357593</v>
      </c>
      <c r="Q1814" s="9">
        <f>YEAR(SalesDataTable[[#This Row],[Order Date]])</f>
        <v>2026</v>
      </c>
      <c r="R1814" s="8" t="str">
        <f>"Q"&amp;ROUNDUP(MONTH(SalesDataTable[[#This Row],[Order Date]])/3,0)</f>
        <v>Q3</v>
      </c>
      <c r="S1814" s="5">
        <f>MONTH(SalesDataTable[[#This Row],[Order Date]])</f>
        <v>9</v>
      </c>
      <c r="T1814" s="8" t="str">
        <f>TEXT(SalesDataTable[[#This Row],[Order Date]],"mmm")</f>
        <v>Sep</v>
      </c>
    </row>
    <row r="1815" spans="1:20" ht="15.75" x14ac:dyDescent="0.25">
      <c r="A1815" s="2">
        <v>2340</v>
      </c>
      <c r="B1815" s="3">
        <v>46268</v>
      </c>
      <c r="C1815" s="4" t="s">
        <v>26</v>
      </c>
      <c r="D1815" s="4" t="s">
        <v>69</v>
      </c>
      <c r="E1815" s="4" t="s">
        <v>39</v>
      </c>
      <c r="F1815" s="4" t="s">
        <v>33</v>
      </c>
      <c r="G1815" s="4" t="s">
        <v>43</v>
      </c>
      <c r="H1815" s="4" t="s">
        <v>44</v>
      </c>
      <c r="I1815" s="5">
        <v>4</v>
      </c>
      <c r="J1815" s="6">
        <v>332.93</v>
      </c>
      <c r="K1815" s="7">
        <v>0</v>
      </c>
      <c r="L1815" s="6">
        <v>193.56</v>
      </c>
      <c r="M1815" s="6">
        <f t="shared" si="112"/>
        <v>1331.72</v>
      </c>
      <c r="N1815" s="6">
        <f t="shared" si="113"/>
        <v>774.24</v>
      </c>
      <c r="O1815" s="6">
        <f t="shared" si="114"/>
        <v>557.48</v>
      </c>
      <c r="P1815" s="8">
        <f t="shared" si="115"/>
        <v>0.41861652599645571</v>
      </c>
      <c r="Q1815" s="9">
        <f>YEAR(SalesDataTable[[#This Row],[Order Date]])</f>
        <v>2026</v>
      </c>
      <c r="R1815" s="8" t="str">
        <f>"Q"&amp;ROUNDUP(MONTH(SalesDataTable[[#This Row],[Order Date]])/3,0)</f>
        <v>Q3</v>
      </c>
      <c r="S1815" s="5">
        <f>MONTH(SalesDataTable[[#This Row],[Order Date]])</f>
        <v>9</v>
      </c>
      <c r="T1815" s="8" t="str">
        <f>TEXT(SalesDataTable[[#This Row],[Order Date]],"mmm")</f>
        <v>Sep</v>
      </c>
    </row>
    <row r="1816" spans="1:20" ht="15.75" x14ac:dyDescent="0.25">
      <c r="A1816" s="2">
        <v>3078</v>
      </c>
      <c r="B1816" s="3">
        <v>46268</v>
      </c>
      <c r="C1816" s="4" t="s">
        <v>26</v>
      </c>
      <c r="D1816" s="4" t="s">
        <v>69</v>
      </c>
      <c r="E1816" s="4" t="s">
        <v>39</v>
      </c>
      <c r="F1816" s="4" t="s">
        <v>36</v>
      </c>
      <c r="G1816" s="4" t="s">
        <v>43</v>
      </c>
      <c r="H1816" s="4" t="s">
        <v>71</v>
      </c>
      <c r="I1816" s="5">
        <v>4</v>
      </c>
      <c r="J1816" s="6">
        <v>122.43</v>
      </c>
      <c r="K1816" s="7">
        <v>0</v>
      </c>
      <c r="L1816" s="6">
        <v>61.5</v>
      </c>
      <c r="M1816" s="6">
        <f t="shared" si="112"/>
        <v>489.72</v>
      </c>
      <c r="N1816" s="6">
        <f t="shared" si="113"/>
        <v>246</v>
      </c>
      <c r="O1816" s="6">
        <f t="shared" si="114"/>
        <v>243.72000000000003</v>
      </c>
      <c r="P1816" s="8">
        <f t="shared" si="115"/>
        <v>0.49767213918157316</v>
      </c>
      <c r="Q1816" s="9">
        <f>YEAR(SalesDataTable[[#This Row],[Order Date]])</f>
        <v>2026</v>
      </c>
      <c r="R1816" s="8" t="str">
        <f>"Q"&amp;ROUNDUP(MONTH(SalesDataTable[[#This Row],[Order Date]])/3,0)</f>
        <v>Q3</v>
      </c>
      <c r="S1816" s="5">
        <f>MONTH(SalesDataTable[[#This Row],[Order Date]])</f>
        <v>9</v>
      </c>
      <c r="T1816" s="8" t="str">
        <f>TEXT(SalesDataTable[[#This Row],[Order Date]],"mmm")</f>
        <v>Sep</v>
      </c>
    </row>
    <row r="1817" spans="1:20" ht="15.75" x14ac:dyDescent="0.25">
      <c r="A1817" s="2">
        <v>3575</v>
      </c>
      <c r="B1817" s="3">
        <v>46268</v>
      </c>
      <c r="C1817" s="4" t="s">
        <v>31</v>
      </c>
      <c r="D1817" s="4" t="s">
        <v>32</v>
      </c>
      <c r="E1817" s="4" t="s">
        <v>48</v>
      </c>
      <c r="F1817" s="4" t="s">
        <v>23</v>
      </c>
      <c r="G1817" s="4" t="s">
        <v>24</v>
      </c>
      <c r="H1817" s="4" t="s">
        <v>25</v>
      </c>
      <c r="I1817" s="5">
        <v>3</v>
      </c>
      <c r="J1817" s="6">
        <v>81.12</v>
      </c>
      <c r="K1817" s="7">
        <v>0.1</v>
      </c>
      <c r="L1817" s="6">
        <v>41.78</v>
      </c>
      <c r="M1817" s="6">
        <f t="shared" si="112"/>
        <v>219.02400000000003</v>
      </c>
      <c r="N1817" s="6">
        <f t="shared" si="113"/>
        <v>125.34</v>
      </c>
      <c r="O1817" s="6">
        <f t="shared" si="114"/>
        <v>93.684000000000026</v>
      </c>
      <c r="P1817" s="8">
        <f t="shared" si="115"/>
        <v>0.42773394696471628</v>
      </c>
      <c r="Q1817" s="9">
        <f>YEAR(SalesDataTable[[#This Row],[Order Date]])</f>
        <v>2026</v>
      </c>
      <c r="R1817" s="8" t="str">
        <f>"Q"&amp;ROUNDUP(MONTH(SalesDataTable[[#This Row],[Order Date]])/3,0)</f>
        <v>Q3</v>
      </c>
      <c r="S1817" s="5">
        <f>MONTH(SalesDataTable[[#This Row],[Order Date]])</f>
        <v>9</v>
      </c>
      <c r="T1817" s="8" t="str">
        <f>TEXT(SalesDataTable[[#This Row],[Order Date]],"mmm")</f>
        <v>Sep</v>
      </c>
    </row>
    <row r="1818" spans="1:20" ht="15.75" x14ac:dyDescent="0.25">
      <c r="A1818" s="2">
        <v>3700</v>
      </c>
      <c r="B1818" s="3">
        <v>46268</v>
      </c>
      <c r="C1818" s="4" t="s">
        <v>26</v>
      </c>
      <c r="D1818" s="4" t="s">
        <v>69</v>
      </c>
      <c r="E1818" s="4" t="s">
        <v>22</v>
      </c>
      <c r="F1818" s="4" t="s">
        <v>23</v>
      </c>
      <c r="G1818" s="4" t="s">
        <v>34</v>
      </c>
      <c r="H1818" s="4" t="s">
        <v>68</v>
      </c>
      <c r="I1818" s="5">
        <v>1</v>
      </c>
      <c r="J1818" s="6">
        <v>168.54</v>
      </c>
      <c r="K1818" s="7">
        <v>0.05</v>
      </c>
      <c r="L1818" s="6">
        <v>87.82</v>
      </c>
      <c r="M1818" s="6">
        <f t="shared" si="112"/>
        <v>160.11299999999997</v>
      </c>
      <c r="N1818" s="6">
        <f t="shared" si="113"/>
        <v>87.82</v>
      </c>
      <c r="O1818" s="6">
        <f t="shared" si="114"/>
        <v>72.292999999999978</v>
      </c>
      <c r="P1818" s="8">
        <f t="shared" si="115"/>
        <v>0.45151236938911887</v>
      </c>
      <c r="Q1818" s="9">
        <f>YEAR(SalesDataTable[[#This Row],[Order Date]])</f>
        <v>2026</v>
      </c>
      <c r="R1818" s="8" t="str">
        <f>"Q"&amp;ROUNDUP(MONTH(SalesDataTable[[#This Row],[Order Date]])/3,0)</f>
        <v>Q3</v>
      </c>
      <c r="S1818" s="5">
        <f>MONTH(SalesDataTable[[#This Row],[Order Date]])</f>
        <v>9</v>
      </c>
      <c r="T1818" s="8" t="str">
        <f>TEXT(SalesDataTable[[#This Row],[Order Date]],"mmm")</f>
        <v>Sep</v>
      </c>
    </row>
    <row r="1819" spans="1:20" ht="15.75" x14ac:dyDescent="0.25">
      <c r="A1819" s="2">
        <v>3762</v>
      </c>
      <c r="B1819" s="3">
        <v>46268</v>
      </c>
      <c r="C1819" s="4" t="s">
        <v>20</v>
      </c>
      <c r="D1819" s="4" t="s">
        <v>21</v>
      </c>
      <c r="E1819" s="4" t="s">
        <v>39</v>
      </c>
      <c r="F1819" s="4" t="s">
        <v>33</v>
      </c>
      <c r="G1819" s="4" t="s">
        <v>24</v>
      </c>
      <c r="H1819" s="4" t="s">
        <v>46</v>
      </c>
      <c r="I1819" s="5">
        <v>4</v>
      </c>
      <c r="J1819" s="6">
        <v>39.61</v>
      </c>
      <c r="K1819" s="7">
        <v>0.1</v>
      </c>
      <c r="L1819" s="6">
        <v>16.829999999999998</v>
      </c>
      <c r="M1819" s="6">
        <f t="shared" si="112"/>
        <v>142.596</v>
      </c>
      <c r="N1819" s="6">
        <f t="shared" si="113"/>
        <v>67.319999999999993</v>
      </c>
      <c r="O1819" s="6">
        <f t="shared" si="114"/>
        <v>75.27600000000001</v>
      </c>
      <c r="P1819" s="8">
        <f t="shared" si="115"/>
        <v>0.52789699570815452</v>
      </c>
      <c r="Q1819" s="9">
        <f>YEAR(SalesDataTable[[#This Row],[Order Date]])</f>
        <v>2026</v>
      </c>
      <c r="R1819" s="8" t="str">
        <f>"Q"&amp;ROUNDUP(MONTH(SalesDataTable[[#This Row],[Order Date]])/3,0)</f>
        <v>Q3</v>
      </c>
      <c r="S1819" s="5">
        <f>MONTH(SalesDataTable[[#This Row],[Order Date]])</f>
        <v>9</v>
      </c>
      <c r="T1819" s="8" t="str">
        <f>TEXT(SalesDataTable[[#This Row],[Order Date]],"mmm")</f>
        <v>Sep</v>
      </c>
    </row>
    <row r="1820" spans="1:20" ht="15.75" x14ac:dyDescent="0.25">
      <c r="A1820" s="2">
        <v>2790</v>
      </c>
      <c r="B1820" s="3">
        <v>46269</v>
      </c>
      <c r="C1820" s="4" t="s">
        <v>40</v>
      </c>
      <c r="D1820" s="4" t="s">
        <v>53</v>
      </c>
      <c r="E1820" s="4" t="s">
        <v>22</v>
      </c>
      <c r="F1820" s="4" t="s">
        <v>23</v>
      </c>
      <c r="G1820" s="4" t="s">
        <v>54</v>
      </c>
      <c r="H1820" s="4" t="s">
        <v>55</v>
      </c>
      <c r="I1820" s="5">
        <v>1</v>
      </c>
      <c r="J1820" s="6">
        <v>39.85</v>
      </c>
      <c r="K1820" s="7">
        <v>0.1</v>
      </c>
      <c r="L1820" s="6">
        <v>14.96</v>
      </c>
      <c r="M1820" s="6">
        <f t="shared" si="112"/>
        <v>35.865000000000002</v>
      </c>
      <c r="N1820" s="6">
        <f t="shared" si="113"/>
        <v>14.96</v>
      </c>
      <c r="O1820" s="6">
        <f t="shared" si="114"/>
        <v>20.905000000000001</v>
      </c>
      <c r="P1820" s="8">
        <f t="shared" si="115"/>
        <v>0.58288024536456151</v>
      </c>
      <c r="Q1820" s="9">
        <f>YEAR(SalesDataTable[[#This Row],[Order Date]])</f>
        <v>2026</v>
      </c>
      <c r="R1820" s="8" t="str">
        <f>"Q"&amp;ROUNDUP(MONTH(SalesDataTable[[#This Row],[Order Date]])/3,0)</f>
        <v>Q3</v>
      </c>
      <c r="S1820" s="5">
        <f>MONTH(SalesDataTable[[#This Row],[Order Date]])</f>
        <v>9</v>
      </c>
      <c r="T1820" s="8" t="str">
        <f>TEXT(SalesDataTable[[#This Row],[Order Date]],"mmm")</f>
        <v>Sep</v>
      </c>
    </row>
    <row r="1821" spans="1:20" ht="15.75" x14ac:dyDescent="0.25">
      <c r="A1821" s="2">
        <v>4149</v>
      </c>
      <c r="B1821" s="3">
        <v>46269</v>
      </c>
      <c r="C1821" s="4" t="s">
        <v>40</v>
      </c>
      <c r="D1821" s="4" t="s">
        <v>53</v>
      </c>
      <c r="E1821" s="4" t="s">
        <v>22</v>
      </c>
      <c r="F1821" s="4" t="s">
        <v>33</v>
      </c>
      <c r="G1821" s="4" t="s">
        <v>54</v>
      </c>
      <c r="H1821" s="4" t="s">
        <v>55</v>
      </c>
      <c r="I1821" s="5">
        <v>1</v>
      </c>
      <c r="J1821" s="6">
        <v>40.51</v>
      </c>
      <c r="K1821" s="7">
        <v>0.05</v>
      </c>
      <c r="L1821" s="6">
        <v>14.7</v>
      </c>
      <c r="M1821" s="6">
        <f t="shared" si="112"/>
        <v>38.484499999999997</v>
      </c>
      <c r="N1821" s="6">
        <f t="shared" si="113"/>
        <v>14.7</v>
      </c>
      <c r="O1821" s="6">
        <f t="shared" si="114"/>
        <v>23.784499999999998</v>
      </c>
      <c r="P1821" s="8">
        <f t="shared" si="115"/>
        <v>0.6180280372617547</v>
      </c>
      <c r="Q1821" s="9">
        <f>YEAR(SalesDataTable[[#This Row],[Order Date]])</f>
        <v>2026</v>
      </c>
      <c r="R1821" s="8" t="str">
        <f>"Q"&amp;ROUNDUP(MONTH(SalesDataTable[[#This Row],[Order Date]])/3,0)</f>
        <v>Q3</v>
      </c>
      <c r="S1821" s="5">
        <f>MONTH(SalesDataTable[[#This Row],[Order Date]])</f>
        <v>9</v>
      </c>
      <c r="T1821" s="8" t="str">
        <f>TEXT(SalesDataTable[[#This Row],[Order Date]],"mmm")</f>
        <v>Sep</v>
      </c>
    </row>
    <row r="1822" spans="1:20" ht="15.75" x14ac:dyDescent="0.25">
      <c r="A1822" s="2">
        <v>1955</v>
      </c>
      <c r="B1822" s="3">
        <v>46270</v>
      </c>
      <c r="C1822" s="4" t="s">
        <v>26</v>
      </c>
      <c r="D1822" s="4" t="s">
        <v>63</v>
      </c>
      <c r="E1822" s="4" t="s">
        <v>22</v>
      </c>
      <c r="F1822" s="4" t="s">
        <v>23</v>
      </c>
      <c r="G1822" s="4" t="s">
        <v>43</v>
      </c>
      <c r="H1822" s="4" t="s">
        <v>71</v>
      </c>
      <c r="I1822" s="5">
        <v>1</v>
      </c>
      <c r="J1822" s="6">
        <v>121.59</v>
      </c>
      <c r="K1822" s="7">
        <v>0</v>
      </c>
      <c r="L1822" s="6">
        <v>62.44</v>
      </c>
      <c r="M1822" s="6">
        <f t="shared" si="112"/>
        <v>121.59</v>
      </c>
      <c r="N1822" s="6">
        <f t="shared" si="113"/>
        <v>62.44</v>
      </c>
      <c r="O1822" s="6">
        <f t="shared" si="114"/>
        <v>59.150000000000006</v>
      </c>
      <c r="P1822" s="8">
        <f t="shared" si="115"/>
        <v>0.4864709268854347</v>
      </c>
      <c r="Q1822" s="9">
        <f>YEAR(SalesDataTable[[#This Row],[Order Date]])</f>
        <v>2026</v>
      </c>
      <c r="R1822" s="8" t="str">
        <f>"Q"&amp;ROUNDUP(MONTH(SalesDataTable[[#This Row],[Order Date]])/3,0)</f>
        <v>Q3</v>
      </c>
      <c r="S1822" s="5">
        <f>MONTH(SalesDataTable[[#This Row],[Order Date]])</f>
        <v>9</v>
      </c>
      <c r="T1822" s="8" t="str">
        <f>TEXT(SalesDataTable[[#This Row],[Order Date]],"mmm")</f>
        <v>Sep</v>
      </c>
    </row>
    <row r="1823" spans="1:20" ht="15.75" x14ac:dyDescent="0.25">
      <c r="A1823" s="2">
        <v>2077</v>
      </c>
      <c r="B1823" s="3">
        <v>46270</v>
      </c>
      <c r="C1823" s="4" t="s">
        <v>40</v>
      </c>
      <c r="D1823" s="4" t="s">
        <v>53</v>
      </c>
      <c r="E1823" s="4" t="s">
        <v>28</v>
      </c>
      <c r="F1823" s="4" t="s">
        <v>36</v>
      </c>
      <c r="G1823" s="4" t="s">
        <v>29</v>
      </c>
      <c r="H1823" s="4" t="s">
        <v>57</v>
      </c>
      <c r="I1823" s="5">
        <v>4</v>
      </c>
      <c r="J1823" s="6">
        <v>152.99</v>
      </c>
      <c r="K1823" s="7">
        <v>0.15</v>
      </c>
      <c r="L1823" s="6">
        <v>77.12</v>
      </c>
      <c r="M1823" s="6">
        <f t="shared" si="112"/>
        <v>520.16600000000005</v>
      </c>
      <c r="N1823" s="6">
        <f t="shared" si="113"/>
        <v>308.48</v>
      </c>
      <c r="O1823" s="6">
        <f t="shared" si="114"/>
        <v>211.68600000000004</v>
      </c>
      <c r="P1823" s="8">
        <f t="shared" si="115"/>
        <v>0.40695854784818697</v>
      </c>
      <c r="Q1823" s="9">
        <f>YEAR(SalesDataTable[[#This Row],[Order Date]])</f>
        <v>2026</v>
      </c>
      <c r="R1823" s="8" t="str">
        <f>"Q"&amp;ROUNDUP(MONTH(SalesDataTable[[#This Row],[Order Date]])/3,0)</f>
        <v>Q3</v>
      </c>
      <c r="S1823" s="5">
        <f>MONTH(SalesDataTable[[#This Row],[Order Date]])</f>
        <v>9</v>
      </c>
      <c r="T1823" s="8" t="str">
        <f>TEXT(SalesDataTable[[#This Row],[Order Date]],"mmm")</f>
        <v>Sep</v>
      </c>
    </row>
    <row r="1824" spans="1:20" ht="15.75" x14ac:dyDescent="0.25">
      <c r="A1824" s="2">
        <v>2879</v>
      </c>
      <c r="B1824" s="3">
        <v>46270</v>
      </c>
      <c r="C1824" s="4" t="s">
        <v>31</v>
      </c>
      <c r="D1824" s="4" t="s">
        <v>59</v>
      </c>
      <c r="E1824" s="4" t="s">
        <v>22</v>
      </c>
      <c r="F1824" s="4" t="s">
        <v>36</v>
      </c>
      <c r="G1824" s="4" t="s">
        <v>34</v>
      </c>
      <c r="H1824" s="4" t="s">
        <v>35</v>
      </c>
      <c r="I1824" s="5">
        <v>3</v>
      </c>
      <c r="J1824" s="6">
        <v>36.19</v>
      </c>
      <c r="K1824" s="7">
        <v>0.1</v>
      </c>
      <c r="L1824" s="6">
        <v>13.97</v>
      </c>
      <c r="M1824" s="6">
        <f t="shared" si="112"/>
        <v>97.712999999999994</v>
      </c>
      <c r="N1824" s="6">
        <f t="shared" si="113"/>
        <v>41.910000000000004</v>
      </c>
      <c r="O1824" s="6">
        <f t="shared" si="114"/>
        <v>55.80299999999999</v>
      </c>
      <c r="P1824" s="8">
        <f t="shared" si="115"/>
        <v>0.57109084768659235</v>
      </c>
      <c r="Q1824" s="9">
        <f>YEAR(SalesDataTable[[#This Row],[Order Date]])</f>
        <v>2026</v>
      </c>
      <c r="R1824" s="8" t="str">
        <f>"Q"&amp;ROUNDUP(MONTH(SalesDataTable[[#This Row],[Order Date]])/3,0)</f>
        <v>Q3</v>
      </c>
      <c r="S1824" s="5">
        <f>MONTH(SalesDataTable[[#This Row],[Order Date]])</f>
        <v>9</v>
      </c>
      <c r="T1824" s="8" t="str">
        <f>TEXT(SalesDataTable[[#This Row],[Order Date]],"mmm")</f>
        <v>Sep</v>
      </c>
    </row>
    <row r="1825" spans="1:20" ht="15.75" x14ac:dyDescent="0.25">
      <c r="A1825" s="2">
        <v>3353</v>
      </c>
      <c r="B1825" s="3">
        <v>46270</v>
      </c>
      <c r="C1825" s="4" t="s">
        <v>31</v>
      </c>
      <c r="D1825" s="4" t="s">
        <v>72</v>
      </c>
      <c r="E1825" s="4" t="s">
        <v>39</v>
      </c>
      <c r="F1825" s="4" t="s">
        <v>33</v>
      </c>
      <c r="G1825" s="4" t="s">
        <v>29</v>
      </c>
      <c r="H1825" s="4" t="s">
        <v>37</v>
      </c>
      <c r="I1825" s="5">
        <v>2</v>
      </c>
      <c r="J1825" s="6">
        <v>142.44</v>
      </c>
      <c r="K1825" s="7">
        <v>0</v>
      </c>
      <c r="L1825" s="6">
        <v>77.33</v>
      </c>
      <c r="M1825" s="6">
        <f t="shared" si="112"/>
        <v>284.88</v>
      </c>
      <c r="N1825" s="6">
        <f t="shared" si="113"/>
        <v>154.66</v>
      </c>
      <c r="O1825" s="6">
        <f t="shared" si="114"/>
        <v>130.22</v>
      </c>
      <c r="P1825" s="8">
        <f t="shared" si="115"/>
        <v>0.45710474585790506</v>
      </c>
      <c r="Q1825" s="9">
        <f>YEAR(SalesDataTable[[#This Row],[Order Date]])</f>
        <v>2026</v>
      </c>
      <c r="R1825" s="8" t="str">
        <f>"Q"&amp;ROUNDUP(MONTH(SalesDataTable[[#This Row],[Order Date]])/3,0)</f>
        <v>Q3</v>
      </c>
      <c r="S1825" s="5">
        <f>MONTH(SalesDataTable[[#This Row],[Order Date]])</f>
        <v>9</v>
      </c>
      <c r="T1825" s="8" t="str">
        <f>TEXT(SalesDataTable[[#This Row],[Order Date]],"mmm")</f>
        <v>Sep</v>
      </c>
    </row>
    <row r="1826" spans="1:20" ht="15.75" x14ac:dyDescent="0.25">
      <c r="A1826" s="2">
        <v>3514</v>
      </c>
      <c r="B1826" s="3">
        <v>46270</v>
      </c>
      <c r="C1826" s="4" t="s">
        <v>26</v>
      </c>
      <c r="D1826" s="4" t="s">
        <v>47</v>
      </c>
      <c r="E1826" s="4" t="s">
        <v>22</v>
      </c>
      <c r="F1826" s="4" t="s">
        <v>33</v>
      </c>
      <c r="G1826" s="4" t="s">
        <v>34</v>
      </c>
      <c r="H1826" s="4" t="s">
        <v>64</v>
      </c>
      <c r="I1826" s="5">
        <v>2</v>
      </c>
      <c r="J1826" s="6">
        <v>133.81</v>
      </c>
      <c r="K1826" s="7">
        <v>0</v>
      </c>
      <c r="L1826" s="6">
        <v>66.78</v>
      </c>
      <c r="M1826" s="6">
        <f t="shared" si="112"/>
        <v>267.62</v>
      </c>
      <c r="N1826" s="6">
        <f t="shared" si="113"/>
        <v>133.56</v>
      </c>
      <c r="O1826" s="6">
        <f t="shared" si="114"/>
        <v>134.06</v>
      </c>
      <c r="P1826" s="8">
        <f t="shared" si="115"/>
        <v>0.5009341603766535</v>
      </c>
      <c r="Q1826" s="9">
        <f>YEAR(SalesDataTable[[#This Row],[Order Date]])</f>
        <v>2026</v>
      </c>
      <c r="R1826" s="8" t="str">
        <f>"Q"&amp;ROUNDUP(MONTH(SalesDataTable[[#This Row],[Order Date]])/3,0)</f>
        <v>Q3</v>
      </c>
      <c r="S1826" s="5">
        <f>MONTH(SalesDataTable[[#This Row],[Order Date]])</f>
        <v>9</v>
      </c>
      <c r="T1826" s="8" t="str">
        <f>TEXT(SalesDataTable[[#This Row],[Order Date]],"mmm")</f>
        <v>Sep</v>
      </c>
    </row>
    <row r="1827" spans="1:20" ht="15.75" x14ac:dyDescent="0.25">
      <c r="A1827" s="2">
        <v>3964</v>
      </c>
      <c r="B1827" s="3">
        <v>46270</v>
      </c>
      <c r="C1827" s="4" t="s">
        <v>26</v>
      </c>
      <c r="D1827" s="4" t="s">
        <v>63</v>
      </c>
      <c r="E1827" s="4" t="s">
        <v>39</v>
      </c>
      <c r="F1827" s="4" t="s">
        <v>33</v>
      </c>
      <c r="G1827" s="4" t="s">
        <v>54</v>
      </c>
      <c r="H1827" s="4" t="s">
        <v>55</v>
      </c>
      <c r="I1827" s="5">
        <v>2</v>
      </c>
      <c r="J1827" s="6">
        <v>40.49</v>
      </c>
      <c r="K1827" s="7">
        <v>0.15</v>
      </c>
      <c r="L1827" s="6">
        <v>14.32</v>
      </c>
      <c r="M1827" s="6">
        <f t="shared" si="112"/>
        <v>68.832999999999998</v>
      </c>
      <c r="N1827" s="6">
        <f t="shared" si="113"/>
        <v>28.64</v>
      </c>
      <c r="O1827" s="6">
        <f t="shared" si="114"/>
        <v>40.192999999999998</v>
      </c>
      <c r="P1827" s="8">
        <f t="shared" si="115"/>
        <v>0.58392050324698908</v>
      </c>
      <c r="Q1827" s="9">
        <f>YEAR(SalesDataTable[[#This Row],[Order Date]])</f>
        <v>2026</v>
      </c>
      <c r="R1827" s="8" t="str">
        <f>"Q"&amp;ROUNDUP(MONTH(SalesDataTable[[#This Row],[Order Date]])/3,0)</f>
        <v>Q3</v>
      </c>
      <c r="S1827" s="5">
        <f>MONTH(SalesDataTable[[#This Row],[Order Date]])</f>
        <v>9</v>
      </c>
      <c r="T1827" s="8" t="str">
        <f>TEXT(SalesDataTable[[#This Row],[Order Date]],"mmm")</f>
        <v>Sep</v>
      </c>
    </row>
    <row r="1828" spans="1:20" ht="15.75" x14ac:dyDescent="0.25">
      <c r="A1828" s="2">
        <v>4599</v>
      </c>
      <c r="B1828" s="3">
        <v>46270</v>
      </c>
      <c r="C1828" s="4" t="s">
        <v>31</v>
      </c>
      <c r="D1828" s="4" t="s">
        <v>32</v>
      </c>
      <c r="E1828" s="4" t="s">
        <v>22</v>
      </c>
      <c r="F1828" s="4" t="s">
        <v>36</v>
      </c>
      <c r="G1828" s="4" t="s">
        <v>43</v>
      </c>
      <c r="H1828" s="4" t="s">
        <v>49</v>
      </c>
      <c r="I1828" s="5">
        <v>4</v>
      </c>
      <c r="J1828" s="6">
        <v>198.1</v>
      </c>
      <c r="K1828" s="7">
        <v>0</v>
      </c>
      <c r="L1828" s="6">
        <v>101.61</v>
      </c>
      <c r="M1828" s="6">
        <f t="shared" si="112"/>
        <v>792.4</v>
      </c>
      <c r="N1828" s="6">
        <f t="shared" si="113"/>
        <v>406.44</v>
      </c>
      <c r="O1828" s="6">
        <f t="shared" si="114"/>
        <v>385.96</v>
      </c>
      <c r="P1828" s="8">
        <f t="shared" si="115"/>
        <v>0.48707723372034323</v>
      </c>
      <c r="Q1828" s="9">
        <f>YEAR(SalesDataTable[[#This Row],[Order Date]])</f>
        <v>2026</v>
      </c>
      <c r="R1828" s="8" t="str">
        <f>"Q"&amp;ROUNDUP(MONTH(SalesDataTable[[#This Row],[Order Date]])/3,0)</f>
        <v>Q3</v>
      </c>
      <c r="S1828" s="5">
        <f>MONTH(SalesDataTable[[#This Row],[Order Date]])</f>
        <v>9</v>
      </c>
      <c r="T1828" s="8" t="str">
        <f>TEXT(SalesDataTable[[#This Row],[Order Date]],"mmm")</f>
        <v>Sep</v>
      </c>
    </row>
    <row r="1829" spans="1:20" ht="15.75" x14ac:dyDescent="0.25">
      <c r="A1829" s="2">
        <v>5030</v>
      </c>
      <c r="B1829" s="3">
        <v>46270</v>
      </c>
      <c r="C1829" s="4" t="s">
        <v>26</v>
      </c>
      <c r="D1829" s="4" t="s">
        <v>63</v>
      </c>
      <c r="E1829" s="4" t="s">
        <v>39</v>
      </c>
      <c r="F1829" s="4" t="s">
        <v>33</v>
      </c>
      <c r="G1829" s="4" t="s">
        <v>24</v>
      </c>
      <c r="H1829" s="4" t="s">
        <v>25</v>
      </c>
      <c r="I1829" s="5">
        <v>1</v>
      </c>
      <c r="J1829" s="6">
        <v>83.73</v>
      </c>
      <c r="K1829" s="7">
        <v>0.15</v>
      </c>
      <c r="L1829" s="6">
        <v>43.34</v>
      </c>
      <c r="M1829" s="6">
        <f t="shared" si="112"/>
        <v>71.170500000000004</v>
      </c>
      <c r="N1829" s="6">
        <f t="shared" si="113"/>
        <v>43.34</v>
      </c>
      <c r="O1829" s="6">
        <f t="shared" si="114"/>
        <v>27.830500000000001</v>
      </c>
      <c r="P1829" s="8">
        <f t="shared" si="115"/>
        <v>0.39103982689457006</v>
      </c>
      <c r="Q1829" s="9">
        <f>YEAR(SalesDataTable[[#This Row],[Order Date]])</f>
        <v>2026</v>
      </c>
      <c r="R1829" s="8" t="str">
        <f>"Q"&amp;ROUNDUP(MONTH(SalesDataTable[[#This Row],[Order Date]])/3,0)</f>
        <v>Q3</v>
      </c>
      <c r="S1829" s="5">
        <f>MONTH(SalesDataTable[[#This Row],[Order Date]])</f>
        <v>9</v>
      </c>
      <c r="T1829" s="8" t="str">
        <f>TEXT(SalesDataTable[[#This Row],[Order Date]],"mmm")</f>
        <v>Sep</v>
      </c>
    </row>
    <row r="1830" spans="1:20" ht="15.75" x14ac:dyDescent="0.25">
      <c r="A1830" s="2">
        <v>1593</v>
      </c>
      <c r="B1830" s="3">
        <v>46271</v>
      </c>
      <c r="C1830" s="4" t="s">
        <v>26</v>
      </c>
      <c r="D1830" s="4" t="s">
        <v>69</v>
      </c>
      <c r="E1830" s="4" t="s">
        <v>39</v>
      </c>
      <c r="F1830" s="4" t="s">
        <v>33</v>
      </c>
      <c r="G1830" s="4" t="s">
        <v>43</v>
      </c>
      <c r="H1830" s="4" t="s">
        <v>49</v>
      </c>
      <c r="I1830" s="5">
        <v>2</v>
      </c>
      <c r="J1830" s="6">
        <v>194.92</v>
      </c>
      <c r="K1830" s="7">
        <v>0</v>
      </c>
      <c r="L1830" s="6">
        <v>102.66</v>
      </c>
      <c r="M1830" s="6">
        <f t="shared" si="112"/>
        <v>389.84</v>
      </c>
      <c r="N1830" s="6">
        <f t="shared" si="113"/>
        <v>205.32</v>
      </c>
      <c r="O1830" s="6">
        <f t="shared" si="114"/>
        <v>184.51999999999998</v>
      </c>
      <c r="P1830" s="8">
        <f t="shared" si="115"/>
        <v>0.47332238867227577</v>
      </c>
      <c r="Q1830" s="9">
        <f>YEAR(SalesDataTable[[#This Row],[Order Date]])</f>
        <v>2026</v>
      </c>
      <c r="R1830" s="8" t="str">
        <f>"Q"&amp;ROUNDUP(MONTH(SalesDataTable[[#This Row],[Order Date]])/3,0)</f>
        <v>Q3</v>
      </c>
      <c r="S1830" s="5">
        <f>MONTH(SalesDataTable[[#This Row],[Order Date]])</f>
        <v>9</v>
      </c>
      <c r="T1830" s="8" t="str">
        <f>TEXT(SalesDataTable[[#This Row],[Order Date]],"mmm")</f>
        <v>Sep</v>
      </c>
    </row>
    <row r="1831" spans="1:20" ht="15.75" x14ac:dyDescent="0.25">
      <c r="A1831" s="2">
        <v>1818</v>
      </c>
      <c r="B1831" s="3">
        <v>46271</v>
      </c>
      <c r="C1831" s="4" t="s">
        <v>26</v>
      </c>
      <c r="D1831" s="4" t="s">
        <v>63</v>
      </c>
      <c r="E1831" s="4" t="s">
        <v>39</v>
      </c>
      <c r="F1831" s="4" t="s">
        <v>33</v>
      </c>
      <c r="G1831" s="4" t="s">
        <v>34</v>
      </c>
      <c r="H1831" s="4" t="s">
        <v>68</v>
      </c>
      <c r="I1831" s="5">
        <v>1</v>
      </c>
      <c r="J1831" s="6">
        <v>161.03</v>
      </c>
      <c r="K1831" s="7">
        <v>0</v>
      </c>
      <c r="L1831" s="6">
        <v>89.86</v>
      </c>
      <c r="M1831" s="6">
        <f t="shared" si="112"/>
        <v>161.03</v>
      </c>
      <c r="N1831" s="6">
        <f t="shared" si="113"/>
        <v>89.86</v>
      </c>
      <c r="O1831" s="6">
        <f t="shared" si="114"/>
        <v>71.17</v>
      </c>
      <c r="P1831" s="8">
        <f t="shared" si="115"/>
        <v>0.44196733527914056</v>
      </c>
      <c r="Q1831" s="9">
        <f>YEAR(SalesDataTable[[#This Row],[Order Date]])</f>
        <v>2026</v>
      </c>
      <c r="R1831" s="8" t="str">
        <f>"Q"&amp;ROUNDUP(MONTH(SalesDataTable[[#This Row],[Order Date]])/3,0)</f>
        <v>Q3</v>
      </c>
      <c r="S1831" s="5">
        <f>MONTH(SalesDataTable[[#This Row],[Order Date]])</f>
        <v>9</v>
      </c>
      <c r="T1831" s="8" t="str">
        <f>TEXT(SalesDataTable[[#This Row],[Order Date]],"mmm")</f>
        <v>Sep</v>
      </c>
    </row>
    <row r="1832" spans="1:20" ht="15.75" x14ac:dyDescent="0.25">
      <c r="A1832" s="2">
        <v>2370</v>
      </c>
      <c r="B1832" s="3">
        <v>46271</v>
      </c>
      <c r="C1832" s="4" t="s">
        <v>40</v>
      </c>
      <c r="D1832" s="4" t="s">
        <v>41</v>
      </c>
      <c r="E1832" s="4" t="s">
        <v>48</v>
      </c>
      <c r="F1832" s="4" t="s">
        <v>33</v>
      </c>
      <c r="G1832" s="4" t="s">
        <v>54</v>
      </c>
      <c r="H1832" s="4" t="s">
        <v>62</v>
      </c>
      <c r="I1832" s="5">
        <v>1</v>
      </c>
      <c r="J1832" s="6">
        <v>35.68</v>
      </c>
      <c r="K1832" s="7">
        <v>0.05</v>
      </c>
      <c r="L1832" s="6">
        <v>13.76</v>
      </c>
      <c r="M1832" s="6">
        <f t="shared" si="112"/>
        <v>33.896000000000001</v>
      </c>
      <c r="N1832" s="6">
        <f t="shared" si="113"/>
        <v>13.76</v>
      </c>
      <c r="O1832" s="6">
        <f t="shared" si="114"/>
        <v>20.136000000000003</v>
      </c>
      <c r="P1832" s="8">
        <f t="shared" si="115"/>
        <v>0.59405239556289835</v>
      </c>
      <c r="Q1832" s="9">
        <f>YEAR(SalesDataTable[[#This Row],[Order Date]])</f>
        <v>2026</v>
      </c>
      <c r="R1832" s="8" t="str">
        <f>"Q"&amp;ROUNDUP(MONTH(SalesDataTable[[#This Row],[Order Date]])/3,0)</f>
        <v>Q3</v>
      </c>
      <c r="S1832" s="5">
        <f>MONTH(SalesDataTable[[#This Row],[Order Date]])</f>
        <v>9</v>
      </c>
      <c r="T1832" s="8" t="str">
        <f>TEXT(SalesDataTable[[#This Row],[Order Date]],"mmm")</f>
        <v>Sep</v>
      </c>
    </row>
    <row r="1833" spans="1:20" ht="15.75" x14ac:dyDescent="0.25">
      <c r="A1833" s="2">
        <v>2726</v>
      </c>
      <c r="B1833" s="3">
        <v>46271</v>
      </c>
      <c r="C1833" s="4" t="s">
        <v>26</v>
      </c>
      <c r="D1833" s="4" t="s">
        <v>47</v>
      </c>
      <c r="E1833" s="4" t="s">
        <v>22</v>
      </c>
      <c r="F1833" s="4" t="s">
        <v>33</v>
      </c>
      <c r="G1833" s="4" t="s">
        <v>24</v>
      </c>
      <c r="H1833" s="4" t="s">
        <v>46</v>
      </c>
      <c r="I1833" s="5">
        <v>1</v>
      </c>
      <c r="J1833" s="6">
        <v>39.68</v>
      </c>
      <c r="K1833" s="7">
        <v>0.05</v>
      </c>
      <c r="L1833" s="6">
        <v>16.63</v>
      </c>
      <c r="M1833" s="6">
        <f t="shared" si="112"/>
        <v>37.695999999999998</v>
      </c>
      <c r="N1833" s="6">
        <f t="shared" si="113"/>
        <v>16.63</v>
      </c>
      <c r="O1833" s="6">
        <f t="shared" si="114"/>
        <v>21.065999999999999</v>
      </c>
      <c r="P1833" s="8">
        <f t="shared" si="115"/>
        <v>0.55883913412563668</v>
      </c>
      <c r="Q1833" s="9">
        <f>YEAR(SalesDataTable[[#This Row],[Order Date]])</f>
        <v>2026</v>
      </c>
      <c r="R1833" s="8" t="str">
        <f>"Q"&amp;ROUNDUP(MONTH(SalesDataTable[[#This Row],[Order Date]])/3,0)</f>
        <v>Q3</v>
      </c>
      <c r="S1833" s="5">
        <f>MONTH(SalesDataTable[[#This Row],[Order Date]])</f>
        <v>9</v>
      </c>
      <c r="T1833" s="8" t="str">
        <f>TEXT(SalesDataTable[[#This Row],[Order Date]],"mmm")</f>
        <v>Sep</v>
      </c>
    </row>
    <row r="1834" spans="1:20" ht="15.75" x14ac:dyDescent="0.25">
      <c r="A1834" s="2">
        <v>2755</v>
      </c>
      <c r="B1834" s="3">
        <v>46271</v>
      </c>
      <c r="C1834" s="4" t="s">
        <v>31</v>
      </c>
      <c r="D1834" s="4" t="s">
        <v>59</v>
      </c>
      <c r="E1834" s="4" t="s">
        <v>22</v>
      </c>
      <c r="F1834" s="4" t="s">
        <v>33</v>
      </c>
      <c r="G1834" s="4" t="s">
        <v>29</v>
      </c>
      <c r="H1834" s="4" t="s">
        <v>37</v>
      </c>
      <c r="I1834" s="5">
        <v>3</v>
      </c>
      <c r="J1834" s="6">
        <v>146.22</v>
      </c>
      <c r="K1834" s="7">
        <v>0</v>
      </c>
      <c r="L1834" s="6">
        <v>80.13</v>
      </c>
      <c r="M1834" s="6">
        <f t="shared" si="112"/>
        <v>438.65999999999997</v>
      </c>
      <c r="N1834" s="6">
        <f t="shared" si="113"/>
        <v>240.39</v>
      </c>
      <c r="O1834" s="6">
        <f t="shared" si="114"/>
        <v>198.26999999999998</v>
      </c>
      <c r="P1834" s="8">
        <f t="shared" si="115"/>
        <v>0.4519901518260156</v>
      </c>
      <c r="Q1834" s="9">
        <f>YEAR(SalesDataTable[[#This Row],[Order Date]])</f>
        <v>2026</v>
      </c>
      <c r="R1834" s="8" t="str">
        <f>"Q"&amp;ROUNDUP(MONTH(SalesDataTable[[#This Row],[Order Date]])/3,0)</f>
        <v>Q3</v>
      </c>
      <c r="S1834" s="5">
        <f>MONTH(SalesDataTable[[#This Row],[Order Date]])</f>
        <v>9</v>
      </c>
      <c r="T1834" s="8" t="str">
        <f>TEXT(SalesDataTable[[#This Row],[Order Date]],"mmm")</f>
        <v>Sep</v>
      </c>
    </row>
    <row r="1835" spans="1:20" ht="15.75" x14ac:dyDescent="0.25">
      <c r="A1835" s="2">
        <v>3187</v>
      </c>
      <c r="B1835" s="3">
        <v>46271</v>
      </c>
      <c r="C1835" s="4" t="s">
        <v>40</v>
      </c>
      <c r="D1835" s="4" t="s">
        <v>51</v>
      </c>
      <c r="E1835" s="4" t="s">
        <v>39</v>
      </c>
      <c r="F1835" s="4" t="s">
        <v>23</v>
      </c>
      <c r="G1835" s="4" t="s">
        <v>29</v>
      </c>
      <c r="H1835" s="4" t="s">
        <v>66</v>
      </c>
      <c r="I1835" s="5">
        <v>1</v>
      </c>
      <c r="J1835" s="6">
        <v>71.680000000000007</v>
      </c>
      <c r="K1835" s="7">
        <v>0</v>
      </c>
      <c r="L1835" s="6">
        <v>31.87</v>
      </c>
      <c r="M1835" s="6">
        <f t="shared" si="112"/>
        <v>71.680000000000007</v>
      </c>
      <c r="N1835" s="6">
        <f t="shared" si="113"/>
        <v>31.87</v>
      </c>
      <c r="O1835" s="6">
        <f t="shared" si="114"/>
        <v>39.81</v>
      </c>
      <c r="P1835" s="8">
        <f t="shared" si="115"/>
        <v>0.5553850446428571</v>
      </c>
      <c r="Q1835" s="9">
        <f>YEAR(SalesDataTable[[#This Row],[Order Date]])</f>
        <v>2026</v>
      </c>
      <c r="R1835" s="8" t="str">
        <f>"Q"&amp;ROUNDUP(MONTH(SalesDataTable[[#This Row],[Order Date]])/3,0)</f>
        <v>Q3</v>
      </c>
      <c r="S1835" s="5">
        <f>MONTH(SalesDataTable[[#This Row],[Order Date]])</f>
        <v>9</v>
      </c>
      <c r="T1835" s="8" t="str">
        <f>TEXT(SalesDataTable[[#This Row],[Order Date]],"mmm")</f>
        <v>Sep</v>
      </c>
    </row>
    <row r="1836" spans="1:20" ht="15.75" x14ac:dyDescent="0.25">
      <c r="A1836" s="2">
        <v>3471</v>
      </c>
      <c r="B1836" s="3">
        <v>46271</v>
      </c>
      <c r="C1836" s="4" t="s">
        <v>31</v>
      </c>
      <c r="D1836" s="4" t="s">
        <v>59</v>
      </c>
      <c r="E1836" s="4" t="s">
        <v>48</v>
      </c>
      <c r="F1836" s="4" t="s">
        <v>33</v>
      </c>
      <c r="G1836" s="4" t="s">
        <v>54</v>
      </c>
      <c r="H1836" s="4" t="s">
        <v>65</v>
      </c>
      <c r="I1836" s="5">
        <v>2</v>
      </c>
      <c r="J1836" s="6">
        <v>51.77</v>
      </c>
      <c r="K1836" s="7">
        <v>0</v>
      </c>
      <c r="L1836" s="6">
        <v>21.46</v>
      </c>
      <c r="M1836" s="6">
        <f t="shared" si="112"/>
        <v>103.54</v>
      </c>
      <c r="N1836" s="6">
        <f t="shared" si="113"/>
        <v>42.92</v>
      </c>
      <c r="O1836" s="6">
        <f t="shared" si="114"/>
        <v>60.620000000000005</v>
      </c>
      <c r="P1836" s="8">
        <f t="shared" si="115"/>
        <v>0.58547421286459345</v>
      </c>
      <c r="Q1836" s="9">
        <f>YEAR(SalesDataTable[[#This Row],[Order Date]])</f>
        <v>2026</v>
      </c>
      <c r="R1836" s="8" t="str">
        <f>"Q"&amp;ROUNDUP(MONTH(SalesDataTable[[#This Row],[Order Date]])/3,0)</f>
        <v>Q3</v>
      </c>
      <c r="S1836" s="5">
        <f>MONTH(SalesDataTable[[#This Row],[Order Date]])</f>
        <v>9</v>
      </c>
      <c r="T1836" s="8" t="str">
        <f>TEXT(SalesDataTable[[#This Row],[Order Date]],"mmm")</f>
        <v>Sep</v>
      </c>
    </row>
    <row r="1837" spans="1:20" ht="15.75" x14ac:dyDescent="0.25">
      <c r="A1837" s="2">
        <v>3529</v>
      </c>
      <c r="B1837" s="3">
        <v>46271</v>
      </c>
      <c r="C1837" s="4" t="s">
        <v>31</v>
      </c>
      <c r="D1837" s="4" t="s">
        <v>45</v>
      </c>
      <c r="E1837" s="4" t="s">
        <v>28</v>
      </c>
      <c r="F1837" s="4" t="s">
        <v>23</v>
      </c>
      <c r="G1837" s="4" t="s">
        <v>54</v>
      </c>
      <c r="H1837" s="4" t="s">
        <v>55</v>
      </c>
      <c r="I1837" s="5">
        <v>4</v>
      </c>
      <c r="J1837" s="6">
        <v>39.4</v>
      </c>
      <c r="K1837" s="7">
        <v>0.15</v>
      </c>
      <c r="L1837" s="6">
        <v>14.95</v>
      </c>
      <c r="M1837" s="6">
        <f t="shared" si="112"/>
        <v>133.95999999999998</v>
      </c>
      <c r="N1837" s="6">
        <f t="shared" si="113"/>
        <v>59.8</v>
      </c>
      <c r="O1837" s="6">
        <f t="shared" si="114"/>
        <v>74.159999999999982</v>
      </c>
      <c r="P1837" s="8">
        <f t="shared" si="115"/>
        <v>0.55359808898178553</v>
      </c>
      <c r="Q1837" s="9">
        <f>YEAR(SalesDataTable[[#This Row],[Order Date]])</f>
        <v>2026</v>
      </c>
      <c r="R1837" s="8" t="str">
        <f>"Q"&amp;ROUNDUP(MONTH(SalesDataTable[[#This Row],[Order Date]])/3,0)</f>
        <v>Q3</v>
      </c>
      <c r="S1837" s="5">
        <f>MONTH(SalesDataTable[[#This Row],[Order Date]])</f>
        <v>9</v>
      </c>
      <c r="T1837" s="8" t="str">
        <f>TEXT(SalesDataTable[[#This Row],[Order Date]],"mmm")</f>
        <v>Sep</v>
      </c>
    </row>
    <row r="1838" spans="1:20" ht="15.75" x14ac:dyDescent="0.25">
      <c r="A1838" s="2">
        <v>3549</v>
      </c>
      <c r="B1838" s="3">
        <v>46271</v>
      </c>
      <c r="C1838" s="4" t="s">
        <v>40</v>
      </c>
      <c r="D1838" s="4" t="s">
        <v>53</v>
      </c>
      <c r="E1838" s="4" t="s">
        <v>22</v>
      </c>
      <c r="F1838" s="4" t="s">
        <v>33</v>
      </c>
      <c r="G1838" s="4" t="s">
        <v>34</v>
      </c>
      <c r="H1838" s="4" t="s">
        <v>52</v>
      </c>
      <c r="I1838" s="5">
        <v>1</v>
      </c>
      <c r="J1838" s="6">
        <v>47.17</v>
      </c>
      <c r="K1838" s="7">
        <v>0</v>
      </c>
      <c r="L1838" s="6">
        <v>18.64</v>
      </c>
      <c r="M1838" s="6">
        <f t="shared" si="112"/>
        <v>47.17</v>
      </c>
      <c r="N1838" s="6">
        <f t="shared" si="113"/>
        <v>18.64</v>
      </c>
      <c r="O1838" s="6">
        <f t="shared" si="114"/>
        <v>28.53</v>
      </c>
      <c r="P1838" s="8">
        <f t="shared" si="115"/>
        <v>0.60483358066567738</v>
      </c>
      <c r="Q1838" s="9">
        <f>YEAR(SalesDataTable[[#This Row],[Order Date]])</f>
        <v>2026</v>
      </c>
      <c r="R1838" s="8" t="str">
        <f>"Q"&amp;ROUNDUP(MONTH(SalesDataTable[[#This Row],[Order Date]])/3,0)</f>
        <v>Q3</v>
      </c>
      <c r="S1838" s="5">
        <f>MONTH(SalesDataTable[[#This Row],[Order Date]])</f>
        <v>9</v>
      </c>
      <c r="T1838" s="8" t="str">
        <f>TEXT(SalesDataTable[[#This Row],[Order Date]],"mmm")</f>
        <v>Sep</v>
      </c>
    </row>
    <row r="1839" spans="1:20" ht="15.75" x14ac:dyDescent="0.25">
      <c r="A1839" s="2">
        <v>4003</v>
      </c>
      <c r="B1839" s="3">
        <v>46271</v>
      </c>
      <c r="C1839" s="4" t="s">
        <v>40</v>
      </c>
      <c r="D1839" s="4" t="s">
        <v>41</v>
      </c>
      <c r="E1839" s="4" t="s">
        <v>48</v>
      </c>
      <c r="F1839" s="4" t="s">
        <v>23</v>
      </c>
      <c r="G1839" s="4" t="s">
        <v>54</v>
      </c>
      <c r="H1839" s="4" t="s">
        <v>65</v>
      </c>
      <c r="I1839" s="5">
        <v>2</v>
      </c>
      <c r="J1839" s="6">
        <v>50.41</v>
      </c>
      <c r="K1839" s="7">
        <v>0.1</v>
      </c>
      <c r="L1839" s="6">
        <v>22.05</v>
      </c>
      <c r="M1839" s="6">
        <f t="shared" si="112"/>
        <v>90.738</v>
      </c>
      <c r="N1839" s="6">
        <f t="shared" si="113"/>
        <v>44.1</v>
      </c>
      <c r="O1839" s="6">
        <f t="shared" si="114"/>
        <v>46.637999999999998</v>
      </c>
      <c r="P1839" s="8">
        <f t="shared" si="115"/>
        <v>0.51398532037294187</v>
      </c>
      <c r="Q1839" s="9">
        <f>YEAR(SalesDataTable[[#This Row],[Order Date]])</f>
        <v>2026</v>
      </c>
      <c r="R1839" s="8" t="str">
        <f>"Q"&amp;ROUNDUP(MONTH(SalesDataTable[[#This Row],[Order Date]])/3,0)</f>
        <v>Q3</v>
      </c>
      <c r="S1839" s="5">
        <f>MONTH(SalesDataTable[[#This Row],[Order Date]])</f>
        <v>9</v>
      </c>
      <c r="T1839" s="8" t="str">
        <f>TEXT(SalesDataTable[[#This Row],[Order Date]],"mmm")</f>
        <v>Sep</v>
      </c>
    </row>
    <row r="1840" spans="1:20" ht="15.75" x14ac:dyDescent="0.25">
      <c r="A1840" s="2">
        <v>4613</v>
      </c>
      <c r="B1840" s="3">
        <v>46271</v>
      </c>
      <c r="C1840" s="4" t="s">
        <v>40</v>
      </c>
      <c r="D1840" s="4" t="s">
        <v>67</v>
      </c>
      <c r="E1840" s="4" t="s">
        <v>22</v>
      </c>
      <c r="F1840" s="4" t="s">
        <v>36</v>
      </c>
      <c r="G1840" s="4" t="s">
        <v>24</v>
      </c>
      <c r="H1840" s="4" t="s">
        <v>25</v>
      </c>
      <c r="I1840" s="5">
        <v>4</v>
      </c>
      <c r="J1840" s="6">
        <v>80.38</v>
      </c>
      <c r="K1840" s="7">
        <v>0.1</v>
      </c>
      <c r="L1840" s="6">
        <v>42.55</v>
      </c>
      <c r="M1840" s="6">
        <f t="shared" si="112"/>
        <v>289.36799999999999</v>
      </c>
      <c r="N1840" s="6">
        <f t="shared" si="113"/>
        <v>170.2</v>
      </c>
      <c r="O1840" s="6">
        <f t="shared" si="114"/>
        <v>119.16800000000001</v>
      </c>
      <c r="P1840" s="8">
        <f t="shared" si="115"/>
        <v>0.41182162505874875</v>
      </c>
      <c r="Q1840" s="9">
        <f>YEAR(SalesDataTable[[#This Row],[Order Date]])</f>
        <v>2026</v>
      </c>
      <c r="R1840" s="8" t="str">
        <f>"Q"&amp;ROUNDUP(MONTH(SalesDataTable[[#This Row],[Order Date]])/3,0)</f>
        <v>Q3</v>
      </c>
      <c r="S1840" s="5">
        <f>MONTH(SalesDataTable[[#This Row],[Order Date]])</f>
        <v>9</v>
      </c>
      <c r="T1840" s="8" t="str">
        <f>TEXT(SalesDataTable[[#This Row],[Order Date]],"mmm")</f>
        <v>Sep</v>
      </c>
    </row>
    <row r="1841" spans="1:20" ht="15.75" x14ac:dyDescent="0.25">
      <c r="A1841" s="2">
        <v>75</v>
      </c>
      <c r="B1841" s="3">
        <v>46272</v>
      </c>
      <c r="C1841" s="4" t="s">
        <v>20</v>
      </c>
      <c r="D1841" s="4" t="s">
        <v>21</v>
      </c>
      <c r="E1841" s="4" t="s">
        <v>22</v>
      </c>
      <c r="F1841" s="4" t="s">
        <v>36</v>
      </c>
      <c r="G1841" s="4" t="s">
        <v>54</v>
      </c>
      <c r="H1841" s="4" t="s">
        <v>55</v>
      </c>
      <c r="I1841" s="5">
        <v>2</v>
      </c>
      <c r="J1841" s="6">
        <v>40.78</v>
      </c>
      <c r="K1841" s="7">
        <v>0</v>
      </c>
      <c r="L1841" s="6">
        <v>15.04</v>
      </c>
      <c r="M1841" s="6">
        <f t="shared" si="112"/>
        <v>81.56</v>
      </c>
      <c r="N1841" s="6">
        <f t="shared" si="113"/>
        <v>30.08</v>
      </c>
      <c r="O1841" s="6">
        <f t="shared" si="114"/>
        <v>51.480000000000004</v>
      </c>
      <c r="P1841" s="8">
        <f t="shared" si="115"/>
        <v>0.63119176066699367</v>
      </c>
      <c r="Q1841" s="9">
        <f>YEAR(SalesDataTable[[#This Row],[Order Date]])</f>
        <v>2026</v>
      </c>
      <c r="R1841" s="8" t="str">
        <f>"Q"&amp;ROUNDUP(MONTH(SalesDataTable[[#This Row],[Order Date]])/3,0)</f>
        <v>Q3</v>
      </c>
      <c r="S1841" s="5">
        <f>MONTH(SalesDataTable[[#This Row],[Order Date]])</f>
        <v>9</v>
      </c>
      <c r="T1841" s="8" t="str">
        <f>TEXT(SalesDataTable[[#This Row],[Order Date]],"mmm")</f>
        <v>Sep</v>
      </c>
    </row>
    <row r="1842" spans="1:20" ht="15.75" x14ac:dyDescent="0.25">
      <c r="A1842" s="2">
        <v>601</v>
      </c>
      <c r="B1842" s="3">
        <v>46272</v>
      </c>
      <c r="C1842" s="4" t="s">
        <v>26</v>
      </c>
      <c r="D1842" s="4" t="s">
        <v>63</v>
      </c>
      <c r="E1842" s="4" t="s">
        <v>22</v>
      </c>
      <c r="F1842" s="4" t="s">
        <v>23</v>
      </c>
      <c r="G1842" s="4" t="s">
        <v>29</v>
      </c>
      <c r="H1842" s="4" t="s">
        <v>37</v>
      </c>
      <c r="I1842" s="5">
        <v>1</v>
      </c>
      <c r="J1842" s="6">
        <v>141.69</v>
      </c>
      <c r="K1842" s="7">
        <v>0</v>
      </c>
      <c r="L1842" s="6">
        <v>80.34</v>
      </c>
      <c r="M1842" s="6">
        <f t="shared" si="112"/>
        <v>141.69</v>
      </c>
      <c r="N1842" s="6">
        <f t="shared" si="113"/>
        <v>80.34</v>
      </c>
      <c r="O1842" s="6">
        <f t="shared" si="114"/>
        <v>61.349999999999994</v>
      </c>
      <c r="P1842" s="8">
        <f t="shared" si="115"/>
        <v>0.43298750793986868</v>
      </c>
      <c r="Q1842" s="9">
        <f>YEAR(SalesDataTable[[#This Row],[Order Date]])</f>
        <v>2026</v>
      </c>
      <c r="R1842" s="8" t="str">
        <f>"Q"&amp;ROUNDUP(MONTH(SalesDataTable[[#This Row],[Order Date]])/3,0)</f>
        <v>Q3</v>
      </c>
      <c r="S1842" s="5">
        <f>MONTH(SalesDataTable[[#This Row],[Order Date]])</f>
        <v>9</v>
      </c>
      <c r="T1842" s="8" t="str">
        <f>TEXT(SalesDataTable[[#This Row],[Order Date]],"mmm")</f>
        <v>Sep</v>
      </c>
    </row>
    <row r="1843" spans="1:20" ht="15.75" x14ac:dyDescent="0.25">
      <c r="A1843" s="2">
        <v>1617</v>
      </c>
      <c r="B1843" s="3">
        <v>46272</v>
      </c>
      <c r="C1843" s="4" t="s">
        <v>40</v>
      </c>
      <c r="D1843" s="4" t="s">
        <v>53</v>
      </c>
      <c r="E1843" s="4" t="s">
        <v>22</v>
      </c>
      <c r="F1843" s="4" t="s">
        <v>33</v>
      </c>
      <c r="G1843" s="4" t="s">
        <v>43</v>
      </c>
      <c r="H1843" s="4" t="s">
        <v>60</v>
      </c>
      <c r="I1843" s="5">
        <v>1</v>
      </c>
      <c r="J1843" s="6">
        <v>83.28</v>
      </c>
      <c r="K1843" s="7">
        <v>0.1</v>
      </c>
      <c r="L1843" s="6">
        <v>39.75</v>
      </c>
      <c r="M1843" s="6">
        <f t="shared" si="112"/>
        <v>74.951999999999998</v>
      </c>
      <c r="N1843" s="6">
        <f t="shared" si="113"/>
        <v>39.75</v>
      </c>
      <c r="O1843" s="6">
        <f t="shared" si="114"/>
        <v>35.201999999999998</v>
      </c>
      <c r="P1843" s="8">
        <f t="shared" si="115"/>
        <v>0.46966058277297468</v>
      </c>
      <c r="Q1843" s="9">
        <f>YEAR(SalesDataTable[[#This Row],[Order Date]])</f>
        <v>2026</v>
      </c>
      <c r="R1843" s="8" t="str">
        <f>"Q"&amp;ROUNDUP(MONTH(SalesDataTable[[#This Row],[Order Date]])/3,0)</f>
        <v>Q3</v>
      </c>
      <c r="S1843" s="5">
        <f>MONTH(SalesDataTable[[#This Row],[Order Date]])</f>
        <v>9</v>
      </c>
      <c r="T1843" s="8" t="str">
        <f>TEXT(SalesDataTable[[#This Row],[Order Date]],"mmm")</f>
        <v>Sep</v>
      </c>
    </row>
    <row r="1844" spans="1:20" ht="15.75" x14ac:dyDescent="0.25">
      <c r="A1844" s="2">
        <v>2305</v>
      </c>
      <c r="B1844" s="3">
        <v>46272</v>
      </c>
      <c r="C1844" s="4" t="s">
        <v>40</v>
      </c>
      <c r="D1844" s="4" t="s">
        <v>51</v>
      </c>
      <c r="E1844" s="4" t="s">
        <v>48</v>
      </c>
      <c r="F1844" s="4" t="s">
        <v>23</v>
      </c>
      <c r="G1844" s="4" t="s">
        <v>43</v>
      </c>
      <c r="H1844" s="4" t="s">
        <v>60</v>
      </c>
      <c r="I1844" s="5">
        <v>2</v>
      </c>
      <c r="J1844" s="6">
        <v>82.43</v>
      </c>
      <c r="K1844" s="7">
        <v>0</v>
      </c>
      <c r="L1844" s="6">
        <v>40.51</v>
      </c>
      <c r="M1844" s="6">
        <f t="shared" si="112"/>
        <v>164.86</v>
      </c>
      <c r="N1844" s="6">
        <f t="shared" si="113"/>
        <v>81.02</v>
      </c>
      <c r="O1844" s="6">
        <f t="shared" si="114"/>
        <v>83.840000000000018</v>
      </c>
      <c r="P1844" s="8">
        <f t="shared" si="115"/>
        <v>0.50855271139148372</v>
      </c>
      <c r="Q1844" s="9">
        <f>YEAR(SalesDataTable[[#This Row],[Order Date]])</f>
        <v>2026</v>
      </c>
      <c r="R1844" s="8" t="str">
        <f>"Q"&amp;ROUNDUP(MONTH(SalesDataTable[[#This Row],[Order Date]])/3,0)</f>
        <v>Q3</v>
      </c>
      <c r="S1844" s="5">
        <f>MONTH(SalesDataTable[[#This Row],[Order Date]])</f>
        <v>9</v>
      </c>
      <c r="T1844" s="8" t="str">
        <f>TEXT(SalesDataTable[[#This Row],[Order Date]],"mmm")</f>
        <v>Sep</v>
      </c>
    </row>
    <row r="1845" spans="1:20" ht="15.75" x14ac:dyDescent="0.25">
      <c r="A1845" s="2">
        <v>2344</v>
      </c>
      <c r="B1845" s="3">
        <v>46272</v>
      </c>
      <c r="C1845" s="4" t="s">
        <v>20</v>
      </c>
      <c r="D1845" s="4" t="s">
        <v>70</v>
      </c>
      <c r="E1845" s="4" t="s">
        <v>48</v>
      </c>
      <c r="F1845" s="4" t="s">
        <v>33</v>
      </c>
      <c r="G1845" s="4" t="s">
        <v>54</v>
      </c>
      <c r="H1845" s="4" t="s">
        <v>62</v>
      </c>
      <c r="I1845" s="5">
        <v>4</v>
      </c>
      <c r="J1845" s="6">
        <v>36.380000000000003</v>
      </c>
      <c r="K1845" s="7">
        <v>0</v>
      </c>
      <c r="L1845" s="6">
        <v>14.16</v>
      </c>
      <c r="M1845" s="6">
        <f t="shared" si="112"/>
        <v>145.52000000000001</v>
      </c>
      <c r="N1845" s="6">
        <f t="shared" si="113"/>
        <v>56.64</v>
      </c>
      <c r="O1845" s="6">
        <f t="shared" si="114"/>
        <v>88.88000000000001</v>
      </c>
      <c r="P1845" s="8">
        <f t="shared" si="115"/>
        <v>0.61077515118196812</v>
      </c>
      <c r="Q1845" s="9">
        <f>YEAR(SalesDataTable[[#This Row],[Order Date]])</f>
        <v>2026</v>
      </c>
      <c r="R1845" s="8" t="str">
        <f>"Q"&amp;ROUNDUP(MONTH(SalesDataTable[[#This Row],[Order Date]])/3,0)</f>
        <v>Q3</v>
      </c>
      <c r="S1845" s="5">
        <f>MONTH(SalesDataTable[[#This Row],[Order Date]])</f>
        <v>9</v>
      </c>
      <c r="T1845" s="8" t="str">
        <f>TEXT(SalesDataTable[[#This Row],[Order Date]],"mmm")</f>
        <v>Sep</v>
      </c>
    </row>
    <row r="1846" spans="1:20" ht="15.75" x14ac:dyDescent="0.25">
      <c r="A1846" s="2">
        <v>2601</v>
      </c>
      <c r="B1846" s="3">
        <v>46272</v>
      </c>
      <c r="C1846" s="4" t="s">
        <v>26</v>
      </c>
      <c r="D1846" s="4" t="s">
        <v>61</v>
      </c>
      <c r="E1846" s="4" t="s">
        <v>22</v>
      </c>
      <c r="F1846" s="4" t="s">
        <v>33</v>
      </c>
      <c r="G1846" s="4" t="s">
        <v>24</v>
      </c>
      <c r="H1846" s="4" t="s">
        <v>25</v>
      </c>
      <c r="I1846" s="5">
        <v>1</v>
      </c>
      <c r="J1846" s="6">
        <v>82.86</v>
      </c>
      <c r="K1846" s="7">
        <v>0</v>
      </c>
      <c r="L1846" s="6">
        <v>43.33</v>
      </c>
      <c r="M1846" s="6">
        <f t="shared" si="112"/>
        <v>82.86</v>
      </c>
      <c r="N1846" s="6">
        <f t="shared" si="113"/>
        <v>43.33</v>
      </c>
      <c r="O1846" s="6">
        <f t="shared" si="114"/>
        <v>39.53</v>
      </c>
      <c r="P1846" s="8">
        <f t="shared" si="115"/>
        <v>0.47706975621530295</v>
      </c>
      <c r="Q1846" s="9">
        <f>YEAR(SalesDataTable[[#This Row],[Order Date]])</f>
        <v>2026</v>
      </c>
      <c r="R1846" s="8" t="str">
        <f>"Q"&amp;ROUNDUP(MONTH(SalesDataTable[[#This Row],[Order Date]])/3,0)</f>
        <v>Q3</v>
      </c>
      <c r="S1846" s="5">
        <f>MONTH(SalesDataTable[[#This Row],[Order Date]])</f>
        <v>9</v>
      </c>
      <c r="T1846" s="8" t="str">
        <f>TEXT(SalesDataTable[[#This Row],[Order Date]],"mmm")</f>
        <v>Sep</v>
      </c>
    </row>
    <row r="1847" spans="1:20" ht="15.75" x14ac:dyDescent="0.25">
      <c r="A1847" s="2">
        <v>2831</v>
      </c>
      <c r="B1847" s="3">
        <v>46272</v>
      </c>
      <c r="C1847" s="4" t="s">
        <v>20</v>
      </c>
      <c r="D1847" s="4" t="s">
        <v>56</v>
      </c>
      <c r="E1847" s="4" t="s">
        <v>22</v>
      </c>
      <c r="F1847" s="4" t="s">
        <v>33</v>
      </c>
      <c r="G1847" s="4" t="s">
        <v>34</v>
      </c>
      <c r="H1847" s="4" t="s">
        <v>52</v>
      </c>
      <c r="I1847" s="5">
        <v>1</v>
      </c>
      <c r="J1847" s="6">
        <v>46.44</v>
      </c>
      <c r="K1847" s="7">
        <v>0.05</v>
      </c>
      <c r="L1847" s="6">
        <v>17.88</v>
      </c>
      <c r="M1847" s="6">
        <f t="shared" si="112"/>
        <v>44.117999999999995</v>
      </c>
      <c r="N1847" s="6">
        <f t="shared" si="113"/>
        <v>17.88</v>
      </c>
      <c r="O1847" s="6">
        <f t="shared" si="114"/>
        <v>26.237999999999996</v>
      </c>
      <c r="P1847" s="8">
        <f t="shared" si="115"/>
        <v>0.59472324221406225</v>
      </c>
      <c r="Q1847" s="9">
        <f>YEAR(SalesDataTable[[#This Row],[Order Date]])</f>
        <v>2026</v>
      </c>
      <c r="R1847" s="8" t="str">
        <f>"Q"&amp;ROUNDUP(MONTH(SalesDataTable[[#This Row],[Order Date]])/3,0)</f>
        <v>Q3</v>
      </c>
      <c r="S1847" s="5">
        <f>MONTH(SalesDataTable[[#This Row],[Order Date]])</f>
        <v>9</v>
      </c>
      <c r="T1847" s="8" t="str">
        <f>TEXT(SalesDataTable[[#This Row],[Order Date]],"mmm")</f>
        <v>Sep</v>
      </c>
    </row>
    <row r="1848" spans="1:20" ht="15.75" x14ac:dyDescent="0.25">
      <c r="A1848" s="2">
        <v>2845</v>
      </c>
      <c r="B1848" s="3">
        <v>46272</v>
      </c>
      <c r="C1848" s="4" t="s">
        <v>20</v>
      </c>
      <c r="D1848" s="4" t="s">
        <v>21</v>
      </c>
      <c r="E1848" s="4" t="s">
        <v>28</v>
      </c>
      <c r="F1848" s="4" t="s">
        <v>36</v>
      </c>
      <c r="G1848" s="4" t="s">
        <v>34</v>
      </c>
      <c r="H1848" s="4" t="s">
        <v>64</v>
      </c>
      <c r="I1848" s="5">
        <v>4</v>
      </c>
      <c r="J1848" s="6">
        <v>133.26</v>
      </c>
      <c r="K1848" s="7">
        <v>0.1</v>
      </c>
      <c r="L1848" s="6">
        <v>68.77</v>
      </c>
      <c r="M1848" s="6">
        <f t="shared" si="112"/>
        <v>479.73599999999999</v>
      </c>
      <c r="N1848" s="6">
        <f t="shared" si="113"/>
        <v>275.08</v>
      </c>
      <c r="O1848" s="6">
        <f t="shared" si="114"/>
        <v>204.65600000000001</v>
      </c>
      <c r="P1848" s="8">
        <f t="shared" si="115"/>
        <v>0.42660129738022579</v>
      </c>
      <c r="Q1848" s="9">
        <f>YEAR(SalesDataTable[[#This Row],[Order Date]])</f>
        <v>2026</v>
      </c>
      <c r="R1848" s="8" t="str">
        <f>"Q"&amp;ROUNDUP(MONTH(SalesDataTable[[#This Row],[Order Date]])/3,0)</f>
        <v>Q3</v>
      </c>
      <c r="S1848" s="5">
        <f>MONTH(SalesDataTable[[#This Row],[Order Date]])</f>
        <v>9</v>
      </c>
      <c r="T1848" s="8" t="str">
        <f>TEXT(SalesDataTable[[#This Row],[Order Date]],"mmm")</f>
        <v>Sep</v>
      </c>
    </row>
    <row r="1849" spans="1:20" ht="15.75" x14ac:dyDescent="0.25">
      <c r="A1849" s="2">
        <v>3679</v>
      </c>
      <c r="B1849" s="3">
        <v>46272</v>
      </c>
      <c r="C1849" s="4" t="s">
        <v>26</v>
      </c>
      <c r="D1849" s="4" t="s">
        <v>63</v>
      </c>
      <c r="E1849" s="4" t="s">
        <v>48</v>
      </c>
      <c r="F1849" s="4" t="s">
        <v>33</v>
      </c>
      <c r="G1849" s="4" t="s">
        <v>29</v>
      </c>
      <c r="H1849" s="4" t="s">
        <v>37</v>
      </c>
      <c r="I1849" s="5">
        <v>1</v>
      </c>
      <c r="J1849" s="6">
        <v>147.36000000000001</v>
      </c>
      <c r="K1849" s="7">
        <v>0</v>
      </c>
      <c r="L1849" s="6">
        <v>81.599999999999994</v>
      </c>
      <c r="M1849" s="6">
        <f t="shared" si="112"/>
        <v>147.36000000000001</v>
      </c>
      <c r="N1849" s="6">
        <f t="shared" si="113"/>
        <v>81.599999999999994</v>
      </c>
      <c r="O1849" s="6">
        <f t="shared" si="114"/>
        <v>65.760000000000019</v>
      </c>
      <c r="P1849" s="8">
        <f t="shared" si="115"/>
        <v>0.44625407166123787</v>
      </c>
      <c r="Q1849" s="9">
        <f>YEAR(SalesDataTable[[#This Row],[Order Date]])</f>
        <v>2026</v>
      </c>
      <c r="R1849" s="8" t="str">
        <f>"Q"&amp;ROUNDUP(MONTH(SalesDataTable[[#This Row],[Order Date]])/3,0)</f>
        <v>Q3</v>
      </c>
      <c r="S1849" s="5">
        <f>MONTH(SalesDataTable[[#This Row],[Order Date]])</f>
        <v>9</v>
      </c>
      <c r="T1849" s="8" t="str">
        <f>TEXT(SalesDataTable[[#This Row],[Order Date]],"mmm")</f>
        <v>Sep</v>
      </c>
    </row>
    <row r="1850" spans="1:20" ht="15.75" x14ac:dyDescent="0.25">
      <c r="A1850" s="2">
        <v>3828</v>
      </c>
      <c r="B1850" s="3">
        <v>46272</v>
      </c>
      <c r="C1850" s="4" t="s">
        <v>20</v>
      </c>
      <c r="D1850" s="4" t="s">
        <v>21</v>
      </c>
      <c r="E1850" s="4" t="s">
        <v>22</v>
      </c>
      <c r="F1850" s="4" t="s">
        <v>33</v>
      </c>
      <c r="G1850" s="4" t="s">
        <v>34</v>
      </c>
      <c r="H1850" s="4" t="s">
        <v>68</v>
      </c>
      <c r="I1850" s="5">
        <v>2</v>
      </c>
      <c r="J1850" s="6">
        <v>166.13</v>
      </c>
      <c r="K1850" s="7">
        <v>0.15</v>
      </c>
      <c r="L1850" s="6">
        <v>86.71</v>
      </c>
      <c r="M1850" s="6">
        <f t="shared" si="112"/>
        <v>282.42099999999999</v>
      </c>
      <c r="N1850" s="6">
        <f t="shared" si="113"/>
        <v>173.42</v>
      </c>
      <c r="O1850" s="6">
        <f t="shared" si="114"/>
        <v>109.001</v>
      </c>
      <c r="P1850" s="8">
        <f t="shared" si="115"/>
        <v>0.38595217777714835</v>
      </c>
      <c r="Q1850" s="9">
        <f>YEAR(SalesDataTable[[#This Row],[Order Date]])</f>
        <v>2026</v>
      </c>
      <c r="R1850" s="8" t="str">
        <f>"Q"&amp;ROUNDUP(MONTH(SalesDataTable[[#This Row],[Order Date]])/3,0)</f>
        <v>Q3</v>
      </c>
      <c r="S1850" s="5">
        <f>MONTH(SalesDataTable[[#This Row],[Order Date]])</f>
        <v>9</v>
      </c>
      <c r="T1850" s="8" t="str">
        <f>TEXT(SalesDataTable[[#This Row],[Order Date]],"mmm")</f>
        <v>Sep</v>
      </c>
    </row>
    <row r="1851" spans="1:20" ht="15.75" x14ac:dyDescent="0.25">
      <c r="A1851" s="2">
        <v>4226</v>
      </c>
      <c r="B1851" s="3">
        <v>46272</v>
      </c>
      <c r="C1851" s="4" t="s">
        <v>31</v>
      </c>
      <c r="D1851" s="4" t="s">
        <v>38</v>
      </c>
      <c r="E1851" s="4" t="s">
        <v>22</v>
      </c>
      <c r="F1851" s="4" t="s">
        <v>33</v>
      </c>
      <c r="G1851" s="4" t="s">
        <v>54</v>
      </c>
      <c r="H1851" s="4" t="s">
        <v>65</v>
      </c>
      <c r="I1851" s="5">
        <v>1</v>
      </c>
      <c r="J1851" s="6">
        <v>51.74</v>
      </c>
      <c r="K1851" s="7">
        <v>0</v>
      </c>
      <c r="L1851" s="6">
        <v>22.45</v>
      </c>
      <c r="M1851" s="6">
        <f t="shared" si="112"/>
        <v>51.74</v>
      </c>
      <c r="N1851" s="6">
        <f t="shared" si="113"/>
        <v>22.45</v>
      </c>
      <c r="O1851" s="6">
        <f t="shared" si="114"/>
        <v>29.290000000000003</v>
      </c>
      <c r="P1851" s="8">
        <f t="shared" si="115"/>
        <v>0.56609972941631237</v>
      </c>
      <c r="Q1851" s="9">
        <f>YEAR(SalesDataTable[[#This Row],[Order Date]])</f>
        <v>2026</v>
      </c>
      <c r="R1851" s="8" t="str">
        <f>"Q"&amp;ROUNDUP(MONTH(SalesDataTable[[#This Row],[Order Date]])/3,0)</f>
        <v>Q3</v>
      </c>
      <c r="S1851" s="5">
        <f>MONTH(SalesDataTable[[#This Row],[Order Date]])</f>
        <v>9</v>
      </c>
      <c r="T1851" s="8" t="str">
        <f>TEXT(SalesDataTable[[#This Row],[Order Date]],"mmm")</f>
        <v>Sep</v>
      </c>
    </row>
    <row r="1852" spans="1:20" ht="15.75" x14ac:dyDescent="0.25">
      <c r="A1852" s="2">
        <v>58</v>
      </c>
      <c r="B1852" s="3">
        <v>46273</v>
      </c>
      <c r="C1852" s="4" t="s">
        <v>20</v>
      </c>
      <c r="D1852" s="4" t="s">
        <v>21</v>
      </c>
      <c r="E1852" s="4" t="s">
        <v>39</v>
      </c>
      <c r="F1852" s="4" t="s">
        <v>23</v>
      </c>
      <c r="G1852" s="4" t="s">
        <v>29</v>
      </c>
      <c r="H1852" s="4" t="s">
        <v>66</v>
      </c>
      <c r="I1852" s="5">
        <v>1</v>
      </c>
      <c r="J1852" s="6">
        <v>71.7</v>
      </c>
      <c r="K1852" s="7">
        <v>0</v>
      </c>
      <c r="L1852" s="6">
        <v>32</v>
      </c>
      <c r="M1852" s="6">
        <f t="shared" si="112"/>
        <v>71.7</v>
      </c>
      <c r="N1852" s="6">
        <f t="shared" si="113"/>
        <v>32</v>
      </c>
      <c r="O1852" s="6">
        <f t="shared" si="114"/>
        <v>39.700000000000003</v>
      </c>
      <c r="P1852" s="8">
        <f t="shared" si="115"/>
        <v>0.55369595536959559</v>
      </c>
      <c r="Q1852" s="9">
        <f>YEAR(SalesDataTable[[#This Row],[Order Date]])</f>
        <v>2026</v>
      </c>
      <c r="R1852" s="8" t="str">
        <f>"Q"&amp;ROUNDUP(MONTH(SalesDataTable[[#This Row],[Order Date]])/3,0)</f>
        <v>Q3</v>
      </c>
      <c r="S1852" s="5">
        <f>MONTH(SalesDataTable[[#This Row],[Order Date]])</f>
        <v>9</v>
      </c>
      <c r="T1852" s="8" t="str">
        <f>TEXT(SalesDataTable[[#This Row],[Order Date]],"mmm")</f>
        <v>Sep</v>
      </c>
    </row>
    <row r="1853" spans="1:20" ht="15.75" x14ac:dyDescent="0.25">
      <c r="A1853" s="2">
        <v>1224</v>
      </c>
      <c r="B1853" s="3">
        <v>46273</v>
      </c>
      <c r="C1853" s="4" t="s">
        <v>31</v>
      </c>
      <c r="D1853" s="4" t="s">
        <v>32</v>
      </c>
      <c r="E1853" s="4" t="s">
        <v>22</v>
      </c>
      <c r="F1853" s="4" t="s">
        <v>23</v>
      </c>
      <c r="G1853" s="4" t="s">
        <v>24</v>
      </c>
      <c r="H1853" s="4" t="s">
        <v>46</v>
      </c>
      <c r="I1853" s="5">
        <v>2</v>
      </c>
      <c r="J1853" s="6">
        <v>39.409999999999997</v>
      </c>
      <c r="K1853" s="7">
        <v>0.05</v>
      </c>
      <c r="L1853" s="6">
        <v>17.12</v>
      </c>
      <c r="M1853" s="6">
        <f t="shared" si="112"/>
        <v>74.878999999999991</v>
      </c>
      <c r="N1853" s="6">
        <f t="shared" si="113"/>
        <v>34.24</v>
      </c>
      <c r="O1853" s="6">
        <f t="shared" si="114"/>
        <v>40.638999999999989</v>
      </c>
      <c r="P1853" s="8">
        <f t="shared" si="115"/>
        <v>0.54272893601677363</v>
      </c>
      <c r="Q1853" s="9">
        <f>YEAR(SalesDataTable[[#This Row],[Order Date]])</f>
        <v>2026</v>
      </c>
      <c r="R1853" s="8" t="str">
        <f>"Q"&amp;ROUNDUP(MONTH(SalesDataTable[[#This Row],[Order Date]])/3,0)</f>
        <v>Q3</v>
      </c>
      <c r="S1853" s="5">
        <f>MONTH(SalesDataTable[[#This Row],[Order Date]])</f>
        <v>9</v>
      </c>
      <c r="T1853" s="8" t="str">
        <f>TEXT(SalesDataTable[[#This Row],[Order Date]],"mmm")</f>
        <v>Sep</v>
      </c>
    </row>
    <row r="1854" spans="1:20" ht="15.75" x14ac:dyDescent="0.25">
      <c r="A1854" s="2">
        <v>4345</v>
      </c>
      <c r="B1854" s="3">
        <v>46273</v>
      </c>
      <c r="C1854" s="4" t="s">
        <v>20</v>
      </c>
      <c r="D1854" s="4" t="s">
        <v>56</v>
      </c>
      <c r="E1854" s="4" t="s">
        <v>22</v>
      </c>
      <c r="F1854" s="4" t="s">
        <v>33</v>
      </c>
      <c r="G1854" s="4" t="s">
        <v>43</v>
      </c>
      <c r="H1854" s="4" t="s">
        <v>44</v>
      </c>
      <c r="I1854" s="5">
        <v>2</v>
      </c>
      <c r="J1854" s="6">
        <v>345.33</v>
      </c>
      <c r="K1854" s="7">
        <v>0</v>
      </c>
      <c r="L1854" s="6">
        <v>198.22</v>
      </c>
      <c r="M1854" s="6">
        <f t="shared" si="112"/>
        <v>690.66</v>
      </c>
      <c r="N1854" s="6">
        <f t="shared" si="113"/>
        <v>396.44</v>
      </c>
      <c r="O1854" s="6">
        <f t="shared" si="114"/>
        <v>294.21999999999997</v>
      </c>
      <c r="P1854" s="8">
        <f t="shared" si="115"/>
        <v>0.42599832044710856</v>
      </c>
      <c r="Q1854" s="9">
        <f>YEAR(SalesDataTable[[#This Row],[Order Date]])</f>
        <v>2026</v>
      </c>
      <c r="R1854" s="8" t="str">
        <f>"Q"&amp;ROUNDUP(MONTH(SalesDataTable[[#This Row],[Order Date]])/3,0)</f>
        <v>Q3</v>
      </c>
      <c r="S1854" s="5">
        <f>MONTH(SalesDataTable[[#This Row],[Order Date]])</f>
        <v>9</v>
      </c>
      <c r="T1854" s="8" t="str">
        <f>TEXT(SalesDataTable[[#This Row],[Order Date]],"mmm")</f>
        <v>Sep</v>
      </c>
    </row>
    <row r="1855" spans="1:20" ht="15.75" x14ac:dyDescent="0.25">
      <c r="A1855" s="2">
        <v>1069</v>
      </c>
      <c r="B1855" s="3">
        <v>46274</v>
      </c>
      <c r="C1855" s="4" t="s">
        <v>40</v>
      </c>
      <c r="D1855" s="4" t="s">
        <v>67</v>
      </c>
      <c r="E1855" s="4" t="s">
        <v>22</v>
      </c>
      <c r="F1855" s="4" t="s">
        <v>23</v>
      </c>
      <c r="G1855" s="4" t="s">
        <v>29</v>
      </c>
      <c r="H1855" s="4" t="s">
        <v>37</v>
      </c>
      <c r="I1855" s="5">
        <v>1</v>
      </c>
      <c r="J1855" s="6">
        <v>145.33000000000001</v>
      </c>
      <c r="K1855" s="7">
        <v>0.1</v>
      </c>
      <c r="L1855" s="6">
        <v>80.97</v>
      </c>
      <c r="M1855" s="6">
        <f t="shared" si="112"/>
        <v>130.79700000000003</v>
      </c>
      <c r="N1855" s="6">
        <f t="shared" si="113"/>
        <v>80.97</v>
      </c>
      <c r="O1855" s="6">
        <f t="shared" si="114"/>
        <v>49.827000000000027</v>
      </c>
      <c r="P1855" s="8">
        <f t="shared" si="115"/>
        <v>0.3809491043372556</v>
      </c>
      <c r="Q1855" s="9">
        <f>YEAR(SalesDataTable[[#This Row],[Order Date]])</f>
        <v>2026</v>
      </c>
      <c r="R1855" s="8" t="str">
        <f>"Q"&amp;ROUNDUP(MONTH(SalesDataTable[[#This Row],[Order Date]])/3,0)</f>
        <v>Q3</v>
      </c>
      <c r="S1855" s="5">
        <f>MONTH(SalesDataTable[[#This Row],[Order Date]])</f>
        <v>9</v>
      </c>
      <c r="T1855" s="8" t="str">
        <f>TEXT(SalesDataTable[[#This Row],[Order Date]],"mmm")</f>
        <v>Sep</v>
      </c>
    </row>
    <row r="1856" spans="1:20" ht="15.75" x14ac:dyDescent="0.25">
      <c r="A1856" s="2">
        <v>1489</v>
      </c>
      <c r="B1856" s="3">
        <v>46274</v>
      </c>
      <c r="C1856" s="4" t="s">
        <v>20</v>
      </c>
      <c r="D1856" s="4" t="s">
        <v>21</v>
      </c>
      <c r="E1856" s="4" t="s">
        <v>22</v>
      </c>
      <c r="F1856" s="4" t="s">
        <v>23</v>
      </c>
      <c r="G1856" s="4" t="s">
        <v>24</v>
      </c>
      <c r="H1856" s="4" t="s">
        <v>42</v>
      </c>
      <c r="I1856" s="5">
        <v>3</v>
      </c>
      <c r="J1856" s="6">
        <v>50.03</v>
      </c>
      <c r="K1856" s="7">
        <v>0.1</v>
      </c>
      <c r="L1856" s="6">
        <v>22.89</v>
      </c>
      <c r="M1856" s="6">
        <f t="shared" si="112"/>
        <v>135.08100000000002</v>
      </c>
      <c r="N1856" s="6">
        <f t="shared" si="113"/>
        <v>68.67</v>
      </c>
      <c r="O1856" s="6">
        <f t="shared" si="114"/>
        <v>66.411000000000016</v>
      </c>
      <c r="P1856" s="8">
        <f t="shared" si="115"/>
        <v>0.49163835032313952</v>
      </c>
      <c r="Q1856" s="9">
        <f>YEAR(SalesDataTable[[#This Row],[Order Date]])</f>
        <v>2026</v>
      </c>
      <c r="R1856" s="8" t="str">
        <f>"Q"&amp;ROUNDUP(MONTH(SalesDataTable[[#This Row],[Order Date]])/3,0)</f>
        <v>Q3</v>
      </c>
      <c r="S1856" s="5">
        <f>MONTH(SalesDataTable[[#This Row],[Order Date]])</f>
        <v>9</v>
      </c>
      <c r="T1856" s="8" t="str">
        <f>TEXT(SalesDataTable[[#This Row],[Order Date]],"mmm")</f>
        <v>Sep</v>
      </c>
    </row>
    <row r="1857" spans="1:20" ht="15.75" x14ac:dyDescent="0.25">
      <c r="A1857" s="2">
        <v>2045</v>
      </c>
      <c r="B1857" s="3">
        <v>46274</v>
      </c>
      <c r="C1857" s="4" t="s">
        <v>26</v>
      </c>
      <c r="D1857" s="4" t="s">
        <v>27</v>
      </c>
      <c r="E1857" s="4" t="s">
        <v>48</v>
      </c>
      <c r="F1857" s="4" t="s">
        <v>23</v>
      </c>
      <c r="G1857" s="4" t="s">
        <v>34</v>
      </c>
      <c r="H1857" s="4" t="s">
        <v>35</v>
      </c>
      <c r="I1857" s="5">
        <v>1</v>
      </c>
      <c r="J1857" s="6">
        <v>35.68</v>
      </c>
      <c r="K1857" s="7">
        <v>0.05</v>
      </c>
      <c r="L1857" s="6">
        <v>13.37</v>
      </c>
      <c r="M1857" s="6">
        <f t="shared" si="112"/>
        <v>33.896000000000001</v>
      </c>
      <c r="N1857" s="6">
        <f t="shared" si="113"/>
        <v>13.37</v>
      </c>
      <c r="O1857" s="6">
        <f t="shared" si="114"/>
        <v>20.526000000000003</v>
      </c>
      <c r="P1857" s="8">
        <f t="shared" si="115"/>
        <v>0.60555817795610112</v>
      </c>
      <c r="Q1857" s="9">
        <f>YEAR(SalesDataTable[[#This Row],[Order Date]])</f>
        <v>2026</v>
      </c>
      <c r="R1857" s="8" t="str">
        <f>"Q"&amp;ROUNDUP(MONTH(SalesDataTable[[#This Row],[Order Date]])/3,0)</f>
        <v>Q3</v>
      </c>
      <c r="S1857" s="5">
        <f>MONTH(SalesDataTable[[#This Row],[Order Date]])</f>
        <v>9</v>
      </c>
      <c r="T1857" s="8" t="str">
        <f>TEXT(SalesDataTable[[#This Row],[Order Date]],"mmm")</f>
        <v>Sep</v>
      </c>
    </row>
    <row r="1858" spans="1:20" ht="15.75" x14ac:dyDescent="0.25">
      <c r="A1858" s="2">
        <v>2610</v>
      </c>
      <c r="B1858" s="3">
        <v>46274</v>
      </c>
      <c r="C1858" s="4" t="s">
        <v>40</v>
      </c>
      <c r="D1858" s="4" t="s">
        <v>53</v>
      </c>
      <c r="E1858" s="4" t="s">
        <v>22</v>
      </c>
      <c r="F1858" s="4" t="s">
        <v>23</v>
      </c>
      <c r="G1858" s="4" t="s">
        <v>43</v>
      </c>
      <c r="H1858" s="4" t="s">
        <v>44</v>
      </c>
      <c r="I1858" s="5">
        <v>1</v>
      </c>
      <c r="J1858" s="6">
        <v>341.87</v>
      </c>
      <c r="K1858" s="7">
        <v>0.1</v>
      </c>
      <c r="L1858" s="6">
        <v>190.66</v>
      </c>
      <c r="M1858" s="6">
        <f t="shared" ref="M1858:M1921" si="116">I1858*J1858*(1-K1858)</f>
        <v>307.68299999999999</v>
      </c>
      <c r="N1858" s="6">
        <f t="shared" ref="N1858:N1921" si="117">I1858*L1858</f>
        <v>190.66</v>
      </c>
      <c r="O1858" s="6">
        <f t="shared" ref="O1858:O1921" si="118">M1858-N1858</f>
        <v>117.023</v>
      </c>
      <c r="P1858" s="8">
        <f t="shared" ref="P1858:P1921" si="119">IFERROR(O1858/M1858,0)</f>
        <v>0.38033625517171893</v>
      </c>
      <c r="Q1858" s="9">
        <f>YEAR(SalesDataTable[[#This Row],[Order Date]])</f>
        <v>2026</v>
      </c>
      <c r="R1858" s="8" t="str">
        <f>"Q"&amp;ROUNDUP(MONTH(SalesDataTable[[#This Row],[Order Date]])/3,0)</f>
        <v>Q3</v>
      </c>
      <c r="S1858" s="5">
        <f>MONTH(SalesDataTable[[#This Row],[Order Date]])</f>
        <v>9</v>
      </c>
      <c r="T1858" s="8" t="str">
        <f>TEXT(SalesDataTable[[#This Row],[Order Date]],"mmm")</f>
        <v>Sep</v>
      </c>
    </row>
    <row r="1859" spans="1:20" ht="15.75" x14ac:dyDescent="0.25">
      <c r="A1859" s="2">
        <v>4210</v>
      </c>
      <c r="B1859" s="3">
        <v>46274</v>
      </c>
      <c r="C1859" s="4" t="s">
        <v>26</v>
      </c>
      <c r="D1859" s="4" t="s">
        <v>47</v>
      </c>
      <c r="E1859" s="4" t="s">
        <v>22</v>
      </c>
      <c r="F1859" s="4" t="s">
        <v>23</v>
      </c>
      <c r="G1859" s="4" t="s">
        <v>34</v>
      </c>
      <c r="H1859" s="4" t="s">
        <v>68</v>
      </c>
      <c r="I1859" s="5">
        <v>1</v>
      </c>
      <c r="J1859" s="6">
        <v>164.6</v>
      </c>
      <c r="K1859" s="7">
        <v>0</v>
      </c>
      <c r="L1859" s="6">
        <v>87.21</v>
      </c>
      <c r="M1859" s="6">
        <f t="shared" si="116"/>
        <v>164.6</v>
      </c>
      <c r="N1859" s="6">
        <f t="shared" si="117"/>
        <v>87.21</v>
      </c>
      <c r="O1859" s="6">
        <f t="shared" si="118"/>
        <v>77.39</v>
      </c>
      <c r="P1859" s="8">
        <f t="shared" si="119"/>
        <v>0.47017010935601461</v>
      </c>
      <c r="Q1859" s="9">
        <f>YEAR(SalesDataTable[[#This Row],[Order Date]])</f>
        <v>2026</v>
      </c>
      <c r="R1859" s="8" t="str">
        <f>"Q"&amp;ROUNDUP(MONTH(SalesDataTable[[#This Row],[Order Date]])/3,0)</f>
        <v>Q3</v>
      </c>
      <c r="S1859" s="5">
        <f>MONTH(SalesDataTable[[#This Row],[Order Date]])</f>
        <v>9</v>
      </c>
      <c r="T1859" s="8" t="str">
        <f>TEXT(SalesDataTable[[#This Row],[Order Date]],"mmm")</f>
        <v>Sep</v>
      </c>
    </row>
    <row r="1860" spans="1:20" ht="15.75" x14ac:dyDescent="0.25">
      <c r="A1860" s="2">
        <v>4584</v>
      </c>
      <c r="B1860" s="3">
        <v>46274</v>
      </c>
      <c r="C1860" s="4" t="s">
        <v>40</v>
      </c>
      <c r="D1860" s="4" t="s">
        <v>53</v>
      </c>
      <c r="E1860" s="4" t="s">
        <v>22</v>
      </c>
      <c r="F1860" s="4" t="s">
        <v>23</v>
      </c>
      <c r="G1860" s="4" t="s">
        <v>54</v>
      </c>
      <c r="H1860" s="4" t="s">
        <v>55</v>
      </c>
      <c r="I1860" s="5">
        <v>2</v>
      </c>
      <c r="J1860" s="6">
        <v>41.24</v>
      </c>
      <c r="K1860" s="7">
        <v>0</v>
      </c>
      <c r="L1860" s="6">
        <v>14.46</v>
      </c>
      <c r="M1860" s="6">
        <f t="shared" si="116"/>
        <v>82.48</v>
      </c>
      <c r="N1860" s="6">
        <f t="shared" si="117"/>
        <v>28.92</v>
      </c>
      <c r="O1860" s="6">
        <f t="shared" si="118"/>
        <v>53.56</v>
      </c>
      <c r="P1860" s="8">
        <f t="shared" si="119"/>
        <v>0.64936954413191073</v>
      </c>
      <c r="Q1860" s="9">
        <f>YEAR(SalesDataTable[[#This Row],[Order Date]])</f>
        <v>2026</v>
      </c>
      <c r="R1860" s="8" t="str">
        <f>"Q"&amp;ROUNDUP(MONTH(SalesDataTable[[#This Row],[Order Date]])/3,0)</f>
        <v>Q3</v>
      </c>
      <c r="S1860" s="5">
        <f>MONTH(SalesDataTable[[#This Row],[Order Date]])</f>
        <v>9</v>
      </c>
      <c r="T1860" s="8" t="str">
        <f>TEXT(SalesDataTable[[#This Row],[Order Date]],"mmm")</f>
        <v>Sep</v>
      </c>
    </row>
    <row r="1861" spans="1:20" ht="15.75" x14ac:dyDescent="0.25">
      <c r="A1861" s="2">
        <v>44</v>
      </c>
      <c r="B1861" s="3">
        <v>46275</v>
      </c>
      <c r="C1861" s="4" t="s">
        <v>31</v>
      </c>
      <c r="D1861" s="4" t="s">
        <v>59</v>
      </c>
      <c r="E1861" s="4" t="s">
        <v>39</v>
      </c>
      <c r="F1861" s="4" t="s">
        <v>33</v>
      </c>
      <c r="G1861" s="4" t="s">
        <v>24</v>
      </c>
      <c r="H1861" s="4" t="s">
        <v>46</v>
      </c>
      <c r="I1861" s="5">
        <v>1</v>
      </c>
      <c r="J1861" s="6">
        <v>40.1</v>
      </c>
      <c r="K1861" s="7">
        <v>0</v>
      </c>
      <c r="L1861" s="6">
        <v>16.920000000000002</v>
      </c>
      <c r="M1861" s="6">
        <f t="shared" si="116"/>
        <v>40.1</v>
      </c>
      <c r="N1861" s="6">
        <f t="shared" si="117"/>
        <v>16.920000000000002</v>
      </c>
      <c r="O1861" s="6">
        <f t="shared" si="118"/>
        <v>23.18</v>
      </c>
      <c r="P1861" s="8">
        <f t="shared" si="119"/>
        <v>0.57805486284289276</v>
      </c>
      <c r="Q1861" s="9">
        <f>YEAR(SalesDataTable[[#This Row],[Order Date]])</f>
        <v>2026</v>
      </c>
      <c r="R1861" s="8" t="str">
        <f>"Q"&amp;ROUNDUP(MONTH(SalesDataTable[[#This Row],[Order Date]])/3,0)</f>
        <v>Q3</v>
      </c>
      <c r="S1861" s="5">
        <f>MONTH(SalesDataTable[[#This Row],[Order Date]])</f>
        <v>9</v>
      </c>
      <c r="T1861" s="8" t="str">
        <f>TEXT(SalesDataTable[[#This Row],[Order Date]],"mmm")</f>
        <v>Sep</v>
      </c>
    </row>
    <row r="1862" spans="1:20" ht="15.75" x14ac:dyDescent="0.25">
      <c r="A1862" s="2">
        <v>97</v>
      </c>
      <c r="B1862" s="3">
        <v>46275</v>
      </c>
      <c r="C1862" s="4" t="s">
        <v>26</v>
      </c>
      <c r="D1862" s="4" t="s">
        <v>47</v>
      </c>
      <c r="E1862" s="4" t="s">
        <v>22</v>
      </c>
      <c r="F1862" s="4" t="s">
        <v>33</v>
      </c>
      <c r="G1862" s="4" t="s">
        <v>43</v>
      </c>
      <c r="H1862" s="4" t="s">
        <v>60</v>
      </c>
      <c r="I1862" s="5">
        <v>2</v>
      </c>
      <c r="J1862" s="6">
        <v>80.239999999999995</v>
      </c>
      <c r="K1862" s="7">
        <v>0</v>
      </c>
      <c r="L1862" s="6">
        <v>40.5</v>
      </c>
      <c r="M1862" s="6">
        <f t="shared" si="116"/>
        <v>160.47999999999999</v>
      </c>
      <c r="N1862" s="6">
        <f t="shared" si="117"/>
        <v>81</v>
      </c>
      <c r="O1862" s="6">
        <f t="shared" si="118"/>
        <v>79.47999999999999</v>
      </c>
      <c r="P1862" s="8">
        <f t="shared" si="119"/>
        <v>0.49526420737786636</v>
      </c>
      <c r="Q1862" s="9">
        <f>YEAR(SalesDataTable[[#This Row],[Order Date]])</f>
        <v>2026</v>
      </c>
      <c r="R1862" s="8" t="str">
        <f>"Q"&amp;ROUNDUP(MONTH(SalesDataTable[[#This Row],[Order Date]])/3,0)</f>
        <v>Q3</v>
      </c>
      <c r="S1862" s="5">
        <f>MONTH(SalesDataTable[[#This Row],[Order Date]])</f>
        <v>9</v>
      </c>
      <c r="T1862" s="8" t="str">
        <f>TEXT(SalesDataTable[[#This Row],[Order Date]],"mmm")</f>
        <v>Sep</v>
      </c>
    </row>
    <row r="1863" spans="1:20" ht="15.75" x14ac:dyDescent="0.25">
      <c r="A1863" s="2">
        <v>1015</v>
      </c>
      <c r="B1863" s="3">
        <v>46275</v>
      </c>
      <c r="C1863" s="4" t="s">
        <v>31</v>
      </c>
      <c r="D1863" s="4" t="s">
        <v>38</v>
      </c>
      <c r="E1863" s="4" t="s">
        <v>22</v>
      </c>
      <c r="F1863" s="4" t="s">
        <v>33</v>
      </c>
      <c r="G1863" s="4" t="s">
        <v>29</v>
      </c>
      <c r="H1863" s="4" t="s">
        <v>57</v>
      </c>
      <c r="I1863" s="5">
        <v>4</v>
      </c>
      <c r="J1863" s="6">
        <v>151.01</v>
      </c>
      <c r="K1863" s="7">
        <v>0</v>
      </c>
      <c r="L1863" s="6">
        <v>80.569999999999993</v>
      </c>
      <c r="M1863" s="6">
        <f t="shared" si="116"/>
        <v>604.04</v>
      </c>
      <c r="N1863" s="6">
        <f t="shared" si="117"/>
        <v>322.27999999999997</v>
      </c>
      <c r="O1863" s="6">
        <f t="shared" si="118"/>
        <v>281.76</v>
      </c>
      <c r="P1863" s="8">
        <f t="shared" si="119"/>
        <v>0.46645917488908023</v>
      </c>
      <c r="Q1863" s="9">
        <f>YEAR(SalesDataTable[[#This Row],[Order Date]])</f>
        <v>2026</v>
      </c>
      <c r="R1863" s="8" t="str">
        <f>"Q"&amp;ROUNDUP(MONTH(SalesDataTable[[#This Row],[Order Date]])/3,0)</f>
        <v>Q3</v>
      </c>
      <c r="S1863" s="5">
        <f>MONTH(SalesDataTable[[#This Row],[Order Date]])</f>
        <v>9</v>
      </c>
      <c r="T1863" s="8" t="str">
        <f>TEXT(SalesDataTable[[#This Row],[Order Date]],"mmm")</f>
        <v>Sep</v>
      </c>
    </row>
    <row r="1864" spans="1:20" ht="15.75" x14ac:dyDescent="0.25">
      <c r="A1864" s="2">
        <v>1128</v>
      </c>
      <c r="B1864" s="3">
        <v>46275</v>
      </c>
      <c r="C1864" s="4" t="s">
        <v>20</v>
      </c>
      <c r="D1864" s="4" t="s">
        <v>70</v>
      </c>
      <c r="E1864" s="4" t="s">
        <v>48</v>
      </c>
      <c r="F1864" s="4" t="s">
        <v>23</v>
      </c>
      <c r="G1864" s="4" t="s">
        <v>24</v>
      </c>
      <c r="H1864" s="4" t="s">
        <v>42</v>
      </c>
      <c r="I1864" s="5">
        <v>1</v>
      </c>
      <c r="J1864" s="6">
        <v>51.32</v>
      </c>
      <c r="K1864" s="7">
        <v>0.1</v>
      </c>
      <c r="L1864" s="6">
        <v>22.67</v>
      </c>
      <c r="M1864" s="6">
        <f t="shared" si="116"/>
        <v>46.188000000000002</v>
      </c>
      <c r="N1864" s="6">
        <f t="shared" si="117"/>
        <v>22.67</v>
      </c>
      <c r="O1864" s="6">
        <f t="shared" si="118"/>
        <v>23.518000000000001</v>
      </c>
      <c r="P1864" s="8">
        <f t="shared" si="119"/>
        <v>0.50917987356023209</v>
      </c>
      <c r="Q1864" s="9">
        <f>YEAR(SalesDataTable[[#This Row],[Order Date]])</f>
        <v>2026</v>
      </c>
      <c r="R1864" s="8" t="str">
        <f>"Q"&amp;ROUNDUP(MONTH(SalesDataTable[[#This Row],[Order Date]])/3,0)</f>
        <v>Q3</v>
      </c>
      <c r="S1864" s="5">
        <f>MONTH(SalesDataTable[[#This Row],[Order Date]])</f>
        <v>9</v>
      </c>
      <c r="T1864" s="8" t="str">
        <f>TEXT(SalesDataTable[[#This Row],[Order Date]],"mmm")</f>
        <v>Sep</v>
      </c>
    </row>
    <row r="1865" spans="1:20" ht="15.75" x14ac:dyDescent="0.25">
      <c r="A1865" s="2">
        <v>3548</v>
      </c>
      <c r="B1865" s="3">
        <v>46275</v>
      </c>
      <c r="C1865" s="4" t="s">
        <v>40</v>
      </c>
      <c r="D1865" s="4" t="s">
        <v>51</v>
      </c>
      <c r="E1865" s="4" t="s">
        <v>39</v>
      </c>
      <c r="F1865" s="4" t="s">
        <v>23</v>
      </c>
      <c r="G1865" s="4" t="s">
        <v>29</v>
      </c>
      <c r="H1865" s="4" t="s">
        <v>66</v>
      </c>
      <c r="I1865" s="5">
        <v>2</v>
      </c>
      <c r="J1865" s="6">
        <v>72.61</v>
      </c>
      <c r="K1865" s="7">
        <v>0</v>
      </c>
      <c r="L1865" s="6">
        <v>32.68</v>
      </c>
      <c r="M1865" s="6">
        <f t="shared" si="116"/>
        <v>145.22</v>
      </c>
      <c r="N1865" s="6">
        <f t="shared" si="117"/>
        <v>65.36</v>
      </c>
      <c r="O1865" s="6">
        <f t="shared" si="118"/>
        <v>79.86</v>
      </c>
      <c r="P1865" s="8">
        <f t="shared" si="119"/>
        <v>0.54992425285773305</v>
      </c>
      <c r="Q1865" s="9">
        <f>YEAR(SalesDataTable[[#This Row],[Order Date]])</f>
        <v>2026</v>
      </c>
      <c r="R1865" s="8" t="str">
        <f>"Q"&amp;ROUNDUP(MONTH(SalesDataTable[[#This Row],[Order Date]])/3,0)</f>
        <v>Q3</v>
      </c>
      <c r="S1865" s="5">
        <f>MONTH(SalesDataTable[[#This Row],[Order Date]])</f>
        <v>9</v>
      </c>
      <c r="T1865" s="8" t="str">
        <f>TEXT(SalesDataTable[[#This Row],[Order Date]],"mmm")</f>
        <v>Sep</v>
      </c>
    </row>
    <row r="1866" spans="1:20" ht="15.75" x14ac:dyDescent="0.25">
      <c r="A1866" s="2">
        <v>242</v>
      </c>
      <c r="B1866" s="3">
        <v>46276</v>
      </c>
      <c r="C1866" s="4" t="s">
        <v>40</v>
      </c>
      <c r="D1866" s="4" t="s">
        <v>67</v>
      </c>
      <c r="E1866" s="4" t="s">
        <v>48</v>
      </c>
      <c r="F1866" s="4" t="s">
        <v>36</v>
      </c>
      <c r="G1866" s="4" t="s">
        <v>54</v>
      </c>
      <c r="H1866" s="4" t="s">
        <v>55</v>
      </c>
      <c r="I1866" s="5">
        <v>5</v>
      </c>
      <c r="J1866" s="6">
        <v>40.94</v>
      </c>
      <c r="K1866" s="7">
        <v>0</v>
      </c>
      <c r="L1866" s="6">
        <v>14.78</v>
      </c>
      <c r="M1866" s="6">
        <f t="shared" si="116"/>
        <v>204.7</v>
      </c>
      <c r="N1866" s="6">
        <f t="shared" si="117"/>
        <v>73.899999999999991</v>
      </c>
      <c r="O1866" s="6">
        <f t="shared" si="118"/>
        <v>130.80000000000001</v>
      </c>
      <c r="P1866" s="8">
        <f t="shared" si="119"/>
        <v>0.6389838788470934</v>
      </c>
      <c r="Q1866" s="9">
        <f>YEAR(SalesDataTable[[#This Row],[Order Date]])</f>
        <v>2026</v>
      </c>
      <c r="R1866" s="8" t="str">
        <f>"Q"&amp;ROUNDUP(MONTH(SalesDataTable[[#This Row],[Order Date]])/3,0)</f>
        <v>Q3</v>
      </c>
      <c r="S1866" s="5">
        <f>MONTH(SalesDataTable[[#This Row],[Order Date]])</f>
        <v>9</v>
      </c>
      <c r="T1866" s="8" t="str">
        <f>TEXT(SalesDataTable[[#This Row],[Order Date]],"mmm")</f>
        <v>Sep</v>
      </c>
    </row>
    <row r="1867" spans="1:20" ht="15.75" x14ac:dyDescent="0.25">
      <c r="A1867" s="2">
        <v>784</v>
      </c>
      <c r="B1867" s="3">
        <v>46276</v>
      </c>
      <c r="C1867" s="4" t="s">
        <v>31</v>
      </c>
      <c r="D1867" s="4" t="s">
        <v>72</v>
      </c>
      <c r="E1867" s="4" t="s">
        <v>48</v>
      </c>
      <c r="F1867" s="4" t="s">
        <v>33</v>
      </c>
      <c r="G1867" s="4" t="s">
        <v>24</v>
      </c>
      <c r="H1867" s="4" t="s">
        <v>25</v>
      </c>
      <c r="I1867" s="5">
        <v>4</v>
      </c>
      <c r="J1867" s="6">
        <v>81.69</v>
      </c>
      <c r="K1867" s="7">
        <v>0</v>
      </c>
      <c r="L1867" s="6">
        <v>42.23</v>
      </c>
      <c r="M1867" s="6">
        <f t="shared" si="116"/>
        <v>326.76</v>
      </c>
      <c r="N1867" s="6">
        <f t="shared" si="117"/>
        <v>168.92</v>
      </c>
      <c r="O1867" s="6">
        <f t="shared" si="118"/>
        <v>157.84</v>
      </c>
      <c r="P1867" s="8">
        <f t="shared" si="119"/>
        <v>0.48304566042355246</v>
      </c>
      <c r="Q1867" s="9">
        <f>YEAR(SalesDataTable[[#This Row],[Order Date]])</f>
        <v>2026</v>
      </c>
      <c r="R1867" s="8" t="str">
        <f>"Q"&amp;ROUNDUP(MONTH(SalesDataTable[[#This Row],[Order Date]])/3,0)</f>
        <v>Q3</v>
      </c>
      <c r="S1867" s="5">
        <f>MONTH(SalesDataTable[[#This Row],[Order Date]])</f>
        <v>9</v>
      </c>
      <c r="T1867" s="8" t="str">
        <f>TEXT(SalesDataTable[[#This Row],[Order Date]],"mmm")</f>
        <v>Sep</v>
      </c>
    </row>
    <row r="1868" spans="1:20" ht="15.75" x14ac:dyDescent="0.25">
      <c r="A1868" s="2">
        <v>1535</v>
      </c>
      <c r="B1868" s="3">
        <v>46276</v>
      </c>
      <c r="C1868" s="4" t="s">
        <v>20</v>
      </c>
      <c r="D1868" s="4" t="s">
        <v>70</v>
      </c>
      <c r="E1868" s="4" t="s">
        <v>39</v>
      </c>
      <c r="F1868" s="4" t="s">
        <v>33</v>
      </c>
      <c r="G1868" s="4" t="s">
        <v>24</v>
      </c>
      <c r="H1868" s="4" t="s">
        <v>42</v>
      </c>
      <c r="I1868" s="5">
        <v>1</v>
      </c>
      <c r="J1868" s="6">
        <v>51.25</v>
      </c>
      <c r="K1868" s="7">
        <v>0.05</v>
      </c>
      <c r="L1868" s="6">
        <v>21.99</v>
      </c>
      <c r="M1868" s="6">
        <f t="shared" si="116"/>
        <v>48.6875</v>
      </c>
      <c r="N1868" s="6">
        <f t="shared" si="117"/>
        <v>21.99</v>
      </c>
      <c r="O1868" s="6">
        <f t="shared" si="118"/>
        <v>26.697500000000002</v>
      </c>
      <c r="P1868" s="8">
        <f t="shared" si="119"/>
        <v>0.54834403080872918</v>
      </c>
      <c r="Q1868" s="9">
        <f>YEAR(SalesDataTable[[#This Row],[Order Date]])</f>
        <v>2026</v>
      </c>
      <c r="R1868" s="8" t="str">
        <f>"Q"&amp;ROUNDUP(MONTH(SalesDataTable[[#This Row],[Order Date]])/3,0)</f>
        <v>Q3</v>
      </c>
      <c r="S1868" s="5">
        <f>MONTH(SalesDataTable[[#This Row],[Order Date]])</f>
        <v>9</v>
      </c>
      <c r="T1868" s="8" t="str">
        <f>TEXT(SalesDataTable[[#This Row],[Order Date]],"mmm")</f>
        <v>Sep</v>
      </c>
    </row>
    <row r="1869" spans="1:20" ht="15.75" x14ac:dyDescent="0.25">
      <c r="A1869" s="2">
        <v>1687</v>
      </c>
      <c r="B1869" s="3">
        <v>46276</v>
      </c>
      <c r="C1869" s="4" t="s">
        <v>31</v>
      </c>
      <c r="D1869" s="4" t="s">
        <v>72</v>
      </c>
      <c r="E1869" s="4" t="s">
        <v>22</v>
      </c>
      <c r="F1869" s="4" t="s">
        <v>23</v>
      </c>
      <c r="G1869" s="4" t="s">
        <v>54</v>
      </c>
      <c r="H1869" s="4" t="s">
        <v>65</v>
      </c>
      <c r="I1869" s="5">
        <v>1</v>
      </c>
      <c r="J1869" s="6">
        <v>50.78</v>
      </c>
      <c r="K1869" s="7">
        <v>0.05</v>
      </c>
      <c r="L1869" s="6">
        <v>22.52</v>
      </c>
      <c r="M1869" s="6">
        <f t="shared" si="116"/>
        <v>48.241</v>
      </c>
      <c r="N1869" s="6">
        <f t="shared" si="117"/>
        <v>22.52</v>
      </c>
      <c r="O1869" s="6">
        <f t="shared" si="118"/>
        <v>25.721</v>
      </c>
      <c r="P1869" s="8">
        <f t="shared" si="119"/>
        <v>0.5331771729441761</v>
      </c>
      <c r="Q1869" s="9">
        <f>YEAR(SalesDataTable[[#This Row],[Order Date]])</f>
        <v>2026</v>
      </c>
      <c r="R1869" s="8" t="str">
        <f>"Q"&amp;ROUNDUP(MONTH(SalesDataTable[[#This Row],[Order Date]])/3,0)</f>
        <v>Q3</v>
      </c>
      <c r="S1869" s="5">
        <f>MONTH(SalesDataTable[[#This Row],[Order Date]])</f>
        <v>9</v>
      </c>
      <c r="T1869" s="8" t="str">
        <f>TEXT(SalesDataTable[[#This Row],[Order Date]],"mmm")</f>
        <v>Sep</v>
      </c>
    </row>
    <row r="1870" spans="1:20" ht="15.75" x14ac:dyDescent="0.25">
      <c r="A1870" s="2">
        <v>2162</v>
      </c>
      <c r="B1870" s="3">
        <v>46276</v>
      </c>
      <c r="C1870" s="4" t="s">
        <v>26</v>
      </c>
      <c r="D1870" s="4" t="s">
        <v>27</v>
      </c>
      <c r="E1870" s="4" t="s">
        <v>22</v>
      </c>
      <c r="F1870" s="4" t="s">
        <v>33</v>
      </c>
      <c r="G1870" s="4" t="s">
        <v>34</v>
      </c>
      <c r="H1870" s="4" t="s">
        <v>64</v>
      </c>
      <c r="I1870" s="5">
        <v>1</v>
      </c>
      <c r="J1870" s="6">
        <v>133.31</v>
      </c>
      <c r="K1870" s="7">
        <v>0.05</v>
      </c>
      <c r="L1870" s="6">
        <v>67.790000000000006</v>
      </c>
      <c r="M1870" s="6">
        <f t="shared" si="116"/>
        <v>126.64449999999999</v>
      </c>
      <c r="N1870" s="6">
        <f t="shared" si="117"/>
        <v>67.790000000000006</v>
      </c>
      <c r="O1870" s="6">
        <f t="shared" si="118"/>
        <v>58.854499999999987</v>
      </c>
      <c r="P1870" s="8">
        <f t="shared" si="119"/>
        <v>0.46472211584395684</v>
      </c>
      <c r="Q1870" s="9">
        <f>YEAR(SalesDataTable[[#This Row],[Order Date]])</f>
        <v>2026</v>
      </c>
      <c r="R1870" s="8" t="str">
        <f>"Q"&amp;ROUNDUP(MONTH(SalesDataTable[[#This Row],[Order Date]])/3,0)</f>
        <v>Q3</v>
      </c>
      <c r="S1870" s="5">
        <f>MONTH(SalesDataTable[[#This Row],[Order Date]])</f>
        <v>9</v>
      </c>
      <c r="T1870" s="8" t="str">
        <f>TEXT(SalesDataTable[[#This Row],[Order Date]],"mmm")</f>
        <v>Sep</v>
      </c>
    </row>
    <row r="1871" spans="1:20" ht="15.75" x14ac:dyDescent="0.25">
      <c r="A1871" s="2">
        <v>2307</v>
      </c>
      <c r="B1871" s="3">
        <v>46276</v>
      </c>
      <c r="C1871" s="4" t="s">
        <v>31</v>
      </c>
      <c r="D1871" s="4" t="s">
        <v>32</v>
      </c>
      <c r="E1871" s="4" t="s">
        <v>22</v>
      </c>
      <c r="F1871" s="4" t="s">
        <v>23</v>
      </c>
      <c r="G1871" s="4" t="s">
        <v>34</v>
      </c>
      <c r="H1871" s="4" t="s">
        <v>68</v>
      </c>
      <c r="I1871" s="5">
        <v>1</v>
      </c>
      <c r="J1871" s="6">
        <v>162.06</v>
      </c>
      <c r="K1871" s="7">
        <v>0</v>
      </c>
      <c r="L1871" s="6">
        <v>86.95</v>
      </c>
      <c r="M1871" s="6">
        <f t="shared" si="116"/>
        <v>162.06</v>
      </c>
      <c r="N1871" s="6">
        <f t="shared" si="117"/>
        <v>86.95</v>
      </c>
      <c r="O1871" s="6">
        <f t="shared" si="118"/>
        <v>75.11</v>
      </c>
      <c r="P1871" s="8">
        <f t="shared" si="119"/>
        <v>0.4634703196347032</v>
      </c>
      <c r="Q1871" s="9">
        <f>YEAR(SalesDataTable[[#This Row],[Order Date]])</f>
        <v>2026</v>
      </c>
      <c r="R1871" s="8" t="str">
        <f>"Q"&amp;ROUNDUP(MONTH(SalesDataTable[[#This Row],[Order Date]])/3,0)</f>
        <v>Q3</v>
      </c>
      <c r="S1871" s="5">
        <f>MONTH(SalesDataTable[[#This Row],[Order Date]])</f>
        <v>9</v>
      </c>
      <c r="T1871" s="8" t="str">
        <f>TEXT(SalesDataTable[[#This Row],[Order Date]],"mmm")</f>
        <v>Sep</v>
      </c>
    </row>
    <row r="1872" spans="1:20" ht="15.75" x14ac:dyDescent="0.25">
      <c r="A1872" s="2">
        <v>3976</v>
      </c>
      <c r="B1872" s="3">
        <v>46276</v>
      </c>
      <c r="C1872" s="4" t="s">
        <v>31</v>
      </c>
      <c r="D1872" s="4" t="s">
        <v>45</v>
      </c>
      <c r="E1872" s="4" t="s">
        <v>39</v>
      </c>
      <c r="F1872" s="4" t="s">
        <v>23</v>
      </c>
      <c r="G1872" s="4" t="s">
        <v>34</v>
      </c>
      <c r="H1872" s="4" t="s">
        <v>35</v>
      </c>
      <c r="I1872" s="5">
        <v>2</v>
      </c>
      <c r="J1872" s="6">
        <v>37.03</v>
      </c>
      <c r="K1872" s="7">
        <v>0.1</v>
      </c>
      <c r="L1872" s="6">
        <v>13.46</v>
      </c>
      <c r="M1872" s="6">
        <f t="shared" si="116"/>
        <v>66.654000000000011</v>
      </c>
      <c r="N1872" s="6">
        <f t="shared" si="117"/>
        <v>26.92</v>
      </c>
      <c r="O1872" s="6">
        <f t="shared" si="118"/>
        <v>39.734000000000009</v>
      </c>
      <c r="P1872" s="8">
        <f t="shared" si="119"/>
        <v>0.59612326342004984</v>
      </c>
      <c r="Q1872" s="9">
        <f>YEAR(SalesDataTable[[#This Row],[Order Date]])</f>
        <v>2026</v>
      </c>
      <c r="R1872" s="8" t="str">
        <f>"Q"&amp;ROUNDUP(MONTH(SalesDataTable[[#This Row],[Order Date]])/3,0)</f>
        <v>Q3</v>
      </c>
      <c r="S1872" s="5">
        <f>MONTH(SalesDataTable[[#This Row],[Order Date]])</f>
        <v>9</v>
      </c>
      <c r="T1872" s="8" t="str">
        <f>TEXT(SalesDataTable[[#This Row],[Order Date]],"mmm")</f>
        <v>Sep</v>
      </c>
    </row>
    <row r="1873" spans="1:20" ht="15.75" x14ac:dyDescent="0.25">
      <c r="A1873" s="2">
        <v>5066</v>
      </c>
      <c r="B1873" s="3">
        <v>46276</v>
      </c>
      <c r="C1873" s="4" t="s">
        <v>26</v>
      </c>
      <c r="D1873" s="4" t="s">
        <v>61</v>
      </c>
      <c r="E1873" s="4" t="s">
        <v>22</v>
      </c>
      <c r="F1873" s="4" t="s">
        <v>33</v>
      </c>
      <c r="G1873" s="4" t="s">
        <v>43</v>
      </c>
      <c r="H1873" s="4" t="s">
        <v>44</v>
      </c>
      <c r="I1873" s="5">
        <v>1</v>
      </c>
      <c r="J1873" s="6">
        <v>338.01</v>
      </c>
      <c r="K1873" s="7">
        <v>0</v>
      </c>
      <c r="L1873" s="6">
        <v>190.89</v>
      </c>
      <c r="M1873" s="6">
        <f t="shared" si="116"/>
        <v>338.01</v>
      </c>
      <c r="N1873" s="6">
        <f t="shared" si="117"/>
        <v>190.89</v>
      </c>
      <c r="O1873" s="6">
        <f t="shared" si="118"/>
        <v>147.12</v>
      </c>
      <c r="P1873" s="8">
        <f t="shared" si="119"/>
        <v>0.43525339486997427</v>
      </c>
      <c r="Q1873" s="9">
        <f>YEAR(SalesDataTable[[#This Row],[Order Date]])</f>
        <v>2026</v>
      </c>
      <c r="R1873" s="8" t="str">
        <f>"Q"&amp;ROUNDUP(MONTH(SalesDataTable[[#This Row],[Order Date]])/3,0)</f>
        <v>Q3</v>
      </c>
      <c r="S1873" s="5">
        <f>MONTH(SalesDataTable[[#This Row],[Order Date]])</f>
        <v>9</v>
      </c>
      <c r="T1873" s="8" t="str">
        <f>TEXT(SalesDataTable[[#This Row],[Order Date]],"mmm")</f>
        <v>Sep</v>
      </c>
    </row>
    <row r="1874" spans="1:20" ht="15.75" x14ac:dyDescent="0.25">
      <c r="A1874" s="2">
        <v>78</v>
      </c>
      <c r="B1874" s="3">
        <v>46277</v>
      </c>
      <c r="C1874" s="4" t="s">
        <v>40</v>
      </c>
      <c r="D1874" s="4" t="s">
        <v>67</v>
      </c>
      <c r="E1874" s="4" t="s">
        <v>22</v>
      </c>
      <c r="F1874" s="4" t="s">
        <v>33</v>
      </c>
      <c r="G1874" s="4" t="s">
        <v>54</v>
      </c>
      <c r="H1874" s="4" t="s">
        <v>55</v>
      </c>
      <c r="I1874" s="5">
        <v>5</v>
      </c>
      <c r="J1874" s="6">
        <v>40.78</v>
      </c>
      <c r="K1874" s="7">
        <v>0.05</v>
      </c>
      <c r="L1874" s="6">
        <v>14.94</v>
      </c>
      <c r="M1874" s="6">
        <f t="shared" si="116"/>
        <v>193.70499999999998</v>
      </c>
      <c r="N1874" s="6">
        <f t="shared" si="117"/>
        <v>74.7</v>
      </c>
      <c r="O1874" s="6">
        <f t="shared" si="118"/>
        <v>119.00499999999998</v>
      </c>
      <c r="P1874" s="8">
        <f t="shared" si="119"/>
        <v>0.61436204537828132</v>
      </c>
      <c r="Q1874" s="9">
        <f>YEAR(SalesDataTable[[#This Row],[Order Date]])</f>
        <v>2026</v>
      </c>
      <c r="R1874" s="8" t="str">
        <f>"Q"&amp;ROUNDUP(MONTH(SalesDataTable[[#This Row],[Order Date]])/3,0)</f>
        <v>Q3</v>
      </c>
      <c r="S1874" s="5">
        <f>MONTH(SalesDataTable[[#This Row],[Order Date]])</f>
        <v>9</v>
      </c>
      <c r="T1874" s="8" t="str">
        <f>TEXT(SalesDataTable[[#This Row],[Order Date]],"mmm")</f>
        <v>Sep</v>
      </c>
    </row>
    <row r="1875" spans="1:20" ht="15.75" x14ac:dyDescent="0.25">
      <c r="A1875" s="2">
        <v>354</v>
      </c>
      <c r="B1875" s="3">
        <v>46277</v>
      </c>
      <c r="C1875" s="4" t="s">
        <v>31</v>
      </c>
      <c r="D1875" s="4" t="s">
        <v>72</v>
      </c>
      <c r="E1875" s="4" t="s">
        <v>22</v>
      </c>
      <c r="F1875" s="4" t="s">
        <v>23</v>
      </c>
      <c r="G1875" s="4" t="s">
        <v>24</v>
      </c>
      <c r="H1875" s="4" t="s">
        <v>42</v>
      </c>
      <c r="I1875" s="5">
        <v>4</v>
      </c>
      <c r="J1875" s="6">
        <v>51.47</v>
      </c>
      <c r="K1875" s="7">
        <v>0</v>
      </c>
      <c r="L1875" s="6">
        <v>21.9</v>
      </c>
      <c r="M1875" s="6">
        <f t="shared" si="116"/>
        <v>205.88</v>
      </c>
      <c r="N1875" s="6">
        <f t="shared" si="117"/>
        <v>87.6</v>
      </c>
      <c r="O1875" s="6">
        <f t="shared" si="118"/>
        <v>118.28</v>
      </c>
      <c r="P1875" s="8">
        <f t="shared" si="119"/>
        <v>0.57450942296483387</v>
      </c>
      <c r="Q1875" s="9">
        <f>YEAR(SalesDataTable[[#This Row],[Order Date]])</f>
        <v>2026</v>
      </c>
      <c r="R1875" s="8" t="str">
        <f>"Q"&amp;ROUNDUP(MONTH(SalesDataTable[[#This Row],[Order Date]])/3,0)</f>
        <v>Q3</v>
      </c>
      <c r="S1875" s="5">
        <f>MONTH(SalesDataTable[[#This Row],[Order Date]])</f>
        <v>9</v>
      </c>
      <c r="T1875" s="8" t="str">
        <f>TEXT(SalesDataTable[[#This Row],[Order Date]],"mmm")</f>
        <v>Sep</v>
      </c>
    </row>
    <row r="1876" spans="1:20" ht="15.75" x14ac:dyDescent="0.25">
      <c r="A1876" s="2">
        <v>1738</v>
      </c>
      <c r="B1876" s="3">
        <v>46277</v>
      </c>
      <c r="C1876" s="4" t="s">
        <v>20</v>
      </c>
      <c r="D1876" s="4" t="s">
        <v>70</v>
      </c>
      <c r="E1876" s="4" t="s">
        <v>28</v>
      </c>
      <c r="F1876" s="4" t="s">
        <v>36</v>
      </c>
      <c r="G1876" s="4" t="s">
        <v>29</v>
      </c>
      <c r="H1876" s="4" t="s">
        <v>37</v>
      </c>
      <c r="I1876" s="5">
        <v>10</v>
      </c>
      <c r="J1876" s="6">
        <v>144.4</v>
      </c>
      <c r="K1876" s="7">
        <v>0.1</v>
      </c>
      <c r="L1876" s="6">
        <v>81.069999999999993</v>
      </c>
      <c r="M1876" s="6">
        <f t="shared" si="116"/>
        <v>1299.6000000000001</v>
      </c>
      <c r="N1876" s="6">
        <f t="shared" si="117"/>
        <v>810.69999999999993</v>
      </c>
      <c r="O1876" s="6">
        <f t="shared" si="118"/>
        <v>488.9000000000002</v>
      </c>
      <c r="P1876" s="8">
        <f t="shared" si="119"/>
        <v>0.37619267466912909</v>
      </c>
      <c r="Q1876" s="9">
        <f>YEAR(SalesDataTable[[#This Row],[Order Date]])</f>
        <v>2026</v>
      </c>
      <c r="R1876" s="8" t="str">
        <f>"Q"&amp;ROUNDUP(MONTH(SalesDataTable[[#This Row],[Order Date]])/3,0)</f>
        <v>Q3</v>
      </c>
      <c r="S1876" s="5">
        <f>MONTH(SalesDataTable[[#This Row],[Order Date]])</f>
        <v>9</v>
      </c>
      <c r="T1876" s="8" t="str">
        <f>TEXT(SalesDataTable[[#This Row],[Order Date]],"mmm")</f>
        <v>Sep</v>
      </c>
    </row>
    <row r="1877" spans="1:20" ht="15.75" x14ac:dyDescent="0.25">
      <c r="A1877" s="2">
        <v>1900</v>
      </c>
      <c r="B1877" s="3">
        <v>46277</v>
      </c>
      <c r="C1877" s="4" t="s">
        <v>26</v>
      </c>
      <c r="D1877" s="4" t="s">
        <v>47</v>
      </c>
      <c r="E1877" s="4" t="s">
        <v>39</v>
      </c>
      <c r="F1877" s="4" t="s">
        <v>33</v>
      </c>
      <c r="G1877" s="4" t="s">
        <v>54</v>
      </c>
      <c r="H1877" s="4" t="s">
        <v>65</v>
      </c>
      <c r="I1877" s="5">
        <v>1</v>
      </c>
      <c r="J1877" s="6">
        <v>51.34</v>
      </c>
      <c r="K1877" s="7">
        <v>0.1</v>
      </c>
      <c r="L1877" s="6">
        <v>22.63</v>
      </c>
      <c r="M1877" s="6">
        <f t="shared" si="116"/>
        <v>46.206000000000003</v>
      </c>
      <c r="N1877" s="6">
        <f t="shared" si="117"/>
        <v>22.63</v>
      </c>
      <c r="O1877" s="6">
        <f t="shared" si="118"/>
        <v>23.576000000000004</v>
      </c>
      <c r="P1877" s="8">
        <f t="shared" si="119"/>
        <v>0.51023676578799293</v>
      </c>
      <c r="Q1877" s="9">
        <f>YEAR(SalesDataTable[[#This Row],[Order Date]])</f>
        <v>2026</v>
      </c>
      <c r="R1877" s="8" t="str">
        <f>"Q"&amp;ROUNDUP(MONTH(SalesDataTable[[#This Row],[Order Date]])/3,0)</f>
        <v>Q3</v>
      </c>
      <c r="S1877" s="5">
        <f>MONTH(SalesDataTable[[#This Row],[Order Date]])</f>
        <v>9</v>
      </c>
      <c r="T1877" s="8" t="str">
        <f>TEXT(SalesDataTable[[#This Row],[Order Date]],"mmm")</f>
        <v>Sep</v>
      </c>
    </row>
    <row r="1878" spans="1:20" ht="15.75" x14ac:dyDescent="0.25">
      <c r="A1878" s="2">
        <v>3375</v>
      </c>
      <c r="B1878" s="3">
        <v>46277</v>
      </c>
      <c r="C1878" s="4" t="s">
        <v>26</v>
      </c>
      <c r="D1878" s="4" t="s">
        <v>27</v>
      </c>
      <c r="E1878" s="4" t="s">
        <v>28</v>
      </c>
      <c r="F1878" s="4" t="s">
        <v>23</v>
      </c>
      <c r="G1878" s="4" t="s">
        <v>34</v>
      </c>
      <c r="H1878" s="4" t="s">
        <v>52</v>
      </c>
      <c r="I1878" s="5">
        <v>6</v>
      </c>
      <c r="J1878" s="6">
        <v>47.72</v>
      </c>
      <c r="K1878" s="7">
        <v>0.1</v>
      </c>
      <c r="L1878" s="6">
        <v>18.41</v>
      </c>
      <c r="M1878" s="6">
        <f t="shared" si="116"/>
        <v>257.68799999999999</v>
      </c>
      <c r="N1878" s="6">
        <f t="shared" si="117"/>
        <v>110.46000000000001</v>
      </c>
      <c r="O1878" s="6">
        <f t="shared" si="118"/>
        <v>147.22799999999998</v>
      </c>
      <c r="P1878" s="8">
        <f t="shared" si="119"/>
        <v>0.57134208810654741</v>
      </c>
      <c r="Q1878" s="9">
        <f>YEAR(SalesDataTable[[#This Row],[Order Date]])</f>
        <v>2026</v>
      </c>
      <c r="R1878" s="8" t="str">
        <f>"Q"&amp;ROUNDUP(MONTH(SalesDataTable[[#This Row],[Order Date]])/3,0)</f>
        <v>Q3</v>
      </c>
      <c r="S1878" s="5">
        <f>MONTH(SalesDataTable[[#This Row],[Order Date]])</f>
        <v>9</v>
      </c>
      <c r="T1878" s="8" t="str">
        <f>TEXT(SalesDataTable[[#This Row],[Order Date]],"mmm")</f>
        <v>Sep</v>
      </c>
    </row>
    <row r="1879" spans="1:20" ht="15.75" x14ac:dyDescent="0.25">
      <c r="A1879" s="2">
        <v>3567</v>
      </c>
      <c r="B1879" s="3">
        <v>46277</v>
      </c>
      <c r="C1879" s="4" t="s">
        <v>26</v>
      </c>
      <c r="D1879" s="4" t="s">
        <v>61</v>
      </c>
      <c r="E1879" s="4" t="s">
        <v>22</v>
      </c>
      <c r="F1879" s="4" t="s">
        <v>36</v>
      </c>
      <c r="G1879" s="4" t="s">
        <v>43</v>
      </c>
      <c r="H1879" s="4" t="s">
        <v>60</v>
      </c>
      <c r="I1879" s="5">
        <v>1</v>
      </c>
      <c r="J1879" s="6">
        <v>81.489999999999995</v>
      </c>
      <c r="K1879" s="7">
        <v>0.1</v>
      </c>
      <c r="L1879" s="6">
        <v>38.83</v>
      </c>
      <c r="M1879" s="6">
        <f t="shared" si="116"/>
        <v>73.340999999999994</v>
      </c>
      <c r="N1879" s="6">
        <f t="shared" si="117"/>
        <v>38.83</v>
      </c>
      <c r="O1879" s="6">
        <f t="shared" si="118"/>
        <v>34.510999999999996</v>
      </c>
      <c r="P1879" s="8">
        <f t="shared" si="119"/>
        <v>0.47055535103148305</v>
      </c>
      <c r="Q1879" s="9">
        <f>YEAR(SalesDataTable[[#This Row],[Order Date]])</f>
        <v>2026</v>
      </c>
      <c r="R1879" s="8" t="str">
        <f>"Q"&amp;ROUNDUP(MONTH(SalesDataTable[[#This Row],[Order Date]])/3,0)</f>
        <v>Q3</v>
      </c>
      <c r="S1879" s="5">
        <f>MONTH(SalesDataTable[[#This Row],[Order Date]])</f>
        <v>9</v>
      </c>
      <c r="T1879" s="8" t="str">
        <f>TEXT(SalesDataTable[[#This Row],[Order Date]],"mmm")</f>
        <v>Sep</v>
      </c>
    </row>
    <row r="1880" spans="1:20" ht="15.75" x14ac:dyDescent="0.25">
      <c r="A1880" s="2">
        <v>4106</v>
      </c>
      <c r="B1880" s="3">
        <v>46277</v>
      </c>
      <c r="C1880" s="4" t="s">
        <v>26</v>
      </c>
      <c r="D1880" s="4" t="s">
        <v>47</v>
      </c>
      <c r="E1880" s="4" t="s">
        <v>39</v>
      </c>
      <c r="F1880" s="4" t="s">
        <v>23</v>
      </c>
      <c r="G1880" s="4" t="s">
        <v>24</v>
      </c>
      <c r="H1880" s="4" t="s">
        <v>46</v>
      </c>
      <c r="I1880" s="5">
        <v>2</v>
      </c>
      <c r="J1880" s="6">
        <v>39.700000000000003</v>
      </c>
      <c r="K1880" s="7">
        <v>0</v>
      </c>
      <c r="L1880" s="6">
        <v>16.32</v>
      </c>
      <c r="M1880" s="6">
        <f t="shared" si="116"/>
        <v>79.400000000000006</v>
      </c>
      <c r="N1880" s="6">
        <f t="shared" si="117"/>
        <v>32.64</v>
      </c>
      <c r="O1880" s="6">
        <f t="shared" si="118"/>
        <v>46.760000000000005</v>
      </c>
      <c r="P1880" s="8">
        <f t="shared" si="119"/>
        <v>0.58891687657430736</v>
      </c>
      <c r="Q1880" s="9">
        <f>YEAR(SalesDataTable[[#This Row],[Order Date]])</f>
        <v>2026</v>
      </c>
      <c r="R1880" s="8" t="str">
        <f>"Q"&amp;ROUNDUP(MONTH(SalesDataTable[[#This Row],[Order Date]])/3,0)</f>
        <v>Q3</v>
      </c>
      <c r="S1880" s="5">
        <f>MONTH(SalesDataTable[[#This Row],[Order Date]])</f>
        <v>9</v>
      </c>
      <c r="T1880" s="8" t="str">
        <f>TEXT(SalesDataTable[[#This Row],[Order Date]],"mmm")</f>
        <v>Sep</v>
      </c>
    </row>
    <row r="1881" spans="1:20" ht="15.75" x14ac:dyDescent="0.25">
      <c r="A1881" s="2">
        <v>4293</v>
      </c>
      <c r="B1881" s="3">
        <v>46277</v>
      </c>
      <c r="C1881" s="4" t="s">
        <v>26</v>
      </c>
      <c r="D1881" s="4" t="s">
        <v>63</v>
      </c>
      <c r="E1881" s="4" t="s">
        <v>28</v>
      </c>
      <c r="F1881" s="4" t="s">
        <v>33</v>
      </c>
      <c r="G1881" s="4" t="s">
        <v>43</v>
      </c>
      <c r="H1881" s="4" t="s">
        <v>44</v>
      </c>
      <c r="I1881" s="5">
        <v>4</v>
      </c>
      <c r="J1881" s="6">
        <v>344.67</v>
      </c>
      <c r="K1881" s="7">
        <v>0.1</v>
      </c>
      <c r="L1881" s="6">
        <v>195.35</v>
      </c>
      <c r="M1881" s="6">
        <f t="shared" si="116"/>
        <v>1240.8120000000001</v>
      </c>
      <c r="N1881" s="6">
        <f t="shared" si="117"/>
        <v>781.4</v>
      </c>
      <c r="O1881" s="6">
        <f t="shared" si="118"/>
        <v>459.41200000000015</v>
      </c>
      <c r="P1881" s="8">
        <f t="shared" si="119"/>
        <v>0.37025109363868186</v>
      </c>
      <c r="Q1881" s="9">
        <f>YEAR(SalesDataTable[[#This Row],[Order Date]])</f>
        <v>2026</v>
      </c>
      <c r="R1881" s="8" t="str">
        <f>"Q"&amp;ROUNDUP(MONTH(SalesDataTable[[#This Row],[Order Date]])/3,0)</f>
        <v>Q3</v>
      </c>
      <c r="S1881" s="5">
        <f>MONTH(SalesDataTable[[#This Row],[Order Date]])</f>
        <v>9</v>
      </c>
      <c r="T1881" s="8" t="str">
        <f>TEXT(SalesDataTable[[#This Row],[Order Date]],"mmm")</f>
        <v>Sep</v>
      </c>
    </row>
    <row r="1882" spans="1:20" ht="15.75" x14ac:dyDescent="0.25">
      <c r="A1882" s="2">
        <v>4859</v>
      </c>
      <c r="B1882" s="3">
        <v>46277</v>
      </c>
      <c r="C1882" s="4" t="s">
        <v>20</v>
      </c>
      <c r="D1882" s="4" t="s">
        <v>21</v>
      </c>
      <c r="E1882" s="4" t="s">
        <v>22</v>
      </c>
      <c r="F1882" s="4" t="s">
        <v>23</v>
      </c>
      <c r="G1882" s="4" t="s">
        <v>24</v>
      </c>
      <c r="H1882" s="4" t="s">
        <v>25</v>
      </c>
      <c r="I1882" s="5">
        <v>1</v>
      </c>
      <c r="J1882" s="6">
        <v>80.39</v>
      </c>
      <c r="K1882" s="7">
        <v>0</v>
      </c>
      <c r="L1882" s="6">
        <v>42.85</v>
      </c>
      <c r="M1882" s="6">
        <f t="shared" si="116"/>
        <v>80.39</v>
      </c>
      <c r="N1882" s="6">
        <f t="shared" si="117"/>
        <v>42.85</v>
      </c>
      <c r="O1882" s="6">
        <f t="shared" si="118"/>
        <v>37.54</v>
      </c>
      <c r="P1882" s="8">
        <f t="shared" si="119"/>
        <v>0.46697350416718497</v>
      </c>
      <c r="Q1882" s="9">
        <f>YEAR(SalesDataTable[[#This Row],[Order Date]])</f>
        <v>2026</v>
      </c>
      <c r="R1882" s="8" t="str">
        <f>"Q"&amp;ROUNDUP(MONTH(SalesDataTable[[#This Row],[Order Date]])/3,0)</f>
        <v>Q3</v>
      </c>
      <c r="S1882" s="5">
        <f>MONTH(SalesDataTable[[#This Row],[Order Date]])</f>
        <v>9</v>
      </c>
      <c r="T1882" s="8" t="str">
        <f>TEXT(SalesDataTable[[#This Row],[Order Date]],"mmm")</f>
        <v>Sep</v>
      </c>
    </row>
    <row r="1883" spans="1:20" ht="15.75" x14ac:dyDescent="0.25">
      <c r="A1883" s="2">
        <v>770</v>
      </c>
      <c r="B1883" s="3">
        <v>46278</v>
      </c>
      <c r="C1883" s="4" t="s">
        <v>31</v>
      </c>
      <c r="D1883" s="4" t="s">
        <v>38</v>
      </c>
      <c r="E1883" s="4" t="s">
        <v>39</v>
      </c>
      <c r="F1883" s="4" t="s">
        <v>23</v>
      </c>
      <c r="G1883" s="4" t="s">
        <v>29</v>
      </c>
      <c r="H1883" s="4" t="s">
        <v>37</v>
      </c>
      <c r="I1883" s="5">
        <v>1</v>
      </c>
      <c r="J1883" s="6">
        <v>143.66999999999999</v>
      </c>
      <c r="K1883" s="7">
        <v>0.1</v>
      </c>
      <c r="L1883" s="6">
        <v>79.89</v>
      </c>
      <c r="M1883" s="6">
        <f t="shared" si="116"/>
        <v>129.303</v>
      </c>
      <c r="N1883" s="6">
        <f t="shared" si="117"/>
        <v>79.89</v>
      </c>
      <c r="O1883" s="6">
        <f t="shared" si="118"/>
        <v>49.412999999999997</v>
      </c>
      <c r="P1883" s="8">
        <f t="shared" si="119"/>
        <v>0.38214890605786406</v>
      </c>
      <c r="Q1883" s="9">
        <f>YEAR(SalesDataTable[[#This Row],[Order Date]])</f>
        <v>2026</v>
      </c>
      <c r="R1883" s="8" t="str">
        <f>"Q"&amp;ROUNDUP(MONTH(SalesDataTable[[#This Row],[Order Date]])/3,0)</f>
        <v>Q3</v>
      </c>
      <c r="S1883" s="5">
        <f>MONTH(SalesDataTable[[#This Row],[Order Date]])</f>
        <v>9</v>
      </c>
      <c r="T1883" s="8" t="str">
        <f>TEXT(SalesDataTable[[#This Row],[Order Date]],"mmm")</f>
        <v>Sep</v>
      </c>
    </row>
    <row r="1884" spans="1:20" ht="15.75" x14ac:dyDescent="0.25">
      <c r="A1884" s="2">
        <v>1375</v>
      </c>
      <c r="B1884" s="3">
        <v>46278</v>
      </c>
      <c r="C1884" s="4" t="s">
        <v>26</v>
      </c>
      <c r="D1884" s="4" t="s">
        <v>63</v>
      </c>
      <c r="E1884" s="4" t="s">
        <v>39</v>
      </c>
      <c r="F1884" s="4" t="s">
        <v>23</v>
      </c>
      <c r="G1884" s="4" t="s">
        <v>34</v>
      </c>
      <c r="H1884" s="4" t="s">
        <v>35</v>
      </c>
      <c r="I1884" s="5">
        <v>1</v>
      </c>
      <c r="J1884" s="6">
        <v>35.86</v>
      </c>
      <c r="K1884" s="7">
        <v>0</v>
      </c>
      <c r="L1884" s="6">
        <v>13.33</v>
      </c>
      <c r="M1884" s="6">
        <f t="shared" si="116"/>
        <v>35.86</v>
      </c>
      <c r="N1884" s="6">
        <f t="shared" si="117"/>
        <v>13.33</v>
      </c>
      <c r="O1884" s="6">
        <f t="shared" si="118"/>
        <v>22.53</v>
      </c>
      <c r="P1884" s="8">
        <f t="shared" si="119"/>
        <v>0.62827663134411604</v>
      </c>
      <c r="Q1884" s="9">
        <f>YEAR(SalesDataTable[[#This Row],[Order Date]])</f>
        <v>2026</v>
      </c>
      <c r="R1884" s="8" t="str">
        <f>"Q"&amp;ROUNDUP(MONTH(SalesDataTable[[#This Row],[Order Date]])/3,0)</f>
        <v>Q3</v>
      </c>
      <c r="S1884" s="5">
        <f>MONTH(SalesDataTable[[#This Row],[Order Date]])</f>
        <v>9</v>
      </c>
      <c r="T1884" s="8" t="str">
        <f>TEXT(SalesDataTable[[#This Row],[Order Date]],"mmm")</f>
        <v>Sep</v>
      </c>
    </row>
    <row r="1885" spans="1:20" ht="15.75" x14ac:dyDescent="0.25">
      <c r="A1885" s="2">
        <v>2063</v>
      </c>
      <c r="B1885" s="3">
        <v>46278</v>
      </c>
      <c r="C1885" s="4" t="s">
        <v>26</v>
      </c>
      <c r="D1885" s="4" t="s">
        <v>69</v>
      </c>
      <c r="E1885" s="4" t="s">
        <v>39</v>
      </c>
      <c r="F1885" s="4" t="s">
        <v>23</v>
      </c>
      <c r="G1885" s="4" t="s">
        <v>34</v>
      </c>
      <c r="H1885" s="4" t="s">
        <v>64</v>
      </c>
      <c r="I1885" s="5">
        <v>3</v>
      </c>
      <c r="J1885" s="6">
        <v>130.28</v>
      </c>
      <c r="K1885" s="7">
        <v>0.1</v>
      </c>
      <c r="L1885" s="6">
        <v>65.33</v>
      </c>
      <c r="M1885" s="6">
        <f t="shared" si="116"/>
        <v>351.75600000000003</v>
      </c>
      <c r="N1885" s="6">
        <f t="shared" si="117"/>
        <v>195.99</v>
      </c>
      <c r="O1885" s="6">
        <f t="shared" si="118"/>
        <v>155.76600000000002</v>
      </c>
      <c r="P1885" s="8">
        <f t="shared" si="119"/>
        <v>0.44282400300208102</v>
      </c>
      <c r="Q1885" s="9">
        <f>YEAR(SalesDataTable[[#This Row],[Order Date]])</f>
        <v>2026</v>
      </c>
      <c r="R1885" s="8" t="str">
        <f>"Q"&amp;ROUNDUP(MONTH(SalesDataTable[[#This Row],[Order Date]])/3,0)</f>
        <v>Q3</v>
      </c>
      <c r="S1885" s="5">
        <f>MONTH(SalesDataTable[[#This Row],[Order Date]])</f>
        <v>9</v>
      </c>
      <c r="T1885" s="8" t="str">
        <f>TEXT(SalesDataTable[[#This Row],[Order Date]],"mmm")</f>
        <v>Sep</v>
      </c>
    </row>
    <row r="1886" spans="1:20" ht="15.75" x14ac:dyDescent="0.25">
      <c r="A1886" s="2">
        <v>2563</v>
      </c>
      <c r="B1886" s="3">
        <v>46278</v>
      </c>
      <c r="C1886" s="4" t="s">
        <v>26</v>
      </c>
      <c r="D1886" s="4" t="s">
        <v>47</v>
      </c>
      <c r="E1886" s="4" t="s">
        <v>48</v>
      </c>
      <c r="F1886" s="4" t="s">
        <v>23</v>
      </c>
      <c r="G1886" s="4" t="s">
        <v>29</v>
      </c>
      <c r="H1886" s="4" t="s">
        <v>57</v>
      </c>
      <c r="I1886" s="5">
        <v>1</v>
      </c>
      <c r="J1886" s="6">
        <v>157.88999999999999</v>
      </c>
      <c r="K1886" s="7">
        <v>0.1</v>
      </c>
      <c r="L1886" s="6">
        <v>78.209999999999994</v>
      </c>
      <c r="M1886" s="6">
        <f t="shared" si="116"/>
        <v>142.101</v>
      </c>
      <c r="N1886" s="6">
        <f t="shared" si="117"/>
        <v>78.209999999999994</v>
      </c>
      <c r="O1886" s="6">
        <f t="shared" si="118"/>
        <v>63.891000000000005</v>
      </c>
      <c r="P1886" s="8">
        <f t="shared" si="119"/>
        <v>0.44961682183798851</v>
      </c>
      <c r="Q1886" s="9">
        <f>YEAR(SalesDataTable[[#This Row],[Order Date]])</f>
        <v>2026</v>
      </c>
      <c r="R1886" s="8" t="str">
        <f>"Q"&amp;ROUNDUP(MONTH(SalesDataTable[[#This Row],[Order Date]])/3,0)</f>
        <v>Q3</v>
      </c>
      <c r="S1886" s="5">
        <f>MONTH(SalesDataTable[[#This Row],[Order Date]])</f>
        <v>9</v>
      </c>
      <c r="T1886" s="8" t="str">
        <f>TEXT(SalesDataTable[[#This Row],[Order Date]],"mmm")</f>
        <v>Sep</v>
      </c>
    </row>
    <row r="1887" spans="1:20" ht="15.75" x14ac:dyDescent="0.25">
      <c r="A1887" s="2">
        <v>2786</v>
      </c>
      <c r="B1887" s="3">
        <v>46278</v>
      </c>
      <c r="C1887" s="4" t="s">
        <v>40</v>
      </c>
      <c r="D1887" s="4" t="s">
        <v>53</v>
      </c>
      <c r="E1887" s="4" t="s">
        <v>22</v>
      </c>
      <c r="F1887" s="4" t="s">
        <v>33</v>
      </c>
      <c r="G1887" s="4" t="s">
        <v>54</v>
      </c>
      <c r="H1887" s="4" t="s">
        <v>55</v>
      </c>
      <c r="I1887" s="5">
        <v>2</v>
      </c>
      <c r="J1887" s="6">
        <v>40.83</v>
      </c>
      <c r="K1887" s="7">
        <v>0</v>
      </c>
      <c r="L1887" s="6">
        <v>14.56</v>
      </c>
      <c r="M1887" s="6">
        <f t="shared" si="116"/>
        <v>81.66</v>
      </c>
      <c r="N1887" s="6">
        <f t="shared" si="117"/>
        <v>29.12</v>
      </c>
      <c r="O1887" s="6">
        <f t="shared" si="118"/>
        <v>52.539999999999992</v>
      </c>
      <c r="P1887" s="8">
        <f t="shared" si="119"/>
        <v>0.64339946118050451</v>
      </c>
      <c r="Q1887" s="9">
        <f>YEAR(SalesDataTable[[#This Row],[Order Date]])</f>
        <v>2026</v>
      </c>
      <c r="R1887" s="8" t="str">
        <f>"Q"&amp;ROUNDUP(MONTH(SalesDataTable[[#This Row],[Order Date]])/3,0)</f>
        <v>Q3</v>
      </c>
      <c r="S1887" s="5">
        <f>MONTH(SalesDataTable[[#This Row],[Order Date]])</f>
        <v>9</v>
      </c>
      <c r="T1887" s="8" t="str">
        <f>TEXT(SalesDataTable[[#This Row],[Order Date]],"mmm")</f>
        <v>Sep</v>
      </c>
    </row>
    <row r="1888" spans="1:20" ht="15.75" x14ac:dyDescent="0.25">
      <c r="A1888" s="2">
        <v>3269</v>
      </c>
      <c r="B1888" s="3">
        <v>46278</v>
      </c>
      <c r="C1888" s="4" t="s">
        <v>31</v>
      </c>
      <c r="D1888" s="4" t="s">
        <v>72</v>
      </c>
      <c r="E1888" s="4" t="s">
        <v>39</v>
      </c>
      <c r="F1888" s="4" t="s">
        <v>33</v>
      </c>
      <c r="G1888" s="4" t="s">
        <v>54</v>
      </c>
      <c r="H1888" s="4" t="s">
        <v>62</v>
      </c>
      <c r="I1888" s="5">
        <v>2</v>
      </c>
      <c r="J1888" s="6">
        <v>37.119999999999997</v>
      </c>
      <c r="K1888" s="7">
        <v>0</v>
      </c>
      <c r="L1888" s="6">
        <v>14.26</v>
      </c>
      <c r="M1888" s="6">
        <f t="shared" si="116"/>
        <v>74.239999999999995</v>
      </c>
      <c r="N1888" s="6">
        <f t="shared" si="117"/>
        <v>28.52</v>
      </c>
      <c r="O1888" s="6">
        <f t="shared" si="118"/>
        <v>45.72</v>
      </c>
      <c r="P1888" s="8">
        <f t="shared" si="119"/>
        <v>0.61584051724137934</v>
      </c>
      <c r="Q1888" s="9">
        <f>YEAR(SalesDataTable[[#This Row],[Order Date]])</f>
        <v>2026</v>
      </c>
      <c r="R1888" s="8" t="str">
        <f>"Q"&amp;ROUNDUP(MONTH(SalesDataTable[[#This Row],[Order Date]])/3,0)</f>
        <v>Q3</v>
      </c>
      <c r="S1888" s="5">
        <f>MONTH(SalesDataTable[[#This Row],[Order Date]])</f>
        <v>9</v>
      </c>
      <c r="T1888" s="8" t="str">
        <f>TEXT(SalesDataTable[[#This Row],[Order Date]],"mmm")</f>
        <v>Sep</v>
      </c>
    </row>
    <row r="1889" spans="1:20" ht="15.75" x14ac:dyDescent="0.25">
      <c r="A1889" s="2">
        <v>3346</v>
      </c>
      <c r="B1889" s="3">
        <v>46278</v>
      </c>
      <c r="C1889" s="4" t="s">
        <v>40</v>
      </c>
      <c r="D1889" s="4" t="s">
        <v>53</v>
      </c>
      <c r="E1889" s="4" t="s">
        <v>22</v>
      </c>
      <c r="F1889" s="4" t="s">
        <v>23</v>
      </c>
      <c r="G1889" s="4" t="s">
        <v>43</v>
      </c>
      <c r="H1889" s="4" t="s">
        <v>71</v>
      </c>
      <c r="I1889" s="5">
        <v>2</v>
      </c>
      <c r="J1889" s="6">
        <v>124.04</v>
      </c>
      <c r="K1889" s="7">
        <v>0.05</v>
      </c>
      <c r="L1889" s="6">
        <v>59.29</v>
      </c>
      <c r="M1889" s="6">
        <f t="shared" si="116"/>
        <v>235.67599999999999</v>
      </c>
      <c r="N1889" s="6">
        <f t="shared" si="117"/>
        <v>118.58</v>
      </c>
      <c r="O1889" s="6">
        <f t="shared" si="118"/>
        <v>117.09599999999999</v>
      </c>
      <c r="P1889" s="8">
        <f t="shared" si="119"/>
        <v>0.49685160983723414</v>
      </c>
      <c r="Q1889" s="9">
        <f>YEAR(SalesDataTable[[#This Row],[Order Date]])</f>
        <v>2026</v>
      </c>
      <c r="R1889" s="8" t="str">
        <f>"Q"&amp;ROUNDUP(MONTH(SalesDataTable[[#This Row],[Order Date]])/3,0)</f>
        <v>Q3</v>
      </c>
      <c r="S1889" s="5">
        <f>MONTH(SalesDataTable[[#This Row],[Order Date]])</f>
        <v>9</v>
      </c>
      <c r="T1889" s="8" t="str">
        <f>TEXT(SalesDataTable[[#This Row],[Order Date]],"mmm")</f>
        <v>Sep</v>
      </c>
    </row>
    <row r="1890" spans="1:20" ht="15.75" x14ac:dyDescent="0.25">
      <c r="A1890" s="2">
        <v>4097</v>
      </c>
      <c r="B1890" s="3">
        <v>46278</v>
      </c>
      <c r="C1890" s="4" t="s">
        <v>26</v>
      </c>
      <c r="D1890" s="4" t="s">
        <v>63</v>
      </c>
      <c r="E1890" s="4" t="s">
        <v>22</v>
      </c>
      <c r="F1890" s="4" t="s">
        <v>23</v>
      </c>
      <c r="G1890" s="4" t="s">
        <v>29</v>
      </c>
      <c r="H1890" s="4" t="s">
        <v>37</v>
      </c>
      <c r="I1890" s="5">
        <v>1</v>
      </c>
      <c r="J1890" s="6">
        <v>142.36000000000001</v>
      </c>
      <c r="K1890" s="7">
        <v>0</v>
      </c>
      <c r="L1890" s="6">
        <v>78.3</v>
      </c>
      <c r="M1890" s="6">
        <f t="shared" si="116"/>
        <v>142.36000000000001</v>
      </c>
      <c r="N1890" s="6">
        <f t="shared" si="117"/>
        <v>78.3</v>
      </c>
      <c r="O1890" s="6">
        <f t="shared" si="118"/>
        <v>64.060000000000016</v>
      </c>
      <c r="P1890" s="8">
        <f t="shared" si="119"/>
        <v>0.44998595110986239</v>
      </c>
      <c r="Q1890" s="9">
        <f>YEAR(SalesDataTable[[#This Row],[Order Date]])</f>
        <v>2026</v>
      </c>
      <c r="R1890" s="8" t="str">
        <f>"Q"&amp;ROUNDUP(MONTH(SalesDataTable[[#This Row],[Order Date]])/3,0)</f>
        <v>Q3</v>
      </c>
      <c r="S1890" s="5">
        <f>MONTH(SalesDataTable[[#This Row],[Order Date]])</f>
        <v>9</v>
      </c>
      <c r="T1890" s="8" t="str">
        <f>TEXT(SalesDataTable[[#This Row],[Order Date]],"mmm")</f>
        <v>Sep</v>
      </c>
    </row>
    <row r="1891" spans="1:20" ht="15.75" x14ac:dyDescent="0.25">
      <c r="A1891" s="2">
        <v>4208</v>
      </c>
      <c r="B1891" s="3">
        <v>46278</v>
      </c>
      <c r="C1891" s="4" t="s">
        <v>26</v>
      </c>
      <c r="D1891" s="4" t="s">
        <v>63</v>
      </c>
      <c r="E1891" s="4" t="s">
        <v>28</v>
      </c>
      <c r="F1891" s="4" t="s">
        <v>36</v>
      </c>
      <c r="G1891" s="4" t="s">
        <v>24</v>
      </c>
      <c r="H1891" s="4" t="s">
        <v>50</v>
      </c>
      <c r="I1891" s="5">
        <v>6</v>
      </c>
      <c r="J1891" s="6">
        <v>104.11</v>
      </c>
      <c r="K1891" s="7">
        <v>0.1</v>
      </c>
      <c r="L1891" s="6">
        <v>49</v>
      </c>
      <c r="M1891" s="6">
        <f t="shared" si="116"/>
        <v>562.19399999999996</v>
      </c>
      <c r="N1891" s="6">
        <f t="shared" si="117"/>
        <v>294</v>
      </c>
      <c r="O1891" s="6">
        <f t="shared" si="118"/>
        <v>268.19399999999996</v>
      </c>
      <c r="P1891" s="8">
        <f t="shared" si="119"/>
        <v>0.47704884790659446</v>
      </c>
      <c r="Q1891" s="9">
        <f>YEAR(SalesDataTable[[#This Row],[Order Date]])</f>
        <v>2026</v>
      </c>
      <c r="R1891" s="8" t="str">
        <f>"Q"&amp;ROUNDUP(MONTH(SalesDataTable[[#This Row],[Order Date]])/3,0)</f>
        <v>Q3</v>
      </c>
      <c r="S1891" s="5">
        <f>MONTH(SalesDataTable[[#This Row],[Order Date]])</f>
        <v>9</v>
      </c>
      <c r="T1891" s="8" t="str">
        <f>TEXT(SalesDataTable[[#This Row],[Order Date]],"mmm")</f>
        <v>Sep</v>
      </c>
    </row>
    <row r="1892" spans="1:20" ht="15.75" x14ac:dyDescent="0.25">
      <c r="A1892" s="2">
        <v>4606</v>
      </c>
      <c r="B1892" s="3">
        <v>46278</v>
      </c>
      <c r="C1892" s="4" t="s">
        <v>40</v>
      </c>
      <c r="D1892" s="4" t="s">
        <v>53</v>
      </c>
      <c r="E1892" s="4" t="s">
        <v>22</v>
      </c>
      <c r="F1892" s="4" t="s">
        <v>36</v>
      </c>
      <c r="G1892" s="4" t="s">
        <v>43</v>
      </c>
      <c r="H1892" s="4" t="s">
        <v>44</v>
      </c>
      <c r="I1892" s="5">
        <v>1</v>
      </c>
      <c r="J1892" s="6">
        <v>335.02</v>
      </c>
      <c r="K1892" s="7">
        <v>0.05</v>
      </c>
      <c r="L1892" s="6">
        <v>198.44</v>
      </c>
      <c r="M1892" s="6">
        <f t="shared" si="116"/>
        <v>318.26899999999995</v>
      </c>
      <c r="N1892" s="6">
        <f t="shared" si="117"/>
        <v>198.44</v>
      </c>
      <c r="O1892" s="6">
        <f t="shared" si="118"/>
        <v>119.82899999999995</v>
      </c>
      <c r="P1892" s="8">
        <f t="shared" si="119"/>
        <v>0.3765022669502841</v>
      </c>
      <c r="Q1892" s="9">
        <f>YEAR(SalesDataTable[[#This Row],[Order Date]])</f>
        <v>2026</v>
      </c>
      <c r="R1892" s="8" t="str">
        <f>"Q"&amp;ROUNDUP(MONTH(SalesDataTable[[#This Row],[Order Date]])/3,0)</f>
        <v>Q3</v>
      </c>
      <c r="S1892" s="5">
        <f>MONTH(SalesDataTable[[#This Row],[Order Date]])</f>
        <v>9</v>
      </c>
      <c r="T1892" s="8" t="str">
        <f>TEXT(SalesDataTable[[#This Row],[Order Date]],"mmm")</f>
        <v>Sep</v>
      </c>
    </row>
    <row r="1893" spans="1:20" ht="15.75" x14ac:dyDescent="0.25">
      <c r="A1893" s="2">
        <v>222</v>
      </c>
      <c r="B1893" s="3">
        <v>46279</v>
      </c>
      <c r="C1893" s="4" t="s">
        <v>26</v>
      </c>
      <c r="D1893" s="4" t="s">
        <v>63</v>
      </c>
      <c r="E1893" s="4" t="s">
        <v>22</v>
      </c>
      <c r="F1893" s="4" t="s">
        <v>23</v>
      </c>
      <c r="G1893" s="4" t="s">
        <v>24</v>
      </c>
      <c r="H1893" s="4" t="s">
        <v>42</v>
      </c>
      <c r="I1893" s="5">
        <v>2</v>
      </c>
      <c r="J1893" s="6">
        <v>49.69</v>
      </c>
      <c r="K1893" s="7">
        <v>0.05</v>
      </c>
      <c r="L1893" s="6">
        <v>22.55</v>
      </c>
      <c r="M1893" s="6">
        <f t="shared" si="116"/>
        <v>94.410999999999987</v>
      </c>
      <c r="N1893" s="6">
        <f t="shared" si="117"/>
        <v>45.1</v>
      </c>
      <c r="O1893" s="6">
        <f t="shared" si="118"/>
        <v>49.310999999999986</v>
      </c>
      <c r="P1893" s="8">
        <f t="shared" si="119"/>
        <v>0.52230142674052804</v>
      </c>
      <c r="Q1893" s="9">
        <f>YEAR(SalesDataTable[[#This Row],[Order Date]])</f>
        <v>2026</v>
      </c>
      <c r="R1893" s="8" t="str">
        <f>"Q"&amp;ROUNDUP(MONTH(SalesDataTable[[#This Row],[Order Date]])/3,0)</f>
        <v>Q3</v>
      </c>
      <c r="S1893" s="5">
        <f>MONTH(SalesDataTable[[#This Row],[Order Date]])</f>
        <v>9</v>
      </c>
      <c r="T1893" s="8" t="str">
        <f>TEXT(SalesDataTable[[#This Row],[Order Date]],"mmm")</f>
        <v>Sep</v>
      </c>
    </row>
    <row r="1894" spans="1:20" ht="15.75" x14ac:dyDescent="0.25">
      <c r="A1894" s="2">
        <v>241</v>
      </c>
      <c r="B1894" s="3">
        <v>46279</v>
      </c>
      <c r="C1894" s="4" t="s">
        <v>31</v>
      </c>
      <c r="D1894" s="4" t="s">
        <v>45</v>
      </c>
      <c r="E1894" s="4" t="s">
        <v>22</v>
      </c>
      <c r="F1894" s="4" t="s">
        <v>23</v>
      </c>
      <c r="G1894" s="4" t="s">
        <v>24</v>
      </c>
      <c r="H1894" s="4" t="s">
        <v>42</v>
      </c>
      <c r="I1894" s="5">
        <v>4</v>
      </c>
      <c r="J1894" s="6">
        <v>50.5</v>
      </c>
      <c r="K1894" s="7">
        <v>0</v>
      </c>
      <c r="L1894" s="6">
        <v>23.02</v>
      </c>
      <c r="M1894" s="6">
        <f t="shared" si="116"/>
        <v>202</v>
      </c>
      <c r="N1894" s="6">
        <f t="shared" si="117"/>
        <v>92.08</v>
      </c>
      <c r="O1894" s="6">
        <f t="shared" si="118"/>
        <v>109.92</v>
      </c>
      <c r="P1894" s="8">
        <f t="shared" si="119"/>
        <v>0.5441584158415842</v>
      </c>
      <c r="Q1894" s="9">
        <f>YEAR(SalesDataTable[[#This Row],[Order Date]])</f>
        <v>2026</v>
      </c>
      <c r="R1894" s="8" t="str">
        <f>"Q"&amp;ROUNDUP(MONTH(SalesDataTable[[#This Row],[Order Date]])/3,0)</f>
        <v>Q3</v>
      </c>
      <c r="S1894" s="5">
        <f>MONTH(SalesDataTable[[#This Row],[Order Date]])</f>
        <v>9</v>
      </c>
      <c r="T1894" s="8" t="str">
        <f>TEXT(SalesDataTable[[#This Row],[Order Date]],"mmm")</f>
        <v>Sep</v>
      </c>
    </row>
    <row r="1895" spans="1:20" ht="15.75" x14ac:dyDescent="0.25">
      <c r="A1895" s="2">
        <v>753</v>
      </c>
      <c r="B1895" s="3">
        <v>46279</v>
      </c>
      <c r="C1895" s="4" t="s">
        <v>40</v>
      </c>
      <c r="D1895" s="4" t="s">
        <v>41</v>
      </c>
      <c r="E1895" s="4" t="s">
        <v>39</v>
      </c>
      <c r="F1895" s="4" t="s">
        <v>23</v>
      </c>
      <c r="G1895" s="4" t="s">
        <v>34</v>
      </c>
      <c r="H1895" s="4" t="s">
        <v>52</v>
      </c>
      <c r="I1895" s="5">
        <v>1</v>
      </c>
      <c r="J1895" s="6">
        <v>47.55</v>
      </c>
      <c r="K1895" s="7">
        <v>0.05</v>
      </c>
      <c r="L1895" s="6">
        <v>18.350000000000001</v>
      </c>
      <c r="M1895" s="6">
        <f t="shared" si="116"/>
        <v>45.172499999999992</v>
      </c>
      <c r="N1895" s="6">
        <f t="shared" si="117"/>
        <v>18.350000000000001</v>
      </c>
      <c r="O1895" s="6">
        <f t="shared" si="118"/>
        <v>26.822499999999991</v>
      </c>
      <c r="P1895" s="8">
        <f t="shared" si="119"/>
        <v>0.5937794011843488</v>
      </c>
      <c r="Q1895" s="9">
        <f>YEAR(SalesDataTable[[#This Row],[Order Date]])</f>
        <v>2026</v>
      </c>
      <c r="R1895" s="8" t="str">
        <f>"Q"&amp;ROUNDUP(MONTH(SalesDataTable[[#This Row],[Order Date]])/3,0)</f>
        <v>Q3</v>
      </c>
      <c r="S1895" s="5">
        <f>MONTH(SalesDataTable[[#This Row],[Order Date]])</f>
        <v>9</v>
      </c>
      <c r="T1895" s="8" t="str">
        <f>TEXT(SalesDataTable[[#This Row],[Order Date]],"mmm")</f>
        <v>Sep</v>
      </c>
    </row>
    <row r="1896" spans="1:20" ht="15.75" x14ac:dyDescent="0.25">
      <c r="A1896" s="2">
        <v>2530</v>
      </c>
      <c r="B1896" s="3">
        <v>46279</v>
      </c>
      <c r="C1896" s="4" t="s">
        <v>40</v>
      </c>
      <c r="D1896" s="4" t="s">
        <v>51</v>
      </c>
      <c r="E1896" s="4" t="s">
        <v>22</v>
      </c>
      <c r="F1896" s="4" t="s">
        <v>33</v>
      </c>
      <c r="G1896" s="4" t="s">
        <v>34</v>
      </c>
      <c r="H1896" s="4" t="s">
        <v>52</v>
      </c>
      <c r="I1896" s="5">
        <v>6</v>
      </c>
      <c r="J1896" s="6">
        <v>46.16</v>
      </c>
      <c r="K1896" s="7">
        <v>0.1</v>
      </c>
      <c r="L1896" s="6">
        <v>18.39</v>
      </c>
      <c r="M1896" s="6">
        <f t="shared" si="116"/>
        <v>249.26399999999998</v>
      </c>
      <c r="N1896" s="6">
        <f t="shared" si="117"/>
        <v>110.34</v>
      </c>
      <c r="O1896" s="6">
        <f t="shared" si="118"/>
        <v>138.92399999999998</v>
      </c>
      <c r="P1896" s="8">
        <f t="shared" si="119"/>
        <v>0.55733679953783932</v>
      </c>
      <c r="Q1896" s="9">
        <f>YEAR(SalesDataTable[[#This Row],[Order Date]])</f>
        <v>2026</v>
      </c>
      <c r="R1896" s="8" t="str">
        <f>"Q"&amp;ROUNDUP(MONTH(SalesDataTable[[#This Row],[Order Date]])/3,0)</f>
        <v>Q3</v>
      </c>
      <c r="S1896" s="5">
        <f>MONTH(SalesDataTable[[#This Row],[Order Date]])</f>
        <v>9</v>
      </c>
      <c r="T1896" s="8" t="str">
        <f>TEXT(SalesDataTable[[#This Row],[Order Date]],"mmm")</f>
        <v>Sep</v>
      </c>
    </row>
    <row r="1897" spans="1:20" ht="15.75" x14ac:dyDescent="0.25">
      <c r="A1897" s="2">
        <v>572</v>
      </c>
      <c r="B1897" s="3">
        <v>46280</v>
      </c>
      <c r="C1897" s="4" t="s">
        <v>20</v>
      </c>
      <c r="D1897" s="4" t="s">
        <v>70</v>
      </c>
      <c r="E1897" s="4" t="s">
        <v>39</v>
      </c>
      <c r="F1897" s="4" t="s">
        <v>23</v>
      </c>
      <c r="G1897" s="4" t="s">
        <v>34</v>
      </c>
      <c r="H1897" s="4" t="s">
        <v>64</v>
      </c>
      <c r="I1897" s="5">
        <v>2</v>
      </c>
      <c r="J1897" s="6">
        <v>135.79</v>
      </c>
      <c r="K1897" s="7">
        <v>0.05</v>
      </c>
      <c r="L1897" s="6">
        <v>66.53</v>
      </c>
      <c r="M1897" s="6">
        <f t="shared" si="116"/>
        <v>258.00099999999998</v>
      </c>
      <c r="N1897" s="6">
        <f t="shared" si="117"/>
        <v>133.06</v>
      </c>
      <c r="O1897" s="6">
        <f t="shared" si="118"/>
        <v>124.94099999999997</v>
      </c>
      <c r="P1897" s="8">
        <f t="shared" si="119"/>
        <v>0.48426556486215167</v>
      </c>
      <c r="Q1897" s="9">
        <f>YEAR(SalesDataTable[[#This Row],[Order Date]])</f>
        <v>2026</v>
      </c>
      <c r="R1897" s="8" t="str">
        <f>"Q"&amp;ROUNDUP(MONTH(SalesDataTable[[#This Row],[Order Date]])/3,0)</f>
        <v>Q3</v>
      </c>
      <c r="S1897" s="5">
        <f>MONTH(SalesDataTable[[#This Row],[Order Date]])</f>
        <v>9</v>
      </c>
      <c r="T1897" s="8" t="str">
        <f>TEXT(SalesDataTable[[#This Row],[Order Date]],"mmm")</f>
        <v>Sep</v>
      </c>
    </row>
    <row r="1898" spans="1:20" ht="15.75" x14ac:dyDescent="0.25">
      <c r="A1898" s="2">
        <v>874</v>
      </c>
      <c r="B1898" s="3">
        <v>46280</v>
      </c>
      <c r="C1898" s="4" t="s">
        <v>20</v>
      </c>
      <c r="D1898" s="4" t="s">
        <v>70</v>
      </c>
      <c r="E1898" s="4" t="s">
        <v>22</v>
      </c>
      <c r="F1898" s="4" t="s">
        <v>23</v>
      </c>
      <c r="G1898" s="4" t="s">
        <v>29</v>
      </c>
      <c r="H1898" s="4" t="s">
        <v>37</v>
      </c>
      <c r="I1898" s="5">
        <v>2</v>
      </c>
      <c r="J1898" s="6">
        <v>141.91999999999999</v>
      </c>
      <c r="K1898" s="7">
        <v>0</v>
      </c>
      <c r="L1898" s="6">
        <v>79.900000000000006</v>
      </c>
      <c r="M1898" s="6">
        <f t="shared" si="116"/>
        <v>283.83999999999997</v>
      </c>
      <c r="N1898" s="6">
        <f t="shared" si="117"/>
        <v>159.80000000000001</v>
      </c>
      <c r="O1898" s="6">
        <f t="shared" si="118"/>
        <v>124.03999999999996</v>
      </c>
      <c r="P1898" s="8">
        <f t="shared" si="119"/>
        <v>0.43700676437429531</v>
      </c>
      <c r="Q1898" s="9">
        <f>YEAR(SalesDataTable[[#This Row],[Order Date]])</f>
        <v>2026</v>
      </c>
      <c r="R1898" s="8" t="str">
        <f>"Q"&amp;ROUNDUP(MONTH(SalesDataTable[[#This Row],[Order Date]])/3,0)</f>
        <v>Q3</v>
      </c>
      <c r="S1898" s="5">
        <f>MONTH(SalesDataTable[[#This Row],[Order Date]])</f>
        <v>9</v>
      </c>
      <c r="T1898" s="8" t="str">
        <f>TEXT(SalesDataTable[[#This Row],[Order Date]],"mmm")</f>
        <v>Sep</v>
      </c>
    </row>
    <row r="1899" spans="1:20" ht="15.75" x14ac:dyDescent="0.25">
      <c r="A1899" s="2">
        <v>937</v>
      </c>
      <c r="B1899" s="3">
        <v>46280</v>
      </c>
      <c r="C1899" s="4" t="s">
        <v>40</v>
      </c>
      <c r="D1899" s="4" t="s">
        <v>41</v>
      </c>
      <c r="E1899" s="4" t="s">
        <v>48</v>
      </c>
      <c r="F1899" s="4" t="s">
        <v>36</v>
      </c>
      <c r="G1899" s="4" t="s">
        <v>29</v>
      </c>
      <c r="H1899" s="4" t="s">
        <v>37</v>
      </c>
      <c r="I1899" s="5">
        <v>1</v>
      </c>
      <c r="J1899" s="6">
        <v>146.41</v>
      </c>
      <c r="K1899" s="7">
        <v>0.15</v>
      </c>
      <c r="L1899" s="6">
        <v>80.87</v>
      </c>
      <c r="M1899" s="6">
        <f t="shared" si="116"/>
        <v>124.4485</v>
      </c>
      <c r="N1899" s="6">
        <f t="shared" si="117"/>
        <v>80.87</v>
      </c>
      <c r="O1899" s="6">
        <f t="shared" si="118"/>
        <v>43.578499999999991</v>
      </c>
      <c r="P1899" s="8">
        <f t="shared" si="119"/>
        <v>0.35017296311325563</v>
      </c>
      <c r="Q1899" s="9">
        <f>YEAR(SalesDataTable[[#This Row],[Order Date]])</f>
        <v>2026</v>
      </c>
      <c r="R1899" s="8" t="str">
        <f>"Q"&amp;ROUNDUP(MONTH(SalesDataTable[[#This Row],[Order Date]])/3,0)</f>
        <v>Q3</v>
      </c>
      <c r="S1899" s="5">
        <f>MONTH(SalesDataTable[[#This Row],[Order Date]])</f>
        <v>9</v>
      </c>
      <c r="T1899" s="8" t="str">
        <f>TEXT(SalesDataTable[[#This Row],[Order Date]],"mmm")</f>
        <v>Sep</v>
      </c>
    </row>
    <row r="1900" spans="1:20" ht="15.75" x14ac:dyDescent="0.25">
      <c r="A1900" s="2">
        <v>1229</v>
      </c>
      <c r="B1900" s="3">
        <v>46280</v>
      </c>
      <c r="C1900" s="4" t="s">
        <v>26</v>
      </c>
      <c r="D1900" s="4" t="s">
        <v>27</v>
      </c>
      <c r="E1900" s="4" t="s">
        <v>48</v>
      </c>
      <c r="F1900" s="4" t="s">
        <v>33</v>
      </c>
      <c r="G1900" s="4" t="s">
        <v>24</v>
      </c>
      <c r="H1900" s="4" t="s">
        <v>46</v>
      </c>
      <c r="I1900" s="5">
        <v>5</v>
      </c>
      <c r="J1900" s="6">
        <v>40.17</v>
      </c>
      <c r="K1900" s="7">
        <v>0</v>
      </c>
      <c r="L1900" s="6">
        <v>16.27</v>
      </c>
      <c r="M1900" s="6">
        <f t="shared" si="116"/>
        <v>200.85000000000002</v>
      </c>
      <c r="N1900" s="6">
        <f t="shared" si="117"/>
        <v>81.349999999999994</v>
      </c>
      <c r="O1900" s="6">
        <f t="shared" si="118"/>
        <v>119.50000000000003</v>
      </c>
      <c r="P1900" s="8">
        <f t="shared" si="119"/>
        <v>0.59497137167040082</v>
      </c>
      <c r="Q1900" s="9">
        <f>YEAR(SalesDataTable[[#This Row],[Order Date]])</f>
        <v>2026</v>
      </c>
      <c r="R1900" s="8" t="str">
        <f>"Q"&amp;ROUNDUP(MONTH(SalesDataTable[[#This Row],[Order Date]])/3,0)</f>
        <v>Q3</v>
      </c>
      <c r="S1900" s="5">
        <f>MONTH(SalesDataTable[[#This Row],[Order Date]])</f>
        <v>9</v>
      </c>
      <c r="T1900" s="8" t="str">
        <f>TEXT(SalesDataTable[[#This Row],[Order Date]],"mmm")</f>
        <v>Sep</v>
      </c>
    </row>
    <row r="1901" spans="1:20" ht="15.75" x14ac:dyDescent="0.25">
      <c r="A1901" s="2">
        <v>2186</v>
      </c>
      <c r="B1901" s="3">
        <v>46280</v>
      </c>
      <c r="C1901" s="4" t="s">
        <v>31</v>
      </c>
      <c r="D1901" s="4" t="s">
        <v>32</v>
      </c>
      <c r="E1901" s="4" t="s">
        <v>22</v>
      </c>
      <c r="F1901" s="4" t="s">
        <v>23</v>
      </c>
      <c r="G1901" s="4" t="s">
        <v>29</v>
      </c>
      <c r="H1901" s="4" t="s">
        <v>30</v>
      </c>
      <c r="I1901" s="5">
        <v>2</v>
      </c>
      <c r="J1901" s="6">
        <v>91.6</v>
      </c>
      <c r="K1901" s="7">
        <v>0</v>
      </c>
      <c r="L1901" s="6">
        <v>46.54</v>
      </c>
      <c r="M1901" s="6">
        <f t="shared" si="116"/>
        <v>183.2</v>
      </c>
      <c r="N1901" s="6">
        <f t="shared" si="117"/>
        <v>93.08</v>
      </c>
      <c r="O1901" s="6">
        <f t="shared" si="118"/>
        <v>90.11999999999999</v>
      </c>
      <c r="P1901" s="8">
        <f t="shared" si="119"/>
        <v>0.49192139737991264</v>
      </c>
      <c r="Q1901" s="9">
        <f>YEAR(SalesDataTable[[#This Row],[Order Date]])</f>
        <v>2026</v>
      </c>
      <c r="R1901" s="8" t="str">
        <f>"Q"&amp;ROUNDUP(MONTH(SalesDataTable[[#This Row],[Order Date]])/3,0)</f>
        <v>Q3</v>
      </c>
      <c r="S1901" s="5">
        <f>MONTH(SalesDataTable[[#This Row],[Order Date]])</f>
        <v>9</v>
      </c>
      <c r="T1901" s="8" t="str">
        <f>TEXT(SalesDataTable[[#This Row],[Order Date]],"mmm")</f>
        <v>Sep</v>
      </c>
    </row>
    <row r="1902" spans="1:20" ht="15.75" x14ac:dyDescent="0.25">
      <c r="A1902" s="2">
        <v>2922</v>
      </c>
      <c r="B1902" s="3">
        <v>46280</v>
      </c>
      <c r="C1902" s="4" t="s">
        <v>31</v>
      </c>
      <c r="D1902" s="4" t="s">
        <v>32</v>
      </c>
      <c r="E1902" s="4" t="s">
        <v>22</v>
      </c>
      <c r="F1902" s="4" t="s">
        <v>33</v>
      </c>
      <c r="G1902" s="4" t="s">
        <v>54</v>
      </c>
      <c r="H1902" s="4" t="s">
        <v>58</v>
      </c>
      <c r="I1902" s="5">
        <v>4</v>
      </c>
      <c r="J1902" s="6">
        <v>121.47</v>
      </c>
      <c r="K1902" s="7">
        <v>0.05</v>
      </c>
      <c r="L1902" s="6">
        <v>67.650000000000006</v>
      </c>
      <c r="M1902" s="6">
        <f t="shared" si="116"/>
        <v>461.58599999999996</v>
      </c>
      <c r="N1902" s="6">
        <f t="shared" si="117"/>
        <v>270.60000000000002</v>
      </c>
      <c r="O1902" s="6">
        <f t="shared" si="118"/>
        <v>190.98599999999993</v>
      </c>
      <c r="P1902" s="8">
        <f t="shared" si="119"/>
        <v>0.41376038268058379</v>
      </c>
      <c r="Q1902" s="9">
        <f>YEAR(SalesDataTable[[#This Row],[Order Date]])</f>
        <v>2026</v>
      </c>
      <c r="R1902" s="8" t="str">
        <f>"Q"&amp;ROUNDUP(MONTH(SalesDataTable[[#This Row],[Order Date]])/3,0)</f>
        <v>Q3</v>
      </c>
      <c r="S1902" s="5">
        <f>MONTH(SalesDataTable[[#This Row],[Order Date]])</f>
        <v>9</v>
      </c>
      <c r="T1902" s="8" t="str">
        <f>TEXT(SalesDataTable[[#This Row],[Order Date]],"mmm")</f>
        <v>Sep</v>
      </c>
    </row>
    <row r="1903" spans="1:20" ht="15.75" x14ac:dyDescent="0.25">
      <c r="A1903" s="2">
        <v>3140</v>
      </c>
      <c r="B1903" s="3">
        <v>46280</v>
      </c>
      <c r="C1903" s="4" t="s">
        <v>26</v>
      </c>
      <c r="D1903" s="4" t="s">
        <v>63</v>
      </c>
      <c r="E1903" s="4" t="s">
        <v>48</v>
      </c>
      <c r="F1903" s="4" t="s">
        <v>33</v>
      </c>
      <c r="G1903" s="4" t="s">
        <v>43</v>
      </c>
      <c r="H1903" s="4" t="s">
        <v>71</v>
      </c>
      <c r="I1903" s="5">
        <v>2</v>
      </c>
      <c r="J1903" s="6">
        <v>122.69</v>
      </c>
      <c r="K1903" s="7">
        <v>0</v>
      </c>
      <c r="L1903" s="6">
        <v>61.4</v>
      </c>
      <c r="M1903" s="6">
        <f t="shared" si="116"/>
        <v>245.38</v>
      </c>
      <c r="N1903" s="6">
        <f t="shared" si="117"/>
        <v>122.8</v>
      </c>
      <c r="O1903" s="6">
        <f t="shared" si="118"/>
        <v>122.58</v>
      </c>
      <c r="P1903" s="8">
        <f t="shared" si="119"/>
        <v>0.49955171570625151</v>
      </c>
      <c r="Q1903" s="9">
        <f>YEAR(SalesDataTable[[#This Row],[Order Date]])</f>
        <v>2026</v>
      </c>
      <c r="R1903" s="8" t="str">
        <f>"Q"&amp;ROUNDUP(MONTH(SalesDataTable[[#This Row],[Order Date]])/3,0)</f>
        <v>Q3</v>
      </c>
      <c r="S1903" s="5">
        <f>MONTH(SalesDataTable[[#This Row],[Order Date]])</f>
        <v>9</v>
      </c>
      <c r="T1903" s="8" t="str">
        <f>TEXT(SalesDataTable[[#This Row],[Order Date]],"mmm")</f>
        <v>Sep</v>
      </c>
    </row>
    <row r="1904" spans="1:20" ht="15.75" x14ac:dyDescent="0.25">
      <c r="A1904" s="2">
        <v>3369</v>
      </c>
      <c r="B1904" s="3">
        <v>46280</v>
      </c>
      <c r="C1904" s="4" t="s">
        <v>26</v>
      </c>
      <c r="D1904" s="4" t="s">
        <v>63</v>
      </c>
      <c r="E1904" s="4" t="s">
        <v>48</v>
      </c>
      <c r="F1904" s="4" t="s">
        <v>33</v>
      </c>
      <c r="G1904" s="4" t="s">
        <v>34</v>
      </c>
      <c r="H1904" s="4" t="s">
        <v>52</v>
      </c>
      <c r="I1904" s="5">
        <v>1</v>
      </c>
      <c r="J1904" s="6">
        <v>45.59</v>
      </c>
      <c r="K1904" s="7">
        <v>0</v>
      </c>
      <c r="L1904" s="6">
        <v>18.28</v>
      </c>
      <c r="M1904" s="6">
        <f t="shared" si="116"/>
        <v>45.59</v>
      </c>
      <c r="N1904" s="6">
        <f t="shared" si="117"/>
        <v>18.28</v>
      </c>
      <c r="O1904" s="6">
        <f t="shared" si="118"/>
        <v>27.310000000000002</v>
      </c>
      <c r="P1904" s="8">
        <f t="shared" si="119"/>
        <v>0.59903487606931349</v>
      </c>
      <c r="Q1904" s="9">
        <f>YEAR(SalesDataTable[[#This Row],[Order Date]])</f>
        <v>2026</v>
      </c>
      <c r="R1904" s="8" t="str">
        <f>"Q"&amp;ROUNDUP(MONTH(SalesDataTable[[#This Row],[Order Date]])/3,0)</f>
        <v>Q3</v>
      </c>
      <c r="S1904" s="5">
        <f>MONTH(SalesDataTable[[#This Row],[Order Date]])</f>
        <v>9</v>
      </c>
      <c r="T1904" s="8" t="str">
        <f>TEXT(SalesDataTable[[#This Row],[Order Date]],"mmm")</f>
        <v>Sep</v>
      </c>
    </row>
    <row r="1905" spans="1:20" ht="15.75" x14ac:dyDescent="0.25">
      <c r="A1905" s="2">
        <v>4865</v>
      </c>
      <c r="B1905" s="3">
        <v>46280</v>
      </c>
      <c r="C1905" s="4" t="s">
        <v>40</v>
      </c>
      <c r="D1905" s="4" t="s">
        <v>41</v>
      </c>
      <c r="E1905" s="4" t="s">
        <v>22</v>
      </c>
      <c r="F1905" s="4" t="s">
        <v>23</v>
      </c>
      <c r="G1905" s="4" t="s">
        <v>24</v>
      </c>
      <c r="H1905" s="4" t="s">
        <v>25</v>
      </c>
      <c r="I1905" s="5">
        <v>1</v>
      </c>
      <c r="J1905" s="6">
        <v>83.8</v>
      </c>
      <c r="K1905" s="7">
        <v>0</v>
      </c>
      <c r="L1905" s="6">
        <v>42.23</v>
      </c>
      <c r="M1905" s="6">
        <f t="shared" si="116"/>
        <v>83.8</v>
      </c>
      <c r="N1905" s="6">
        <f t="shared" si="117"/>
        <v>42.23</v>
      </c>
      <c r="O1905" s="6">
        <f t="shared" si="118"/>
        <v>41.57</v>
      </c>
      <c r="P1905" s="8">
        <f t="shared" si="119"/>
        <v>0.49606205250596663</v>
      </c>
      <c r="Q1905" s="9">
        <f>YEAR(SalesDataTable[[#This Row],[Order Date]])</f>
        <v>2026</v>
      </c>
      <c r="R1905" s="8" t="str">
        <f>"Q"&amp;ROUNDUP(MONTH(SalesDataTable[[#This Row],[Order Date]])/3,0)</f>
        <v>Q3</v>
      </c>
      <c r="S1905" s="5">
        <f>MONTH(SalesDataTable[[#This Row],[Order Date]])</f>
        <v>9</v>
      </c>
      <c r="T1905" s="8" t="str">
        <f>TEXT(SalesDataTable[[#This Row],[Order Date]],"mmm")</f>
        <v>Sep</v>
      </c>
    </row>
    <row r="1906" spans="1:20" ht="15.75" x14ac:dyDescent="0.25">
      <c r="A1906" s="2">
        <v>103</v>
      </c>
      <c r="B1906" s="3">
        <v>46281</v>
      </c>
      <c r="C1906" s="4" t="s">
        <v>31</v>
      </c>
      <c r="D1906" s="4" t="s">
        <v>38</v>
      </c>
      <c r="E1906" s="4" t="s">
        <v>22</v>
      </c>
      <c r="F1906" s="4" t="s">
        <v>33</v>
      </c>
      <c r="G1906" s="4" t="s">
        <v>34</v>
      </c>
      <c r="H1906" s="4" t="s">
        <v>64</v>
      </c>
      <c r="I1906" s="5">
        <v>1</v>
      </c>
      <c r="J1906" s="6">
        <v>132.58000000000001</v>
      </c>
      <c r="K1906" s="7">
        <v>0.15</v>
      </c>
      <c r="L1906" s="6">
        <v>67.62</v>
      </c>
      <c r="M1906" s="6">
        <f t="shared" si="116"/>
        <v>112.69300000000001</v>
      </c>
      <c r="N1906" s="6">
        <f t="shared" si="117"/>
        <v>67.62</v>
      </c>
      <c r="O1906" s="6">
        <f t="shared" si="118"/>
        <v>45.073000000000008</v>
      </c>
      <c r="P1906" s="8">
        <f t="shared" si="119"/>
        <v>0.39996273060438536</v>
      </c>
      <c r="Q1906" s="9">
        <f>YEAR(SalesDataTable[[#This Row],[Order Date]])</f>
        <v>2026</v>
      </c>
      <c r="R1906" s="8" t="str">
        <f>"Q"&amp;ROUNDUP(MONTH(SalesDataTable[[#This Row],[Order Date]])/3,0)</f>
        <v>Q3</v>
      </c>
      <c r="S1906" s="5">
        <f>MONTH(SalesDataTable[[#This Row],[Order Date]])</f>
        <v>9</v>
      </c>
      <c r="T1906" s="8" t="str">
        <f>TEXT(SalesDataTable[[#This Row],[Order Date]],"mmm")</f>
        <v>Sep</v>
      </c>
    </row>
    <row r="1907" spans="1:20" ht="15.75" x14ac:dyDescent="0.25">
      <c r="A1907" s="2">
        <v>4500</v>
      </c>
      <c r="B1907" s="3">
        <v>46281</v>
      </c>
      <c r="C1907" s="4" t="s">
        <v>40</v>
      </c>
      <c r="D1907" s="4" t="s">
        <v>53</v>
      </c>
      <c r="E1907" s="4" t="s">
        <v>22</v>
      </c>
      <c r="F1907" s="4" t="s">
        <v>33</v>
      </c>
      <c r="G1907" s="4" t="s">
        <v>43</v>
      </c>
      <c r="H1907" s="4" t="s">
        <v>71</v>
      </c>
      <c r="I1907" s="5">
        <v>2</v>
      </c>
      <c r="J1907" s="6">
        <v>122.12</v>
      </c>
      <c r="K1907" s="7">
        <v>0.05</v>
      </c>
      <c r="L1907" s="6">
        <v>61.76</v>
      </c>
      <c r="M1907" s="6">
        <f t="shared" si="116"/>
        <v>232.02799999999999</v>
      </c>
      <c r="N1907" s="6">
        <f t="shared" si="117"/>
        <v>123.52</v>
      </c>
      <c r="O1907" s="6">
        <f t="shared" si="118"/>
        <v>108.508</v>
      </c>
      <c r="P1907" s="8">
        <f t="shared" si="119"/>
        <v>0.46765045597945076</v>
      </c>
      <c r="Q1907" s="9">
        <f>YEAR(SalesDataTable[[#This Row],[Order Date]])</f>
        <v>2026</v>
      </c>
      <c r="R1907" s="8" t="str">
        <f>"Q"&amp;ROUNDUP(MONTH(SalesDataTable[[#This Row],[Order Date]])/3,0)</f>
        <v>Q3</v>
      </c>
      <c r="S1907" s="5">
        <f>MONTH(SalesDataTable[[#This Row],[Order Date]])</f>
        <v>9</v>
      </c>
      <c r="T1907" s="8" t="str">
        <f>TEXT(SalesDataTable[[#This Row],[Order Date]],"mmm")</f>
        <v>Sep</v>
      </c>
    </row>
    <row r="1908" spans="1:20" ht="15.75" x14ac:dyDescent="0.25">
      <c r="A1908" s="2">
        <v>5093</v>
      </c>
      <c r="B1908" s="3">
        <v>46281</v>
      </c>
      <c r="C1908" s="4" t="s">
        <v>20</v>
      </c>
      <c r="D1908" s="4" t="s">
        <v>21</v>
      </c>
      <c r="E1908" s="4" t="s">
        <v>28</v>
      </c>
      <c r="F1908" s="4" t="s">
        <v>36</v>
      </c>
      <c r="G1908" s="4" t="s">
        <v>29</v>
      </c>
      <c r="H1908" s="4" t="s">
        <v>37</v>
      </c>
      <c r="I1908" s="5">
        <v>3</v>
      </c>
      <c r="J1908" s="6">
        <v>140.47</v>
      </c>
      <c r="K1908" s="7">
        <v>0.15</v>
      </c>
      <c r="L1908" s="6">
        <v>81.739999999999995</v>
      </c>
      <c r="M1908" s="6">
        <f t="shared" si="116"/>
        <v>358.19849999999997</v>
      </c>
      <c r="N1908" s="6">
        <f t="shared" si="117"/>
        <v>245.21999999999997</v>
      </c>
      <c r="O1908" s="6">
        <f t="shared" si="118"/>
        <v>112.9785</v>
      </c>
      <c r="P1908" s="8">
        <f t="shared" si="119"/>
        <v>0.31540751845694498</v>
      </c>
      <c r="Q1908" s="9">
        <f>YEAR(SalesDataTable[[#This Row],[Order Date]])</f>
        <v>2026</v>
      </c>
      <c r="R1908" s="8" t="str">
        <f>"Q"&amp;ROUNDUP(MONTH(SalesDataTable[[#This Row],[Order Date]])/3,0)</f>
        <v>Q3</v>
      </c>
      <c r="S1908" s="5">
        <f>MONTH(SalesDataTable[[#This Row],[Order Date]])</f>
        <v>9</v>
      </c>
      <c r="T1908" s="8" t="str">
        <f>TEXT(SalesDataTable[[#This Row],[Order Date]],"mmm")</f>
        <v>Sep</v>
      </c>
    </row>
    <row r="1909" spans="1:20" ht="15.75" x14ac:dyDescent="0.25">
      <c r="A1909" s="2">
        <v>5147</v>
      </c>
      <c r="B1909" s="3">
        <v>46281</v>
      </c>
      <c r="C1909" s="4" t="s">
        <v>40</v>
      </c>
      <c r="D1909" s="4" t="s">
        <v>67</v>
      </c>
      <c r="E1909" s="4" t="s">
        <v>22</v>
      </c>
      <c r="F1909" s="4" t="s">
        <v>33</v>
      </c>
      <c r="G1909" s="4" t="s">
        <v>29</v>
      </c>
      <c r="H1909" s="4" t="s">
        <v>37</v>
      </c>
      <c r="I1909" s="5">
        <v>2</v>
      </c>
      <c r="J1909" s="6">
        <v>145.35</v>
      </c>
      <c r="K1909" s="7">
        <v>0.05</v>
      </c>
      <c r="L1909" s="6">
        <v>78.39</v>
      </c>
      <c r="M1909" s="6">
        <f t="shared" si="116"/>
        <v>276.16499999999996</v>
      </c>
      <c r="N1909" s="6">
        <f t="shared" si="117"/>
        <v>156.78</v>
      </c>
      <c r="O1909" s="6">
        <f t="shared" si="118"/>
        <v>119.38499999999996</v>
      </c>
      <c r="P1909" s="8">
        <f t="shared" si="119"/>
        <v>0.4322959100537721</v>
      </c>
      <c r="Q1909" s="9">
        <f>YEAR(SalesDataTable[[#This Row],[Order Date]])</f>
        <v>2026</v>
      </c>
      <c r="R1909" s="8" t="str">
        <f>"Q"&amp;ROUNDUP(MONTH(SalesDataTable[[#This Row],[Order Date]])/3,0)</f>
        <v>Q3</v>
      </c>
      <c r="S1909" s="5">
        <f>MONTH(SalesDataTable[[#This Row],[Order Date]])</f>
        <v>9</v>
      </c>
      <c r="T1909" s="8" t="str">
        <f>TEXT(SalesDataTable[[#This Row],[Order Date]],"mmm")</f>
        <v>Sep</v>
      </c>
    </row>
    <row r="1910" spans="1:20" ht="15.75" x14ac:dyDescent="0.25">
      <c r="A1910" s="2">
        <v>365</v>
      </c>
      <c r="B1910" s="3">
        <v>46282</v>
      </c>
      <c r="C1910" s="4" t="s">
        <v>40</v>
      </c>
      <c r="D1910" s="4" t="s">
        <v>53</v>
      </c>
      <c r="E1910" s="4" t="s">
        <v>48</v>
      </c>
      <c r="F1910" s="4" t="s">
        <v>23</v>
      </c>
      <c r="G1910" s="4" t="s">
        <v>43</v>
      </c>
      <c r="H1910" s="4" t="s">
        <v>71</v>
      </c>
      <c r="I1910" s="5">
        <v>2</v>
      </c>
      <c r="J1910" s="6">
        <v>121.25</v>
      </c>
      <c r="K1910" s="7">
        <v>0</v>
      </c>
      <c r="L1910" s="6">
        <v>61.5</v>
      </c>
      <c r="M1910" s="6">
        <f t="shared" si="116"/>
        <v>242.5</v>
      </c>
      <c r="N1910" s="6">
        <f t="shared" si="117"/>
        <v>123</v>
      </c>
      <c r="O1910" s="6">
        <f t="shared" si="118"/>
        <v>119.5</v>
      </c>
      <c r="P1910" s="8">
        <f t="shared" si="119"/>
        <v>0.4927835051546392</v>
      </c>
      <c r="Q1910" s="9">
        <f>YEAR(SalesDataTable[[#This Row],[Order Date]])</f>
        <v>2026</v>
      </c>
      <c r="R1910" s="8" t="str">
        <f>"Q"&amp;ROUNDUP(MONTH(SalesDataTable[[#This Row],[Order Date]])/3,0)</f>
        <v>Q3</v>
      </c>
      <c r="S1910" s="5">
        <f>MONTH(SalesDataTable[[#This Row],[Order Date]])</f>
        <v>9</v>
      </c>
      <c r="T1910" s="8" t="str">
        <f>TEXT(SalesDataTable[[#This Row],[Order Date]],"mmm")</f>
        <v>Sep</v>
      </c>
    </row>
    <row r="1911" spans="1:20" ht="15.75" x14ac:dyDescent="0.25">
      <c r="A1911" s="2">
        <v>494</v>
      </c>
      <c r="B1911" s="3">
        <v>46282</v>
      </c>
      <c r="C1911" s="4" t="s">
        <v>40</v>
      </c>
      <c r="D1911" s="4" t="s">
        <v>41</v>
      </c>
      <c r="E1911" s="4" t="s">
        <v>22</v>
      </c>
      <c r="F1911" s="4" t="s">
        <v>33</v>
      </c>
      <c r="G1911" s="4" t="s">
        <v>34</v>
      </c>
      <c r="H1911" s="4" t="s">
        <v>35</v>
      </c>
      <c r="I1911" s="5">
        <v>1</v>
      </c>
      <c r="J1911" s="6">
        <v>35.94</v>
      </c>
      <c r="K1911" s="7">
        <v>0.1</v>
      </c>
      <c r="L1911" s="6">
        <v>13.19</v>
      </c>
      <c r="M1911" s="6">
        <f t="shared" si="116"/>
        <v>32.345999999999997</v>
      </c>
      <c r="N1911" s="6">
        <f t="shared" si="117"/>
        <v>13.19</v>
      </c>
      <c r="O1911" s="6">
        <f t="shared" si="118"/>
        <v>19.155999999999999</v>
      </c>
      <c r="P1911" s="8">
        <f t="shared" si="119"/>
        <v>0.59222160390774747</v>
      </c>
      <c r="Q1911" s="9">
        <f>YEAR(SalesDataTable[[#This Row],[Order Date]])</f>
        <v>2026</v>
      </c>
      <c r="R1911" s="8" t="str">
        <f>"Q"&amp;ROUNDUP(MONTH(SalesDataTable[[#This Row],[Order Date]])/3,0)</f>
        <v>Q3</v>
      </c>
      <c r="S1911" s="5">
        <f>MONTH(SalesDataTable[[#This Row],[Order Date]])</f>
        <v>9</v>
      </c>
      <c r="T1911" s="8" t="str">
        <f>TEXT(SalesDataTable[[#This Row],[Order Date]],"mmm")</f>
        <v>Sep</v>
      </c>
    </row>
    <row r="1912" spans="1:20" ht="15.75" x14ac:dyDescent="0.25">
      <c r="A1912" s="2">
        <v>665</v>
      </c>
      <c r="B1912" s="3">
        <v>46282</v>
      </c>
      <c r="C1912" s="4" t="s">
        <v>26</v>
      </c>
      <c r="D1912" s="4" t="s">
        <v>69</v>
      </c>
      <c r="E1912" s="4" t="s">
        <v>22</v>
      </c>
      <c r="F1912" s="4" t="s">
        <v>33</v>
      </c>
      <c r="G1912" s="4" t="s">
        <v>24</v>
      </c>
      <c r="H1912" s="4" t="s">
        <v>50</v>
      </c>
      <c r="I1912" s="5">
        <v>1</v>
      </c>
      <c r="J1912" s="6">
        <v>101.18</v>
      </c>
      <c r="K1912" s="7">
        <v>0.1</v>
      </c>
      <c r="L1912" s="6">
        <v>49.38</v>
      </c>
      <c r="M1912" s="6">
        <f t="shared" si="116"/>
        <v>91.062000000000012</v>
      </c>
      <c r="N1912" s="6">
        <f t="shared" si="117"/>
        <v>49.38</v>
      </c>
      <c r="O1912" s="6">
        <f t="shared" si="118"/>
        <v>41.682000000000009</v>
      </c>
      <c r="P1912" s="8">
        <f t="shared" si="119"/>
        <v>0.45773209461685449</v>
      </c>
      <c r="Q1912" s="9">
        <f>YEAR(SalesDataTable[[#This Row],[Order Date]])</f>
        <v>2026</v>
      </c>
      <c r="R1912" s="8" t="str">
        <f>"Q"&amp;ROUNDUP(MONTH(SalesDataTable[[#This Row],[Order Date]])/3,0)</f>
        <v>Q3</v>
      </c>
      <c r="S1912" s="5">
        <f>MONTH(SalesDataTable[[#This Row],[Order Date]])</f>
        <v>9</v>
      </c>
      <c r="T1912" s="8" t="str">
        <f>TEXT(SalesDataTable[[#This Row],[Order Date]],"mmm")</f>
        <v>Sep</v>
      </c>
    </row>
    <row r="1913" spans="1:20" ht="15.75" x14ac:dyDescent="0.25">
      <c r="A1913" s="2">
        <v>2067</v>
      </c>
      <c r="B1913" s="3">
        <v>46282</v>
      </c>
      <c r="C1913" s="4" t="s">
        <v>40</v>
      </c>
      <c r="D1913" s="4" t="s">
        <v>51</v>
      </c>
      <c r="E1913" s="4" t="s">
        <v>39</v>
      </c>
      <c r="F1913" s="4" t="s">
        <v>33</v>
      </c>
      <c r="G1913" s="4" t="s">
        <v>24</v>
      </c>
      <c r="H1913" s="4" t="s">
        <v>25</v>
      </c>
      <c r="I1913" s="5">
        <v>2</v>
      </c>
      <c r="J1913" s="6">
        <v>82.47</v>
      </c>
      <c r="K1913" s="7">
        <v>0</v>
      </c>
      <c r="L1913" s="6">
        <v>42.49</v>
      </c>
      <c r="M1913" s="6">
        <f t="shared" si="116"/>
        <v>164.94</v>
      </c>
      <c r="N1913" s="6">
        <f t="shared" si="117"/>
        <v>84.98</v>
      </c>
      <c r="O1913" s="6">
        <f t="shared" si="118"/>
        <v>79.959999999999994</v>
      </c>
      <c r="P1913" s="8">
        <f t="shared" si="119"/>
        <v>0.48478234509518608</v>
      </c>
      <c r="Q1913" s="9">
        <f>YEAR(SalesDataTable[[#This Row],[Order Date]])</f>
        <v>2026</v>
      </c>
      <c r="R1913" s="8" t="str">
        <f>"Q"&amp;ROUNDUP(MONTH(SalesDataTable[[#This Row],[Order Date]])/3,0)</f>
        <v>Q3</v>
      </c>
      <c r="S1913" s="5">
        <f>MONTH(SalesDataTable[[#This Row],[Order Date]])</f>
        <v>9</v>
      </c>
      <c r="T1913" s="8" t="str">
        <f>TEXT(SalesDataTable[[#This Row],[Order Date]],"mmm")</f>
        <v>Sep</v>
      </c>
    </row>
    <row r="1914" spans="1:20" ht="15.75" x14ac:dyDescent="0.25">
      <c r="A1914" s="2">
        <v>2648</v>
      </c>
      <c r="B1914" s="3">
        <v>46282</v>
      </c>
      <c r="C1914" s="4" t="s">
        <v>31</v>
      </c>
      <c r="D1914" s="4" t="s">
        <v>72</v>
      </c>
      <c r="E1914" s="4" t="s">
        <v>48</v>
      </c>
      <c r="F1914" s="4" t="s">
        <v>33</v>
      </c>
      <c r="G1914" s="4" t="s">
        <v>54</v>
      </c>
      <c r="H1914" s="4" t="s">
        <v>65</v>
      </c>
      <c r="I1914" s="5">
        <v>1</v>
      </c>
      <c r="J1914" s="6">
        <v>50.47</v>
      </c>
      <c r="K1914" s="7">
        <v>0.05</v>
      </c>
      <c r="L1914" s="6">
        <v>22.27</v>
      </c>
      <c r="M1914" s="6">
        <f t="shared" si="116"/>
        <v>47.946499999999993</v>
      </c>
      <c r="N1914" s="6">
        <f t="shared" si="117"/>
        <v>22.27</v>
      </c>
      <c r="O1914" s="6">
        <f t="shared" si="118"/>
        <v>25.676499999999994</v>
      </c>
      <c r="P1914" s="8">
        <f t="shared" si="119"/>
        <v>0.53552396942425406</v>
      </c>
      <c r="Q1914" s="9">
        <f>YEAR(SalesDataTable[[#This Row],[Order Date]])</f>
        <v>2026</v>
      </c>
      <c r="R1914" s="8" t="str">
        <f>"Q"&amp;ROUNDUP(MONTH(SalesDataTable[[#This Row],[Order Date]])/3,0)</f>
        <v>Q3</v>
      </c>
      <c r="S1914" s="5">
        <f>MONTH(SalesDataTable[[#This Row],[Order Date]])</f>
        <v>9</v>
      </c>
      <c r="T1914" s="8" t="str">
        <f>TEXT(SalesDataTable[[#This Row],[Order Date]],"mmm")</f>
        <v>Sep</v>
      </c>
    </row>
    <row r="1915" spans="1:20" ht="15.75" x14ac:dyDescent="0.25">
      <c r="A1915" s="2">
        <v>3074</v>
      </c>
      <c r="B1915" s="3">
        <v>46282</v>
      </c>
      <c r="C1915" s="4" t="s">
        <v>40</v>
      </c>
      <c r="D1915" s="4" t="s">
        <v>53</v>
      </c>
      <c r="E1915" s="4" t="s">
        <v>28</v>
      </c>
      <c r="F1915" s="4" t="s">
        <v>36</v>
      </c>
      <c r="G1915" s="4" t="s">
        <v>43</v>
      </c>
      <c r="H1915" s="4" t="s">
        <v>60</v>
      </c>
      <c r="I1915" s="5">
        <v>5</v>
      </c>
      <c r="J1915" s="6">
        <v>82.63</v>
      </c>
      <c r="K1915" s="7">
        <v>0.15</v>
      </c>
      <c r="L1915" s="6">
        <v>38.630000000000003</v>
      </c>
      <c r="M1915" s="6">
        <f t="shared" si="116"/>
        <v>351.17749999999995</v>
      </c>
      <c r="N1915" s="6">
        <f t="shared" si="117"/>
        <v>193.15</v>
      </c>
      <c r="O1915" s="6">
        <f t="shared" si="118"/>
        <v>158.02749999999995</v>
      </c>
      <c r="P1915" s="8">
        <f t="shared" si="119"/>
        <v>0.44999323703824978</v>
      </c>
      <c r="Q1915" s="9">
        <f>YEAR(SalesDataTable[[#This Row],[Order Date]])</f>
        <v>2026</v>
      </c>
      <c r="R1915" s="8" t="str">
        <f>"Q"&amp;ROUNDUP(MONTH(SalesDataTable[[#This Row],[Order Date]])/3,0)</f>
        <v>Q3</v>
      </c>
      <c r="S1915" s="5">
        <f>MONTH(SalesDataTable[[#This Row],[Order Date]])</f>
        <v>9</v>
      </c>
      <c r="T1915" s="8" t="str">
        <f>TEXT(SalesDataTable[[#This Row],[Order Date]],"mmm")</f>
        <v>Sep</v>
      </c>
    </row>
    <row r="1916" spans="1:20" ht="15.75" x14ac:dyDescent="0.25">
      <c r="A1916" s="2">
        <v>259</v>
      </c>
      <c r="B1916" s="3">
        <v>46283</v>
      </c>
      <c r="C1916" s="4" t="s">
        <v>40</v>
      </c>
      <c r="D1916" s="4" t="s">
        <v>53</v>
      </c>
      <c r="E1916" s="4" t="s">
        <v>39</v>
      </c>
      <c r="F1916" s="4" t="s">
        <v>36</v>
      </c>
      <c r="G1916" s="4" t="s">
        <v>34</v>
      </c>
      <c r="H1916" s="4" t="s">
        <v>68</v>
      </c>
      <c r="I1916" s="5">
        <v>4</v>
      </c>
      <c r="J1916" s="6">
        <v>168.48</v>
      </c>
      <c r="K1916" s="7">
        <v>0.1</v>
      </c>
      <c r="L1916" s="6">
        <v>89.85</v>
      </c>
      <c r="M1916" s="6">
        <f t="shared" si="116"/>
        <v>606.52800000000002</v>
      </c>
      <c r="N1916" s="6">
        <f t="shared" si="117"/>
        <v>359.4</v>
      </c>
      <c r="O1916" s="6">
        <f t="shared" si="118"/>
        <v>247.12800000000004</v>
      </c>
      <c r="P1916" s="8">
        <f t="shared" si="119"/>
        <v>0.4074469768914214</v>
      </c>
      <c r="Q1916" s="9">
        <f>YEAR(SalesDataTable[[#This Row],[Order Date]])</f>
        <v>2026</v>
      </c>
      <c r="R1916" s="8" t="str">
        <f>"Q"&amp;ROUNDUP(MONTH(SalesDataTable[[#This Row],[Order Date]])/3,0)</f>
        <v>Q3</v>
      </c>
      <c r="S1916" s="5">
        <f>MONTH(SalesDataTable[[#This Row],[Order Date]])</f>
        <v>9</v>
      </c>
      <c r="T1916" s="8" t="str">
        <f>TEXT(SalesDataTable[[#This Row],[Order Date]],"mmm")</f>
        <v>Sep</v>
      </c>
    </row>
    <row r="1917" spans="1:20" ht="15.75" x14ac:dyDescent="0.25">
      <c r="A1917" s="2">
        <v>997</v>
      </c>
      <c r="B1917" s="3">
        <v>46283</v>
      </c>
      <c r="C1917" s="4" t="s">
        <v>26</v>
      </c>
      <c r="D1917" s="4" t="s">
        <v>61</v>
      </c>
      <c r="E1917" s="4" t="s">
        <v>48</v>
      </c>
      <c r="F1917" s="4" t="s">
        <v>23</v>
      </c>
      <c r="G1917" s="4" t="s">
        <v>43</v>
      </c>
      <c r="H1917" s="4" t="s">
        <v>71</v>
      </c>
      <c r="I1917" s="5">
        <v>2</v>
      </c>
      <c r="J1917" s="6">
        <v>121.82</v>
      </c>
      <c r="K1917" s="7">
        <v>0</v>
      </c>
      <c r="L1917" s="6">
        <v>61.92</v>
      </c>
      <c r="M1917" s="6">
        <f t="shared" si="116"/>
        <v>243.64</v>
      </c>
      <c r="N1917" s="6">
        <f t="shared" si="117"/>
        <v>123.84</v>
      </c>
      <c r="O1917" s="6">
        <f t="shared" si="118"/>
        <v>119.79999999999998</v>
      </c>
      <c r="P1917" s="8">
        <f t="shared" si="119"/>
        <v>0.49170907896897059</v>
      </c>
      <c r="Q1917" s="9">
        <f>YEAR(SalesDataTable[[#This Row],[Order Date]])</f>
        <v>2026</v>
      </c>
      <c r="R1917" s="8" t="str">
        <f>"Q"&amp;ROUNDUP(MONTH(SalesDataTable[[#This Row],[Order Date]])/3,0)</f>
        <v>Q3</v>
      </c>
      <c r="S1917" s="5">
        <f>MONTH(SalesDataTable[[#This Row],[Order Date]])</f>
        <v>9</v>
      </c>
      <c r="T1917" s="8" t="str">
        <f>TEXT(SalesDataTable[[#This Row],[Order Date]],"mmm")</f>
        <v>Sep</v>
      </c>
    </row>
    <row r="1918" spans="1:20" ht="15.75" x14ac:dyDescent="0.25">
      <c r="A1918" s="2">
        <v>2102</v>
      </c>
      <c r="B1918" s="3">
        <v>46283</v>
      </c>
      <c r="C1918" s="4" t="s">
        <v>20</v>
      </c>
      <c r="D1918" s="4" t="s">
        <v>70</v>
      </c>
      <c r="E1918" s="4" t="s">
        <v>39</v>
      </c>
      <c r="F1918" s="4" t="s">
        <v>23</v>
      </c>
      <c r="G1918" s="4" t="s">
        <v>24</v>
      </c>
      <c r="H1918" s="4" t="s">
        <v>42</v>
      </c>
      <c r="I1918" s="5">
        <v>1</v>
      </c>
      <c r="J1918" s="6">
        <v>50.02</v>
      </c>
      <c r="K1918" s="7">
        <v>0.1</v>
      </c>
      <c r="L1918" s="6">
        <v>22.47</v>
      </c>
      <c r="M1918" s="6">
        <f t="shared" si="116"/>
        <v>45.018000000000001</v>
      </c>
      <c r="N1918" s="6">
        <f t="shared" si="117"/>
        <v>22.47</v>
      </c>
      <c r="O1918" s="6">
        <f t="shared" si="118"/>
        <v>22.548000000000002</v>
      </c>
      <c r="P1918" s="8">
        <f t="shared" si="119"/>
        <v>0.50086632013861121</v>
      </c>
      <c r="Q1918" s="9">
        <f>YEAR(SalesDataTable[[#This Row],[Order Date]])</f>
        <v>2026</v>
      </c>
      <c r="R1918" s="8" t="str">
        <f>"Q"&amp;ROUNDUP(MONTH(SalesDataTable[[#This Row],[Order Date]])/3,0)</f>
        <v>Q3</v>
      </c>
      <c r="S1918" s="5">
        <f>MONTH(SalesDataTable[[#This Row],[Order Date]])</f>
        <v>9</v>
      </c>
      <c r="T1918" s="8" t="str">
        <f>TEXT(SalesDataTable[[#This Row],[Order Date]],"mmm")</f>
        <v>Sep</v>
      </c>
    </row>
    <row r="1919" spans="1:20" ht="15.75" x14ac:dyDescent="0.25">
      <c r="A1919" s="2">
        <v>2452</v>
      </c>
      <c r="B1919" s="3">
        <v>46283</v>
      </c>
      <c r="C1919" s="4" t="s">
        <v>31</v>
      </c>
      <c r="D1919" s="4" t="s">
        <v>45</v>
      </c>
      <c r="E1919" s="4" t="s">
        <v>22</v>
      </c>
      <c r="F1919" s="4" t="s">
        <v>33</v>
      </c>
      <c r="G1919" s="4" t="s">
        <v>54</v>
      </c>
      <c r="H1919" s="4" t="s">
        <v>65</v>
      </c>
      <c r="I1919" s="5">
        <v>1</v>
      </c>
      <c r="J1919" s="6">
        <v>50.17</v>
      </c>
      <c r="K1919" s="7">
        <v>0.1</v>
      </c>
      <c r="L1919" s="6">
        <v>21.99</v>
      </c>
      <c r="M1919" s="6">
        <f t="shared" si="116"/>
        <v>45.153000000000006</v>
      </c>
      <c r="N1919" s="6">
        <f t="shared" si="117"/>
        <v>21.99</v>
      </c>
      <c r="O1919" s="6">
        <f t="shared" si="118"/>
        <v>23.163000000000007</v>
      </c>
      <c r="P1919" s="8">
        <f t="shared" si="119"/>
        <v>0.51298917015480705</v>
      </c>
      <c r="Q1919" s="9">
        <f>YEAR(SalesDataTable[[#This Row],[Order Date]])</f>
        <v>2026</v>
      </c>
      <c r="R1919" s="8" t="str">
        <f>"Q"&amp;ROUNDUP(MONTH(SalesDataTable[[#This Row],[Order Date]])/3,0)</f>
        <v>Q3</v>
      </c>
      <c r="S1919" s="5">
        <f>MONTH(SalesDataTable[[#This Row],[Order Date]])</f>
        <v>9</v>
      </c>
      <c r="T1919" s="8" t="str">
        <f>TEXT(SalesDataTable[[#This Row],[Order Date]],"mmm")</f>
        <v>Sep</v>
      </c>
    </row>
    <row r="1920" spans="1:20" ht="15.75" x14ac:dyDescent="0.25">
      <c r="A1920" s="2">
        <v>2761</v>
      </c>
      <c r="B1920" s="3">
        <v>46283</v>
      </c>
      <c r="C1920" s="4" t="s">
        <v>20</v>
      </c>
      <c r="D1920" s="4" t="s">
        <v>70</v>
      </c>
      <c r="E1920" s="4" t="s">
        <v>28</v>
      </c>
      <c r="F1920" s="4" t="s">
        <v>36</v>
      </c>
      <c r="G1920" s="4" t="s">
        <v>43</v>
      </c>
      <c r="H1920" s="4" t="s">
        <v>71</v>
      </c>
      <c r="I1920" s="5">
        <v>5</v>
      </c>
      <c r="J1920" s="6">
        <v>124.51</v>
      </c>
      <c r="K1920" s="7">
        <v>0.1</v>
      </c>
      <c r="L1920" s="6">
        <v>60.29</v>
      </c>
      <c r="M1920" s="6">
        <f t="shared" si="116"/>
        <v>560.29500000000007</v>
      </c>
      <c r="N1920" s="6">
        <f t="shared" si="117"/>
        <v>301.45</v>
      </c>
      <c r="O1920" s="6">
        <f t="shared" si="118"/>
        <v>258.84500000000008</v>
      </c>
      <c r="P1920" s="8">
        <f t="shared" si="119"/>
        <v>0.46197984990049895</v>
      </c>
      <c r="Q1920" s="9">
        <f>YEAR(SalesDataTable[[#This Row],[Order Date]])</f>
        <v>2026</v>
      </c>
      <c r="R1920" s="8" t="str">
        <f>"Q"&amp;ROUNDUP(MONTH(SalesDataTable[[#This Row],[Order Date]])/3,0)</f>
        <v>Q3</v>
      </c>
      <c r="S1920" s="5">
        <f>MONTH(SalesDataTable[[#This Row],[Order Date]])</f>
        <v>9</v>
      </c>
      <c r="T1920" s="8" t="str">
        <f>TEXT(SalesDataTable[[#This Row],[Order Date]],"mmm")</f>
        <v>Sep</v>
      </c>
    </row>
    <row r="1921" spans="1:20" ht="15.75" x14ac:dyDescent="0.25">
      <c r="A1921" s="2">
        <v>3993</v>
      </c>
      <c r="B1921" s="3">
        <v>46283</v>
      </c>
      <c r="C1921" s="4" t="s">
        <v>26</v>
      </c>
      <c r="D1921" s="4" t="s">
        <v>63</v>
      </c>
      <c r="E1921" s="4" t="s">
        <v>48</v>
      </c>
      <c r="F1921" s="4" t="s">
        <v>23</v>
      </c>
      <c r="G1921" s="4" t="s">
        <v>29</v>
      </c>
      <c r="H1921" s="4" t="s">
        <v>57</v>
      </c>
      <c r="I1921" s="5">
        <v>1</v>
      </c>
      <c r="J1921" s="6">
        <v>153.68</v>
      </c>
      <c r="K1921" s="7">
        <v>0.05</v>
      </c>
      <c r="L1921" s="6">
        <v>77.42</v>
      </c>
      <c r="M1921" s="6">
        <f t="shared" si="116"/>
        <v>145.99600000000001</v>
      </c>
      <c r="N1921" s="6">
        <f t="shared" si="117"/>
        <v>77.42</v>
      </c>
      <c r="O1921" s="6">
        <f t="shared" si="118"/>
        <v>68.576000000000008</v>
      </c>
      <c r="P1921" s="8">
        <f t="shared" si="119"/>
        <v>0.46971149894517661</v>
      </c>
      <c r="Q1921" s="9">
        <f>YEAR(SalesDataTable[[#This Row],[Order Date]])</f>
        <v>2026</v>
      </c>
      <c r="R1921" s="8" t="str">
        <f>"Q"&amp;ROUNDUP(MONTH(SalesDataTable[[#This Row],[Order Date]])/3,0)</f>
        <v>Q3</v>
      </c>
      <c r="S1921" s="5">
        <f>MONTH(SalesDataTable[[#This Row],[Order Date]])</f>
        <v>9</v>
      </c>
      <c r="T1921" s="8" t="str">
        <f>TEXT(SalesDataTable[[#This Row],[Order Date]],"mmm")</f>
        <v>Sep</v>
      </c>
    </row>
    <row r="1922" spans="1:20" ht="15.75" x14ac:dyDescent="0.25">
      <c r="A1922" s="2">
        <v>4343</v>
      </c>
      <c r="B1922" s="3">
        <v>46283</v>
      </c>
      <c r="C1922" s="4" t="s">
        <v>26</v>
      </c>
      <c r="D1922" s="4" t="s">
        <v>63</v>
      </c>
      <c r="E1922" s="4" t="s">
        <v>48</v>
      </c>
      <c r="F1922" s="4" t="s">
        <v>33</v>
      </c>
      <c r="G1922" s="4" t="s">
        <v>43</v>
      </c>
      <c r="H1922" s="4" t="s">
        <v>71</v>
      </c>
      <c r="I1922" s="5">
        <v>2</v>
      </c>
      <c r="J1922" s="6">
        <v>121.37</v>
      </c>
      <c r="K1922" s="7">
        <v>0.05</v>
      </c>
      <c r="L1922" s="6">
        <v>60.13</v>
      </c>
      <c r="M1922" s="6">
        <f t="shared" ref="M1922:M1985" si="120">I1922*J1922*(1-K1922)</f>
        <v>230.60300000000001</v>
      </c>
      <c r="N1922" s="6">
        <f t="shared" ref="N1922:N1985" si="121">I1922*L1922</f>
        <v>120.26</v>
      </c>
      <c r="O1922" s="6">
        <f t="shared" ref="O1922:O1985" si="122">M1922-N1922</f>
        <v>110.343</v>
      </c>
      <c r="P1922" s="8">
        <f t="shared" ref="P1922:P1985" si="123">IFERROR(O1922/M1922,0)</f>
        <v>0.47849767782726155</v>
      </c>
      <c r="Q1922" s="9">
        <f>YEAR(SalesDataTable[[#This Row],[Order Date]])</f>
        <v>2026</v>
      </c>
      <c r="R1922" s="8" t="str">
        <f>"Q"&amp;ROUNDUP(MONTH(SalesDataTable[[#This Row],[Order Date]])/3,0)</f>
        <v>Q3</v>
      </c>
      <c r="S1922" s="5">
        <f>MONTH(SalesDataTable[[#This Row],[Order Date]])</f>
        <v>9</v>
      </c>
      <c r="T1922" s="8" t="str">
        <f>TEXT(SalesDataTable[[#This Row],[Order Date]],"mmm")</f>
        <v>Sep</v>
      </c>
    </row>
    <row r="1923" spans="1:20" ht="15.75" x14ac:dyDescent="0.25">
      <c r="A1923" s="2">
        <v>4429</v>
      </c>
      <c r="B1923" s="3">
        <v>46283</v>
      </c>
      <c r="C1923" s="4" t="s">
        <v>20</v>
      </c>
      <c r="D1923" s="4" t="s">
        <v>70</v>
      </c>
      <c r="E1923" s="4" t="s">
        <v>22</v>
      </c>
      <c r="F1923" s="4" t="s">
        <v>36</v>
      </c>
      <c r="G1923" s="4" t="s">
        <v>29</v>
      </c>
      <c r="H1923" s="4" t="s">
        <v>37</v>
      </c>
      <c r="I1923" s="5">
        <v>2</v>
      </c>
      <c r="J1923" s="6">
        <v>145.1</v>
      </c>
      <c r="K1923" s="7">
        <v>0.1</v>
      </c>
      <c r="L1923" s="6">
        <v>77.62</v>
      </c>
      <c r="M1923" s="6">
        <f t="shared" si="120"/>
        <v>261.18</v>
      </c>
      <c r="N1923" s="6">
        <f t="shared" si="121"/>
        <v>155.24</v>
      </c>
      <c r="O1923" s="6">
        <f t="shared" si="122"/>
        <v>105.94</v>
      </c>
      <c r="P1923" s="8">
        <f t="shared" si="123"/>
        <v>0.40562064476606169</v>
      </c>
      <c r="Q1923" s="9">
        <f>YEAR(SalesDataTable[[#This Row],[Order Date]])</f>
        <v>2026</v>
      </c>
      <c r="R1923" s="8" t="str">
        <f>"Q"&amp;ROUNDUP(MONTH(SalesDataTable[[#This Row],[Order Date]])/3,0)</f>
        <v>Q3</v>
      </c>
      <c r="S1923" s="5">
        <f>MONTH(SalesDataTable[[#This Row],[Order Date]])</f>
        <v>9</v>
      </c>
      <c r="T1923" s="8" t="str">
        <f>TEXT(SalesDataTable[[#This Row],[Order Date]],"mmm")</f>
        <v>Sep</v>
      </c>
    </row>
    <row r="1924" spans="1:20" ht="15.75" x14ac:dyDescent="0.25">
      <c r="A1924" s="2">
        <v>4824</v>
      </c>
      <c r="B1924" s="3">
        <v>46283</v>
      </c>
      <c r="C1924" s="4" t="s">
        <v>40</v>
      </c>
      <c r="D1924" s="4" t="s">
        <v>53</v>
      </c>
      <c r="E1924" s="4" t="s">
        <v>22</v>
      </c>
      <c r="F1924" s="4" t="s">
        <v>23</v>
      </c>
      <c r="G1924" s="4" t="s">
        <v>54</v>
      </c>
      <c r="H1924" s="4" t="s">
        <v>62</v>
      </c>
      <c r="I1924" s="5">
        <v>1</v>
      </c>
      <c r="J1924" s="6">
        <v>36.729999999999997</v>
      </c>
      <c r="K1924" s="7">
        <v>0.05</v>
      </c>
      <c r="L1924" s="6">
        <v>14.11</v>
      </c>
      <c r="M1924" s="6">
        <f t="shared" si="120"/>
        <v>34.893499999999996</v>
      </c>
      <c r="N1924" s="6">
        <f t="shared" si="121"/>
        <v>14.11</v>
      </c>
      <c r="O1924" s="6">
        <f t="shared" si="122"/>
        <v>20.783499999999997</v>
      </c>
      <c r="P1924" s="8">
        <f t="shared" si="123"/>
        <v>0.59562669265049362</v>
      </c>
      <c r="Q1924" s="9">
        <f>YEAR(SalesDataTable[[#This Row],[Order Date]])</f>
        <v>2026</v>
      </c>
      <c r="R1924" s="8" t="str">
        <f>"Q"&amp;ROUNDUP(MONTH(SalesDataTable[[#This Row],[Order Date]])/3,0)</f>
        <v>Q3</v>
      </c>
      <c r="S1924" s="5">
        <f>MONTH(SalesDataTable[[#This Row],[Order Date]])</f>
        <v>9</v>
      </c>
      <c r="T1924" s="8" t="str">
        <f>TEXT(SalesDataTable[[#This Row],[Order Date]],"mmm")</f>
        <v>Sep</v>
      </c>
    </row>
    <row r="1925" spans="1:20" ht="15.75" x14ac:dyDescent="0.25">
      <c r="A1925" s="2">
        <v>4881</v>
      </c>
      <c r="B1925" s="3">
        <v>46283</v>
      </c>
      <c r="C1925" s="4" t="s">
        <v>31</v>
      </c>
      <c r="D1925" s="4" t="s">
        <v>32</v>
      </c>
      <c r="E1925" s="4" t="s">
        <v>22</v>
      </c>
      <c r="F1925" s="4" t="s">
        <v>36</v>
      </c>
      <c r="G1925" s="4" t="s">
        <v>34</v>
      </c>
      <c r="H1925" s="4" t="s">
        <v>64</v>
      </c>
      <c r="I1925" s="5">
        <v>4</v>
      </c>
      <c r="J1925" s="6">
        <v>134.15</v>
      </c>
      <c r="K1925" s="7">
        <v>0.05</v>
      </c>
      <c r="L1925" s="6">
        <v>65.58</v>
      </c>
      <c r="M1925" s="6">
        <f t="shared" si="120"/>
        <v>509.77</v>
      </c>
      <c r="N1925" s="6">
        <f t="shared" si="121"/>
        <v>262.32</v>
      </c>
      <c r="O1925" s="6">
        <f t="shared" si="122"/>
        <v>247.45</v>
      </c>
      <c r="P1925" s="8">
        <f t="shared" si="123"/>
        <v>0.48541499107440611</v>
      </c>
      <c r="Q1925" s="9">
        <f>YEAR(SalesDataTable[[#This Row],[Order Date]])</f>
        <v>2026</v>
      </c>
      <c r="R1925" s="8" t="str">
        <f>"Q"&amp;ROUNDUP(MONTH(SalesDataTable[[#This Row],[Order Date]])/3,0)</f>
        <v>Q3</v>
      </c>
      <c r="S1925" s="5">
        <f>MONTH(SalesDataTable[[#This Row],[Order Date]])</f>
        <v>9</v>
      </c>
      <c r="T1925" s="8" t="str">
        <f>TEXT(SalesDataTable[[#This Row],[Order Date]],"mmm")</f>
        <v>Sep</v>
      </c>
    </row>
    <row r="1926" spans="1:20" ht="15.75" x14ac:dyDescent="0.25">
      <c r="A1926" s="2">
        <v>5138</v>
      </c>
      <c r="B1926" s="3">
        <v>46283</v>
      </c>
      <c r="C1926" s="4" t="s">
        <v>20</v>
      </c>
      <c r="D1926" s="4" t="s">
        <v>21</v>
      </c>
      <c r="E1926" s="4" t="s">
        <v>28</v>
      </c>
      <c r="F1926" s="4" t="s">
        <v>36</v>
      </c>
      <c r="G1926" s="4" t="s">
        <v>29</v>
      </c>
      <c r="H1926" s="4" t="s">
        <v>30</v>
      </c>
      <c r="I1926" s="5">
        <v>8</v>
      </c>
      <c r="J1926" s="6">
        <v>94.21</v>
      </c>
      <c r="K1926" s="7">
        <v>0.1</v>
      </c>
      <c r="L1926" s="6">
        <v>45.05</v>
      </c>
      <c r="M1926" s="6">
        <f t="shared" si="120"/>
        <v>678.31200000000001</v>
      </c>
      <c r="N1926" s="6">
        <f t="shared" si="121"/>
        <v>360.4</v>
      </c>
      <c r="O1926" s="6">
        <f t="shared" si="122"/>
        <v>317.91200000000003</v>
      </c>
      <c r="P1926" s="8">
        <f t="shared" si="123"/>
        <v>0.46868107891353833</v>
      </c>
      <c r="Q1926" s="9">
        <f>YEAR(SalesDataTable[[#This Row],[Order Date]])</f>
        <v>2026</v>
      </c>
      <c r="R1926" s="8" t="str">
        <f>"Q"&amp;ROUNDUP(MONTH(SalesDataTable[[#This Row],[Order Date]])/3,0)</f>
        <v>Q3</v>
      </c>
      <c r="S1926" s="5">
        <f>MONTH(SalesDataTable[[#This Row],[Order Date]])</f>
        <v>9</v>
      </c>
      <c r="T1926" s="8" t="str">
        <f>TEXT(SalesDataTable[[#This Row],[Order Date]],"mmm")</f>
        <v>Sep</v>
      </c>
    </row>
    <row r="1927" spans="1:20" ht="15.75" x14ac:dyDescent="0.25">
      <c r="A1927" s="2">
        <v>1214</v>
      </c>
      <c r="B1927" s="3">
        <v>46284</v>
      </c>
      <c r="C1927" s="4" t="s">
        <v>20</v>
      </c>
      <c r="D1927" s="4" t="s">
        <v>70</v>
      </c>
      <c r="E1927" s="4" t="s">
        <v>39</v>
      </c>
      <c r="F1927" s="4" t="s">
        <v>23</v>
      </c>
      <c r="G1927" s="4" t="s">
        <v>43</v>
      </c>
      <c r="H1927" s="4" t="s">
        <v>49</v>
      </c>
      <c r="I1927" s="5">
        <v>1</v>
      </c>
      <c r="J1927" s="6">
        <v>198.29</v>
      </c>
      <c r="K1927" s="7">
        <v>0.05</v>
      </c>
      <c r="L1927" s="6">
        <v>106.24</v>
      </c>
      <c r="M1927" s="6">
        <f t="shared" si="120"/>
        <v>188.37549999999999</v>
      </c>
      <c r="N1927" s="6">
        <f t="shared" si="121"/>
        <v>106.24</v>
      </c>
      <c r="O1927" s="6">
        <f t="shared" si="122"/>
        <v>82.135499999999993</v>
      </c>
      <c r="P1927" s="8">
        <f t="shared" si="123"/>
        <v>0.436020076920831</v>
      </c>
      <c r="Q1927" s="9">
        <f>YEAR(SalesDataTable[[#This Row],[Order Date]])</f>
        <v>2026</v>
      </c>
      <c r="R1927" s="8" t="str">
        <f>"Q"&amp;ROUNDUP(MONTH(SalesDataTable[[#This Row],[Order Date]])/3,0)</f>
        <v>Q3</v>
      </c>
      <c r="S1927" s="5">
        <f>MONTH(SalesDataTable[[#This Row],[Order Date]])</f>
        <v>9</v>
      </c>
      <c r="T1927" s="8" t="str">
        <f>TEXT(SalesDataTable[[#This Row],[Order Date]],"mmm")</f>
        <v>Sep</v>
      </c>
    </row>
    <row r="1928" spans="1:20" ht="15.75" x14ac:dyDescent="0.25">
      <c r="A1928" s="2">
        <v>1346</v>
      </c>
      <c r="B1928" s="3">
        <v>46284</v>
      </c>
      <c r="C1928" s="4" t="s">
        <v>26</v>
      </c>
      <c r="D1928" s="4" t="s">
        <v>69</v>
      </c>
      <c r="E1928" s="4" t="s">
        <v>48</v>
      </c>
      <c r="F1928" s="4" t="s">
        <v>23</v>
      </c>
      <c r="G1928" s="4" t="s">
        <v>34</v>
      </c>
      <c r="H1928" s="4" t="s">
        <v>68</v>
      </c>
      <c r="I1928" s="5">
        <v>3</v>
      </c>
      <c r="J1928" s="6">
        <v>166.21</v>
      </c>
      <c r="K1928" s="7">
        <v>0.05</v>
      </c>
      <c r="L1928" s="6">
        <v>85.03</v>
      </c>
      <c r="M1928" s="6">
        <f t="shared" si="120"/>
        <v>473.69849999999997</v>
      </c>
      <c r="N1928" s="6">
        <f t="shared" si="121"/>
        <v>255.09</v>
      </c>
      <c r="O1928" s="6">
        <f t="shared" si="122"/>
        <v>218.60849999999996</v>
      </c>
      <c r="P1928" s="8">
        <f t="shared" si="123"/>
        <v>0.4614929116304991</v>
      </c>
      <c r="Q1928" s="9">
        <f>YEAR(SalesDataTable[[#This Row],[Order Date]])</f>
        <v>2026</v>
      </c>
      <c r="R1928" s="8" t="str">
        <f>"Q"&amp;ROUNDUP(MONTH(SalesDataTable[[#This Row],[Order Date]])/3,0)</f>
        <v>Q3</v>
      </c>
      <c r="S1928" s="5">
        <f>MONTH(SalesDataTable[[#This Row],[Order Date]])</f>
        <v>9</v>
      </c>
      <c r="T1928" s="8" t="str">
        <f>TEXT(SalesDataTable[[#This Row],[Order Date]],"mmm")</f>
        <v>Sep</v>
      </c>
    </row>
    <row r="1929" spans="1:20" ht="15.75" x14ac:dyDescent="0.25">
      <c r="A1929" s="2">
        <v>1361</v>
      </c>
      <c r="B1929" s="3">
        <v>46284</v>
      </c>
      <c r="C1929" s="4" t="s">
        <v>26</v>
      </c>
      <c r="D1929" s="4" t="s">
        <v>47</v>
      </c>
      <c r="E1929" s="4" t="s">
        <v>48</v>
      </c>
      <c r="F1929" s="4" t="s">
        <v>33</v>
      </c>
      <c r="G1929" s="4" t="s">
        <v>24</v>
      </c>
      <c r="H1929" s="4" t="s">
        <v>46</v>
      </c>
      <c r="I1929" s="5">
        <v>1</v>
      </c>
      <c r="J1929" s="6">
        <v>40.700000000000003</v>
      </c>
      <c r="K1929" s="7">
        <v>0.05</v>
      </c>
      <c r="L1929" s="6">
        <v>16.43</v>
      </c>
      <c r="M1929" s="6">
        <f t="shared" si="120"/>
        <v>38.664999999999999</v>
      </c>
      <c r="N1929" s="6">
        <f t="shared" si="121"/>
        <v>16.43</v>
      </c>
      <c r="O1929" s="6">
        <f t="shared" si="122"/>
        <v>22.234999999999999</v>
      </c>
      <c r="P1929" s="8">
        <f t="shared" si="123"/>
        <v>0.57506789085736454</v>
      </c>
      <c r="Q1929" s="9">
        <f>YEAR(SalesDataTable[[#This Row],[Order Date]])</f>
        <v>2026</v>
      </c>
      <c r="R1929" s="8" t="str">
        <f>"Q"&amp;ROUNDUP(MONTH(SalesDataTable[[#This Row],[Order Date]])/3,0)</f>
        <v>Q3</v>
      </c>
      <c r="S1929" s="5">
        <f>MONTH(SalesDataTable[[#This Row],[Order Date]])</f>
        <v>9</v>
      </c>
      <c r="T1929" s="8" t="str">
        <f>TEXT(SalesDataTable[[#This Row],[Order Date]],"mmm")</f>
        <v>Sep</v>
      </c>
    </row>
    <row r="1930" spans="1:20" ht="15.75" x14ac:dyDescent="0.25">
      <c r="A1930" s="2">
        <v>2728</v>
      </c>
      <c r="B1930" s="3">
        <v>46284</v>
      </c>
      <c r="C1930" s="4" t="s">
        <v>20</v>
      </c>
      <c r="D1930" s="4" t="s">
        <v>70</v>
      </c>
      <c r="E1930" s="4" t="s">
        <v>22</v>
      </c>
      <c r="F1930" s="4" t="s">
        <v>33</v>
      </c>
      <c r="G1930" s="4" t="s">
        <v>29</v>
      </c>
      <c r="H1930" s="4" t="s">
        <v>57</v>
      </c>
      <c r="I1930" s="5">
        <v>3</v>
      </c>
      <c r="J1930" s="6">
        <v>153.5</v>
      </c>
      <c r="K1930" s="7">
        <v>0</v>
      </c>
      <c r="L1930" s="6">
        <v>80.819999999999993</v>
      </c>
      <c r="M1930" s="6">
        <f t="shared" si="120"/>
        <v>460.5</v>
      </c>
      <c r="N1930" s="6">
        <f t="shared" si="121"/>
        <v>242.45999999999998</v>
      </c>
      <c r="O1930" s="6">
        <f t="shared" si="122"/>
        <v>218.04000000000002</v>
      </c>
      <c r="P1930" s="8">
        <f t="shared" si="123"/>
        <v>0.47348534201954401</v>
      </c>
      <c r="Q1930" s="9">
        <f>YEAR(SalesDataTable[[#This Row],[Order Date]])</f>
        <v>2026</v>
      </c>
      <c r="R1930" s="8" t="str">
        <f>"Q"&amp;ROUNDUP(MONTH(SalesDataTable[[#This Row],[Order Date]])/3,0)</f>
        <v>Q3</v>
      </c>
      <c r="S1930" s="5">
        <f>MONTH(SalesDataTable[[#This Row],[Order Date]])</f>
        <v>9</v>
      </c>
      <c r="T1930" s="8" t="str">
        <f>TEXT(SalesDataTable[[#This Row],[Order Date]],"mmm")</f>
        <v>Sep</v>
      </c>
    </row>
    <row r="1931" spans="1:20" ht="15.75" x14ac:dyDescent="0.25">
      <c r="A1931" s="2">
        <v>2788</v>
      </c>
      <c r="B1931" s="3">
        <v>46284</v>
      </c>
      <c r="C1931" s="4" t="s">
        <v>26</v>
      </c>
      <c r="D1931" s="4" t="s">
        <v>63</v>
      </c>
      <c r="E1931" s="4" t="s">
        <v>48</v>
      </c>
      <c r="F1931" s="4" t="s">
        <v>33</v>
      </c>
      <c r="G1931" s="4" t="s">
        <v>29</v>
      </c>
      <c r="H1931" s="4" t="s">
        <v>66</v>
      </c>
      <c r="I1931" s="5">
        <v>1</v>
      </c>
      <c r="J1931" s="6">
        <v>70.430000000000007</v>
      </c>
      <c r="K1931" s="7">
        <v>0</v>
      </c>
      <c r="L1931" s="6">
        <v>31.51</v>
      </c>
      <c r="M1931" s="6">
        <f t="shared" si="120"/>
        <v>70.430000000000007</v>
      </c>
      <c r="N1931" s="6">
        <f t="shared" si="121"/>
        <v>31.51</v>
      </c>
      <c r="O1931" s="6">
        <f t="shared" si="122"/>
        <v>38.92</v>
      </c>
      <c r="P1931" s="8">
        <f t="shared" si="123"/>
        <v>0.55260542382507449</v>
      </c>
      <c r="Q1931" s="9">
        <f>YEAR(SalesDataTable[[#This Row],[Order Date]])</f>
        <v>2026</v>
      </c>
      <c r="R1931" s="8" t="str">
        <f>"Q"&amp;ROUNDUP(MONTH(SalesDataTable[[#This Row],[Order Date]])/3,0)</f>
        <v>Q3</v>
      </c>
      <c r="S1931" s="5">
        <f>MONTH(SalesDataTable[[#This Row],[Order Date]])</f>
        <v>9</v>
      </c>
      <c r="T1931" s="8" t="str">
        <f>TEXT(SalesDataTable[[#This Row],[Order Date]],"mmm")</f>
        <v>Sep</v>
      </c>
    </row>
    <row r="1932" spans="1:20" ht="15.75" x14ac:dyDescent="0.25">
      <c r="A1932" s="2">
        <v>2932</v>
      </c>
      <c r="B1932" s="3">
        <v>46284</v>
      </c>
      <c r="C1932" s="4" t="s">
        <v>20</v>
      </c>
      <c r="D1932" s="4" t="s">
        <v>70</v>
      </c>
      <c r="E1932" s="4" t="s">
        <v>39</v>
      </c>
      <c r="F1932" s="4" t="s">
        <v>36</v>
      </c>
      <c r="G1932" s="4" t="s">
        <v>24</v>
      </c>
      <c r="H1932" s="4" t="s">
        <v>42</v>
      </c>
      <c r="I1932" s="5">
        <v>4</v>
      </c>
      <c r="J1932" s="6">
        <v>49.93</v>
      </c>
      <c r="K1932" s="7">
        <v>0</v>
      </c>
      <c r="L1932" s="6">
        <v>22.99</v>
      </c>
      <c r="M1932" s="6">
        <f t="shared" si="120"/>
        <v>199.72</v>
      </c>
      <c r="N1932" s="6">
        <f t="shared" si="121"/>
        <v>91.96</v>
      </c>
      <c r="O1932" s="6">
        <f t="shared" si="122"/>
        <v>107.76</v>
      </c>
      <c r="P1932" s="8">
        <f t="shared" si="123"/>
        <v>0.53955537752853999</v>
      </c>
      <c r="Q1932" s="9">
        <f>YEAR(SalesDataTable[[#This Row],[Order Date]])</f>
        <v>2026</v>
      </c>
      <c r="R1932" s="8" t="str">
        <f>"Q"&amp;ROUNDUP(MONTH(SalesDataTable[[#This Row],[Order Date]])/3,0)</f>
        <v>Q3</v>
      </c>
      <c r="S1932" s="5">
        <f>MONTH(SalesDataTable[[#This Row],[Order Date]])</f>
        <v>9</v>
      </c>
      <c r="T1932" s="8" t="str">
        <f>TEXT(SalesDataTable[[#This Row],[Order Date]],"mmm")</f>
        <v>Sep</v>
      </c>
    </row>
    <row r="1933" spans="1:20" ht="15.75" x14ac:dyDescent="0.25">
      <c r="A1933" s="2">
        <v>3399</v>
      </c>
      <c r="B1933" s="3">
        <v>46284</v>
      </c>
      <c r="C1933" s="4" t="s">
        <v>26</v>
      </c>
      <c r="D1933" s="4" t="s">
        <v>63</v>
      </c>
      <c r="E1933" s="4" t="s">
        <v>39</v>
      </c>
      <c r="F1933" s="4" t="s">
        <v>23</v>
      </c>
      <c r="G1933" s="4" t="s">
        <v>24</v>
      </c>
      <c r="H1933" s="4" t="s">
        <v>42</v>
      </c>
      <c r="I1933" s="5">
        <v>1</v>
      </c>
      <c r="J1933" s="6">
        <v>50.18</v>
      </c>
      <c r="K1933" s="7">
        <v>0</v>
      </c>
      <c r="L1933" s="6">
        <v>22.92</v>
      </c>
      <c r="M1933" s="6">
        <f t="shared" si="120"/>
        <v>50.18</v>
      </c>
      <c r="N1933" s="6">
        <f t="shared" si="121"/>
        <v>22.92</v>
      </c>
      <c r="O1933" s="6">
        <f t="shared" si="122"/>
        <v>27.259999999999998</v>
      </c>
      <c r="P1933" s="8">
        <f t="shared" si="123"/>
        <v>0.54324432044639293</v>
      </c>
      <c r="Q1933" s="9">
        <f>YEAR(SalesDataTable[[#This Row],[Order Date]])</f>
        <v>2026</v>
      </c>
      <c r="R1933" s="8" t="str">
        <f>"Q"&amp;ROUNDUP(MONTH(SalesDataTable[[#This Row],[Order Date]])/3,0)</f>
        <v>Q3</v>
      </c>
      <c r="S1933" s="5">
        <f>MONTH(SalesDataTable[[#This Row],[Order Date]])</f>
        <v>9</v>
      </c>
      <c r="T1933" s="8" t="str">
        <f>TEXT(SalesDataTable[[#This Row],[Order Date]],"mmm")</f>
        <v>Sep</v>
      </c>
    </row>
    <row r="1934" spans="1:20" ht="15.75" x14ac:dyDescent="0.25">
      <c r="A1934" s="2">
        <v>3588</v>
      </c>
      <c r="B1934" s="3">
        <v>46284</v>
      </c>
      <c r="C1934" s="4" t="s">
        <v>40</v>
      </c>
      <c r="D1934" s="4" t="s">
        <v>67</v>
      </c>
      <c r="E1934" s="4" t="s">
        <v>39</v>
      </c>
      <c r="F1934" s="4" t="s">
        <v>33</v>
      </c>
      <c r="G1934" s="4" t="s">
        <v>34</v>
      </c>
      <c r="H1934" s="4" t="s">
        <v>68</v>
      </c>
      <c r="I1934" s="5">
        <v>2</v>
      </c>
      <c r="J1934" s="6">
        <v>164.01</v>
      </c>
      <c r="K1934" s="7">
        <v>0.15</v>
      </c>
      <c r="L1934" s="6">
        <v>87.14</v>
      </c>
      <c r="M1934" s="6">
        <f t="shared" si="120"/>
        <v>278.81699999999995</v>
      </c>
      <c r="N1934" s="6">
        <f t="shared" si="121"/>
        <v>174.28</v>
      </c>
      <c r="O1934" s="6">
        <f t="shared" si="122"/>
        <v>104.53699999999995</v>
      </c>
      <c r="P1934" s="8">
        <f t="shared" si="123"/>
        <v>0.37493050997607741</v>
      </c>
      <c r="Q1934" s="9">
        <f>YEAR(SalesDataTable[[#This Row],[Order Date]])</f>
        <v>2026</v>
      </c>
      <c r="R1934" s="8" t="str">
        <f>"Q"&amp;ROUNDUP(MONTH(SalesDataTable[[#This Row],[Order Date]])/3,0)</f>
        <v>Q3</v>
      </c>
      <c r="S1934" s="5">
        <f>MONTH(SalesDataTable[[#This Row],[Order Date]])</f>
        <v>9</v>
      </c>
      <c r="T1934" s="8" t="str">
        <f>TEXT(SalesDataTable[[#This Row],[Order Date]],"mmm")</f>
        <v>Sep</v>
      </c>
    </row>
    <row r="1935" spans="1:20" ht="15.75" x14ac:dyDescent="0.25">
      <c r="A1935" s="2">
        <v>3603</v>
      </c>
      <c r="B1935" s="3">
        <v>46284</v>
      </c>
      <c r="C1935" s="4" t="s">
        <v>26</v>
      </c>
      <c r="D1935" s="4" t="s">
        <v>69</v>
      </c>
      <c r="E1935" s="4" t="s">
        <v>48</v>
      </c>
      <c r="F1935" s="4" t="s">
        <v>23</v>
      </c>
      <c r="G1935" s="4" t="s">
        <v>24</v>
      </c>
      <c r="H1935" s="4" t="s">
        <v>25</v>
      </c>
      <c r="I1935" s="5">
        <v>2</v>
      </c>
      <c r="J1935" s="6">
        <v>83.77</v>
      </c>
      <c r="K1935" s="7">
        <v>0</v>
      </c>
      <c r="L1935" s="6">
        <v>43.32</v>
      </c>
      <c r="M1935" s="6">
        <f t="shared" si="120"/>
        <v>167.54</v>
      </c>
      <c r="N1935" s="6">
        <f t="shared" si="121"/>
        <v>86.64</v>
      </c>
      <c r="O1935" s="6">
        <f t="shared" si="122"/>
        <v>80.899999999999991</v>
      </c>
      <c r="P1935" s="8">
        <f t="shared" si="123"/>
        <v>0.4828697624447893</v>
      </c>
      <c r="Q1935" s="9">
        <f>YEAR(SalesDataTable[[#This Row],[Order Date]])</f>
        <v>2026</v>
      </c>
      <c r="R1935" s="8" t="str">
        <f>"Q"&amp;ROUNDUP(MONTH(SalesDataTable[[#This Row],[Order Date]])/3,0)</f>
        <v>Q3</v>
      </c>
      <c r="S1935" s="5">
        <f>MONTH(SalesDataTable[[#This Row],[Order Date]])</f>
        <v>9</v>
      </c>
      <c r="T1935" s="8" t="str">
        <f>TEXT(SalesDataTable[[#This Row],[Order Date]],"mmm")</f>
        <v>Sep</v>
      </c>
    </row>
    <row r="1936" spans="1:20" ht="15.75" x14ac:dyDescent="0.25">
      <c r="A1936" s="2">
        <v>3845</v>
      </c>
      <c r="B1936" s="3">
        <v>46284</v>
      </c>
      <c r="C1936" s="4" t="s">
        <v>40</v>
      </c>
      <c r="D1936" s="4" t="s">
        <v>53</v>
      </c>
      <c r="E1936" s="4" t="s">
        <v>22</v>
      </c>
      <c r="F1936" s="4" t="s">
        <v>33</v>
      </c>
      <c r="G1936" s="4" t="s">
        <v>43</v>
      </c>
      <c r="H1936" s="4" t="s">
        <v>60</v>
      </c>
      <c r="I1936" s="5">
        <v>1</v>
      </c>
      <c r="J1936" s="6">
        <v>81.84</v>
      </c>
      <c r="K1936" s="7">
        <v>0</v>
      </c>
      <c r="L1936" s="6">
        <v>38.5</v>
      </c>
      <c r="M1936" s="6">
        <f t="shared" si="120"/>
        <v>81.84</v>
      </c>
      <c r="N1936" s="6">
        <f t="shared" si="121"/>
        <v>38.5</v>
      </c>
      <c r="O1936" s="6">
        <f t="shared" si="122"/>
        <v>43.34</v>
      </c>
      <c r="P1936" s="8">
        <f t="shared" si="123"/>
        <v>0.52956989247311825</v>
      </c>
      <c r="Q1936" s="9">
        <f>YEAR(SalesDataTable[[#This Row],[Order Date]])</f>
        <v>2026</v>
      </c>
      <c r="R1936" s="8" t="str">
        <f>"Q"&amp;ROUNDUP(MONTH(SalesDataTable[[#This Row],[Order Date]])/3,0)</f>
        <v>Q3</v>
      </c>
      <c r="S1936" s="5">
        <f>MONTH(SalesDataTable[[#This Row],[Order Date]])</f>
        <v>9</v>
      </c>
      <c r="T1936" s="8" t="str">
        <f>TEXT(SalesDataTable[[#This Row],[Order Date]],"mmm")</f>
        <v>Sep</v>
      </c>
    </row>
    <row r="1937" spans="1:20" ht="15.75" x14ac:dyDescent="0.25">
      <c r="A1937" s="2">
        <v>4191</v>
      </c>
      <c r="B1937" s="3">
        <v>46284</v>
      </c>
      <c r="C1937" s="4" t="s">
        <v>31</v>
      </c>
      <c r="D1937" s="4" t="s">
        <v>45</v>
      </c>
      <c r="E1937" s="4" t="s">
        <v>48</v>
      </c>
      <c r="F1937" s="4" t="s">
        <v>23</v>
      </c>
      <c r="G1937" s="4" t="s">
        <v>54</v>
      </c>
      <c r="H1937" s="4" t="s">
        <v>55</v>
      </c>
      <c r="I1937" s="5">
        <v>1</v>
      </c>
      <c r="J1937" s="6">
        <v>40.32</v>
      </c>
      <c r="K1937" s="7">
        <v>0.15</v>
      </c>
      <c r="L1937" s="6">
        <v>14.39</v>
      </c>
      <c r="M1937" s="6">
        <f t="shared" si="120"/>
        <v>34.271999999999998</v>
      </c>
      <c r="N1937" s="6">
        <f t="shared" si="121"/>
        <v>14.39</v>
      </c>
      <c r="O1937" s="6">
        <f t="shared" si="122"/>
        <v>19.881999999999998</v>
      </c>
      <c r="P1937" s="8">
        <f t="shared" si="123"/>
        <v>0.58012371615312786</v>
      </c>
      <c r="Q1937" s="9">
        <f>YEAR(SalesDataTable[[#This Row],[Order Date]])</f>
        <v>2026</v>
      </c>
      <c r="R1937" s="8" t="str">
        <f>"Q"&amp;ROUNDUP(MONTH(SalesDataTable[[#This Row],[Order Date]])/3,0)</f>
        <v>Q3</v>
      </c>
      <c r="S1937" s="5">
        <f>MONTH(SalesDataTable[[#This Row],[Order Date]])</f>
        <v>9</v>
      </c>
      <c r="T1937" s="8" t="str">
        <f>TEXT(SalesDataTable[[#This Row],[Order Date]],"mmm")</f>
        <v>Sep</v>
      </c>
    </row>
    <row r="1938" spans="1:20" ht="15.75" x14ac:dyDescent="0.25">
      <c r="A1938" s="2">
        <v>4269</v>
      </c>
      <c r="B1938" s="3">
        <v>46284</v>
      </c>
      <c r="C1938" s="4" t="s">
        <v>31</v>
      </c>
      <c r="D1938" s="4" t="s">
        <v>72</v>
      </c>
      <c r="E1938" s="4" t="s">
        <v>28</v>
      </c>
      <c r="F1938" s="4" t="s">
        <v>36</v>
      </c>
      <c r="G1938" s="4" t="s">
        <v>29</v>
      </c>
      <c r="H1938" s="4" t="s">
        <v>57</v>
      </c>
      <c r="I1938" s="5">
        <v>4</v>
      </c>
      <c r="J1938" s="6">
        <v>155.84</v>
      </c>
      <c r="K1938" s="7">
        <v>0.05</v>
      </c>
      <c r="L1938" s="6">
        <v>80.790000000000006</v>
      </c>
      <c r="M1938" s="6">
        <f t="shared" si="120"/>
        <v>592.19200000000001</v>
      </c>
      <c r="N1938" s="6">
        <f t="shared" si="121"/>
        <v>323.16000000000003</v>
      </c>
      <c r="O1938" s="6">
        <f t="shared" si="122"/>
        <v>269.03199999999998</v>
      </c>
      <c r="P1938" s="8">
        <f t="shared" si="123"/>
        <v>0.45429860585755966</v>
      </c>
      <c r="Q1938" s="9">
        <f>YEAR(SalesDataTable[[#This Row],[Order Date]])</f>
        <v>2026</v>
      </c>
      <c r="R1938" s="8" t="str">
        <f>"Q"&amp;ROUNDUP(MONTH(SalesDataTable[[#This Row],[Order Date]])/3,0)</f>
        <v>Q3</v>
      </c>
      <c r="S1938" s="5">
        <f>MONTH(SalesDataTable[[#This Row],[Order Date]])</f>
        <v>9</v>
      </c>
      <c r="T1938" s="8" t="str">
        <f>TEXT(SalesDataTable[[#This Row],[Order Date]],"mmm")</f>
        <v>Sep</v>
      </c>
    </row>
    <row r="1939" spans="1:20" ht="15.75" x14ac:dyDescent="0.25">
      <c r="A1939" s="2">
        <v>5</v>
      </c>
      <c r="B1939" s="3">
        <v>46285</v>
      </c>
      <c r="C1939" s="4" t="s">
        <v>26</v>
      </c>
      <c r="D1939" s="4" t="s">
        <v>47</v>
      </c>
      <c r="E1939" s="4" t="s">
        <v>22</v>
      </c>
      <c r="F1939" s="4" t="s">
        <v>36</v>
      </c>
      <c r="G1939" s="4" t="s">
        <v>54</v>
      </c>
      <c r="H1939" s="4" t="s">
        <v>65</v>
      </c>
      <c r="I1939" s="5">
        <v>1</v>
      </c>
      <c r="J1939" s="6">
        <v>51.83</v>
      </c>
      <c r="K1939" s="7">
        <v>0</v>
      </c>
      <c r="L1939" s="6">
        <v>21.9</v>
      </c>
      <c r="M1939" s="6">
        <f t="shared" si="120"/>
        <v>51.83</v>
      </c>
      <c r="N1939" s="6">
        <f t="shared" si="121"/>
        <v>21.9</v>
      </c>
      <c r="O1939" s="6">
        <f t="shared" si="122"/>
        <v>29.93</v>
      </c>
      <c r="P1939" s="8">
        <f t="shared" si="123"/>
        <v>0.57746478873239437</v>
      </c>
      <c r="Q1939" s="9">
        <f>YEAR(SalesDataTable[[#This Row],[Order Date]])</f>
        <v>2026</v>
      </c>
      <c r="R1939" s="8" t="str">
        <f>"Q"&amp;ROUNDUP(MONTH(SalesDataTable[[#This Row],[Order Date]])/3,0)</f>
        <v>Q3</v>
      </c>
      <c r="S1939" s="5">
        <f>MONTH(SalesDataTable[[#This Row],[Order Date]])</f>
        <v>9</v>
      </c>
      <c r="T1939" s="8" t="str">
        <f>TEXT(SalesDataTable[[#This Row],[Order Date]],"mmm")</f>
        <v>Sep</v>
      </c>
    </row>
    <row r="1940" spans="1:20" ht="15.75" x14ac:dyDescent="0.25">
      <c r="A1940" s="2">
        <v>210</v>
      </c>
      <c r="B1940" s="3">
        <v>46285</v>
      </c>
      <c r="C1940" s="4" t="s">
        <v>31</v>
      </c>
      <c r="D1940" s="4" t="s">
        <v>38</v>
      </c>
      <c r="E1940" s="4" t="s">
        <v>39</v>
      </c>
      <c r="F1940" s="4" t="s">
        <v>23</v>
      </c>
      <c r="G1940" s="4" t="s">
        <v>43</v>
      </c>
      <c r="H1940" s="4" t="s">
        <v>49</v>
      </c>
      <c r="I1940" s="5">
        <v>1</v>
      </c>
      <c r="J1940" s="6">
        <v>190.77</v>
      </c>
      <c r="K1940" s="7">
        <v>0.05</v>
      </c>
      <c r="L1940" s="6">
        <v>104.69</v>
      </c>
      <c r="M1940" s="6">
        <f t="shared" si="120"/>
        <v>181.23150000000001</v>
      </c>
      <c r="N1940" s="6">
        <f t="shared" si="121"/>
        <v>104.69</v>
      </c>
      <c r="O1940" s="6">
        <f t="shared" si="122"/>
        <v>76.541500000000013</v>
      </c>
      <c r="P1940" s="8">
        <f t="shared" si="123"/>
        <v>0.42234103894742364</v>
      </c>
      <c r="Q1940" s="9">
        <f>YEAR(SalesDataTable[[#This Row],[Order Date]])</f>
        <v>2026</v>
      </c>
      <c r="R1940" s="8" t="str">
        <f>"Q"&amp;ROUNDUP(MONTH(SalesDataTable[[#This Row],[Order Date]])/3,0)</f>
        <v>Q3</v>
      </c>
      <c r="S1940" s="5">
        <f>MONTH(SalesDataTable[[#This Row],[Order Date]])</f>
        <v>9</v>
      </c>
      <c r="T1940" s="8" t="str">
        <f>TEXT(SalesDataTable[[#This Row],[Order Date]],"mmm")</f>
        <v>Sep</v>
      </c>
    </row>
    <row r="1941" spans="1:20" ht="15.75" x14ac:dyDescent="0.25">
      <c r="A1941" s="2">
        <v>462</v>
      </c>
      <c r="B1941" s="3">
        <v>46285</v>
      </c>
      <c r="C1941" s="4" t="s">
        <v>26</v>
      </c>
      <c r="D1941" s="4" t="s">
        <v>63</v>
      </c>
      <c r="E1941" s="4" t="s">
        <v>39</v>
      </c>
      <c r="F1941" s="4" t="s">
        <v>33</v>
      </c>
      <c r="G1941" s="4" t="s">
        <v>24</v>
      </c>
      <c r="H1941" s="4" t="s">
        <v>46</v>
      </c>
      <c r="I1941" s="5">
        <v>2</v>
      </c>
      <c r="J1941" s="6">
        <v>40.049999999999997</v>
      </c>
      <c r="K1941" s="7">
        <v>0.05</v>
      </c>
      <c r="L1941" s="6">
        <v>16.97</v>
      </c>
      <c r="M1941" s="6">
        <f t="shared" si="120"/>
        <v>76.094999999999985</v>
      </c>
      <c r="N1941" s="6">
        <f t="shared" si="121"/>
        <v>33.94</v>
      </c>
      <c r="O1941" s="6">
        <f t="shared" si="122"/>
        <v>42.154999999999987</v>
      </c>
      <c r="P1941" s="8">
        <f t="shared" si="123"/>
        <v>0.55397857940731976</v>
      </c>
      <c r="Q1941" s="9">
        <f>YEAR(SalesDataTable[[#This Row],[Order Date]])</f>
        <v>2026</v>
      </c>
      <c r="R1941" s="8" t="str">
        <f>"Q"&amp;ROUNDUP(MONTH(SalesDataTable[[#This Row],[Order Date]])/3,0)</f>
        <v>Q3</v>
      </c>
      <c r="S1941" s="5">
        <f>MONTH(SalesDataTable[[#This Row],[Order Date]])</f>
        <v>9</v>
      </c>
      <c r="T1941" s="8" t="str">
        <f>TEXT(SalesDataTable[[#This Row],[Order Date]],"mmm")</f>
        <v>Sep</v>
      </c>
    </row>
    <row r="1942" spans="1:20" ht="15.75" x14ac:dyDescent="0.25">
      <c r="A1942" s="2">
        <v>725</v>
      </c>
      <c r="B1942" s="3">
        <v>46285</v>
      </c>
      <c r="C1942" s="4" t="s">
        <v>26</v>
      </c>
      <c r="D1942" s="4" t="s">
        <v>63</v>
      </c>
      <c r="E1942" s="4" t="s">
        <v>22</v>
      </c>
      <c r="F1942" s="4" t="s">
        <v>33</v>
      </c>
      <c r="G1942" s="4" t="s">
        <v>24</v>
      </c>
      <c r="H1942" s="4" t="s">
        <v>25</v>
      </c>
      <c r="I1942" s="5">
        <v>1</v>
      </c>
      <c r="J1942" s="6">
        <v>82.08</v>
      </c>
      <c r="K1942" s="7">
        <v>0.05</v>
      </c>
      <c r="L1942" s="6">
        <v>43.18</v>
      </c>
      <c r="M1942" s="6">
        <f t="shared" si="120"/>
        <v>77.975999999999999</v>
      </c>
      <c r="N1942" s="6">
        <f t="shared" si="121"/>
        <v>43.18</v>
      </c>
      <c r="O1942" s="6">
        <f t="shared" si="122"/>
        <v>34.795999999999999</v>
      </c>
      <c r="P1942" s="8">
        <f t="shared" si="123"/>
        <v>0.44623986867754178</v>
      </c>
      <c r="Q1942" s="9">
        <f>YEAR(SalesDataTable[[#This Row],[Order Date]])</f>
        <v>2026</v>
      </c>
      <c r="R1942" s="8" t="str">
        <f>"Q"&amp;ROUNDUP(MONTH(SalesDataTable[[#This Row],[Order Date]])/3,0)</f>
        <v>Q3</v>
      </c>
      <c r="S1942" s="5">
        <f>MONTH(SalesDataTable[[#This Row],[Order Date]])</f>
        <v>9</v>
      </c>
      <c r="T1942" s="8" t="str">
        <f>TEXT(SalesDataTable[[#This Row],[Order Date]],"mmm")</f>
        <v>Sep</v>
      </c>
    </row>
    <row r="1943" spans="1:20" ht="15.75" x14ac:dyDescent="0.25">
      <c r="A1943" s="2">
        <v>918</v>
      </c>
      <c r="B1943" s="3">
        <v>46285</v>
      </c>
      <c r="C1943" s="4" t="s">
        <v>20</v>
      </c>
      <c r="D1943" s="4" t="s">
        <v>70</v>
      </c>
      <c r="E1943" s="4" t="s">
        <v>22</v>
      </c>
      <c r="F1943" s="4" t="s">
        <v>23</v>
      </c>
      <c r="G1943" s="4" t="s">
        <v>24</v>
      </c>
      <c r="H1943" s="4" t="s">
        <v>42</v>
      </c>
      <c r="I1943" s="5">
        <v>1</v>
      </c>
      <c r="J1943" s="6">
        <v>50.3</v>
      </c>
      <c r="K1943" s="7">
        <v>0.05</v>
      </c>
      <c r="L1943" s="6">
        <v>22.14</v>
      </c>
      <c r="M1943" s="6">
        <f t="shared" si="120"/>
        <v>47.784999999999997</v>
      </c>
      <c r="N1943" s="6">
        <f t="shared" si="121"/>
        <v>22.14</v>
      </c>
      <c r="O1943" s="6">
        <f t="shared" si="122"/>
        <v>25.644999999999996</v>
      </c>
      <c r="P1943" s="8">
        <f t="shared" si="123"/>
        <v>0.53667468870984614</v>
      </c>
      <c r="Q1943" s="9">
        <f>YEAR(SalesDataTable[[#This Row],[Order Date]])</f>
        <v>2026</v>
      </c>
      <c r="R1943" s="8" t="str">
        <f>"Q"&amp;ROUNDUP(MONTH(SalesDataTable[[#This Row],[Order Date]])/3,0)</f>
        <v>Q3</v>
      </c>
      <c r="S1943" s="5">
        <f>MONTH(SalesDataTable[[#This Row],[Order Date]])</f>
        <v>9</v>
      </c>
      <c r="T1943" s="8" t="str">
        <f>TEXT(SalesDataTable[[#This Row],[Order Date]],"mmm")</f>
        <v>Sep</v>
      </c>
    </row>
    <row r="1944" spans="1:20" ht="15.75" x14ac:dyDescent="0.25">
      <c r="A1944" s="2">
        <v>1442</v>
      </c>
      <c r="B1944" s="3">
        <v>46285</v>
      </c>
      <c r="C1944" s="4" t="s">
        <v>31</v>
      </c>
      <c r="D1944" s="4" t="s">
        <v>72</v>
      </c>
      <c r="E1944" s="4" t="s">
        <v>22</v>
      </c>
      <c r="F1944" s="4" t="s">
        <v>33</v>
      </c>
      <c r="G1944" s="4" t="s">
        <v>34</v>
      </c>
      <c r="H1944" s="4" t="s">
        <v>52</v>
      </c>
      <c r="I1944" s="5">
        <v>1</v>
      </c>
      <c r="J1944" s="6">
        <v>47.68</v>
      </c>
      <c r="K1944" s="7">
        <v>0.1</v>
      </c>
      <c r="L1944" s="6">
        <v>18.03</v>
      </c>
      <c r="M1944" s="6">
        <f t="shared" si="120"/>
        <v>42.911999999999999</v>
      </c>
      <c r="N1944" s="6">
        <f t="shared" si="121"/>
        <v>18.03</v>
      </c>
      <c r="O1944" s="6">
        <f t="shared" si="122"/>
        <v>24.881999999999998</v>
      </c>
      <c r="P1944" s="8">
        <f t="shared" si="123"/>
        <v>0.57983780760626391</v>
      </c>
      <c r="Q1944" s="9">
        <f>YEAR(SalesDataTable[[#This Row],[Order Date]])</f>
        <v>2026</v>
      </c>
      <c r="R1944" s="8" t="str">
        <f>"Q"&amp;ROUNDUP(MONTH(SalesDataTable[[#This Row],[Order Date]])/3,0)</f>
        <v>Q3</v>
      </c>
      <c r="S1944" s="5">
        <f>MONTH(SalesDataTable[[#This Row],[Order Date]])</f>
        <v>9</v>
      </c>
      <c r="T1944" s="8" t="str">
        <f>TEXT(SalesDataTable[[#This Row],[Order Date]],"mmm")</f>
        <v>Sep</v>
      </c>
    </row>
    <row r="1945" spans="1:20" ht="15.75" x14ac:dyDescent="0.25">
      <c r="A1945" s="2">
        <v>4290</v>
      </c>
      <c r="B1945" s="3">
        <v>46285</v>
      </c>
      <c r="C1945" s="4" t="s">
        <v>31</v>
      </c>
      <c r="D1945" s="4" t="s">
        <v>32</v>
      </c>
      <c r="E1945" s="4" t="s">
        <v>39</v>
      </c>
      <c r="F1945" s="4" t="s">
        <v>23</v>
      </c>
      <c r="G1945" s="4" t="s">
        <v>24</v>
      </c>
      <c r="H1945" s="4" t="s">
        <v>42</v>
      </c>
      <c r="I1945" s="5">
        <v>2</v>
      </c>
      <c r="J1945" s="6">
        <v>51.48</v>
      </c>
      <c r="K1945" s="7">
        <v>0.05</v>
      </c>
      <c r="L1945" s="6">
        <v>22.38</v>
      </c>
      <c r="M1945" s="6">
        <f t="shared" si="120"/>
        <v>97.811999999999983</v>
      </c>
      <c r="N1945" s="6">
        <f t="shared" si="121"/>
        <v>44.76</v>
      </c>
      <c r="O1945" s="6">
        <f t="shared" si="122"/>
        <v>53.051999999999985</v>
      </c>
      <c r="P1945" s="8">
        <f t="shared" si="123"/>
        <v>0.54238743712427917</v>
      </c>
      <c r="Q1945" s="9">
        <f>YEAR(SalesDataTable[[#This Row],[Order Date]])</f>
        <v>2026</v>
      </c>
      <c r="R1945" s="8" t="str">
        <f>"Q"&amp;ROUNDUP(MONTH(SalesDataTable[[#This Row],[Order Date]])/3,0)</f>
        <v>Q3</v>
      </c>
      <c r="S1945" s="5">
        <f>MONTH(SalesDataTable[[#This Row],[Order Date]])</f>
        <v>9</v>
      </c>
      <c r="T1945" s="8" t="str">
        <f>TEXT(SalesDataTable[[#This Row],[Order Date]],"mmm")</f>
        <v>Sep</v>
      </c>
    </row>
    <row r="1946" spans="1:20" ht="15.75" x14ac:dyDescent="0.25">
      <c r="A1946" s="2">
        <v>4666</v>
      </c>
      <c r="B1946" s="3">
        <v>46285</v>
      </c>
      <c r="C1946" s="4" t="s">
        <v>31</v>
      </c>
      <c r="D1946" s="4" t="s">
        <v>38</v>
      </c>
      <c r="E1946" s="4" t="s">
        <v>22</v>
      </c>
      <c r="F1946" s="4" t="s">
        <v>36</v>
      </c>
      <c r="G1946" s="4" t="s">
        <v>54</v>
      </c>
      <c r="H1946" s="4" t="s">
        <v>58</v>
      </c>
      <c r="I1946" s="5">
        <v>2</v>
      </c>
      <c r="J1946" s="6">
        <v>123.73</v>
      </c>
      <c r="K1946" s="7">
        <v>0</v>
      </c>
      <c r="L1946" s="6">
        <v>68.459999999999994</v>
      </c>
      <c r="M1946" s="6">
        <f t="shared" si="120"/>
        <v>247.46</v>
      </c>
      <c r="N1946" s="6">
        <f t="shared" si="121"/>
        <v>136.91999999999999</v>
      </c>
      <c r="O1946" s="6">
        <f t="shared" si="122"/>
        <v>110.54000000000002</v>
      </c>
      <c r="P1946" s="8">
        <f t="shared" si="123"/>
        <v>0.44669845631617239</v>
      </c>
      <c r="Q1946" s="9">
        <f>YEAR(SalesDataTable[[#This Row],[Order Date]])</f>
        <v>2026</v>
      </c>
      <c r="R1946" s="8" t="str">
        <f>"Q"&amp;ROUNDUP(MONTH(SalesDataTable[[#This Row],[Order Date]])/3,0)</f>
        <v>Q3</v>
      </c>
      <c r="S1946" s="5">
        <f>MONTH(SalesDataTable[[#This Row],[Order Date]])</f>
        <v>9</v>
      </c>
      <c r="T1946" s="8" t="str">
        <f>TEXT(SalesDataTable[[#This Row],[Order Date]],"mmm")</f>
        <v>Sep</v>
      </c>
    </row>
    <row r="1947" spans="1:20" ht="15.75" x14ac:dyDescent="0.25">
      <c r="A1947" s="2">
        <v>234</v>
      </c>
      <c r="B1947" s="3">
        <v>46286</v>
      </c>
      <c r="C1947" s="4" t="s">
        <v>31</v>
      </c>
      <c r="D1947" s="4" t="s">
        <v>45</v>
      </c>
      <c r="E1947" s="4" t="s">
        <v>22</v>
      </c>
      <c r="F1947" s="4" t="s">
        <v>36</v>
      </c>
      <c r="G1947" s="4" t="s">
        <v>29</v>
      </c>
      <c r="H1947" s="4" t="s">
        <v>37</v>
      </c>
      <c r="I1947" s="5">
        <v>2</v>
      </c>
      <c r="J1947" s="6">
        <v>146.81</v>
      </c>
      <c r="K1947" s="7">
        <v>0</v>
      </c>
      <c r="L1947" s="6">
        <v>79.72</v>
      </c>
      <c r="M1947" s="6">
        <f t="shared" si="120"/>
        <v>293.62</v>
      </c>
      <c r="N1947" s="6">
        <f t="shared" si="121"/>
        <v>159.44</v>
      </c>
      <c r="O1947" s="6">
        <f t="shared" si="122"/>
        <v>134.18</v>
      </c>
      <c r="P1947" s="8">
        <f t="shared" si="123"/>
        <v>0.45698521899053202</v>
      </c>
      <c r="Q1947" s="9">
        <f>YEAR(SalesDataTable[[#This Row],[Order Date]])</f>
        <v>2026</v>
      </c>
      <c r="R1947" s="8" t="str">
        <f>"Q"&amp;ROUNDUP(MONTH(SalesDataTable[[#This Row],[Order Date]])/3,0)</f>
        <v>Q3</v>
      </c>
      <c r="S1947" s="5">
        <f>MONTH(SalesDataTable[[#This Row],[Order Date]])</f>
        <v>9</v>
      </c>
      <c r="T1947" s="8" t="str">
        <f>TEXT(SalesDataTable[[#This Row],[Order Date]],"mmm")</f>
        <v>Sep</v>
      </c>
    </row>
    <row r="1948" spans="1:20" ht="15.75" x14ac:dyDescent="0.25">
      <c r="A1948" s="2">
        <v>802</v>
      </c>
      <c r="B1948" s="3">
        <v>46286</v>
      </c>
      <c r="C1948" s="4" t="s">
        <v>26</v>
      </c>
      <c r="D1948" s="4" t="s">
        <v>63</v>
      </c>
      <c r="E1948" s="4" t="s">
        <v>39</v>
      </c>
      <c r="F1948" s="4" t="s">
        <v>23</v>
      </c>
      <c r="G1948" s="4" t="s">
        <v>34</v>
      </c>
      <c r="H1948" s="4" t="s">
        <v>68</v>
      </c>
      <c r="I1948" s="5">
        <v>2</v>
      </c>
      <c r="J1948" s="6">
        <v>167.16</v>
      </c>
      <c r="K1948" s="7">
        <v>0</v>
      </c>
      <c r="L1948" s="6">
        <v>88.51</v>
      </c>
      <c r="M1948" s="6">
        <f t="shared" si="120"/>
        <v>334.32</v>
      </c>
      <c r="N1948" s="6">
        <f t="shared" si="121"/>
        <v>177.02</v>
      </c>
      <c r="O1948" s="6">
        <f t="shared" si="122"/>
        <v>157.29999999999998</v>
      </c>
      <c r="P1948" s="8">
        <f t="shared" si="123"/>
        <v>0.4705072983967456</v>
      </c>
      <c r="Q1948" s="9">
        <f>YEAR(SalesDataTable[[#This Row],[Order Date]])</f>
        <v>2026</v>
      </c>
      <c r="R1948" s="8" t="str">
        <f>"Q"&amp;ROUNDUP(MONTH(SalesDataTable[[#This Row],[Order Date]])/3,0)</f>
        <v>Q3</v>
      </c>
      <c r="S1948" s="5">
        <f>MONTH(SalesDataTable[[#This Row],[Order Date]])</f>
        <v>9</v>
      </c>
      <c r="T1948" s="8" t="str">
        <f>TEXT(SalesDataTable[[#This Row],[Order Date]],"mmm")</f>
        <v>Sep</v>
      </c>
    </row>
    <row r="1949" spans="1:20" ht="15.75" x14ac:dyDescent="0.25">
      <c r="A1949" s="2">
        <v>1942</v>
      </c>
      <c r="B1949" s="3">
        <v>46286</v>
      </c>
      <c r="C1949" s="4" t="s">
        <v>31</v>
      </c>
      <c r="D1949" s="4" t="s">
        <v>32</v>
      </c>
      <c r="E1949" s="4" t="s">
        <v>22</v>
      </c>
      <c r="F1949" s="4" t="s">
        <v>33</v>
      </c>
      <c r="G1949" s="4" t="s">
        <v>24</v>
      </c>
      <c r="H1949" s="4" t="s">
        <v>25</v>
      </c>
      <c r="I1949" s="5">
        <v>1</v>
      </c>
      <c r="J1949" s="6">
        <v>83.69</v>
      </c>
      <c r="K1949" s="7">
        <v>0</v>
      </c>
      <c r="L1949" s="6">
        <v>42.76</v>
      </c>
      <c r="M1949" s="6">
        <f t="shared" si="120"/>
        <v>83.69</v>
      </c>
      <c r="N1949" s="6">
        <f t="shared" si="121"/>
        <v>42.76</v>
      </c>
      <c r="O1949" s="6">
        <f t="shared" si="122"/>
        <v>40.93</v>
      </c>
      <c r="P1949" s="8">
        <f t="shared" si="123"/>
        <v>0.48906679412116144</v>
      </c>
      <c r="Q1949" s="9">
        <f>YEAR(SalesDataTable[[#This Row],[Order Date]])</f>
        <v>2026</v>
      </c>
      <c r="R1949" s="8" t="str">
        <f>"Q"&amp;ROUNDUP(MONTH(SalesDataTable[[#This Row],[Order Date]])/3,0)</f>
        <v>Q3</v>
      </c>
      <c r="S1949" s="5">
        <f>MONTH(SalesDataTable[[#This Row],[Order Date]])</f>
        <v>9</v>
      </c>
      <c r="T1949" s="8" t="str">
        <f>TEXT(SalesDataTable[[#This Row],[Order Date]],"mmm")</f>
        <v>Sep</v>
      </c>
    </row>
    <row r="1950" spans="1:20" ht="15.75" x14ac:dyDescent="0.25">
      <c r="A1950" s="2">
        <v>2200</v>
      </c>
      <c r="B1950" s="3">
        <v>46286</v>
      </c>
      <c r="C1950" s="4" t="s">
        <v>20</v>
      </c>
      <c r="D1950" s="4" t="s">
        <v>21</v>
      </c>
      <c r="E1950" s="4" t="s">
        <v>22</v>
      </c>
      <c r="F1950" s="4" t="s">
        <v>33</v>
      </c>
      <c r="G1950" s="4" t="s">
        <v>24</v>
      </c>
      <c r="H1950" s="4" t="s">
        <v>46</v>
      </c>
      <c r="I1950" s="5">
        <v>1</v>
      </c>
      <c r="J1950" s="6">
        <v>40.4</v>
      </c>
      <c r="K1950" s="7">
        <v>0.15</v>
      </c>
      <c r="L1950" s="6">
        <v>16.47</v>
      </c>
      <c r="M1950" s="6">
        <f t="shared" si="120"/>
        <v>34.339999999999996</v>
      </c>
      <c r="N1950" s="6">
        <f t="shared" si="121"/>
        <v>16.47</v>
      </c>
      <c r="O1950" s="6">
        <f t="shared" si="122"/>
        <v>17.869999999999997</v>
      </c>
      <c r="P1950" s="8">
        <f t="shared" si="123"/>
        <v>0.52038439138031445</v>
      </c>
      <c r="Q1950" s="9">
        <f>YEAR(SalesDataTable[[#This Row],[Order Date]])</f>
        <v>2026</v>
      </c>
      <c r="R1950" s="8" t="str">
        <f>"Q"&amp;ROUNDUP(MONTH(SalesDataTable[[#This Row],[Order Date]])/3,0)</f>
        <v>Q3</v>
      </c>
      <c r="S1950" s="5">
        <f>MONTH(SalesDataTable[[#This Row],[Order Date]])</f>
        <v>9</v>
      </c>
      <c r="T1950" s="8" t="str">
        <f>TEXT(SalesDataTable[[#This Row],[Order Date]],"mmm")</f>
        <v>Sep</v>
      </c>
    </row>
    <row r="1951" spans="1:20" ht="15.75" x14ac:dyDescent="0.25">
      <c r="A1951" s="2">
        <v>2236</v>
      </c>
      <c r="B1951" s="3">
        <v>46286</v>
      </c>
      <c r="C1951" s="4" t="s">
        <v>26</v>
      </c>
      <c r="D1951" s="4" t="s">
        <v>61</v>
      </c>
      <c r="E1951" s="4" t="s">
        <v>22</v>
      </c>
      <c r="F1951" s="4" t="s">
        <v>23</v>
      </c>
      <c r="G1951" s="4" t="s">
        <v>29</v>
      </c>
      <c r="H1951" s="4" t="s">
        <v>37</v>
      </c>
      <c r="I1951" s="5">
        <v>3</v>
      </c>
      <c r="J1951" s="6">
        <v>143.31</v>
      </c>
      <c r="K1951" s="7">
        <v>0</v>
      </c>
      <c r="L1951" s="6">
        <v>81.36</v>
      </c>
      <c r="M1951" s="6">
        <f t="shared" si="120"/>
        <v>429.93</v>
      </c>
      <c r="N1951" s="6">
        <f t="shared" si="121"/>
        <v>244.07999999999998</v>
      </c>
      <c r="O1951" s="6">
        <f t="shared" si="122"/>
        <v>185.85000000000002</v>
      </c>
      <c r="P1951" s="8">
        <f t="shared" si="123"/>
        <v>0.43227967343521045</v>
      </c>
      <c r="Q1951" s="9">
        <f>YEAR(SalesDataTable[[#This Row],[Order Date]])</f>
        <v>2026</v>
      </c>
      <c r="R1951" s="8" t="str">
        <f>"Q"&amp;ROUNDUP(MONTH(SalesDataTable[[#This Row],[Order Date]])/3,0)</f>
        <v>Q3</v>
      </c>
      <c r="S1951" s="5">
        <f>MONTH(SalesDataTable[[#This Row],[Order Date]])</f>
        <v>9</v>
      </c>
      <c r="T1951" s="8" t="str">
        <f>TEXT(SalesDataTable[[#This Row],[Order Date]],"mmm")</f>
        <v>Sep</v>
      </c>
    </row>
    <row r="1952" spans="1:20" ht="15.75" x14ac:dyDescent="0.25">
      <c r="A1952" s="2">
        <v>4041</v>
      </c>
      <c r="B1952" s="3">
        <v>46286</v>
      </c>
      <c r="C1952" s="4" t="s">
        <v>26</v>
      </c>
      <c r="D1952" s="4" t="s">
        <v>61</v>
      </c>
      <c r="E1952" s="4" t="s">
        <v>28</v>
      </c>
      <c r="F1952" s="4" t="s">
        <v>23</v>
      </c>
      <c r="G1952" s="4" t="s">
        <v>54</v>
      </c>
      <c r="H1952" s="4" t="s">
        <v>65</v>
      </c>
      <c r="I1952" s="5">
        <v>15</v>
      </c>
      <c r="J1952" s="6">
        <v>51.1</v>
      </c>
      <c r="K1952" s="7">
        <v>0.1</v>
      </c>
      <c r="L1952" s="6">
        <v>21.9</v>
      </c>
      <c r="M1952" s="6">
        <f t="shared" si="120"/>
        <v>689.85</v>
      </c>
      <c r="N1952" s="6">
        <f t="shared" si="121"/>
        <v>328.5</v>
      </c>
      <c r="O1952" s="6">
        <f t="shared" si="122"/>
        <v>361.35</v>
      </c>
      <c r="P1952" s="8">
        <f t="shared" si="123"/>
        <v>0.52380952380952384</v>
      </c>
      <c r="Q1952" s="9">
        <f>YEAR(SalesDataTable[[#This Row],[Order Date]])</f>
        <v>2026</v>
      </c>
      <c r="R1952" s="8" t="str">
        <f>"Q"&amp;ROUNDUP(MONTH(SalesDataTable[[#This Row],[Order Date]])/3,0)</f>
        <v>Q3</v>
      </c>
      <c r="S1952" s="5">
        <f>MONTH(SalesDataTable[[#This Row],[Order Date]])</f>
        <v>9</v>
      </c>
      <c r="T1952" s="8" t="str">
        <f>TEXT(SalesDataTable[[#This Row],[Order Date]],"mmm")</f>
        <v>Sep</v>
      </c>
    </row>
    <row r="1953" spans="1:20" ht="15.75" x14ac:dyDescent="0.25">
      <c r="A1953" s="2">
        <v>4435</v>
      </c>
      <c r="B1953" s="3">
        <v>46286</v>
      </c>
      <c r="C1953" s="4" t="s">
        <v>40</v>
      </c>
      <c r="D1953" s="4" t="s">
        <v>67</v>
      </c>
      <c r="E1953" s="4" t="s">
        <v>48</v>
      </c>
      <c r="F1953" s="4" t="s">
        <v>33</v>
      </c>
      <c r="G1953" s="4" t="s">
        <v>29</v>
      </c>
      <c r="H1953" s="4" t="s">
        <v>37</v>
      </c>
      <c r="I1953" s="5">
        <v>1</v>
      </c>
      <c r="J1953" s="6">
        <v>146.33000000000001</v>
      </c>
      <c r="K1953" s="7">
        <v>0</v>
      </c>
      <c r="L1953" s="6">
        <v>80.05</v>
      </c>
      <c r="M1953" s="6">
        <f t="shared" si="120"/>
        <v>146.33000000000001</v>
      </c>
      <c r="N1953" s="6">
        <f t="shared" si="121"/>
        <v>80.05</v>
      </c>
      <c r="O1953" s="6">
        <f t="shared" si="122"/>
        <v>66.280000000000015</v>
      </c>
      <c r="P1953" s="8">
        <f t="shared" si="123"/>
        <v>0.45294881432378875</v>
      </c>
      <c r="Q1953" s="9">
        <f>YEAR(SalesDataTable[[#This Row],[Order Date]])</f>
        <v>2026</v>
      </c>
      <c r="R1953" s="8" t="str">
        <f>"Q"&amp;ROUNDUP(MONTH(SalesDataTable[[#This Row],[Order Date]])/3,0)</f>
        <v>Q3</v>
      </c>
      <c r="S1953" s="5">
        <f>MONTH(SalesDataTable[[#This Row],[Order Date]])</f>
        <v>9</v>
      </c>
      <c r="T1953" s="8" t="str">
        <f>TEXT(SalesDataTable[[#This Row],[Order Date]],"mmm")</f>
        <v>Sep</v>
      </c>
    </row>
    <row r="1954" spans="1:20" ht="15.75" x14ac:dyDescent="0.25">
      <c r="A1954" s="2">
        <v>305</v>
      </c>
      <c r="B1954" s="3">
        <v>46287</v>
      </c>
      <c r="C1954" s="4" t="s">
        <v>40</v>
      </c>
      <c r="D1954" s="4" t="s">
        <v>53</v>
      </c>
      <c r="E1954" s="4" t="s">
        <v>22</v>
      </c>
      <c r="F1954" s="4" t="s">
        <v>23</v>
      </c>
      <c r="G1954" s="4" t="s">
        <v>34</v>
      </c>
      <c r="H1954" s="4" t="s">
        <v>64</v>
      </c>
      <c r="I1954" s="5">
        <v>1</v>
      </c>
      <c r="J1954" s="6">
        <v>130.69999999999999</v>
      </c>
      <c r="K1954" s="7">
        <v>0.05</v>
      </c>
      <c r="L1954" s="6">
        <v>68.23</v>
      </c>
      <c r="M1954" s="6">
        <f t="shared" si="120"/>
        <v>124.16499999999998</v>
      </c>
      <c r="N1954" s="6">
        <f t="shared" si="121"/>
        <v>68.23</v>
      </c>
      <c r="O1954" s="6">
        <f t="shared" si="122"/>
        <v>55.934999999999974</v>
      </c>
      <c r="P1954" s="8">
        <f t="shared" si="123"/>
        <v>0.45048926831232622</v>
      </c>
      <c r="Q1954" s="9">
        <f>YEAR(SalesDataTable[[#This Row],[Order Date]])</f>
        <v>2026</v>
      </c>
      <c r="R1954" s="8" t="str">
        <f>"Q"&amp;ROUNDUP(MONTH(SalesDataTable[[#This Row],[Order Date]])/3,0)</f>
        <v>Q3</v>
      </c>
      <c r="S1954" s="5">
        <f>MONTH(SalesDataTable[[#This Row],[Order Date]])</f>
        <v>9</v>
      </c>
      <c r="T1954" s="8" t="str">
        <f>TEXT(SalesDataTable[[#This Row],[Order Date]],"mmm")</f>
        <v>Sep</v>
      </c>
    </row>
    <row r="1955" spans="1:20" ht="15.75" x14ac:dyDescent="0.25">
      <c r="A1955" s="2">
        <v>808</v>
      </c>
      <c r="B1955" s="3">
        <v>46287</v>
      </c>
      <c r="C1955" s="4" t="s">
        <v>26</v>
      </c>
      <c r="D1955" s="4" t="s">
        <v>63</v>
      </c>
      <c r="E1955" s="4" t="s">
        <v>28</v>
      </c>
      <c r="F1955" s="4" t="s">
        <v>36</v>
      </c>
      <c r="G1955" s="4" t="s">
        <v>54</v>
      </c>
      <c r="H1955" s="4" t="s">
        <v>55</v>
      </c>
      <c r="I1955" s="5">
        <v>8</v>
      </c>
      <c r="J1955" s="6">
        <v>39.630000000000003</v>
      </c>
      <c r="K1955" s="7">
        <v>0.15</v>
      </c>
      <c r="L1955" s="6">
        <v>14.61</v>
      </c>
      <c r="M1955" s="6">
        <f t="shared" si="120"/>
        <v>269.48400000000004</v>
      </c>
      <c r="N1955" s="6">
        <f t="shared" si="121"/>
        <v>116.88</v>
      </c>
      <c r="O1955" s="6">
        <f t="shared" si="122"/>
        <v>152.60400000000004</v>
      </c>
      <c r="P1955" s="8">
        <f t="shared" si="123"/>
        <v>0.56628222825844954</v>
      </c>
      <c r="Q1955" s="9">
        <f>YEAR(SalesDataTable[[#This Row],[Order Date]])</f>
        <v>2026</v>
      </c>
      <c r="R1955" s="8" t="str">
        <f>"Q"&amp;ROUNDUP(MONTH(SalesDataTable[[#This Row],[Order Date]])/3,0)</f>
        <v>Q3</v>
      </c>
      <c r="S1955" s="5">
        <f>MONTH(SalesDataTable[[#This Row],[Order Date]])</f>
        <v>9</v>
      </c>
      <c r="T1955" s="8" t="str">
        <f>TEXT(SalesDataTable[[#This Row],[Order Date]],"mmm")</f>
        <v>Sep</v>
      </c>
    </row>
    <row r="1956" spans="1:20" ht="15.75" x14ac:dyDescent="0.25">
      <c r="A1956" s="2">
        <v>1029</v>
      </c>
      <c r="B1956" s="3">
        <v>46287</v>
      </c>
      <c r="C1956" s="4" t="s">
        <v>26</v>
      </c>
      <c r="D1956" s="4" t="s">
        <v>47</v>
      </c>
      <c r="E1956" s="4" t="s">
        <v>22</v>
      </c>
      <c r="F1956" s="4" t="s">
        <v>23</v>
      </c>
      <c r="G1956" s="4" t="s">
        <v>34</v>
      </c>
      <c r="H1956" s="4" t="s">
        <v>64</v>
      </c>
      <c r="I1956" s="5">
        <v>1</v>
      </c>
      <c r="J1956" s="6">
        <v>132.36000000000001</v>
      </c>
      <c r="K1956" s="7">
        <v>0.05</v>
      </c>
      <c r="L1956" s="6">
        <v>66.63</v>
      </c>
      <c r="M1956" s="6">
        <f t="shared" si="120"/>
        <v>125.742</v>
      </c>
      <c r="N1956" s="6">
        <f t="shared" si="121"/>
        <v>66.63</v>
      </c>
      <c r="O1956" s="6">
        <f t="shared" si="122"/>
        <v>59.112000000000009</v>
      </c>
      <c r="P1956" s="8">
        <f t="shared" si="123"/>
        <v>0.47010545402490822</v>
      </c>
      <c r="Q1956" s="9">
        <f>YEAR(SalesDataTable[[#This Row],[Order Date]])</f>
        <v>2026</v>
      </c>
      <c r="R1956" s="8" t="str">
        <f>"Q"&amp;ROUNDUP(MONTH(SalesDataTable[[#This Row],[Order Date]])/3,0)</f>
        <v>Q3</v>
      </c>
      <c r="S1956" s="5">
        <f>MONTH(SalesDataTable[[#This Row],[Order Date]])</f>
        <v>9</v>
      </c>
      <c r="T1956" s="8" t="str">
        <f>TEXT(SalesDataTable[[#This Row],[Order Date]],"mmm")</f>
        <v>Sep</v>
      </c>
    </row>
    <row r="1957" spans="1:20" ht="15.75" x14ac:dyDescent="0.25">
      <c r="A1957" s="2">
        <v>1721</v>
      </c>
      <c r="B1957" s="3">
        <v>46287</v>
      </c>
      <c r="C1957" s="4" t="s">
        <v>40</v>
      </c>
      <c r="D1957" s="4" t="s">
        <v>51</v>
      </c>
      <c r="E1957" s="4" t="s">
        <v>22</v>
      </c>
      <c r="F1957" s="4" t="s">
        <v>36</v>
      </c>
      <c r="G1957" s="4" t="s">
        <v>29</v>
      </c>
      <c r="H1957" s="4" t="s">
        <v>57</v>
      </c>
      <c r="I1957" s="5">
        <v>1</v>
      </c>
      <c r="J1957" s="6">
        <v>156.81</v>
      </c>
      <c r="K1957" s="7">
        <v>0</v>
      </c>
      <c r="L1957" s="6">
        <v>78.2</v>
      </c>
      <c r="M1957" s="6">
        <f t="shared" si="120"/>
        <v>156.81</v>
      </c>
      <c r="N1957" s="6">
        <f t="shared" si="121"/>
        <v>78.2</v>
      </c>
      <c r="O1957" s="6">
        <f t="shared" si="122"/>
        <v>78.61</v>
      </c>
      <c r="P1957" s="8">
        <f t="shared" si="123"/>
        <v>0.50130731458452904</v>
      </c>
      <c r="Q1957" s="9">
        <f>YEAR(SalesDataTable[[#This Row],[Order Date]])</f>
        <v>2026</v>
      </c>
      <c r="R1957" s="8" t="str">
        <f>"Q"&amp;ROUNDUP(MONTH(SalesDataTable[[#This Row],[Order Date]])/3,0)</f>
        <v>Q3</v>
      </c>
      <c r="S1957" s="5">
        <f>MONTH(SalesDataTable[[#This Row],[Order Date]])</f>
        <v>9</v>
      </c>
      <c r="T1957" s="8" t="str">
        <f>TEXT(SalesDataTable[[#This Row],[Order Date]],"mmm")</f>
        <v>Sep</v>
      </c>
    </row>
    <row r="1958" spans="1:20" ht="15.75" x14ac:dyDescent="0.25">
      <c r="A1958" s="2">
        <v>2425</v>
      </c>
      <c r="B1958" s="3">
        <v>46287</v>
      </c>
      <c r="C1958" s="4" t="s">
        <v>40</v>
      </c>
      <c r="D1958" s="4" t="s">
        <v>53</v>
      </c>
      <c r="E1958" s="4" t="s">
        <v>48</v>
      </c>
      <c r="F1958" s="4" t="s">
        <v>33</v>
      </c>
      <c r="G1958" s="4" t="s">
        <v>34</v>
      </c>
      <c r="H1958" s="4" t="s">
        <v>64</v>
      </c>
      <c r="I1958" s="5">
        <v>3</v>
      </c>
      <c r="J1958" s="6">
        <v>134.52000000000001</v>
      </c>
      <c r="K1958" s="7">
        <v>0.05</v>
      </c>
      <c r="L1958" s="6">
        <v>65.19</v>
      </c>
      <c r="M1958" s="6">
        <f t="shared" si="120"/>
        <v>383.38200000000006</v>
      </c>
      <c r="N1958" s="6">
        <f t="shared" si="121"/>
        <v>195.57</v>
      </c>
      <c r="O1958" s="6">
        <f t="shared" si="122"/>
        <v>187.81200000000007</v>
      </c>
      <c r="P1958" s="8">
        <f t="shared" si="123"/>
        <v>0.48988215409174152</v>
      </c>
      <c r="Q1958" s="9">
        <f>YEAR(SalesDataTable[[#This Row],[Order Date]])</f>
        <v>2026</v>
      </c>
      <c r="R1958" s="8" t="str">
        <f>"Q"&amp;ROUNDUP(MONTH(SalesDataTable[[#This Row],[Order Date]])/3,0)</f>
        <v>Q3</v>
      </c>
      <c r="S1958" s="5">
        <f>MONTH(SalesDataTable[[#This Row],[Order Date]])</f>
        <v>9</v>
      </c>
      <c r="T1958" s="8" t="str">
        <f>TEXT(SalesDataTable[[#This Row],[Order Date]],"mmm")</f>
        <v>Sep</v>
      </c>
    </row>
    <row r="1959" spans="1:20" ht="15.75" x14ac:dyDescent="0.25">
      <c r="A1959" s="2">
        <v>3322</v>
      </c>
      <c r="B1959" s="3">
        <v>46287</v>
      </c>
      <c r="C1959" s="4" t="s">
        <v>40</v>
      </c>
      <c r="D1959" s="4" t="s">
        <v>53</v>
      </c>
      <c r="E1959" s="4" t="s">
        <v>22</v>
      </c>
      <c r="F1959" s="4" t="s">
        <v>23</v>
      </c>
      <c r="G1959" s="4" t="s">
        <v>43</v>
      </c>
      <c r="H1959" s="4" t="s">
        <v>71</v>
      </c>
      <c r="I1959" s="5">
        <v>1</v>
      </c>
      <c r="J1959" s="6">
        <v>124.51</v>
      </c>
      <c r="K1959" s="7">
        <v>0</v>
      </c>
      <c r="L1959" s="6">
        <v>59.97</v>
      </c>
      <c r="M1959" s="6">
        <f t="shared" si="120"/>
        <v>124.51</v>
      </c>
      <c r="N1959" s="6">
        <f t="shared" si="121"/>
        <v>59.97</v>
      </c>
      <c r="O1959" s="6">
        <f t="shared" si="122"/>
        <v>64.540000000000006</v>
      </c>
      <c r="P1959" s="8">
        <f t="shared" si="123"/>
        <v>0.51835193960324477</v>
      </c>
      <c r="Q1959" s="9">
        <f>YEAR(SalesDataTable[[#This Row],[Order Date]])</f>
        <v>2026</v>
      </c>
      <c r="R1959" s="8" t="str">
        <f>"Q"&amp;ROUNDUP(MONTH(SalesDataTable[[#This Row],[Order Date]])/3,0)</f>
        <v>Q3</v>
      </c>
      <c r="S1959" s="5">
        <f>MONTH(SalesDataTable[[#This Row],[Order Date]])</f>
        <v>9</v>
      </c>
      <c r="T1959" s="8" t="str">
        <f>TEXT(SalesDataTable[[#This Row],[Order Date]],"mmm")</f>
        <v>Sep</v>
      </c>
    </row>
    <row r="1960" spans="1:20" ht="15.75" x14ac:dyDescent="0.25">
      <c r="A1960" s="2">
        <v>3821</v>
      </c>
      <c r="B1960" s="3">
        <v>46287</v>
      </c>
      <c r="C1960" s="4" t="s">
        <v>31</v>
      </c>
      <c r="D1960" s="4" t="s">
        <v>38</v>
      </c>
      <c r="E1960" s="4" t="s">
        <v>22</v>
      </c>
      <c r="F1960" s="4" t="s">
        <v>23</v>
      </c>
      <c r="G1960" s="4" t="s">
        <v>29</v>
      </c>
      <c r="H1960" s="4" t="s">
        <v>37</v>
      </c>
      <c r="I1960" s="5">
        <v>1</v>
      </c>
      <c r="J1960" s="6">
        <v>141</v>
      </c>
      <c r="K1960" s="7">
        <v>0</v>
      </c>
      <c r="L1960" s="6">
        <v>79.010000000000005</v>
      </c>
      <c r="M1960" s="6">
        <f t="shared" si="120"/>
        <v>141</v>
      </c>
      <c r="N1960" s="6">
        <f t="shared" si="121"/>
        <v>79.010000000000005</v>
      </c>
      <c r="O1960" s="6">
        <f t="shared" si="122"/>
        <v>61.989999999999995</v>
      </c>
      <c r="P1960" s="8">
        <f t="shared" si="123"/>
        <v>0.43964539007092196</v>
      </c>
      <c r="Q1960" s="9">
        <f>YEAR(SalesDataTable[[#This Row],[Order Date]])</f>
        <v>2026</v>
      </c>
      <c r="R1960" s="8" t="str">
        <f>"Q"&amp;ROUNDUP(MONTH(SalesDataTable[[#This Row],[Order Date]])/3,0)</f>
        <v>Q3</v>
      </c>
      <c r="S1960" s="5">
        <f>MONTH(SalesDataTable[[#This Row],[Order Date]])</f>
        <v>9</v>
      </c>
      <c r="T1960" s="8" t="str">
        <f>TEXT(SalesDataTable[[#This Row],[Order Date]],"mmm")</f>
        <v>Sep</v>
      </c>
    </row>
    <row r="1961" spans="1:20" ht="15.75" x14ac:dyDescent="0.25">
      <c r="A1961" s="2">
        <v>3899</v>
      </c>
      <c r="B1961" s="3">
        <v>46287</v>
      </c>
      <c r="C1961" s="4" t="s">
        <v>40</v>
      </c>
      <c r="D1961" s="4" t="s">
        <v>41</v>
      </c>
      <c r="E1961" s="4" t="s">
        <v>28</v>
      </c>
      <c r="F1961" s="4" t="s">
        <v>23</v>
      </c>
      <c r="G1961" s="4" t="s">
        <v>43</v>
      </c>
      <c r="H1961" s="4" t="s">
        <v>71</v>
      </c>
      <c r="I1961" s="5">
        <v>6</v>
      </c>
      <c r="J1961" s="6">
        <v>121.7</v>
      </c>
      <c r="K1961" s="7">
        <v>0.15</v>
      </c>
      <c r="L1961" s="6">
        <v>61.26</v>
      </c>
      <c r="M1961" s="6">
        <f t="shared" si="120"/>
        <v>620.67000000000007</v>
      </c>
      <c r="N1961" s="6">
        <f t="shared" si="121"/>
        <v>367.56</v>
      </c>
      <c r="O1961" s="6">
        <f t="shared" si="122"/>
        <v>253.11000000000007</v>
      </c>
      <c r="P1961" s="8">
        <f t="shared" si="123"/>
        <v>0.40780124703948967</v>
      </c>
      <c r="Q1961" s="9">
        <f>YEAR(SalesDataTable[[#This Row],[Order Date]])</f>
        <v>2026</v>
      </c>
      <c r="R1961" s="8" t="str">
        <f>"Q"&amp;ROUNDUP(MONTH(SalesDataTable[[#This Row],[Order Date]])/3,0)</f>
        <v>Q3</v>
      </c>
      <c r="S1961" s="5">
        <f>MONTH(SalesDataTable[[#This Row],[Order Date]])</f>
        <v>9</v>
      </c>
      <c r="T1961" s="8" t="str">
        <f>TEXT(SalesDataTable[[#This Row],[Order Date]],"mmm")</f>
        <v>Sep</v>
      </c>
    </row>
    <row r="1962" spans="1:20" ht="15.75" x14ac:dyDescent="0.25">
      <c r="A1962" s="2">
        <v>4807</v>
      </c>
      <c r="B1962" s="3">
        <v>46287</v>
      </c>
      <c r="C1962" s="4" t="s">
        <v>40</v>
      </c>
      <c r="D1962" s="4" t="s">
        <v>51</v>
      </c>
      <c r="E1962" s="4" t="s">
        <v>28</v>
      </c>
      <c r="F1962" s="4" t="s">
        <v>36</v>
      </c>
      <c r="G1962" s="4" t="s">
        <v>24</v>
      </c>
      <c r="H1962" s="4" t="s">
        <v>50</v>
      </c>
      <c r="I1962" s="5">
        <v>4</v>
      </c>
      <c r="J1962" s="6">
        <v>103.86</v>
      </c>
      <c r="K1962" s="7">
        <v>0.1</v>
      </c>
      <c r="L1962" s="6">
        <v>50.12</v>
      </c>
      <c r="M1962" s="6">
        <f t="shared" si="120"/>
        <v>373.89600000000002</v>
      </c>
      <c r="N1962" s="6">
        <f t="shared" si="121"/>
        <v>200.48</v>
      </c>
      <c r="O1962" s="6">
        <f t="shared" si="122"/>
        <v>173.41600000000003</v>
      </c>
      <c r="P1962" s="8">
        <f t="shared" si="123"/>
        <v>0.46380811776536796</v>
      </c>
      <c r="Q1962" s="9">
        <f>YEAR(SalesDataTable[[#This Row],[Order Date]])</f>
        <v>2026</v>
      </c>
      <c r="R1962" s="8" t="str">
        <f>"Q"&amp;ROUNDUP(MONTH(SalesDataTable[[#This Row],[Order Date]])/3,0)</f>
        <v>Q3</v>
      </c>
      <c r="S1962" s="5">
        <f>MONTH(SalesDataTable[[#This Row],[Order Date]])</f>
        <v>9</v>
      </c>
      <c r="T1962" s="8" t="str">
        <f>TEXT(SalesDataTable[[#This Row],[Order Date]],"mmm")</f>
        <v>Sep</v>
      </c>
    </row>
    <row r="1963" spans="1:20" ht="15.75" x14ac:dyDescent="0.25">
      <c r="A1963" s="2">
        <v>30</v>
      </c>
      <c r="B1963" s="3">
        <v>46288</v>
      </c>
      <c r="C1963" s="4" t="s">
        <v>31</v>
      </c>
      <c r="D1963" s="4" t="s">
        <v>45</v>
      </c>
      <c r="E1963" s="4" t="s">
        <v>48</v>
      </c>
      <c r="F1963" s="4" t="s">
        <v>23</v>
      </c>
      <c r="G1963" s="4" t="s">
        <v>29</v>
      </c>
      <c r="H1963" s="4" t="s">
        <v>30</v>
      </c>
      <c r="I1963" s="5">
        <v>2</v>
      </c>
      <c r="J1963" s="6">
        <v>93.82</v>
      </c>
      <c r="K1963" s="7">
        <v>0.05</v>
      </c>
      <c r="L1963" s="6">
        <v>45.57</v>
      </c>
      <c r="M1963" s="6">
        <f t="shared" si="120"/>
        <v>178.25799999999998</v>
      </c>
      <c r="N1963" s="6">
        <f t="shared" si="121"/>
        <v>91.14</v>
      </c>
      <c r="O1963" s="6">
        <f t="shared" si="122"/>
        <v>87.117999999999981</v>
      </c>
      <c r="P1963" s="8">
        <f t="shared" si="123"/>
        <v>0.48871859888476249</v>
      </c>
      <c r="Q1963" s="9">
        <f>YEAR(SalesDataTable[[#This Row],[Order Date]])</f>
        <v>2026</v>
      </c>
      <c r="R1963" s="8" t="str">
        <f>"Q"&amp;ROUNDUP(MONTH(SalesDataTable[[#This Row],[Order Date]])/3,0)</f>
        <v>Q3</v>
      </c>
      <c r="S1963" s="5">
        <f>MONTH(SalesDataTable[[#This Row],[Order Date]])</f>
        <v>9</v>
      </c>
      <c r="T1963" s="8" t="str">
        <f>TEXT(SalesDataTable[[#This Row],[Order Date]],"mmm")</f>
        <v>Sep</v>
      </c>
    </row>
    <row r="1964" spans="1:20" ht="15.75" x14ac:dyDescent="0.25">
      <c r="A1964" s="2">
        <v>3027</v>
      </c>
      <c r="B1964" s="3">
        <v>46288</v>
      </c>
      <c r="C1964" s="4" t="s">
        <v>40</v>
      </c>
      <c r="D1964" s="4" t="s">
        <v>53</v>
      </c>
      <c r="E1964" s="4" t="s">
        <v>28</v>
      </c>
      <c r="F1964" s="4" t="s">
        <v>36</v>
      </c>
      <c r="G1964" s="4" t="s">
        <v>29</v>
      </c>
      <c r="H1964" s="4" t="s">
        <v>57</v>
      </c>
      <c r="I1964" s="5">
        <v>8</v>
      </c>
      <c r="J1964" s="6">
        <v>155.13999999999999</v>
      </c>
      <c r="K1964" s="7">
        <v>0.1</v>
      </c>
      <c r="L1964" s="6">
        <v>76.87</v>
      </c>
      <c r="M1964" s="6">
        <f t="shared" si="120"/>
        <v>1117.008</v>
      </c>
      <c r="N1964" s="6">
        <f t="shared" si="121"/>
        <v>614.96</v>
      </c>
      <c r="O1964" s="6">
        <f t="shared" si="122"/>
        <v>502.048</v>
      </c>
      <c r="P1964" s="8">
        <f t="shared" si="123"/>
        <v>0.44945783736553363</v>
      </c>
      <c r="Q1964" s="9">
        <f>YEAR(SalesDataTable[[#This Row],[Order Date]])</f>
        <v>2026</v>
      </c>
      <c r="R1964" s="8" t="str">
        <f>"Q"&amp;ROUNDUP(MONTH(SalesDataTable[[#This Row],[Order Date]])/3,0)</f>
        <v>Q3</v>
      </c>
      <c r="S1964" s="5">
        <f>MONTH(SalesDataTable[[#This Row],[Order Date]])</f>
        <v>9</v>
      </c>
      <c r="T1964" s="8" t="str">
        <f>TEXT(SalesDataTable[[#This Row],[Order Date]],"mmm")</f>
        <v>Sep</v>
      </c>
    </row>
    <row r="1965" spans="1:20" ht="15.75" x14ac:dyDescent="0.25">
      <c r="A1965" s="2">
        <v>3690</v>
      </c>
      <c r="B1965" s="3">
        <v>46288</v>
      </c>
      <c r="C1965" s="4" t="s">
        <v>40</v>
      </c>
      <c r="D1965" s="4" t="s">
        <v>53</v>
      </c>
      <c r="E1965" s="4" t="s">
        <v>22</v>
      </c>
      <c r="F1965" s="4" t="s">
        <v>23</v>
      </c>
      <c r="G1965" s="4" t="s">
        <v>29</v>
      </c>
      <c r="H1965" s="4" t="s">
        <v>30</v>
      </c>
      <c r="I1965" s="5">
        <v>3</v>
      </c>
      <c r="J1965" s="6">
        <v>92.14</v>
      </c>
      <c r="K1965" s="7">
        <v>0.05</v>
      </c>
      <c r="L1965" s="6">
        <v>45.25</v>
      </c>
      <c r="M1965" s="6">
        <f t="shared" si="120"/>
        <v>262.59899999999999</v>
      </c>
      <c r="N1965" s="6">
        <f t="shared" si="121"/>
        <v>135.75</v>
      </c>
      <c r="O1965" s="6">
        <f t="shared" si="122"/>
        <v>126.84899999999999</v>
      </c>
      <c r="P1965" s="8">
        <f t="shared" si="123"/>
        <v>0.48305210606285626</v>
      </c>
      <c r="Q1965" s="9">
        <f>YEAR(SalesDataTable[[#This Row],[Order Date]])</f>
        <v>2026</v>
      </c>
      <c r="R1965" s="8" t="str">
        <f>"Q"&amp;ROUNDUP(MONTH(SalesDataTable[[#This Row],[Order Date]])/3,0)</f>
        <v>Q3</v>
      </c>
      <c r="S1965" s="5">
        <f>MONTH(SalesDataTable[[#This Row],[Order Date]])</f>
        <v>9</v>
      </c>
      <c r="T1965" s="8" t="str">
        <f>TEXT(SalesDataTable[[#This Row],[Order Date]],"mmm")</f>
        <v>Sep</v>
      </c>
    </row>
    <row r="1966" spans="1:20" ht="15.75" x14ac:dyDescent="0.25">
      <c r="A1966" s="2">
        <v>600</v>
      </c>
      <c r="B1966" s="3">
        <v>46289</v>
      </c>
      <c r="C1966" s="4" t="s">
        <v>26</v>
      </c>
      <c r="D1966" s="4" t="s">
        <v>63</v>
      </c>
      <c r="E1966" s="4" t="s">
        <v>39</v>
      </c>
      <c r="F1966" s="4" t="s">
        <v>23</v>
      </c>
      <c r="G1966" s="4" t="s">
        <v>24</v>
      </c>
      <c r="H1966" s="4" t="s">
        <v>46</v>
      </c>
      <c r="I1966" s="5">
        <v>6</v>
      </c>
      <c r="J1966" s="6">
        <v>39.880000000000003</v>
      </c>
      <c r="K1966" s="7">
        <v>0.05</v>
      </c>
      <c r="L1966" s="6">
        <v>16.79</v>
      </c>
      <c r="M1966" s="6">
        <f t="shared" si="120"/>
        <v>227.31600000000003</v>
      </c>
      <c r="N1966" s="6">
        <f t="shared" si="121"/>
        <v>100.74</v>
      </c>
      <c r="O1966" s="6">
        <f t="shared" si="122"/>
        <v>126.57600000000004</v>
      </c>
      <c r="P1966" s="8">
        <f t="shared" si="123"/>
        <v>0.5568283798764716</v>
      </c>
      <c r="Q1966" s="9">
        <f>YEAR(SalesDataTable[[#This Row],[Order Date]])</f>
        <v>2026</v>
      </c>
      <c r="R1966" s="8" t="str">
        <f>"Q"&amp;ROUNDUP(MONTH(SalesDataTable[[#This Row],[Order Date]])/3,0)</f>
        <v>Q3</v>
      </c>
      <c r="S1966" s="5">
        <f>MONTH(SalesDataTable[[#This Row],[Order Date]])</f>
        <v>9</v>
      </c>
      <c r="T1966" s="8" t="str">
        <f>TEXT(SalesDataTable[[#This Row],[Order Date]],"mmm")</f>
        <v>Sep</v>
      </c>
    </row>
    <row r="1967" spans="1:20" ht="15.75" x14ac:dyDescent="0.25">
      <c r="A1967" s="2">
        <v>1931</v>
      </c>
      <c r="B1967" s="3">
        <v>46289</v>
      </c>
      <c r="C1967" s="4" t="s">
        <v>31</v>
      </c>
      <c r="D1967" s="4" t="s">
        <v>72</v>
      </c>
      <c r="E1967" s="4" t="s">
        <v>22</v>
      </c>
      <c r="F1967" s="4" t="s">
        <v>23</v>
      </c>
      <c r="G1967" s="4" t="s">
        <v>34</v>
      </c>
      <c r="H1967" s="4" t="s">
        <v>35</v>
      </c>
      <c r="I1967" s="5">
        <v>4</v>
      </c>
      <c r="J1967" s="6">
        <v>35.700000000000003</v>
      </c>
      <c r="K1967" s="7">
        <v>0</v>
      </c>
      <c r="L1967" s="6">
        <v>13.91</v>
      </c>
      <c r="M1967" s="6">
        <f t="shared" si="120"/>
        <v>142.80000000000001</v>
      </c>
      <c r="N1967" s="6">
        <f t="shared" si="121"/>
        <v>55.64</v>
      </c>
      <c r="O1967" s="6">
        <f t="shared" si="122"/>
        <v>87.160000000000011</v>
      </c>
      <c r="P1967" s="8">
        <f t="shared" si="123"/>
        <v>0.61036414565826336</v>
      </c>
      <c r="Q1967" s="9">
        <f>YEAR(SalesDataTable[[#This Row],[Order Date]])</f>
        <v>2026</v>
      </c>
      <c r="R1967" s="8" t="str">
        <f>"Q"&amp;ROUNDUP(MONTH(SalesDataTable[[#This Row],[Order Date]])/3,0)</f>
        <v>Q3</v>
      </c>
      <c r="S1967" s="5">
        <f>MONTH(SalesDataTable[[#This Row],[Order Date]])</f>
        <v>9</v>
      </c>
      <c r="T1967" s="8" t="str">
        <f>TEXT(SalesDataTable[[#This Row],[Order Date]],"mmm")</f>
        <v>Sep</v>
      </c>
    </row>
    <row r="1968" spans="1:20" ht="15.75" x14ac:dyDescent="0.25">
      <c r="A1968" s="2">
        <v>2124</v>
      </c>
      <c r="B1968" s="3">
        <v>46289</v>
      </c>
      <c r="C1968" s="4" t="s">
        <v>40</v>
      </c>
      <c r="D1968" s="4" t="s">
        <v>53</v>
      </c>
      <c r="E1968" s="4" t="s">
        <v>39</v>
      </c>
      <c r="F1968" s="4" t="s">
        <v>33</v>
      </c>
      <c r="G1968" s="4" t="s">
        <v>24</v>
      </c>
      <c r="H1968" s="4" t="s">
        <v>50</v>
      </c>
      <c r="I1968" s="5">
        <v>6</v>
      </c>
      <c r="J1968" s="6">
        <v>104.16</v>
      </c>
      <c r="K1968" s="7">
        <v>0</v>
      </c>
      <c r="L1968" s="6">
        <v>51.76</v>
      </c>
      <c r="M1968" s="6">
        <f t="shared" si="120"/>
        <v>624.96</v>
      </c>
      <c r="N1968" s="6">
        <f t="shared" si="121"/>
        <v>310.56</v>
      </c>
      <c r="O1968" s="6">
        <f t="shared" si="122"/>
        <v>314.40000000000003</v>
      </c>
      <c r="P1968" s="8">
        <f t="shared" si="123"/>
        <v>0.50307219662058378</v>
      </c>
      <c r="Q1968" s="9">
        <f>YEAR(SalesDataTable[[#This Row],[Order Date]])</f>
        <v>2026</v>
      </c>
      <c r="R1968" s="8" t="str">
        <f>"Q"&amp;ROUNDUP(MONTH(SalesDataTable[[#This Row],[Order Date]])/3,0)</f>
        <v>Q3</v>
      </c>
      <c r="S1968" s="5">
        <f>MONTH(SalesDataTable[[#This Row],[Order Date]])</f>
        <v>9</v>
      </c>
      <c r="T1968" s="8" t="str">
        <f>TEXT(SalesDataTable[[#This Row],[Order Date]],"mmm")</f>
        <v>Sep</v>
      </c>
    </row>
    <row r="1969" spans="1:20" ht="15.75" x14ac:dyDescent="0.25">
      <c r="A1969" s="2">
        <v>2789</v>
      </c>
      <c r="B1969" s="3">
        <v>46289</v>
      </c>
      <c r="C1969" s="4" t="s">
        <v>31</v>
      </c>
      <c r="D1969" s="4" t="s">
        <v>72</v>
      </c>
      <c r="E1969" s="4" t="s">
        <v>22</v>
      </c>
      <c r="F1969" s="4" t="s">
        <v>33</v>
      </c>
      <c r="G1969" s="4" t="s">
        <v>29</v>
      </c>
      <c r="H1969" s="4" t="s">
        <v>37</v>
      </c>
      <c r="I1969" s="5">
        <v>5</v>
      </c>
      <c r="J1969" s="6">
        <v>147.21</v>
      </c>
      <c r="K1969" s="7">
        <v>0.05</v>
      </c>
      <c r="L1969" s="6">
        <v>79.14</v>
      </c>
      <c r="M1969" s="6">
        <f t="shared" si="120"/>
        <v>699.24750000000006</v>
      </c>
      <c r="N1969" s="6">
        <f t="shared" si="121"/>
        <v>395.7</v>
      </c>
      <c r="O1969" s="6">
        <f t="shared" si="122"/>
        <v>303.54750000000007</v>
      </c>
      <c r="P1969" s="8">
        <f t="shared" si="123"/>
        <v>0.43410594961011667</v>
      </c>
      <c r="Q1969" s="9">
        <f>YEAR(SalesDataTable[[#This Row],[Order Date]])</f>
        <v>2026</v>
      </c>
      <c r="R1969" s="8" t="str">
        <f>"Q"&amp;ROUNDUP(MONTH(SalesDataTable[[#This Row],[Order Date]])/3,0)</f>
        <v>Q3</v>
      </c>
      <c r="S1969" s="5">
        <f>MONTH(SalesDataTable[[#This Row],[Order Date]])</f>
        <v>9</v>
      </c>
      <c r="T1969" s="8" t="str">
        <f>TEXT(SalesDataTable[[#This Row],[Order Date]],"mmm")</f>
        <v>Sep</v>
      </c>
    </row>
    <row r="1970" spans="1:20" ht="15.75" x14ac:dyDescent="0.25">
      <c r="A1970" s="2">
        <v>2921</v>
      </c>
      <c r="B1970" s="3">
        <v>46289</v>
      </c>
      <c r="C1970" s="4" t="s">
        <v>20</v>
      </c>
      <c r="D1970" s="4" t="s">
        <v>21</v>
      </c>
      <c r="E1970" s="4" t="s">
        <v>22</v>
      </c>
      <c r="F1970" s="4" t="s">
        <v>33</v>
      </c>
      <c r="G1970" s="4" t="s">
        <v>43</v>
      </c>
      <c r="H1970" s="4" t="s">
        <v>49</v>
      </c>
      <c r="I1970" s="5">
        <v>3</v>
      </c>
      <c r="J1970" s="6">
        <v>195.68</v>
      </c>
      <c r="K1970" s="7">
        <v>0.05</v>
      </c>
      <c r="L1970" s="6">
        <v>102.16</v>
      </c>
      <c r="M1970" s="6">
        <f t="shared" si="120"/>
        <v>557.68799999999999</v>
      </c>
      <c r="N1970" s="6">
        <f t="shared" si="121"/>
        <v>306.48</v>
      </c>
      <c r="O1970" s="6">
        <f t="shared" si="122"/>
        <v>251.20799999999997</v>
      </c>
      <c r="P1970" s="8">
        <f t="shared" si="123"/>
        <v>0.45044541033696256</v>
      </c>
      <c r="Q1970" s="9">
        <f>YEAR(SalesDataTable[[#This Row],[Order Date]])</f>
        <v>2026</v>
      </c>
      <c r="R1970" s="8" t="str">
        <f>"Q"&amp;ROUNDUP(MONTH(SalesDataTable[[#This Row],[Order Date]])/3,0)</f>
        <v>Q3</v>
      </c>
      <c r="S1970" s="5">
        <f>MONTH(SalesDataTable[[#This Row],[Order Date]])</f>
        <v>9</v>
      </c>
      <c r="T1970" s="8" t="str">
        <f>TEXT(SalesDataTable[[#This Row],[Order Date]],"mmm")</f>
        <v>Sep</v>
      </c>
    </row>
    <row r="1971" spans="1:20" ht="15.75" x14ac:dyDescent="0.25">
      <c r="A1971" s="2">
        <v>3108</v>
      </c>
      <c r="B1971" s="3">
        <v>46289</v>
      </c>
      <c r="C1971" s="4" t="s">
        <v>26</v>
      </c>
      <c r="D1971" s="4" t="s">
        <v>61</v>
      </c>
      <c r="E1971" s="4" t="s">
        <v>28</v>
      </c>
      <c r="F1971" s="4" t="s">
        <v>36</v>
      </c>
      <c r="G1971" s="4" t="s">
        <v>29</v>
      </c>
      <c r="H1971" s="4" t="s">
        <v>30</v>
      </c>
      <c r="I1971" s="5">
        <v>5</v>
      </c>
      <c r="J1971" s="6">
        <v>90.05</v>
      </c>
      <c r="K1971" s="7">
        <v>0.15</v>
      </c>
      <c r="L1971" s="6">
        <v>44.12</v>
      </c>
      <c r="M1971" s="6">
        <f t="shared" si="120"/>
        <v>382.71249999999998</v>
      </c>
      <c r="N1971" s="6">
        <f t="shared" si="121"/>
        <v>220.6</v>
      </c>
      <c r="O1971" s="6">
        <f t="shared" si="122"/>
        <v>162.11249999999998</v>
      </c>
      <c r="P1971" s="8">
        <f t="shared" si="123"/>
        <v>0.42358820263252439</v>
      </c>
      <c r="Q1971" s="9">
        <f>YEAR(SalesDataTable[[#This Row],[Order Date]])</f>
        <v>2026</v>
      </c>
      <c r="R1971" s="8" t="str">
        <f>"Q"&amp;ROUNDUP(MONTH(SalesDataTable[[#This Row],[Order Date]])/3,0)</f>
        <v>Q3</v>
      </c>
      <c r="S1971" s="5">
        <f>MONTH(SalesDataTable[[#This Row],[Order Date]])</f>
        <v>9</v>
      </c>
      <c r="T1971" s="8" t="str">
        <f>TEXT(SalesDataTable[[#This Row],[Order Date]],"mmm")</f>
        <v>Sep</v>
      </c>
    </row>
    <row r="1972" spans="1:20" ht="15.75" x14ac:dyDescent="0.25">
      <c r="A1972" s="2">
        <v>3226</v>
      </c>
      <c r="B1972" s="3">
        <v>46289</v>
      </c>
      <c r="C1972" s="4" t="s">
        <v>40</v>
      </c>
      <c r="D1972" s="4" t="s">
        <v>67</v>
      </c>
      <c r="E1972" s="4" t="s">
        <v>48</v>
      </c>
      <c r="F1972" s="4" t="s">
        <v>23</v>
      </c>
      <c r="G1972" s="4" t="s">
        <v>43</v>
      </c>
      <c r="H1972" s="4" t="s">
        <v>44</v>
      </c>
      <c r="I1972" s="5">
        <v>1</v>
      </c>
      <c r="J1972" s="6">
        <v>345.48</v>
      </c>
      <c r="K1972" s="7">
        <v>0</v>
      </c>
      <c r="L1972" s="6">
        <v>196.31</v>
      </c>
      <c r="M1972" s="6">
        <f t="shared" si="120"/>
        <v>345.48</v>
      </c>
      <c r="N1972" s="6">
        <f t="shared" si="121"/>
        <v>196.31</v>
      </c>
      <c r="O1972" s="6">
        <f t="shared" si="122"/>
        <v>149.17000000000002</v>
      </c>
      <c r="P1972" s="8">
        <f t="shared" si="123"/>
        <v>0.43177607965728843</v>
      </c>
      <c r="Q1972" s="9">
        <f>YEAR(SalesDataTable[[#This Row],[Order Date]])</f>
        <v>2026</v>
      </c>
      <c r="R1972" s="8" t="str">
        <f>"Q"&amp;ROUNDUP(MONTH(SalesDataTable[[#This Row],[Order Date]])/3,0)</f>
        <v>Q3</v>
      </c>
      <c r="S1972" s="5">
        <f>MONTH(SalesDataTable[[#This Row],[Order Date]])</f>
        <v>9</v>
      </c>
      <c r="T1972" s="8" t="str">
        <f>TEXT(SalesDataTable[[#This Row],[Order Date]],"mmm")</f>
        <v>Sep</v>
      </c>
    </row>
    <row r="1973" spans="1:20" ht="15.75" x14ac:dyDescent="0.25">
      <c r="A1973" s="2">
        <v>3286</v>
      </c>
      <c r="B1973" s="3">
        <v>46289</v>
      </c>
      <c r="C1973" s="4" t="s">
        <v>40</v>
      </c>
      <c r="D1973" s="4" t="s">
        <v>41</v>
      </c>
      <c r="E1973" s="4" t="s">
        <v>22</v>
      </c>
      <c r="F1973" s="4" t="s">
        <v>33</v>
      </c>
      <c r="G1973" s="4" t="s">
        <v>34</v>
      </c>
      <c r="H1973" s="4" t="s">
        <v>52</v>
      </c>
      <c r="I1973" s="5">
        <v>1</v>
      </c>
      <c r="J1973" s="6">
        <v>46.23</v>
      </c>
      <c r="K1973" s="7">
        <v>0.1</v>
      </c>
      <c r="L1973" s="6">
        <v>18.34</v>
      </c>
      <c r="M1973" s="6">
        <f t="shared" si="120"/>
        <v>41.606999999999999</v>
      </c>
      <c r="N1973" s="6">
        <f t="shared" si="121"/>
        <v>18.34</v>
      </c>
      <c r="O1973" s="6">
        <f t="shared" si="122"/>
        <v>23.266999999999999</v>
      </c>
      <c r="P1973" s="8">
        <f t="shared" si="123"/>
        <v>0.55920878698295962</v>
      </c>
      <c r="Q1973" s="9">
        <f>YEAR(SalesDataTable[[#This Row],[Order Date]])</f>
        <v>2026</v>
      </c>
      <c r="R1973" s="8" t="str">
        <f>"Q"&amp;ROUNDUP(MONTH(SalesDataTable[[#This Row],[Order Date]])/3,0)</f>
        <v>Q3</v>
      </c>
      <c r="S1973" s="5">
        <f>MONTH(SalesDataTable[[#This Row],[Order Date]])</f>
        <v>9</v>
      </c>
      <c r="T1973" s="8" t="str">
        <f>TEXT(SalesDataTable[[#This Row],[Order Date]],"mmm")</f>
        <v>Sep</v>
      </c>
    </row>
    <row r="1974" spans="1:20" ht="15.75" x14ac:dyDescent="0.25">
      <c r="A1974" s="2">
        <v>4510</v>
      </c>
      <c r="B1974" s="3">
        <v>46289</v>
      </c>
      <c r="C1974" s="4" t="s">
        <v>20</v>
      </c>
      <c r="D1974" s="4" t="s">
        <v>21</v>
      </c>
      <c r="E1974" s="4" t="s">
        <v>48</v>
      </c>
      <c r="F1974" s="4" t="s">
        <v>23</v>
      </c>
      <c r="G1974" s="4" t="s">
        <v>43</v>
      </c>
      <c r="H1974" s="4" t="s">
        <v>60</v>
      </c>
      <c r="I1974" s="5">
        <v>3</v>
      </c>
      <c r="J1974" s="6">
        <v>82.38</v>
      </c>
      <c r="K1974" s="7">
        <v>0.15</v>
      </c>
      <c r="L1974" s="6">
        <v>39.020000000000003</v>
      </c>
      <c r="M1974" s="6">
        <f t="shared" si="120"/>
        <v>210.06899999999999</v>
      </c>
      <c r="N1974" s="6">
        <f t="shared" si="121"/>
        <v>117.06</v>
      </c>
      <c r="O1974" s="6">
        <f t="shared" si="122"/>
        <v>93.008999999999986</v>
      </c>
      <c r="P1974" s="8">
        <f t="shared" si="123"/>
        <v>0.44275452351370259</v>
      </c>
      <c r="Q1974" s="9">
        <f>YEAR(SalesDataTable[[#This Row],[Order Date]])</f>
        <v>2026</v>
      </c>
      <c r="R1974" s="8" t="str">
        <f>"Q"&amp;ROUNDUP(MONTH(SalesDataTable[[#This Row],[Order Date]])/3,0)</f>
        <v>Q3</v>
      </c>
      <c r="S1974" s="5">
        <f>MONTH(SalesDataTable[[#This Row],[Order Date]])</f>
        <v>9</v>
      </c>
      <c r="T1974" s="8" t="str">
        <f>TEXT(SalesDataTable[[#This Row],[Order Date]],"mmm")</f>
        <v>Sep</v>
      </c>
    </row>
    <row r="1975" spans="1:20" ht="15.75" x14ac:dyDescent="0.25">
      <c r="A1975" s="2">
        <v>2069</v>
      </c>
      <c r="B1975" s="3">
        <v>46290</v>
      </c>
      <c r="C1975" s="4" t="s">
        <v>40</v>
      </c>
      <c r="D1975" s="4" t="s">
        <v>51</v>
      </c>
      <c r="E1975" s="4" t="s">
        <v>22</v>
      </c>
      <c r="F1975" s="4" t="s">
        <v>33</v>
      </c>
      <c r="G1975" s="4" t="s">
        <v>43</v>
      </c>
      <c r="H1975" s="4" t="s">
        <v>44</v>
      </c>
      <c r="I1975" s="5">
        <v>1</v>
      </c>
      <c r="J1975" s="6">
        <v>344.79</v>
      </c>
      <c r="K1975" s="7">
        <v>0</v>
      </c>
      <c r="L1975" s="6">
        <v>189.63</v>
      </c>
      <c r="M1975" s="6">
        <f t="shared" si="120"/>
        <v>344.79</v>
      </c>
      <c r="N1975" s="6">
        <f t="shared" si="121"/>
        <v>189.63</v>
      </c>
      <c r="O1975" s="6">
        <f t="shared" si="122"/>
        <v>155.16000000000003</v>
      </c>
      <c r="P1975" s="8">
        <f t="shared" si="123"/>
        <v>0.45001305142260511</v>
      </c>
      <c r="Q1975" s="9">
        <f>YEAR(SalesDataTable[[#This Row],[Order Date]])</f>
        <v>2026</v>
      </c>
      <c r="R1975" s="8" t="str">
        <f>"Q"&amp;ROUNDUP(MONTH(SalesDataTable[[#This Row],[Order Date]])/3,0)</f>
        <v>Q3</v>
      </c>
      <c r="S1975" s="5">
        <f>MONTH(SalesDataTable[[#This Row],[Order Date]])</f>
        <v>9</v>
      </c>
      <c r="T1975" s="8" t="str">
        <f>TEXT(SalesDataTable[[#This Row],[Order Date]],"mmm")</f>
        <v>Sep</v>
      </c>
    </row>
    <row r="1976" spans="1:20" ht="15.75" x14ac:dyDescent="0.25">
      <c r="A1976" s="2">
        <v>95</v>
      </c>
      <c r="B1976" s="3">
        <v>46291</v>
      </c>
      <c r="C1976" s="4" t="s">
        <v>20</v>
      </c>
      <c r="D1976" s="4" t="s">
        <v>21</v>
      </c>
      <c r="E1976" s="4" t="s">
        <v>48</v>
      </c>
      <c r="F1976" s="4" t="s">
        <v>23</v>
      </c>
      <c r="G1976" s="4" t="s">
        <v>29</v>
      </c>
      <c r="H1976" s="4" t="s">
        <v>66</v>
      </c>
      <c r="I1976" s="5">
        <v>1</v>
      </c>
      <c r="J1976" s="6">
        <v>73.06</v>
      </c>
      <c r="K1976" s="7">
        <v>0.05</v>
      </c>
      <c r="L1976" s="6">
        <v>31.42</v>
      </c>
      <c r="M1976" s="6">
        <f t="shared" si="120"/>
        <v>69.406999999999996</v>
      </c>
      <c r="N1976" s="6">
        <f t="shared" si="121"/>
        <v>31.42</v>
      </c>
      <c r="O1976" s="6">
        <f t="shared" si="122"/>
        <v>37.986999999999995</v>
      </c>
      <c r="P1976" s="8">
        <f t="shared" si="123"/>
        <v>0.54730790842422228</v>
      </c>
      <c r="Q1976" s="9">
        <f>YEAR(SalesDataTable[[#This Row],[Order Date]])</f>
        <v>2026</v>
      </c>
      <c r="R1976" s="8" t="str">
        <f>"Q"&amp;ROUNDUP(MONTH(SalesDataTable[[#This Row],[Order Date]])/3,0)</f>
        <v>Q3</v>
      </c>
      <c r="S1976" s="5">
        <f>MONTH(SalesDataTable[[#This Row],[Order Date]])</f>
        <v>9</v>
      </c>
      <c r="T1976" s="8" t="str">
        <f>TEXT(SalesDataTable[[#This Row],[Order Date]],"mmm")</f>
        <v>Sep</v>
      </c>
    </row>
    <row r="1977" spans="1:20" ht="15.75" x14ac:dyDescent="0.25">
      <c r="A1977" s="2">
        <v>160</v>
      </c>
      <c r="B1977" s="3">
        <v>46291</v>
      </c>
      <c r="C1977" s="4" t="s">
        <v>40</v>
      </c>
      <c r="D1977" s="4" t="s">
        <v>53</v>
      </c>
      <c r="E1977" s="4" t="s">
        <v>22</v>
      </c>
      <c r="F1977" s="4" t="s">
        <v>23</v>
      </c>
      <c r="G1977" s="4" t="s">
        <v>43</v>
      </c>
      <c r="H1977" s="4" t="s">
        <v>60</v>
      </c>
      <c r="I1977" s="5">
        <v>1</v>
      </c>
      <c r="J1977" s="6">
        <v>81.58</v>
      </c>
      <c r="K1977" s="7">
        <v>0.1</v>
      </c>
      <c r="L1977" s="6">
        <v>38.89</v>
      </c>
      <c r="M1977" s="6">
        <f t="shared" si="120"/>
        <v>73.421999999999997</v>
      </c>
      <c r="N1977" s="6">
        <f t="shared" si="121"/>
        <v>38.89</v>
      </c>
      <c r="O1977" s="6">
        <f t="shared" si="122"/>
        <v>34.531999999999996</v>
      </c>
      <c r="P1977" s="8">
        <f t="shared" si="123"/>
        <v>0.47032224673803491</v>
      </c>
      <c r="Q1977" s="9">
        <f>YEAR(SalesDataTable[[#This Row],[Order Date]])</f>
        <v>2026</v>
      </c>
      <c r="R1977" s="8" t="str">
        <f>"Q"&amp;ROUNDUP(MONTH(SalesDataTable[[#This Row],[Order Date]])/3,0)</f>
        <v>Q3</v>
      </c>
      <c r="S1977" s="5">
        <f>MONTH(SalesDataTable[[#This Row],[Order Date]])</f>
        <v>9</v>
      </c>
      <c r="T1977" s="8" t="str">
        <f>TEXT(SalesDataTable[[#This Row],[Order Date]],"mmm")</f>
        <v>Sep</v>
      </c>
    </row>
    <row r="1978" spans="1:20" ht="15.75" x14ac:dyDescent="0.25">
      <c r="A1978" s="2">
        <v>407</v>
      </c>
      <c r="B1978" s="3">
        <v>46291</v>
      </c>
      <c r="C1978" s="4" t="s">
        <v>26</v>
      </c>
      <c r="D1978" s="4" t="s">
        <v>63</v>
      </c>
      <c r="E1978" s="4" t="s">
        <v>28</v>
      </c>
      <c r="F1978" s="4" t="s">
        <v>23</v>
      </c>
      <c r="G1978" s="4" t="s">
        <v>54</v>
      </c>
      <c r="H1978" s="4" t="s">
        <v>65</v>
      </c>
      <c r="I1978" s="5">
        <v>6</v>
      </c>
      <c r="J1978" s="6">
        <v>49.87</v>
      </c>
      <c r="K1978" s="7">
        <v>0.1</v>
      </c>
      <c r="L1978" s="6">
        <v>21.75</v>
      </c>
      <c r="M1978" s="6">
        <f t="shared" si="120"/>
        <v>269.298</v>
      </c>
      <c r="N1978" s="6">
        <f t="shared" si="121"/>
        <v>130.5</v>
      </c>
      <c r="O1978" s="6">
        <f t="shared" si="122"/>
        <v>138.798</v>
      </c>
      <c r="P1978" s="8">
        <f t="shared" si="123"/>
        <v>0.51540672414945521</v>
      </c>
      <c r="Q1978" s="9">
        <f>YEAR(SalesDataTable[[#This Row],[Order Date]])</f>
        <v>2026</v>
      </c>
      <c r="R1978" s="8" t="str">
        <f>"Q"&amp;ROUNDUP(MONTH(SalesDataTable[[#This Row],[Order Date]])/3,0)</f>
        <v>Q3</v>
      </c>
      <c r="S1978" s="5">
        <f>MONTH(SalesDataTable[[#This Row],[Order Date]])</f>
        <v>9</v>
      </c>
      <c r="T1978" s="8" t="str">
        <f>TEXT(SalesDataTable[[#This Row],[Order Date]],"mmm")</f>
        <v>Sep</v>
      </c>
    </row>
    <row r="1979" spans="1:20" ht="15.75" x14ac:dyDescent="0.25">
      <c r="A1979" s="2">
        <v>1395</v>
      </c>
      <c r="B1979" s="3">
        <v>46291</v>
      </c>
      <c r="C1979" s="4" t="s">
        <v>31</v>
      </c>
      <c r="D1979" s="4" t="s">
        <v>38</v>
      </c>
      <c r="E1979" s="4" t="s">
        <v>22</v>
      </c>
      <c r="F1979" s="4" t="s">
        <v>33</v>
      </c>
      <c r="G1979" s="4" t="s">
        <v>24</v>
      </c>
      <c r="H1979" s="4" t="s">
        <v>46</v>
      </c>
      <c r="I1979" s="5">
        <v>2</v>
      </c>
      <c r="J1979" s="6">
        <v>39.81</v>
      </c>
      <c r="K1979" s="7">
        <v>0.05</v>
      </c>
      <c r="L1979" s="6">
        <v>16.87</v>
      </c>
      <c r="M1979" s="6">
        <f t="shared" si="120"/>
        <v>75.638999999999996</v>
      </c>
      <c r="N1979" s="6">
        <f t="shared" si="121"/>
        <v>33.74</v>
      </c>
      <c r="O1979" s="6">
        <f t="shared" si="122"/>
        <v>41.898999999999994</v>
      </c>
      <c r="P1979" s="8">
        <f t="shared" si="123"/>
        <v>0.55393381721069812</v>
      </c>
      <c r="Q1979" s="9">
        <f>YEAR(SalesDataTable[[#This Row],[Order Date]])</f>
        <v>2026</v>
      </c>
      <c r="R1979" s="8" t="str">
        <f>"Q"&amp;ROUNDUP(MONTH(SalesDataTable[[#This Row],[Order Date]])/3,0)</f>
        <v>Q3</v>
      </c>
      <c r="S1979" s="5">
        <f>MONTH(SalesDataTable[[#This Row],[Order Date]])</f>
        <v>9</v>
      </c>
      <c r="T1979" s="8" t="str">
        <f>TEXT(SalesDataTable[[#This Row],[Order Date]],"mmm")</f>
        <v>Sep</v>
      </c>
    </row>
    <row r="1980" spans="1:20" ht="15.75" x14ac:dyDescent="0.25">
      <c r="A1980" s="2">
        <v>2085</v>
      </c>
      <c r="B1980" s="3">
        <v>46291</v>
      </c>
      <c r="C1980" s="4" t="s">
        <v>31</v>
      </c>
      <c r="D1980" s="4" t="s">
        <v>32</v>
      </c>
      <c r="E1980" s="4" t="s">
        <v>22</v>
      </c>
      <c r="F1980" s="4" t="s">
        <v>23</v>
      </c>
      <c r="G1980" s="4" t="s">
        <v>43</v>
      </c>
      <c r="H1980" s="4" t="s">
        <v>49</v>
      </c>
      <c r="I1980" s="5">
        <v>3</v>
      </c>
      <c r="J1980" s="6">
        <v>191.46</v>
      </c>
      <c r="K1980" s="7">
        <v>0</v>
      </c>
      <c r="L1980" s="6">
        <v>104.06</v>
      </c>
      <c r="M1980" s="6">
        <f t="shared" si="120"/>
        <v>574.38</v>
      </c>
      <c r="N1980" s="6">
        <f t="shared" si="121"/>
        <v>312.18</v>
      </c>
      <c r="O1980" s="6">
        <f t="shared" si="122"/>
        <v>262.2</v>
      </c>
      <c r="P1980" s="8">
        <f t="shared" si="123"/>
        <v>0.45649221769560222</v>
      </c>
      <c r="Q1980" s="9">
        <f>YEAR(SalesDataTable[[#This Row],[Order Date]])</f>
        <v>2026</v>
      </c>
      <c r="R1980" s="8" t="str">
        <f>"Q"&amp;ROUNDUP(MONTH(SalesDataTable[[#This Row],[Order Date]])/3,0)</f>
        <v>Q3</v>
      </c>
      <c r="S1980" s="5">
        <f>MONTH(SalesDataTable[[#This Row],[Order Date]])</f>
        <v>9</v>
      </c>
      <c r="T1980" s="8" t="str">
        <f>TEXT(SalesDataTable[[#This Row],[Order Date]],"mmm")</f>
        <v>Sep</v>
      </c>
    </row>
    <row r="1981" spans="1:20" ht="15.75" x14ac:dyDescent="0.25">
      <c r="A1981" s="2">
        <v>3124</v>
      </c>
      <c r="B1981" s="3">
        <v>46291</v>
      </c>
      <c r="C1981" s="4" t="s">
        <v>31</v>
      </c>
      <c r="D1981" s="4" t="s">
        <v>45</v>
      </c>
      <c r="E1981" s="4" t="s">
        <v>22</v>
      </c>
      <c r="F1981" s="4" t="s">
        <v>23</v>
      </c>
      <c r="G1981" s="4" t="s">
        <v>34</v>
      </c>
      <c r="H1981" s="4" t="s">
        <v>52</v>
      </c>
      <c r="I1981" s="5">
        <v>3</v>
      </c>
      <c r="J1981" s="6">
        <v>46.48</v>
      </c>
      <c r="K1981" s="7">
        <v>0.05</v>
      </c>
      <c r="L1981" s="6">
        <v>18.82</v>
      </c>
      <c r="M1981" s="6">
        <f t="shared" si="120"/>
        <v>132.46799999999999</v>
      </c>
      <c r="N1981" s="6">
        <f t="shared" si="121"/>
        <v>56.46</v>
      </c>
      <c r="O1981" s="6">
        <f t="shared" si="122"/>
        <v>76.007999999999981</v>
      </c>
      <c r="P1981" s="8">
        <f t="shared" si="123"/>
        <v>0.57378385723344494</v>
      </c>
      <c r="Q1981" s="9">
        <f>YEAR(SalesDataTable[[#This Row],[Order Date]])</f>
        <v>2026</v>
      </c>
      <c r="R1981" s="8" t="str">
        <f>"Q"&amp;ROUNDUP(MONTH(SalesDataTable[[#This Row],[Order Date]])/3,0)</f>
        <v>Q3</v>
      </c>
      <c r="S1981" s="5">
        <f>MONTH(SalesDataTable[[#This Row],[Order Date]])</f>
        <v>9</v>
      </c>
      <c r="T1981" s="8" t="str">
        <f>TEXT(SalesDataTable[[#This Row],[Order Date]],"mmm")</f>
        <v>Sep</v>
      </c>
    </row>
    <row r="1982" spans="1:20" ht="15.75" x14ac:dyDescent="0.25">
      <c r="A1982" s="2">
        <v>3216</v>
      </c>
      <c r="B1982" s="3">
        <v>46291</v>
      </c>
      <c r="C1982" s="4" t="s">
        <v>26</v>
      </c>
      <c r="D1982" s="4" t="s">
        <v>63</v>
      </c>
      <c r="E1982" s="4" t="s">
        <v>39</v>
      </c>
      <c r="F1982" s="4" t="s">
        <v>23</v>
      </c>
      <c r="G1982" s="4" t="s">
        <v>34</v>
      </c>
      <c r="H1982" s="4" t="s">
        <v>35</v>
      </c>
      <c r="I1982" s="5">
        <v>2</v>
      </c>
      <c r="J1982" s="6">
        <v>35.44</v>
      </c>
      <c r="K1982" s="7">
        <v>0.1</v>
      </c>
      <c r="L1982" s="6">
        <v>13.2</v>
      </c>
      <c r="M1982" s="6">
        <f t="shared" si="120"/>
        <v>63.791999999999994</v>
      </c>
      <c r="N1982" s="6">
        <f t="shared" si="121"/>
        <v>26.4</v>
      </c>
      <c r="O1982" s="6">
        <f t="shared" si="122"/>
        <v>37.391999999999996</v>
      </c>
      <c r="P1982" s="8">
        <f t="shared" si="123"/>
        <v>0.58615500376222718</v>
      </c>
      <c r="Q1982" s="9">
        <f>YEAR(SalesDataTable[[#This Row],[Order Date]])</f>
        <v>2026</v>
      </c>
      <c r="R1982" s="8" t="str">
        <f>"Q"&amp;ROUNDUP(MONTH(SalesDataTable[[#This Row],[Order Date]])/3,0)</f>
        <v>Q3</v>
      </c>
      <c r="S1982" s="5">
        <f>MONTH(SalesDataTable[[#This Row],[Order Date]])</f>
        <v>9</v>
      </c>
      <c r="T1982" s="8" t="str">
        <f>TEXT(SalesDataTable[[#This Row],[Order Date]],"mmm")</f>
        <v>Sep</v>
      </c>
    </row>
    <row r="1983" spans="1:20" ht="15.75" x14ac:dyDescent="0.25">
      <c r="A1983" s="2">
        <v>3743</v>
      </c>
      <c r="B1983" s="3">
        <v>46291</v>
      </c>
      <c r="C1983" s="4" t="s">
        <v>31</v>
      </c>
      <c r="D1983" s="4" t="s">
        <v>32</v>
      </c>
      <c r="E1983" s="4" t="s">
        <v>22</v>
      </c>
      <c r="F1983" s="4" t="s">
        <v>33</v>
      </c>
      <c r="G1983" s="4" t="s">
        <v>54</v>
      </c>
      <c r="H1983" s="4" t="s">
        <v>62</v>
      </c>
      <c r="I1983" s="5">
        <v>4</v>
      </c>
      <c r="J1983" s="6">
        <v>36.159999999999997</v>
      </c>
      <c r="K1983" s="7">
        <v>0.05</v>
      </c>
      <c r="L1983" s="6">
        <v>13.68</v>
      </c>
      <c r="M1983" s="6">
        <f t="shared" si="120"/>
        <v>137.40799999999999</v>
      </c>
      <c r="N1983" s="6">
        <f t="shared" si="121"/>
        <v>54.72</v>
      </c>
      <c r="O1983" s="6">
        <f t="shared" si="122"/>
        <v>82.687999999999988</v>
      </c>
      <c r="P1983" s="8">
        <f t="shared" si="123"/>
        <v>0.60176991150442471</v>
      </c>
      <c r="Q1983" s="9">
        <f>YEAR(SalesDataTable[[#This Row],[Order Date]])</f>
        <v>2026</v>
      </c>
      <c r="R1983" s="8" t="str">
        <f>"Q"&amp;ROUNDUP(MONTH(SalesDataTable[[#This Row],[Order Date]])/3,0)</f>
        <v>Q3</v>
      </c>
      <c r="S1983" s="5">
        <f>MONTH(SalesDataTable[[#This Row],[Order Date]])</f>
        <v>9</v>
      </c>
      <c r="T1983" s="8" t="str">
        <f>TEXT(SalesDataTable[[#This Row],[Order Date]],"mmm")</f>
        <v>Sep</v>
      </c>
    </row>
    <row r="1984" spans="1:20" ht="15.75" x14ac:dyDescent="0.25">
      <c r="A1984" s="2">
        <v>3788</v>
      </c>
      <c r="B1984" s="3">
        <v>46291</v>
      </c>
      <c r="C1984" s="4" t="s">
        <v>40</v>
      </c>
      <c r="D1984" s="4" t="s">
        <v>53</v>
      </c>
      <c r="E1984" s="4" t="s">
        <v>22</v>
      </c>
      <c r="F1984" s="4" t="s">
        <v>23</v>
      </c>
      <c r="G1984" s="4" t="s">
        <v>54</v>
      </c>
      <c r="H1984" s="4" t="s">
        <v>62</v>
      </c>
      <c r="I1984" s="5">
        <v>2</v>
      </c>
      <c r="J1984" s="6">
        <v>35.93</v>
      </c>
      <c r="K1984" s="7">
        <v>0</v>
      </c>
      <c r="L1984" s="6">
        <v>13.91</v>
      </c>
      <c r="M1984" s="6">
        <f t="shared" si="120"/>
        <v>71.86</v>
      </c>
      <c r="N1984" s="6">
        <f t="shared" si="121"/>
        <v>27.82</v>
      </c>
      <c r="O1984" s="6">
        <f t="shared" si="122"/>
        <v>44.04</v>
      </c>
      <c r="P1984" s="8">
        <f t="shared" si="123"/>
        <v>0.6128583356526579</v>
      </c>
      <c r="Q1984" s="9">
        <f>YEAR(SalesDataTable[[#This Row],[Order Date]])</f>
        <v>2026</v>
      </c>
      <c r="R1984" s="8" t="str">
        <f>"Q"&amp;ROUNDUP(MONTH(SalesDataTable[[#This Row],[Order Date]])/3,0)</f>
        <v>Q3</v>
      </c>
      <c r="S1984" s="5">
        <f>MONTH(SalesDataTable[[#This Row],[Order Date]])</f>
        <v>9</v>
      </c>
      <c r="T1984" s="8" t="str">
        <f>TEXT(SalesDataTable[[#This Row],[Order Date]],"mmm")</f>
        <v>Sep</v>
      </c>
    </row>
    <row r="1985" spans="1:20" ht="15.75" x14ac:dyDescent="0.25">
      <c r="A1985" s="2">
        <v>4883</v>
      </c>
      <c r="B1985" s="3">
        <v>46291</v>
      </c>
      <c r="C1985" s="4" t="s">
        <v>40</v>
      </c>
      <c r="D1985" s="4" t="s">
        <v>53</v>
      </c>
      <c r="E1985" s="4" t="s">
        <v>22</v>
      </c>
      <c r="F1985" s="4" t="s">
        <v>36</v>
      </c>
      <c r="G1985" s="4" t="s">
        <v>43</v>
      </c>
      <c r="H1985" s="4" t="s">
        <v>49</v>
      </c>
      <c r="I1985" s="5">
        <v>1</v>
      </c>
      <c r="J1985" s="6">
        <v>199.7</v>
      </c>
      <c r="K1985" s="7">
        <v>0</v>
      </c>
      <c r="L1985" s="6">
        <v>103.77</v>
      </c>
      <c r="M1985" s="6">
        <f t="shared" si="120"/>
        <v>199.7</v>
      </c>
      <c r="N1985" s="6">
        <f t="shared" si="121"/>
        <v>103.77</v>
      </c>
      <c r="O1985" s="6">
        <f t="shared" si="122"/>
        <v>95.929999999999993</v>
      </c>
      <c r="P1985" s="8">
        <f t="shared" si="123"/>
        <v>0.4803705558337506</v>
      </c>
      <c r="Q1985" s="9">
        <f>YEAR(SalesDataTable[[#This Row],[Order Date]])</f>
        <v>2026</v>
      </c>
      <c r="R1985" s="8" t="str">
        <f>"Q"&amp;ROUNDUP(MONTH(SalesDataTable[[#This Row],[Order Date]])/3,0)</f>
        <v>Q3</v>
      </c>
      <c r="S1985" s="5">
        <f>MONTH(SalesDataTable[[#This Row],[Order Date]])</f>
        <v>9</v>
      </c>
      <c r="T1985" s="8" t="str">
        <f>TEXT(SalesDataTable[[#This Row],[Order Date]],"mmm")</f>
        <v>Sep</v>
      </c>
    </row>
    <row r="1986" spans="1:20" ht="15.75" x14ac:dyDescent="0.25">
      <c r="A1986" s="2">
        <v>1577</v>
      </c>
      <c r="B1986" s="3">
        <v>46292</v>
      </c>
      <c r="C1986" s="4" t="s">
        <v>40</v>
      </c>
      <c r="D1986" s="4" t="s">
        <v>41</v>
      </c>
      <c r="E1986" s="4" t="s">
        <v>22</v>
      </c>
      <c r="F1986" s="4" t="s">
        <v>33</v>
      </c>
      <c r="G1986" s="4" t="s">
        <v>29</v>
      </c>
      <c r="H1986" s="4" t="s">
        <v>57</v>
      </c>
      <c r="I1986" s="5">
        <v>4</v>
      </c>
      <c r="J1986" s="6">
        <v>154.28</v>
      </c>
      <c r="K1986" s="7">
        <v>0.05</v>
      </c>
      <c r="L1986" s="6">
        <v>78.180000000000007</v>
      </c>
      <c r="M1986" s="6">
        <f t="shared" ref="M1986:M2049" si="124">I1986*J1986*(1-K1986)</f>
        <v>586.26400000000001</v>
      </c>
      <c r="N1986" s="6">
        <f t="shared" ref="N1986:N2049" si="125">I1986*L1986</f>
        <v>312.72000000000003</v>
      </c>
      <c r="O1986" s="6">
        <f t="shared" ref="O1986:O2049" si="126">M1986-N1986</f>
        <v>273.54399999999998</v>
      </c>
      <c r="P1986" s="8">
        <f t="shared" ref="P1986:P2049" si="127">IFERROR(O1986/M1986,0)</f>
        <v>0.46658843115047144</v>
      </c>
      <c r="Q1986" s="9">
        <f>YEAR(SalesDataTable[[#This Row],[Order Date]])</f>
        <v>2026</v>
      </c>
      <c r="R1986" s="8" t="str">
        <f>"Q"&amp;ROUNDUP(MONTH(SalesDataTable[[#This Row],[Order Date]])/3,0)</f>
        <v>Q3</v>
      </c>
      <c r="S1986" s="5">
        <f>MONTH(SalesDataTable[[#This Row],[Order Date]])</f>
        <v>9</v>
      </c>
      <c r="T1986" s="8" t="str">
        <f>TEXT(SalesDataTable[[#This Row],[Order Date]],"mmm")</f>
        <v>Sep</v>
      </c>
    </row>
    <row r="1987" spans="1:20" ht="15.75" x14ac:dyDescent="0.25">
      <c r="A1987" s="2">
        <v>2310</v>
      </c>
      <c r="B1987" s="3">
        <v>46292</v>
      </c>
      <c r="C1987" s="4" t="s">
        <v>20</v>
      </c>
      <c r="D1987" s="4" t="s">
        <v>70</v>
      </c>
      <c r="E1987" s="4" t="s">
        <v>22</v>
      </c>
      <c r="F1987" s="4" t="s">
        <v>23</v>
      </c>
      <c r="G1987" s="4" t="s">
        <v>34</v>
      </c>
      <c r="H1987" s="4" t="s">
        <v>68</v>
      </c>
      <c r="I1987" s="5">
        <v>1</v>
      </c>
      <c r="J1987" s="6">
        <v>165.44</v>
      </c>
      <c r="K1987" s="7">
        <v>0</v>
      </c>
      <c r="L1987" s="6">
        <v>88.25</v>
      </c>
      <c r="M1987" s="6">
        <f t="shared" si="124"/>
        <v>165.44</v>
      </c>
      <c r="N1987" s="6">
        <f t="shared" si="125"/>
        <v>88.25</v>
      </c>
      <c r="O1987" s="6">
        <f t="shared" si="126"/>
        <v>77.19</v>
      </c>
      <c r="P1987" s="8">
        <f t="shared" si="127"/>
        <v>0.46657398452611215</v>
      </c>
      <c r="Q1987" s="9">
        <f>YEAR(SalesDataTable[[#This Row],[Order Date]])</f>
        <v>2026</v>
      </c>
      <c r="R1987" s="8" t="str">
        <f>"Q"&amp;ROUNDUP(MONTH(SalesDataTable[[#This Row],[Order Date]])/3,0)</f>
        <v>Q3</v>
      </c>
      <c r="S1987" s="5">
        <f>MONTH(SalesDataTable[[#This Row],[Order Date]])</f>
        <v>9</v>
      </c>
      <c r="T1987" s="8" t="str">
        <f>TEXT(SalesDataTable[[#This Row],[Order Date]],"mmm")</f>
        <v>Sep</v>
      </c>
    </row>
    <row r="1988" spans="1:20" ht="15.75" x14ac:dyDescent="0.25">
      <c r="A1988" s="2">
        <v>2383</v>
      </c>
      <c r="B1988" s="3">
        <v>46292</v>
      </c>
      <c r="C1988" s="4" t="s">
        <v>40</v>
      </c>
      <c r="D1988" s="4" t="s">
        <v>51</v>
      </c>
      <c r="E1988" s="4" t="s">
        <v>22</v>
      </c>
      <c r="F1988" s="4" t="s">
        <v>23</v>
      </c>
      <c r="G1988" s="4" t="s">
        <v>34</v>
      </c>
      <c r="H1988" s="4" t="s">
        <v>64</v>
      </c>
      <c r="I1988" s="5">
        <v>2</v>
      </c>
      <c r="J1988" s="6">
        <v>130.29</v>
      </c>
      <c r="K1988" s="7">
        <v>0.1</v>
      </c>
      <c r="L1988" s="6">
        <v>67.97</v>
      </c>
      <c r="M1988" s="6">
        <f t="shared" si="124"/>
        <v>234.52199999999999</v>
      </c>
      <c r="N1988" s="6">
        <f t="shared" si="125"/>
        <v>135.94</v>
      </c>
      <c r="O1988" s="6">
        <f t="shared" si="126"/>
        <v>98.581999999999994</v>
      </c>
      <c r="P1988" s="8">
        <f t="shared" si="127"/>
        <v>0.42035288800197845</v>
      </c>
      <c r="Q1988" s="9">
        <f>YEAR(SalesDataTable[[#This Row],[Order Date]])</f>
        <v>2026</v>
      </c>
      <c r="R1988" s="8" t="str">
        <f>"Q"&amp;ROUNDUP(MONTH(SalesDataTable[[#This Row],[Order Date]])/3,0)</f>
        <v>Q3</v>
      </c>
      <c r="S1988" s="5">
        <f>MONTH(SalesDataTable[[#This Row],[Order Date]])</f>
        <v>9</v>
      </c>
      <c r="T1988" s="8" t="str">
        <f>TEXT(SalesDataTable[[#This Row],[Order Date]],"mmm")</f>
        <v>Sep</v>
      </c>
    </row>
    <row r="1989" spans="1:20" ht="15.75" x14ac:dyDescent="0.25">
      <c r="A1989" s="2">
        <v>2803</v>
      </c>
      <c r="B1989" s="3">
        <v>46292</v>
      </c>
      <c r="C1989" s="4" t="s">
        <v>26</v>
      </c>
      <c r="D1989" s="4" t="s">
        <v>63</v>
      </c>
      <c r="E1989" s="4" t="s">
        <v>22</v>
      </c>
      <c r="F1989" s="4" t="s">
        <v>23</v>
      </c>
      <c r="G1989" s="4" t="s">
        <v>54</v>
      </c>
      <c r="H1989" s="4" t="s">
        <v>62</v>
      </c>
      <c r="I1989" s="5">
        <v>3</v>
      </c>
      <c r="J1989" s="6">
        <v>36.909999999999997</v>
      </c>
      <c r="K1989" s="7">
        <v>0.05</v>
      </c>
      <c r="L1989" s="6">
        <v>13.7</v>
      </c>
      <c r="M1989" s="6">
        <f t="shared" si="124"/>
        <v>105.19349999999999</v>
      </c>
      <c r="N1989" s="6">
        <f t="shared" si="125"/>
        <v>41.099999999999994</v>
      </c>
      <c r="O1989" s="6">
        <f t="shared" si="126"/>
        <v>64.093499999999992</v>
      </c>
      <c r="P1989" s="8">
        <f t="shared" si="127"/>
        <v>0.60929144861612172</v>
      </c>
      <c r="Q1989" s="9">
        <f>YEAR(SalesDataTable[[#This Row],[Order Date]])</f>
        <v>2026</v>
      </c>
      <c r="R1989" s="8" t="str">
        <f>"Q"&amp;ROUNDUP(MONTH(SalesDataTable[[#This Row],[Order Date]])/3,0)</f>
        <v>Q3</v>
      </c>
      <c r="S1989" s="5">
        <f>MONTH(SalesDataTable[[#This Row],[Order Date]])</f>
        <v>9</v>
      </c>
      <c r="T1989" s="8" t="str">
        <f>TEXT(SalesDataTable[[#This Row],[Order Date]],"mmm")</f>
        <v>Sep</v>
      </c>
    </row>
    <row r="1990" spans="1:20" ht="15.75" x14ac:dyDescent="0.25">
      <c r="A1990" s="2">
        <v>4199</v>
      </c>
      <c r="B1990" s="3">
        <v>46292</v>
      </c>
      <c r="C1990" s="4" t="s">
        <v>31</v>
      </c>
      <c r="D1990" s="4" t="s">
        <v>45</v>
      </c>
      <c r="E1990" s="4" t="s">
        <v>48</v>
      </c>
      <c r="F1990" s="4" t="s">
        <v>36</v>
      </c>
      <c r="G1990" s="4" t="s">
        <v>24</v>
      </c>
      <c r="H1990" s="4" t="s">
        <v>42</v>
      </c>
      <c r="I1990" s="5">
        <v>1</v>
      </c>
      <c r="J1990" s="6">
        <v>50.02</v>
      </c>
      <c r="K1990" s="7">
        <v>0</v>
      </c>
      <c r="L1990" s="6">
        <v>22.65</v>
      </c>
      <c r="M1990" s="6">
        <f t="shared" si="124"/>
        <v>50.02</v>
      </c>
      <c r="N1990" s="6">
        <f t="shared" si="125"/>
        <v>22.65</v>
      </c>
      <c r="O1990" s="6">
        <f t="shared" si="126"/>
        <v>27.370000000000005</v>
      </c>
      <c r="P1990" s="8">
        <f t="shared" si="127"/>
        <v>0.54718112754898052</v>
      </c>
      <c r="Q1990" s="9">
        <f>YEAR(SalesDataTable[[#This Row],[Order Date]])</f>
        <v>2026</v>
      </c>
      <c r="R1990" s="8" t="str">
        <f>"Q"&amp;ROUNDUP(MONTH(SalesDataTable[[#This Row],[Order Date]])/3,0)</f>
        <v>Q3</v>
      </c>
      <c r="S1990" s="5">
        <f>MONTH(SalesDataTable[[#This Row],[Order Date]])</f>
        <v>9</v>
      </c>
      <c r="T1990" s="8" t="str">
        <f>TEXT(SalesDataTable[[#This Row],[Order Date]],"mmm")</f>
        <v>Sep</v>
      </c>
    </row>
    <row r="1991" spans="1:20" ht="15.75" x14ac:dyDescent="0.25">
      <c r="A1991" s="2">
        <v>4517</v>
      </c>
      <c r="B1991" s="3">
        <v>46292</v>
      </c>
      <c r="C1991" s="4" t="s">
        <v>26</v>
      </c>
      <c r="D1991" s="4" t="s">
        <v>63</v>
      </c>
      <c r="E1991" s="4" t="s">
        <v>22</v>
      </c>
      <c r="F1991" s="4" t="s">
        <v>23</v>
      </c>
      <c r="G1991" s="4" t="s">
        <v>43</v>
      </c>
      <c r="H1991" s="4" t="s">
        <v>60</v>
      </c>
      <c r="I1991" s="5">
        <v>1</v>
      </c>
      <c r="J1991" s="6">
        <v>83.32</v>
      </c>
      <c r="K1991" s="7">
        <v>0.05</v>
      </c>
      <c r="L1991" s="6">
        <v>38.93</v>
      </c>
      <c r="M1991" s="6">
        <f t="shared" si="124"/>
        <v>79.153999999999996</v>
      </c>
      <c r="N1991" s="6">
        <f t="shared" si="125"/>
        <v>38.93</v>
      </c>
      <c r="O1991" s="6">
        <f t="shared" si="126"/>
        <v>40.223999999999997</v>
      </c>
      <c r="P1991" s="8">
        <f t="shared" si="127"/>
        <v>0.50817393940925282</v>
      </c>
      <c r="Q1991" s="9">
        <f>YEAR(SalesDataTable[[#This Row],[Order Date]])</f>
        <v>2026</v>
      </c>
      <c r="R1991" s="8" t="str">
        <f>"Q"&amp;ROUNDUP(MONTH(SalesDataTable[[#This Row],[Order Date]])/3,0)</f>
        <v>Q3</v>
      </c>
      <c r="S1991" s="5">
        <f>MONTH(SalesDataTable[[#This Row],[Order Date]])</f>
        <v>9</v>
      </c>
      <c r="T1991" s="8" t="str">
        <f>TEXT(SalesDataTable[[#This Row],[Order Date]],"mmm")</f>
        <v>Sep</v>
      </c>
    </row>
    <row r="1992" spans="1:20" ht="15.75" x14ac:dyDescent="0.25">
      <c r="A1992" s="2">
        <v>80</v>
      </c>
      <c r="B1992" s="3">
        <v>46293</v>
      </c>
      <c r="C1992" s="4" t="s">
        <v>20</v>
      </c>
      <c r="D1992" s="4" t="s">
        <v>70</v>
      </c>
      <c r="E1992" s="4" t="s">
        <v>28</v>
      </c>
      <c r="F1992" s="4" t="s">
        <v>36</v>
      </c>
      <c r="G1992" s="4" t="s">
        <v>29</v>
      </c>
      <c r="H1992" s="4" t="s">
        <v>66</v>
      </c>
      <c r="I1992" s="5">
        <v>10</v>
      </c>
      <c r="J1992" s="6">
        <v>71.040000000000006</v>
      </c>
      <c r="K1992" s="7">
        <v>0.2</v>
      </c>
      <c r="L1992" s="6">
        <v>31.7</v>
      </c>
      <c r="M1992" s="6">
        <f t="shared" si="124"/>
        <v>568.32000000000005</v>
      </c>
      <c r="N1992" s="6">
        <f t="shared" si="125"/>
        <v>317</v>
      </c>
      <c r="O1992" s="6">
        <f t="shared" si="126"/>
        <v>251.32000000000005</v>
      </c>
      <c r="P1992" s="8">
        <f t="shared" si="127"/>
        <v>0.4422156531531532</v>
      </c>
      <c r="Q1992" s="9">
        <f>YEAR(SalesDataTable[[#This Row],[Order Date]])</f>
        <v>2026</v>
      </c>
      <c r="R1992" s="8" t="str">
        <f>"Q"&amp;ROUNDUP(MONTH(SalesDataTable[[#This Row],[Order Date]])/3,0)</f>
        <v>Q3</v>
      </c>
      <c r="S1992" s="5">
        <f>MONTH(SalesDataTable[[#This Row],[Order Date]])</f>
        <v>9</v>
      </c>
      <c r="T1992" s="8" t="str">
        <f>TEXT(SalesDataTable[[#This Row],[Order Date]],"mmm")</f>
        <v>Sep</v>
      </c>
    </row>
    <row r="1993" spans="1:20" ht="15.75" x14ac:dyDescent="0.25">
      <c r="A1993" s="2">
        <v>370</v>
      </c>
      <c r="B1993" s="3">
        <v>46293</v>
      </c>
      <c r="C1993" s="4" t="s">
        <v>40</v>
      </c>
      <c r="D1993" s="4" t="s">
        <v>51</v>
      </c>
      <c r="E1993" s="4" t="s">
        <v>39</v>
      </c>
      <c r="F1993" s="4" t="s">
        <v>23</v>
      </c>
      <c r="G1993" s="4" t="s">
        <v>24</v>
      </c>
      <c r="H1993" s="4" t="s">
        <v>46</v>
      </c>
      <c r="I1993" s="5">
        <v>2</v>
      </c>
      <c r="J1993" s="6">
        <v>40.83</v>
      </c>
      <c r="K1993" s="7">
        <v>0</v>
      </c>
      <c r="L1993" s="6">
        <v>16.850000000000001</v>
      </c>
      <c r="M1993" s="6">
        <f t="shared" si="124"/>
        <v>81.66</v>
      </c>
      <c r="N1993" s="6">
        <f t="shared" si="125"/>
        <v>33.700000000000003</v>
      </c>
      <c r="O1993" s="6">
        <f t="shared" si="126"/>
        <v>47.959999999999994</v>
      </c>
      <c r="P1993" s="8">
        <f t="shared" si="127"/>
        <v>0.58731325006122947</v>
      </c>
      <c r="Q1993" s="9">
        <f>YEAR(SalesDataTable[[#This Row],[Order Date]])</f>
        <v>2026</v>
      </c>
      <c r="R1993" s="8" t="str">
        <f>"Q"&amp;ROUNDUP(MONTH(SalesDataTable[[#This Row],[Order Date]])/3,0)</f>
        <v>Q3</v>
      </c>
      <c r="S1993" s="5">
        <f>MONTH(SalesDataTable[[#This Row],[Order Date]])</f>
        <v>9</v>
      </c>
      <c r="T1993" s="8" t="str">
        <f>TEXT(SalesDataTable[[#This Row],[Order Date]],"mmm")</f>
        <v>Sep</v>
      </c>
    </row>
    <row r="1994" spans="1:20" ht="15.75" x14ac:dyDescent="0.25">
      <c r="A1994" s="2">
        <v>417</v>
      </c>
      <c r="B1994" s="3">
        <v>46293</v>
      </c>
      <c r="C1994" s="4" t="s">
        <v>26</v>
      </c>
      <c r="D1994" s="4" t="s">
        <v>69</v>
      </c>
      <c r="E1994" s="4" t="s">
        <v>48</v>
      </c>
      <c r="F1994" s="4" t="s">
        <v>23</v>
      </c>
      <c r="G1994" s="4" t="s">
        <v>43</v>
      </c>
      <c r="H1994" s="4" t="s">
        <v>71</v>
      </c>
      <c r="I1994" s="5">
        <v>1</v>
      </c>
      <c r="J1994" s="6">
        <v>121.64</v>
      </c>
      <c r="K1994" s="7">
        <v>0.15</v>
      </c>
      <c r="L1994" s="6">
        <v>61.56</v>
      </c>
      <c r="M1994" s="6">
        <f t="shared" si="124"/>
        <v>103.39399999999999</v>
      </c>
      <c r="N1994" s="6">
        <f t="shared" si="125"/>
        <v>61.56</v>
      </c>
      <c r="O1994" s="6">
        <f t="shared" si="126"/>
        <v>41.833999999999989</v>
      </c>
      <c r="P1994" s="8">
        <f t="shared" si="127"/>
        <v>0.40460761746329565</v>
      </c>
      <c r="Q1994" s="9">
        <f>YEAR(SalesDataTable[[#This Row],[Order Date]])</f>
        <v>2026</v>
      </c>
      <c r="R1994" s="8" t="str">
        <f>"Q"&amp;ROUNDUP(MONTH(SalesDataTable[[#This Row],[Order Date]])/3,0)</f>
        <v>Q3</v>
      </c>
      <c r="S1994" s="5">
        <f>MONTH(SalesDataTable[[#This Row],[Order Date]])</f>
        <v>9</v>
      </c>
      <c r="T1994" s="8" t="str">
        <f>TEXT(SalesDataTable[[#This Row],[Order Date]],"mmm")</f>
        <v>Sep</v>
      </c>
    </row>
    <row r="1995" spans="1:20" ht="15.75" x14ac:dyDescent="0.25">
      <c r="A1995" s="2">
        <v>437</v>
      </c>
      <c r="B1995" s="3">
        <v>46293</v>
      </c>
      <c r="C1995" s="4" t="s">
        <v>26</v>
      </c>
      <c r="D1995" s="4" t="s">
        <v>27</v>
      </c>
      <c r="E1995" s="4" t="s">
        <v>39</v>
      </c>
      <c r="F1995" s="4" t="s">
        <v>33</v>
      </c>
      <c r="G1995" s="4" t="s">
        <v>34</v>
      </c>
      <c r="H1995" s="4" t="s">
        <v>68</v>
      </c>
      <c r="I1995" s="5">
        <v>1</v>
      </c>
      <c r="J1995" s="6">
        <v>164.7</v>
      </c>
      <c r="K1995" s="7">
        <v>0</v>
      </c>
      <c r="L1995" s="6">
        <v>86.02</v>
      </c>
      <c r="M1995" s="6">
        <f t="shared" si="124"/>
        <v>164.7</v>
      </c>
      <c r="N1995" s="6">
        <f t="shared" si="125"/>
        <v>86.02</v>
      </c>
      <c r="O1995" s="6">
        <f t="shared" si="126"/>
        <v>78.679999999999993</v>
      </c>
      <c r="P1995" s="8">
        <f t="shared" si="127"/>
        <v>0.47771706132361869</v>
      </c>
      <c r="Q1995" s="9">
        <f>YEAR(SalesDataTable[[#This Row],[Order Date]])</f>
        <v>2026</v>
      </c>
      <c r="R1995" s="8" t="str">
        <f>"Q"&amp;ROUNDUP(MONTH(SalesDataTable[[#This Row],[Order Date]])/3,0)</f>
        <v>Q3</v>
      </c>
      <c r="S1995" s="5">
        <f>MONTH(SalesDataTable[[#This Row],[Order Date]])</f>
        <v>9</v>
      </c>
      <c r="T1995" s="8" t="str">
        <f>TEXT(SalesDataTable[[#This Row],[Order Date]],"mmm")</f>
        <v>Sep</v>
      </c>
    </row>
    <row r="1996" spans="1:20" ht="15.75" x14ac:dyDescent="0.25">
      <c r="A1996" s="2">
        <v>790</v>
      </c>
      <c r="B1996" s="3">
        <v>46293</v>
      </c>
      <c r="C1996" s="4" t="s">
        <v>40</v>
      </c>
      <c r="D1996" s="4" t="s">
        <v>51</v>
      </c>
      <c r="E1996" s="4" t="s">
        <v>48</v>
      </c>
      <c r="F1996" s="4" t="s">
        <v>33</v>
      </c>
      <c r="G1996" s="4" t="s">
        <v>43</v>
      </c>
      <c r="H1996" s="4" t="s">
        <v>49</v>
      </c>
      <c r="I1996" s="5">
        <v>1</v>
      </c>
      <c r="J1996" s="6">
        <v>199.09</v>
      </c>
      <c r="K1996" s="7">
        <v>0.05</v>
      </c>
      <c r="L1996" s="6">
        <v>106.57</v>
      </c>
      <c r="M1996" s="6">
        <f t="shared" si="124"/>
        <v>189.13550000000001</v>
      </c>
      <c r="N1996" s="6">
        <f t="shared" si="125"/>
        <v>106.57</v>
      </c>
      <c r="O1996" s="6">
        <f t="shared" si="126"/>
        <v>82.565500000000014</v>
      </c>
      <c r="P1996" s="8">
        <f t="shared" si="127"/>
        <v>0.43654152710622812</v>
      </c>
      <c r="Q1996" s="9">
        <f>YEAR(SalesDataTable[[#This Row],[Order Date]])</f>
        <v>2026</v>
      </c>
      <c r="R1996" s="8" t="str">
        <f>"Q"&amp;ROUNDUP(MONTH(SalesDataTable[[#This Row],[Order Date]])/3,0)</f>
        <v>Q3</v>
      </c>
      <c r="S1996" s="5">
        <f>MONTH(SalesDataTable[[#This Row],[Order Date]])</f>
        <v>9</v>
      </c>
      <c r="T1996" s="8" t="str">
        <f>TEXT(SalesDataTable[[#This Row],[Order Date]],"mmm")</f>
        <v>Sep</v>
      </c>
    </row>
    <row r="1997" spans="1:20" ht="15.75" x14ac:dyDescent="0.25">
      <c r="A1997" s="2">
        <v>1151</v>
      </c>
      <c r="B1997" s="3">
        <v>46293</v>
      </c>
      <c r="C1997" s="4" t="s">
        <v>20</v>
      </c>
      <c r="D1997" s="4" t="s">
        <v>21</v>
      </c>
      <c r="E1997" s="4" t="s">
        <v>48</v>
      </c>
      <c r="F1997" s="4" t="s">
        <v>23</v>
      </c>
      <c r="G1997" s="4" t="s">
        <v>24</v>
      </c>
      <c r="H1997" s="4" t="s">
        <v>25</v>
      </c>
      <c r="I1997" s="5">
        <v>1</v>
      </c>
      <c r="J1997" s="6">
        <v>81.48</v>
      </c>
      <c r="K1997" s="7">
        <v>0</v>
      </c>
      <c r="L1997" s="6">
        <v>41.47</v>
      </c>
      <c r="M1997" s="6">
        <f t="shared" si="124"/>
        <v>81.48</v>
      </c>
      <c r="N1997" s="6">
        <f t="shared" si="125"/>
        <v>41.47</v>
      </c>
      <c r="O1997" s="6">
        <f t="shared" si="126"/>
        <v>40.010000000000005</v>
      </c>
      <c r="P1997" s="8">
        <f t="shared" si="127"/>
        <v>0.4910407461953854</v>
      </c>
      <c r="Q1997" s="9">
        <f>YEAR(SalesDataTable[[#This Row],[Order Date]])</f>
        <v>2026</v>
      </c>
      <c r="R1997" s="8" t="str">
        <f>"Q"&amp;ROUNDUP(MONTH(SalesDataTable[[#This Row],[Order Date]])/3,0)</f>
        <v>Q3</v>
      </c>
      <c r="S1997" s="5">
        <f>MONTH(SalesDataTable[[#This Row],[Order Date]])</f>
        <v>9</v>
      </c>
      <c r="T1997" s="8" t="str">
        <f>TEXT(SalesDataTable[[#This Row],[Order Date]],"mmm")</f>
        <v>Sep</v>
      </c>
    </row>
    <row r="1998" spans="1:20" ht="15.75" x14ac:dyDescent="0.25">
      <c r="A1998" s="2">
        <v>1331</v>
      </c>
      <c r="B1998" s="3">
        <v>46293</v>
      </c>
      <c r="C1998" s="4" t="s">
        <v>20</v>
      </c>
      <c r="D1998" s="4" t="s">
        <v>21</v>
      </c>
      <c r="E1998" s="4" t="s">
        <v>22</v>
      </c>
      <c r="F1998" s="4" t="s">
        <v>33</v>
      </c>
      <c r="G1998" s="4" t="s">
        <v>54</v>
      </c>
      <c r="H1998" s="4" t="s">
        <v>55</v>
      </c>
      <c r="I1998" s="5">
        <v>3</v>
      </c>
      <c r="J1998" s="6">
        <v>39.450000000000003</v>
      </c>
      <c r="K1998" s="7">
        <v>0.05</v>
      </c>
      <c r="L1998" s="6">
        <v>15.1</v>
      </c>
      <c r="M1998" s="6">
        <f t="shared" si="124"/>
        <v>112.4325</v>
      </c>
      <c r="N1998" s="6">
        <f t="shared" si="125"/>
        <v>45.3</v>
      </c>
      <c r="O1998" s="6">
        <f t="shared" si="126"/>
        <v>67.132500000000007</v>
      </c>
      <c r="P1998" s="8">
        <f t="shared" si="127"/>
        <v>0.59709158828630515</v>
      </c>
      <c r="Q1998" s="9">
        <f>YEAR(SalesDataTable[[#This Row],[Order Date]])</f>
        <v>2026</v>
      </c>
      <c r="R1998" s="8" t="str">
        <f>"Q"&amp;ROUNDUP(MONTH(SalesDataTable[[#This Row],[Order Date]])/3,0)</f>
        <v>Q3</v>
      </c>
      <c r="S1998" s="5">
        <f>MONTH(SalesDataTable[[#This Row],[Order Date]])</f>
        <v>9</v>
      </c>
      <c r="T1998" s="8" t="str">
        <f>TEXT(SalesDataTable[[#This Row],[Order Date]],"mmm")</f>
        <v>Sep</v>
      </c>
    </row>
    <row r="1999" spans="1:20" ht="15.75" x14ac:dyDescent="0.25">
      <c r="A1999" s="2">
        <v>2388</v>
      </c>
      <c r="B1999" s="3">
        <v>46293</v>
      </c>
      <c r="C1999" s="4" t="s">
        <v>40</v>
      </c>
      <c r="D1999" s="4" t="s">
        <v>53</v>
      </c>
      <c r="E1999" s="4" t="s">
        <v>22</v>
      </c>
      <c r="F1999" s="4" t="s">
        <v>23</v>
      </c>
      <c r="G1999" s="4" t="s">
        <v>29</v>
      </c>
      <c r="H1999" s="4" t="s">
        <v>30</v>
      </c>
      <c r="I1999" s="5">
        <v>3</v>
      </c>
      <c r="J1999" s="6">
        <v>93.22</v>
      </c>
      <c r="K1999" s="7">
        <v>0</v>
      </c>
      <c r="L1999" s="6">
        <v>46.75</v>
      </c>
      <c r="M1999" s="6">
        <f t="shared" si="124"/>
        <v>279.65999999999997</v>
      </c>
      <c r="N1999" s="6">
        <f t="shared" si="125"/>
        <v>140.25</v>
      </c>
      <c r="O1999" s="6">
        <f t="shared" si="126"/>
        <v>139.40999999999997</v>
      </c>
      <c r="P1999" s="8">
        <f t="shared" si="127"/>
        <v>0.49849817635700489</v>
      </c>
      <c r="Q1999" s="9">
        <f>YEAR(SalesDataTable[[#This Row],[Order Date]])</f>
        <v>2026</v>
      </c>
      <c r="R1999" s="8" t="str">
        <f>"Q"&amp;ROUNDUP(MONTH(SalesDataTable[[#This Row],[Order Date]])/3,0)</f>
        <v>Q3</v>
      </c>
      <c r="S1999" s="5">
        <f>MONTH(SalesDataTable[[#This Row],[Order Date]])</f>
        <v>9</v>
      </c>
      <c r="T1999" s="8" t="str">
        <f>TEXT(SalesDataTable[[#This Row],[Order Date]],"mmm")</f>
        <v>Sep</v>
      </c>
    </row>
    <row r="2000" spans="1:20" ht="15.75" x14ac:dyDescent="0.25">
      <c r="A2000" s="2">
        <v>2795</v>
      </c>
      <c r="B2000" s="3">
        <v>46293</v>
      </c>
      <c r="C2000" s="4" t="s">
        <v>26</v>
      </c>
      <c r="D2000" s="4" t="s">
        <v>63</v>
      </c>
      <c r="E2000" s="4" t="s">
        <v>22</v>
      </c>
      <c r="F2000" s="4" t="s">
        <v>33</v>
      </c>
      <c r="G2000" s="4" t="s">
        <v>29</v>
      </c>
      <c r="H2000" s="4" t="s">
        <v>37</v>
      </c>
      <c r="I2000" s="5">
        <v>3</v>
      </c>
      <c r="J2000" s="6">
        <v>142.19</v>
      </c>
      <c r="K2000" s="7">
        <v>0.05</v>
      </c>
      <c r="L2000" s="6">
        <v>78.37</v>
      </c>
      <c r="M2000" s="6">
        <f t="shared" si="124"/>
        <v>405.24149999999997</v>
      </c>
      <c r="N2000" s="6">
        <f t="shared" si="125"/>
        <v>235.11</v>
      </c>
      <c r="O2000" s="6">
        <f t="shared" si="126"/>
        <v>170.13149999999996</v>
      </c>
      <c r="P2000" s="8">
        <f t="shared" si="127"/>
        <v>0.41982743623246871</v>
      </c>
      <c r="Q2000" s="9">
        <f>YEAR(SalesDataTable[[#This Row],[Order Date]])</f>
        <v>2026</v>
      </c>
      <c r="R2000" s="8" t="str">
        <f>"Q"&amp;ROUNDUP(MONTH(SalesDataTable[[#This Row],[Order Date]])/3,0)</f>
        <v>Q3</v>
      </c>
      <c r="S2000" s="5">
        <f>MONTH(SalesDataTable[[#This Row],[Order Date]])</f>
        <v>9</v>
      </c>
      <c r="T2000" s="8" t="str">
        <f>TEXT(SalesDataTable[[#This Row],[Order Date]],"mmm")</f>
        <v>Sep</v>
      </c>
    </row>
    <row r="2001" spans="1:20" ht="15.75" x14ac:dyDescent="0.25">
      <c r="A2001" s="2">
        <v>2840</v>
      </c>
      <c r="B2001" s="3">
        <v>46293</v>
      </c>
      <c r="C2001" s="4" t="s">
        <v>20</v>
      </c>
      <c r="D2001" s="4" t="s">
        <v>21</v>
      </c>
      <c r="E2001" s="4" t="s">
        <v>22</v>
      </c>
      <c r="F2001" s="4" t="s">
        <v>23</v>
      </c>
      <c r="G2001" s="4" t="s">
        <v>29</v>
      </c>
      <c r="H2001" s="4" t="s">
        <v>57</v>
      </c>
      <c r="I2001" s="5">
        <v>2</v>
      </c>
      <c r="J2001" s="6">
        <v>151.69999999999999</v>
      </c>
      <c r="K2001" s="7">
        <v>0</v>
      </c>
      <c r="L2001" s="6">
        <v>77.19</v>
      </c>
      <c r="M2001" s="6">
        <f t="shared" si="124"/>
        <v>303.39999999999998</v>
      </c>
      <c r="N2001" s="6">
        <f t="shared" si="125"/>
        <v>154.38</v>
      </c>
      <c r="O2001" s="6">
        <f t="shared" si="126"/>
        <v>149.01999999999998</v>
      </c>
      <c r="P2001" s="8">
        <f t="shared" si="127"/>
        <v>0.49116677653263019</v>
      </c>
      <c r="Q2001" s="9">
        <f>YEAR(SalesDataTable[[#This Row],[Order Date]])</f>
        <v>2026</v>
      </c>
      <c r="R2001" s="8" t="str">
        <f>"Q"&amp;ROUNDUP(MONTH(SalesDataTable[[#This Row],[Order Date]])/3,0)</f>
        <v>Q3</v>
      </c>
      <c r="S2001" s="5">
        <f>MONTH(SalesDataTable[[#This Row],[Order Date]])</f>
        <v>9</v>
      </c>
      <c r="T2001" s="8" t="str">
        <f>TEXT(SalesDataTable[[#This Row],[Order Date]],"mmm")</f>
        <v>Sep</v>
      </c>
    </row>
    <row r="2002" spans="1:20" ht="15.75" x14ac:dyDescent="0.25">
      <c r="A2002" s="2">
        <v>2863</v>
      </c>
      <c r="B2002" s="3">
        <v>46293</v>
      </c>
      <c r="C2002" s="4" t="s">
        <v>31</v>
      </c>
      <c r="D2002" s="4" t="s">
        <v>32</v>
      </c>
      <c r="E2002" s="4" t="s">
        <v>39</v>
      </c>
      <c r="F2002" s="4" t="s">
        <v>33</v>
      </c>
      <c r="G2002" s="4" t="s">
        <v>34</v>
      </c>
      <c r="H2002" s="4" t="s">
        <v>64</v>
      </c>
      <c r="I2002" s="5">
        <v>1</v>
      </c>
      <c r="J2002" s="6">
        <v>133.85</v>
      </c>
      <c r="K2002" s="7">
        <v>0.05</v>
      </c>
      <c r="L2002" s="6">
        <v>66.41</v>
      </c>
      <c r="M2002" s="6">
        <f t="shared" si="124"/>
        <v>127.15749999999998</v>
      </c>
      <c r="N2002" s="6">
        <f t="shared" si="125"/>
        <v>66.41</v>
      </c>
      <c r="O2002" s="6">
        <f t="shared" si="126"/>
        <v>60.747499999999988</v>
      </c>
      <c r="P2002" s="8">
        <f t="shared" si="127"/>
        <v>0.47773430588050247</v>
      </c>
      <c r="Q2002" s="9">
        <f>YEAR(SalesDataTable[[#This Row],[Order Date]])</f>
        <v>2026</v>
      </c>
      <c r="R2002" s="8" t="str">
        <f>"Q"&amp;ROUNDUP(MONTH(SalesDataTable[[#This Row],[Order Date]])/3,0)</f>
        <v>Q3</v>
      </c>
      <c r="S2002" s="5">
        <f>MONTH(SalesDataTable[[#This Row],[Order Date]])</f>
        <v>9</v>
      </c>
      <c r="T2002" s="8" t="str">
        <f>TEXT(SalesDataTable[[#This Row],[Order Date]],"mmm")</f>
        <v>Sep</v>
      </c>
    </row>
    <row r="2003" spans="1:20" ht="15.75" x14ac:dyDescent="0.25">
      <c r="A2003" s="2">
        <v>4522</v>
      </c>
      <c r="B2003" s="3">
        <v>46293</v>
      </c>
      <c r="C2003" s="4" t="s">
        <v>40</v>
      </c>
      <c r="D2003" s="4" t="s">
        <v>67</v>
      </c>
      <c r="E2003" s="4" t="s">
        <v>48</v>
      </c>
      <c r="F2003" s="4" t="s">
        <v>36</v>
      </c>
      <c r="G2003" s="4" t="s">
        <v>43</v>
      </c>
      <c r="H2003" s="4" t="s">
        <v>71</v>
      </c>
      <c r="I2003" s="5">
        <v>6</v>
      </c>
      <c r="J2003" s="6">
        <v>125.62</v>
      </c>
      <c r="K2003" s="7">
        <v>0</v>
      </c>
      <c r="L2003" s="6">
        <v>61.34</v>
      </c>
      <c r="M2003" s="6">
        <f t="shared" si="124"/>
        <v>753.72</v>
      </c>
      <c r="N2003" s="6">
        <f t="shared" si="125"/>
        <v>368.04</v>
      </c>
      <c r="O2003" s="6">
        <f t="shared" si="126"/>
        <v>385.68</v>
      </c>
      <c r="P2003" s="8">
        <f t="shared" si="127"/>
        <v>0.51170195828689702</v>
      </c>
      <c r="Q2003" s="9">
        <f>YEAR(SalesDataTable[[#This Row],[Order Date]])</f>
        <v>2026</v>
      </c>
      <c r="R2003" s="8" t="str">
        <f>"Q"&amp;ROUNDUP(MONTH(SalesDataTable[[#This Row],[Order Date]])/3,0)</f>
        <v>Q3</v>
      </c>
      <c r="S2003" s="5">
        <f>MONTH(SalesDataTable[[#This Row],[Order Date]])</f>
        <v>9</v>
      </c>
      <c r="T2003" s="8" t="str">
        <f>TEXT(SalesDataTable[[#This Row],[Order Date]],"mmm")</f>
        <v>Sep</v>
      </c>
    </row>
    <row r="2004" spans="1:20" ht="15.75" x14ac:dyDescent="0.25">
      <c r="A2004" s="2">
        <v>5200</v>
      </c>
      <c r="B2004" s="3">
        <v>46293</v>
      </c>
      <c r="C2004" s="4" t="s">
        <v>26</v>
      </c>
      <c r="D2004" s="4" t="s">
        <v>63</v>
      </c>
      <c r="E2004" s="4" t="s">
        <v>22</v>
      </c>
      <c r="F2004" s="4" t="s">
        <v>33</v>
      </c>
      <c r="G2004" s="4" t="s">
        <v>43</v>
      </c>
      <c r="H2004" s="4" t="s">
        <v>49</v>
      </c>
      <c r="I2004" s="5">
        <v>3</v>
      </c>
      <c r="J2004" s="6">
        <v>196.87</v>
      </c>
      <c r="K2004" s="7">
        <v>0.1</v>
      </c>
      <c r="L2004" s="6">
        <v>105.93</v>
      </c>
      <c r="M2004" s="6">
        <f t="shared" si="124"/>
        <v>531.54899999999998</v>
      </c>
      <c r="N2004" s="6">
        <f t="shared" si="125"/>
        <v>317.79000000000002</v>
      </c>
      <c r="O2004" s="6">
        <f t="shared" si="126"/>
        <v>213.75899999999996</v>
      </c>
      <c r="P2004" s="8">
        <f t="shared" si="127"/>
        <v>0.40214354650276823</v>
      </c>
      <c r="Q2004" s="9">
        <f>YEAR(SalesDataTable[[#This Row],[Order Date]])</f>
        <v>2026</v>
      </c>
      <c r="R2004" s="8" t="str">
        <f>"Q"&amp;ROUNDUP(MONTH(SalesDataTable[[#This Row],[Order Date]])/3,0)</f>
        <v>Q3</v>
      </c>
      <c r="S2004" s="5">
        <f>MONTH(SalesDataTable[[#This Row],[Order Date]])</f>
        <v>9</v>
      </c>
      <c r="T2004" s="8" t="str">
        <f>TEXT(SalesDataTable[[#This Row],[Order Date]],"mmm")</f>
        <v>Sep</v>
      </c>
    </row>
    <row r="2005" spans="1:20" ht="15.75" x14ac:dyDescent="0.25">
      <c r="A2005" s="2">
        <v>452</v>
      </c>
      <c r="B2005" s="3">
        <v>46294</v>
      </c>
      <c r="C2005" s="4" t="s">
        <v>26</v>
      </c>
      <c r="D2005" s="4" t="s">
        <v>27</v>
      </c>
      <c r="E2005" s="4" t="s">
        <v>22</v>
      </c>
      <c r="F2005" s="4" t="s">
        <v>23</v>
      </c>
      <c r="G2005" s="4" t="s">
        <v>34</v>
      </c>
      <c r="H2005" s="4" t="s">
        <v>35</v>
      </c>
      <c r="I2005" s="5">
        <v>4</v>
      </c>
      <c r="J2005" s="6">
        <v>36.869999999999997</v>
      </c>
      <c r="K2005" s="7">
        <v>0</v>
      </c>
      <c r="L2005" s="6">
        <v>13.43</v>
      </c>
      <c r="M2005" s="6">
        <f t="shared" si="124"/>
        <v>147.47999999999999</v>
      </c>
      <c r="N2005" s="6">
        <f t="shared" si="125"/>
        <v>53.72</v>
      </c>
      <c r="O2005" s="6">
        <f t="shared" si="126"/>
        <v>93.759999999999991</v>
      </c>
      <c r="P2005" s="8">
        <f t="shared" si="127"/>
        <v>0.63574721996202876</v>
      </c>
      <c r="Q2005" s="9">
        <f>YEAR(SalesDataTable[[#This Row],[Order Date]])</f>
        <v>2026</v>
      </c>
      <c r="R2005" s="8" t="str">
        <f>"Q"&amp;ROUNDUP(MONTH(SalesDataTable[[#This Row],[Order Date]])/3,0)</f>
        <v>Q3</v>
      </c>
      <c r="S2005" s="5">
        <f>MONTH(SalesDataTable[[#This Row],[Order Date]])</f>
        <v>9</v>
      </c>
      <c r="T2005" s="8" t="str">
        <f>TEXT(SalesDataTable[[#This Row],[Order Date]],"mmm")</f>
        <v>Sep</v>
      </c>
    </row>
    <row r="2006" spans="1:20" ht="15.75" x14ac:dyDescent="0.25">
      <c r="A2006" s="2">
        <v>871</v>
      </c>
      <c r="B2006" s="3">
        <v>46294</v>
      </c>
      <c r="C2006" s="4" t="s">
        <v>26</v>
      </c>
      <c r="D2006" s="4" t="s">
        <v>63</v>
      </c>
      <c r="E2006" s="4" t="s">
        <v>22</v>
      </c>
      <c r="F2006" s="4" t="s">
        <v>33</v>
      </c>
      <c r="G2006" s="4" t="s">
        <v>34</v>
      </c>
      <c r="H2006" s="4" t="s">
        <v>52</v>
      </c>
      <c r="I2006" s="5">
        <v>1</v>
      </c>
      <c r="J2006" s="6">
        <v>47.37</v>
      </c>
      <c r="K2006" s="7">
        <v>0</v>
      </c>
      <c r="L2006" s="6">
        <v>18.2</v>
      </c>
      <c r="M2006" s="6">
        <f t="shared" si="124"/>
        <v>47.37</v>
      </c>
      <c r="N2006" s="6">
        <f t="shared" si="125"/>
        <v>18.2</v>
      </c>
      <c r="O2006" s="6">
        <f t="shared" si="126"/>
        <v>29.169999999999998</v>
      </c>
      <c r="P2006" s="8">
        <f t="shared" si="127"/>
        <v>0.61579058475828585</v>
      </c>
      <c r="Q2006" s="9">
        <f>YEAR(SalesDataTable[[#This Row],[Order Date]])</f>
        <v>2026</v>
      </c>
      <c r="R2006" s="8" t="str">
        <f>"Q"&amp;ROUNDUP(MONTH(SalesDataTable[[#This Row],[Order Date]])/3,0)</f>
        <v>Q3</v>
      </c>
      <c r="S2006" s="5">
        <f>MONTH(SalesDataTable[[#This Row],[Order Date]])</f>
        <v>9</v>
      </c>
      <c r="T2006" s="8" t="str">
        <f>TEXT(SalesDataTable[[#This Row],[Order Date]],"mmm")</f>
        <v>Sep</v>
      </c>
    </row>
    <row r="2007" spans="1:20" ht="15.75" x14ac:dyDescent="0.25">
      <c r="A2007" s="2">
        <v>922</v>
      </c>
      <c r="B2007" s="3">
        <v>46294</v>
      </c>
      <c r="C2007" s="4" t="s">
        <v>40</v>
      </c>
      <c r="D2007" s="4" t="s">
        <v>53</v>
      </c>
      <c r="E2007" s="4" t="s">
        <v>48</v>
      </c>
      <c r="F2007" s="4" t="s">
        <v>36</v>
      </c>
      <c r="G2007" s="4" t="s">
        <v>29</v>
      </c>
      <c r="H2007" s="4" t="s">
        <v>37</v>
      </c>
      <c r="I2007" s="5">
        <v>1</v>
      </c>
      <c r="J2007" s="6">
        <v>145.62</v>
      </c>
      <c r="K2007" s="7">
        <v>0.05</v>
      </c>
      <c r="L2007" s="6">
        <v>80.25</v>
      </c>
      <c r="M2007" s="6">
        <f t="shared" si="124"/>
        <v>138.339</v>
      </c>
      <c r="N2007" s="6">
        <f t="shared" si="125"/>
        <v>80.25</v>
      </c>
      <c r="O2007" s="6">
        <f t="shared" si="126"/>
        <v>58.088999999999999</v>
      </c>
      <c r="P2007" s="8">
        <f t="shared" si="127"/>
        <v>0.41990328107041397</v>
      </c>
      <c r="Q2007" s="9">
        <f>YEAR(SalesDataTable[[#This Row],[Order Date]])</f>
        <v>2026</v>
      </c>
      <c r="R2007" s="8" t="str">
        <f>"Q"&amp;ROUNDUP(MONTH(SalesDataTable[[#This Row],[Order Date]])/3,0)</f>
        <v>Q3</v>
      </c>
      <c r="S2007" s="5">
        <f>MONTH(SalesDataTable[[#This Row],[Order Date]])</f>
        <v>9</v>
      </c>
      <c r="T2007" s="8" t="str">
        <f>TEXT(SalesDataTable[[#This Row],[Order Date]],"mmm")</f>
        <v>Sep</v>
      </c>
    </row>
    <row r="2008" spans="1:20" ht="15.75" x14ac:dyDescent="0.25">
      <c r="A2008" s="2">
        <v>1491</v>
      </c>
      <c r="B2008" s="3">
        <v>46294</v>
      </c>
      <c r="C2008" s="4" t="s">
        <v>40</v>
      </c>
      <c r="D2008" s="4" t="s">
        <v>53</v>
      </c>
      <c r="E2008" s="4" t="s">
        <v>39</v>
      </c>
      <c r="F2008" s="4" t="s">
        <v>33</v>
      </c>
      <c r="G2008" s="4" t="s">
        <v>54</v>
      </c>
      <c r="H2008" s="4" t="s">
        <v>62</v>
      </c>
      <c r="I2008" s="5">
        <v>2</v>
      </c>
      <c r="J2008" s="6">
        <v>36.1</v>
      </c>
      <c r="K2008" s="7">
        <v>0.05</v>
      </c>
      <c r="L2008" s="6">
        <v>13.71</v>
      </c>
      <c r="M2008" s="6">
        <f t="shared" si="124"/>
        <v>68.59</v>
      </c>
      <c r="N2008" s="6">
        <f t="shared" si="125"/>
        <v>27.42</v>
      </c>
      <c r="O2008" s="6">
        <f t="shared" si="126"/>
        <v>41.17</v>
      </c>
      <c r="P2008" s="8">
        <f t="shared" si="127"/>
        <v>0.60023327015599937</v>
      </c>
      <c r="Q2008" s="9">
        <f>YEAR(SalesDataTable[[#This Row],[Order Date]])</f>
        <v>2026</v>
      </c>
      <c r="R2008" s="8" t="str">
        <f>"Q"&amp;ROUNDUP(MONTH(SalesDataTable[[#This Row],[Order Date]])/3,0)</f>
        <v>Q3</v>
      </c>
      <c r="S2008" s="5">
        <f>MONTH(SalesDataTable[[#This Row],[Order Date]])</f>
        <v>9</v>
      </c>
      <c r="T2008" s="8" t="str">
        <f>TEXT(SalesDataTable[[#This Row],[Order Date]],"mmm")</f>
        <v>Sep</v>
      </c>
    </row>
    <row r="2009" spans="1:20" ht="15.75" x14ac:dyDescent="0.25">
      <c r="A2009" s="2">
        <v>1548</v>
      </c>
      <c r="B2009" s="3">
        <v>46294</v>
      </c>
      <c r="C2009" s="4" t="s">
        <v>20</v>
      </c>
      <c r="D2009" s="4" t="s">
        <v>56</v>
      </c>
      <c r="E2009" s="4" t="s">
        <v>39</v>
      </c>
      <c r="F2009" s="4" t="s">
        <v>23</v>
      </c>
      <c r="G2009" s="4" t="s">
        <v>29</v>
      </c>
      <c r="H2009" s="4" t="s">
        <v>66</v>
      </c>
      <c r="I2009" s="5">
        <v>2</v>
      </c>
      <c r="J2009" s="6">
        <v>73</v>
      </c>
      <c r="K2009" s="7">
        <v>0.05</v>
      </c>
      <c r="L2009" s="6">
        <v>31.41</v>
      </c>
      <c r="M2009" s="6">
        <f t="shared" si="124"/>
        <v>138.69999999999999</v>
      </c>
      <c r="N2009" s="6">
        <f t="shared" si="125"/>
        <v>62.82</v>
      </c>
      <c r="O2009" s="6">
        <f t="shared" si="126"/>
        <v>75.88</v>
      </c>
      <c r="P2009" s="8">
        <f t="shared" si="127"/>
        <v>0.54708002883922136</v>
      </c>
      <c r="Q2009" s="9">
        <f>YEAR(SalesDataTable[[#This Row],[Order Date]])</f>
        <v>2026</v>
      </c>
      <c r="R2009" s="8" t="str">
        <f>"Q"&amp;ROUNDUP(MONTH(SalesDataTable[[#This Row],[Order Date]])/3,0)</f>
        <v>Q3</v>
      </c>
      <c r="S2009" s="5">
        <f>MONTH(SalesDataTable[[#This Row],[Order Date]])</f>
        <v>9</v>
      </c>
      <c r="T2009" s="8" t="str">
        <f>TEXT(SalesDataTable[[#This Row],[Order Date]],"mmm")</f>
        <v>Sep</v>
      </c>
    </row>
    <row r="2010" spans="1:20" ht="15.75" x14ac:dyDescent="0.25">
      <c r="A2010" s="2">
        <v>2299</v>
      </c>
      <c r="B2010" s="3">
        <v>46294</v>
      </c>
      <c r="C2010" s="4" t="s">
        <v>26</v>
      </c>
      <c r="D2010" s="4" t="s">
        <v>61</v>
      </c>
      <c r="E2010" s="4" t="s">
        <v>22</v>
      </c>
      <c r="F2010" s="4" t="s">
        <v>33</v>
      </c>
      <c r="G2010" s="4" t="s">
        <v>34</v>
      </c>
      <c r="H2010" s="4" t="s">
        <v>35</v>
      </c>
      <c r="I2010" s="5">
        <v>2</v>
      </c>
      <c r="J2010" s="6">
        <v>36.93</v>
      </c>
      <c r="K2010" s="7">
        <v>0.1</v>
      </c>
      <c r="L2010" s="6">
        <v>13.4</v>
      </c>
      <c r="M2010" s="6">
        <f t="shared" si="124"/>
        <v>66.474000000000004</v>
      </c>
      <c r="N2010" s="6">
        <f t="shared" si="125"/>
        <v>26.8</v>
      </c>
      <c r="O2010" s="6">
        <f t="shared" si="126"/>
        <v>39.674000000000007</v>
      </c>
      <c r="P2010" s="8">
        <f t="shared" si="127"/>
        <v>0.59683485272437353</v>
      </c>
      <c r="Q2010" s="9">
        <f>YEAR(SalesDataTable[[#This Row],[Order Date]])</f>
        <v>2026</v>
      </c>
      <c r="R2010" s="8" t="str">
        <f>"Q"&amp;ROUNDUP(MONTH(SalesDataTable[[#This Row],[Order Date]])/3,0)</f>
        <v>Q3</v>
      </c>
      <c r="S2010" s="5">
        <f>MONTH(SalesDataTable[[#This Row],[Order Date]])</f>
        <v>9</v>
      </c>
      <c r="T2010" s="8" t="str">
        <f>TEXT(SalesDataTable[[#This Row],[Order Date]],"mmm")</f>
        <v>Sep</v>
      </c>
    </row>
    <row r="2011" spans="1:20" ht="15.75" x14ac:dyDescent="0.25">
      <c r="A2011" s="2">
        <v>3051</v>
      </c>
      <c r="B2011" s="3">
        <v>46294</v>
      </c>
      <c r="C2011" s="4" t="s">
        <v>26</v>
      </c>
      <c r="D2011" s="4" t="s">
        <v>69</v>
      </c>
      <c r="E2011" s="4" t="s">
        <v>22</v>
      </c>
      <c r="F2011" s="4" t="s">
        <v>33</v>
      </c>
      <c r="G2011" s="4" t="s">
        <v>54</v>
      </c>
      <c r="H2011" s="4" t="s">
        <v>65</v>
      </c>
      <c r="I2011" s="5">
        <v>2</v>
      </c>
      <c r="J2011" s="6">
        <v>51.52</v>
      </c>
      <c r="K2011" s="7">
        <v>0</v>
      </c>
      <c r="L2011" s="6">
        <v>21.47</v>
      </c>
      <c r="M2011" s="6">
        <f t="shared" si="124"/>
        <v>103.04</v>
      </c>
      <c r="N2011" s="6">
        <f t="shared" si="125"/>
        <v>42.94</v>
      </c>
      <c r="O2011" s="6">
        <f t="shared" si="126"/>
        <v>60.100000000000009</v>
      </c>
      <c r="P2011" s="8">
        <f t="shared" si="127"/>
        <v>0.58326863354037273</v>
      </c>
      <c r="Q2011" s="9">
        <f>YEAR(SalesDataTable[[#This Row],[Order Date]])</f>
        <v>2026</v>
      </c>
      <c r="R2011" s="8" t="str">
        <f>"Q"&amp;ROUNDUP(MONTH(SalesDataTable[[#This Row],[Order Date]])/3,0)</f>
        <v>Q3</v>
      </c>
      <c r="S2011" s="5">
        <f>MONTH(SalesDataTable[[#This Row],[Order Date]])</f>
        <v>9</v>
      </c>
      <c r="T2011" s="8" t="str">
        <f>TEXT(SalesDataTable[[#This Row],[Order Date]],"mmm")</f>
        <v>Sep</v>
      </c>
    </row>
    <row r="2012" spans="1:20" ht="15.75" x14ac:dyDescent="0.25">
      <c r="A2012" s="2">
        <v>4018</v>
      </c>
      <c r="B2012" s="3">
        <v>46294</v>
      </c>
      <c r="C2012" s="4" t="s">
        <v>26</v>
      </c>
      <c r="D2012" s="4" t="s">
        <v>47</v>
      </c>
      <c r="E2012" s="4" t="s">
        <v>22</v>
      </c>
      <c r="F2012" s="4" t="s">
        <v>33</v>
      </c>
      <c r="G2012" s="4" t="s">
        <v>54</v>
      </c>
      <c r="H2012" s="4" t="s">
        <v>65</v>
      </c>
      <c r="I2012" s="5">
        <v>1</v>
      </c>
      <c r="J2012" s="6">
        <v>50.42</v>
      </c>
      <c r="K2012" s="7">
        <v>0</v>
      </c>
      <c r="L2012" s="6">
        <v>21.68</v>
      </c>
      <c r="M2012" s="6">
        <f t="shared" si="124"/>
        <v>50.42</v>
      </c>
      <c r="N2012" s="6">
        <f t="shared" si="125"/>
        <v>21.68</v>
      </c>
      <c r="O2012" s="6">
        <f t="shared" si="126"/>
        <v>28.740000000000002</v>
      </c>
      <c r="P2012" s="8">
        <f t="shared" si="127"/>
        <v>0.57001190003966684</v>
      </c>
      <c r="Q2012" s="9">
        <f>YEAR(SalesDataTable[[#This Row],[Order Date]])</f>
        <v>2026</v>
      </c>
      <c r="R2012" s="8" t="str">
        <f>"Q"&amp;ROUNDUP(MONTH(SalesDataTable[[#This Row],[Order Date]])/3,0)</f>
        <v>Q3</v>
      </c>
      <c r="S2012" s="5">
        <f>MONTH(SalesDataTable[[#This Row],[Order Date]])</f>
        <v>9</v>
      </c>
      <c r="T2012" s="8" t="str">
        <f>TEXT(SalesDataTable[[#This Row],[Order Date]],"mmm")</f>
        <v>Sep</v>
      </c>
    </row>
    <row r="2013" spans="1:20" ht="15.75" x14ac:dyDescent="0.25">
      <c r="A2013" s="2">
        <v>4118</v>
      </c>
      <c r="B2013" s="3">
        <v>46294</v>
      </c>
      <c r="C2013" s="4" t="s">
        <v>26</v>
      </c>
      <c r="D2013" s="4" t="s">
        <v>69</v>
      </c>
      <c r="E2013" s="4" t="s">
        <v>28</v>
      </c>
      <c r="F2013" s="4" t="s">
        <v>23</v>
      </c>
      <c r="G2013" s="4" t="s">
        <v>29</v>
      </c>
      <c r="H2013" s="4" t="s">
        <v>57</v>
      </c>
      <c r="I2013" s="5">
        <v>10</v>
      </c>
      <c r="J2013" s="6">
        <v>157.79</v>
      </c>
      <c r="K2013" s="7">
        <v>0.1</v>
      </c>
      <c r="L2013" s="6">
        <v>77.900000000000006</v>
      </c>
      <c r="M2013" s="6">
        <f t="shared" si="124"/>
        <v>1420.11</v>
      </c>
      <c r="N2013" s="6">
        <f t="shared" si="125"/>
        <v>779</v>
      </c>
      <c r="O2013" s="6">
        <f t="shared" si="126"/>
        <v>641.1099999999999</v>
      </c>
      <c r="P2013" s="8">
        <f t="shared" si="127"/>
        <v>0.4514509439409623</v>
      </c>
      <c r="Q2013" s="9">
        <f>YEAR(SalesDataTable[[#This Row],[Order Date]])</f>
        <v>2026</v>
      </c>
      <c r="R2013" s="8" t="str">
        <f>"Q"&amp;ROUNDUP(MONTH(SalesDataTable[[#This Row],[Order Date]])/3,0)</f>
        <v>Q3</v>
      </c>
      <c r="S2013" s="5">
        <f>MONTH(SalesDataTable[[#This Row],[Order Date]])</f>
        <v>9</v>
      </c>
      <c r="T2013" s="8" t="str">
        <f>TEXT(SalesDataTable[[#This Row],[Order Date]],"mmm")</f>
        <v>Sep</v>
      </c>
    </row>
    <row r="2014" spans="1:20" ht="15.75" x14ac:dyDescent="0.25">
      <c r="A2014" s="2">
        <v>4251</v>
      </c>
      <c r="B2014" s="3">
        <v>46294</v>
      </c>
      <c r="C2014" s="4" t="s">
        <v>26</v>
      </c>
      <c r="D2014" s="4" t="s">
        <v>61</v>
      </c>
      <c r="E2014" s="4" t="s">
        <v>22</v>
      </c>
      <c r="F2014" s="4" t="s">
        <v>23</v>
      </c>
      <c r="G2014" s="4" t="s">
        <v>24</v>
      </c>
      <c r="H2014" s="4" t="s">
        <v>46</v>
      </c>
      <c r="I2014" s="5">
        <v>1</v>
      </c>
      <c r="J2014" s="6">
        <v>40.409999999999997</v>
      </c>
      <c r="K2014" s="7">
        <v>0.15</v>
      </c>
      <c r="L2014" s="6">
        <v>16.3</v>
      </c>
      <c r="M2014" s="6">
        <f t="shared" si="124"/>
        <v>34.348499999999994</v>
      </c>
      <c r="N2014" s="6">
        <f t="shared" si="125"/>
        <v>16.3</v>
      </c>
      <c r="O2014" s="6">
        <f t="shared" si="126"/>
        <v>18.048499999999994</v>
      </c>
      <c r="P2014" s="8">
        <f t="shared" si="127"/>
        <v>0.52545234871974023</v>
      </c>
      <c r="Q2014" s="9">
        <f>YEAR(SalesDataTable[[#This Row],[Order Date]])</f>
        <v>2026</v>
      </c>
      <c r="R2014" s="8" t="str">
        <f>"Q"&amp;ROUNDUP(MONTH(SalesDataTable[[#This Row],[Order Date]])/3,0)</f>
        <v>Q3</v>
      </c>
      <c r="S2014" s="5">
        <f>MONTH(SalesDataTable[[#This Row],[Order Date]])</f>
        <v>9</v>
      </c>
      <c r="T2014" s="8" t="str">
        <f>TEXT(SalesDataTable[[#This Row],[Order Date]],"mmm")</f>
        <v>Sep</v>
      </c>
    </row>
    <row r="2015" spans="1:20" ht="15.75" x14ac:dyDescent="0.25">
      <c r="A2015" s="2">
        <v>4557</v>
      </c>
      <c r="B2015" s="3">
        <v>46294</v>
      </c>
      <c r="C2015" s="4" t="s">
        <v>40</v>
      </c>
      <c r="D2015" s="4" t="s">
        <v>53</v>
      </c>
      <c r="E2015" s="4" t="s">
        <v>22</v>
      </c>
      <c r="F2015" s="4" t="s">
        <v>33</v>
      </c>
      <c r="G2015" s="4" t="s">
        <v>24</v>
      </c>
      <c r="H2015" s="4" t="s">
        <v>42</v>
      </c>
      <c r="I2015" s="5">
        <v>2</v>
      </c>
      <c r="J2015" s="6">
        <v>50.17</v>
      </c>
      <c r="K2015" s="7">
        <v>0.05</v>
      </c>
      <c r="L2015" s="6">
        <v>22.83</v>
      </c>
      <c r="M2015" s="6">
        <f t="shared" si="124"/>
        <v>95.322999999999993</v>
      </c>
      <c r="N2015" s="6">
        <f t="shared" si="125"/>
        <v>45.66</v>
      </c>
      <c r="O2015" s="6">
        <f t="shared" si="126"/>
        <v>49.662999999999997</v>
      </c>
      <c r="P2015" s="8">
        <f t="shared" si="127"/>
        <v>0.52099703114673268</v>
      </c>
      <c r="Q2015" s="9">
        <f>YEAR(SalesDataTable[[#This Row],[Order Date]])</f>
        <v>2026</v>
      </c>
      <c r="R2015" s="8" t="str">
        <f>"Q"&amp;ROUNDUP(MONTH(SalesDataTable[[#This Row],[Order Date]])/3,0)</f>
        <v>Q3</v>
      </c>
      <c r="S2015" s="5">
        <f>MONTH(SalesDataTable[[#This Row],[Order Date]])</f>
        <v>9</v>
      </c>
      <c r="T2015" s="8" t="str">
        <f>TEXT(SalesDataTable[[#This Row],[Order Date]],"mmm")</f>
        <v>Sep</v>
      </c>
    </row>
    <row r="2016" spans="1:20" ht="15.75" x14ac:dyDescent="0.25">
      <c r="A2016" s="2">
        <v>4811</v>
      </c>
      <c r="B2016" s="3">
        <v>46294</v>
      </c>
      <c r="C2016" s="4" t="s">
        <v>26</v>
      </c>
      <c r="D2016" s="4" t="s">
        <v>69</v>
      </c>
      <c r="E2016" s="4" t="s">
        <v>22</v>
      </c>
      <c r="F2016" s="4" t="s">
        <v>33</v>
      </c>
      <c r="G2016" s="4" t="s">
        <v>29</v>
      </c>
      <c r="H2016" s="4" t="s">
        <v>57</v>
      </c>
      <c r="I2016" s="5">
        <v>1</v>
      </c>
      <c r="J2016" s="6">
        <v>155.55000000000001</v>
      </c>
      <c r="K2016" s="7">
        <v>0.1</v>
      </c>
      <c r="L2016" s="6">
        <v>79.2</v>
      </c>
      <c r="M2016" s="6">
        <f t="shared" si="124"/>
        <v>139.995</v>
      </c>
      <c r="N2016" s="6">
        <f t="shared" si="125"/>
        <v>79.2</v>
      </c>
      <c r="O2016" s="6">
        <f t="shared" si="126"/>
        <v>60.795000000000002</v>
      </c>
      <c r="P2016" s="8">
        <f t="shared" si="127"/>
        <v>0.43426550948248149</v>
      </c>
      <c r="Q2016" s="9">
        <f>YEAR(SalesDataTable[[#This Row],[Order Date]])</f>
        <v>2026</v>
      </c>
      <c r="R2016" s="8" t="str">
        <f>"Q"&amp;ROUNDUP(MONTH(SalesDataTable[[#This Row],[Order Date]])/3,0)</f>
        <v>Q3</v>
      </c>
      <c r="S2016" s="5">
        <f>MONTH(SalesDataTable[[#This Row],[Order Date]])</f>
        <v>9</v>
      </c>
      <c r="T2016" s="8" t="str">
        <f>TEXT(SalesDataTable[[#This Row],[Order Date]],"mmm")</f>
        <v>Sep</v>
      </c>
    </row>
    <row r="2017" spans="1:20" ht="15.75" x14ac:dyDescent="0.25">
      <c r="A2017" s="2">
        <v>306</v>
      </c>
      <c r="B2017" s="3">
        <v>46295</v>
      </c>
      <c r="C2017" s="4" t="s">
        <v>31</v>
      </c>
      <c r="D2017" s="4" t="s">
        <v>59</v>
      </c>
      <c r="E2017" s="4" t="s">
        <v>39</v>
      </c>
      <c r="F2017" s="4" t="s">
        <v>36</v>
      </c>
      <c r="G2017" s="4" t="s">
        <v>24</v>
      </c>
      <c r="H2017" s="4" t="s">
        <v>42</v>
      </c>
      <c r="I2017" s="5">
        <v>1</v>
      </c>
      <c r="J2017" s="6">
        <v>51.81</v>
      </c>
      <c r="K2017" s="7">
        <v>0.1</v>
      </c>
      <c r="L2017" s="6">
        <v>22.65</v>
      </c>
      <c r="M2017" s="6">
        <f t="shared" si="124"/>
        <v>46.629000000000005</v>
      </c>
      <c r="N2017" s="6">
        <f t="shared" si="125"/>
        <v>22.65</v>
      </c>
      <c r="O2017" s="6">
        <f t="shared" si="126"/>
        <v>23.979000000000006</v>
      </c>
      <c r="P2017" s="8">
        <f t="shared" si="127"/>
        <v>0.51425078813613856</v>
      </c>
      <c r="Q2017" s="9">
        <f>YEAR(SalesDataTable[[#This Row],[Order Date]])</f>
        <v>2026</v>
      </c>
      <c r="R2017" s="8" t="str">
        <f>"Q"&amp;ROUNDUP(MONTH(SalesDataTable[[#This Row],[Order Date]])/3,0)</f>
        <v>Q3</v>
      </c>
      <c r="S2017" s="5">
        <f>MONTH(SalesDataTable[[#This Row],[Order Date]])</f>
        <v>9</v>
      </c>
      <c r="T2017" s="8" t="str">
        <f>TEXT(SalesDataTable[[#This Row],[Order Date]],"mmm")</f>
        <v>Sep</v>
      </c>
    </row>
    <row r="2018" spans="1:20" ht="15.75" x14ac:dyDescent="0.25">
      <c r="A2018" s="2">
        <v>1158</v>
      </c>
      <c r="B2018" s="3">
        <v>46295</v>
      </c>
      <c r="C2018" s="4" t="s">
        <v>20</v>
      </c>
      <c r="D2018" s="4" t="s">
        <v>56</v>
      </c>
      <c r="E2018" s="4" t="s">
        <v>39</v>
      </c>
      <c r="F2018" s="4" t="s">
        <v>23</v>
      </c>
      <c r="G2018" s="4" t="s">
        <v>54</v>
      </c>
      <c r="H2018" s="4" t="s">
        <v>55</v>
      </c>
      <c r="I2018" s="5">
        <v>1</v>
      </c>
      <c r="J2018" s="6">
        <v>40.61</v>
      </c>
      <c r="K2018" s="7">
        <v>0.1</v>
      </c>
      <c r="L2018" s="6">
        <v>14.28</v>
      </c>
      <c r="M2018" s="6">
        <f t="shared" si="124"/>
        <v>36.548999999999999</v>
      </c>
      <c r="N2018" s="6">
        <f t="shared" si="125"/>
        <v>14.28</v>
      </c>
      <c r="O2018" s="6">
        <f t="shared" si="126"/>
        <v>22.268999999999998</v>
      </c>
      <c r="P2018" s="8">
        <f t="shared" si="127"/>
        <v>0.60929163588607071</v>
      </c>
      <c r="Q2018" s="9">
        <f>YEAR(SalesDataTable[[#This Row],[Order Date]])</f>
        <v>2026</v>
      </c>
      <c r="R2018" s="8" t="str">
        <f>"Q"&amp;ROUNDUP(MONTH(SalesDataTable[[#This Row],[Order Date]])/3,0)</f>
        <v>Q3</v>
      </c>
      <c r="S2018" s="5">
        <f>MONTH(SalesDataTable[[#This Row],[Order Date]])</f>
        <v>9</v>
      </c>
      <c r="T2018" s="8" t="str">
        <f>TEXT(SalesDataTable[[#This Row],[Order Date]],"mmm")</f>
        <v>Sep</v>
      </c>
    </row>
    <row r="2019" spans="1:20" ht="15.75" x14ac:dyDescent="0.25">
      <c r="A2019" s="2">
        <v>1639</v>
      </c>
      <c r="B2019" s="3">
        <v>46295</v>
      </c>
      <c r="C2019" s="4" t="s">
        <v>31</v>
      </c>
      <c r="D2019" s="4" t="s">
        <v>32</v>
      </c>
      <c r="E2019" s="4" t="s">
        <v>39</v>
      </c>
      <c r="F2019" s="4" t="s">
        <v>36</v>
      </c>
      <c r="G2019" s="4" t="s">
        <v>29</v>
      </c>
      <c r="H2019" s="4" t="s">
        <v>37</v>
      </c>
      <c r="I2019" s="5">
        <v>1</v>
      </c>
      <c r="J2019" s="6">
        <v>140.78</v>
      </c>
      <c r="K2019" s="7">
        <v>0.05</v>
      </c>
      <c r="L2019" s="6">
        <v>80.8</v>
      </c>
      <c r="M2019" s="6">
        <f t="shared" si="124"/>
        <v>133.74099999999999</v>
      </c>
      <c r="N2019" s="6">
        <f t="shared" si="125"/>
        <v>80.8</v>
      </c>
      <c r="O2019" s="6">
        <f t="shared" si="126"/>
        <v>52.940999999999988</v>
      </c>
      <c r="P2019" s="8">
        <f t="shared" si="127"/>
        <v>0.39584719719457756</v>
      </c>
      <c r="Q2019" s="9">
        <f>YEAR(SalesDataTable[[#This Row],[Order Date]])</f>
        <v>2026</v>
      </c>
      <c r="R2019" s="8" t="str">
        <f>"Q"&amp;ROUNDUP(MONTH(SalesDataTable[[#This Row],[Order Date]])/3,0)</f>
        <v>Q3</v>
      </c>
      <c r="S2019" s="5">
        <f>MONTH(SalesDataTable[[#This Row],[Order Date]])</f>
        <v>9</v>
      </c>
      <c r="T2019" s="8" t="str">
        <f>TEXT(SalesDataTable[[#This Row],[Order Date]],"mmm")</f>
        <v>Sep</v>
      </c>
    </row>
    <row r="2020" spans="1:20" ht="15.75" x14ac:dyDescent="0.25">
      <c r="A2020" s="2">
        <v>2247</v>
      </c>
      <c r="B2020" s="3">
        <v>46295</v>
      </c>
      <c r="C2020" s="4" t="s">
        <v>26</v>
      </c>
      <c r="D2020" s="4" t="s">
        <v>47</v>
      </c>
      <c r="E2020" s="4" t="s">
        <v>39</v>
      </c>
      <c r="F2020" s="4" t="s">
        <v>36</v>
      </c>
      <c r="G2020" s="4" t="s">
        <v>34</v>
      </c>
      <c r="H2020" s="4" t="s">
        <v>68</v>
      </c>
      <c r="I2020" s="5">
        <v>1</v>
      </c>
      <c r="J2020" s="6">
        <v>163.13999999999999</v>
      </c>
      <c r="K2020" s="7">
        <v>0</v>
      </c>
      <c r="L2020" s="6">
        <v>87.53</v>
      </c>
      <c r="M2020" s="6">
        <f t="shared" si="124"/>
        <v>163.13999999999999</v>
      </c>
      <c r="N2020" s="6">
        <f t="shared" si="125"/>
        <v>87.53</v>
      </c>
      <c r="O2020" s="6">
        <f t="shared" si="126"/>
        <v>75.609999999999985</v>
      </c>
      <c r="P2020" s="8">
        <f t="shared" si="127"/>
        <v>0.4634669608924849</v>
      </c>
      <c r="Q2020" s="9">
        <f>YEAR(SalesDataTable[[#This Row],[Order Date]])</f>
        <v>2026</v>
      </c>
      <c r="R2020" s="8" t="str">
        <f>"Q"&amp;ROUNDUP(MONTH(SalesDataTable[[#This Row],[Order Date]])/3,0)</f>
        <v>Q3</v>
      </c>
      <c r="S2020" s="5">
        <f>MONTH(SalesDataTable[[#This Row],[Order Date]])</f>
        <v>9</v>
      </c>
      <c r="T2020" s="8" t="str">
        <f>TEXT(SalesDataTable[[#This Row],[Order Date]],"mmm")</f>
        <v>Sep</v>
      </c>
    </row>
    <row r="2021" spans="1:20" ht="15.75" x14ac:dyDescent="0.25">
      <c r="A2021" s="2">
        <v>3119</v>
      </c>
      <c r="B2021" s="3">
        <v>46295</v>
      </c>
      <c r="C2021" s="4" t="s">
        <v>40</v>
      </c>
      <c r="D2021" s="4" t="s">
        <v>41</v>
      </c>
      <c r="E2021" s="4" t="s">
        <v>39</v>
      </c>
      <c r="F2021" s="4" t="s">
        <v>23</v>
      </c>
      <c r="G2021" s="4" t="s">
        <v>29</v>
      </c>
      <c r="H2021" s="4" t="s">
        <v>66</v>
      </c>
      <c r="I2021" s="5">
        <v>1</v>
      </c>
      <c r="J2021" s="6">
        <v>70.91</v>
      </c>
      <c r="K2021" s="7">
        <v>0</v>
      </c>
      <c r="L2021" s="6">
        <v>31.73</v>
      </c>
      <c r="M2021" s="6">
        <f t="shared" si="124"/>
        <v>70.91</v>
      </c>
      <c r="N2021" s="6">
        <f t="shared" si="125"/>
        <v>31.73</v>
      </c>
      <c r="O2021" s="6">
        <f t="shared" si="126"/>
        <v>39.179999999999993</v>
      </c>
      <c r="P2021" s="8">
        <f t="shared" si="127"/>
        <v>0.55253137780284856</v>
      </c>
      <c r="Q2021" s="9">
        <f>YEAR(SalesDataTable[[#This Row],[Order Date]])</f>
        <v>2026</v>
      </c>
      <c r="R2021" s="8" t="str">
        <f>"Q"&amp;ROUNDUP(MONTH(SalesDataTable[[#This Row],[Order Date]])/3,0)</f>
        <v>Q3</v>
      </c>
      <c r="S2021" s="5">
        <f>MONTH(SalesDataTable[[#This Row],[Order Date]])</f>
        <v>9</v>
      </c>
      <c r="T2021" s="8" t="str">
        <f>TEXT(SalesDataTable[[#This Row],[Order Date]],"mmm")</f>
        <v>Sep</v>
      </c>
    </row>
    <row r="2022" spans="1:20" ht="15.75" x14ac:dyDescent="0.25">
      <c r="A2022" s="2">
        <v>3267</v>
      </c>
      <c r="B2022" s="3">
        <v>46295</v>
      </c>
      <c r="C2022" s="4" t="s">
        <v>40</v>
      </c>
      <c r="D2022" s="4" t="s">
        <v>67</v>
      </c>
      <c r="E2022" s="4" t="s">
        <v>48</v>
      </c>
      <c r="F2022" s="4" t="s">
        <v>23</v>
      </c>
      <c r="G2022" s="4" t="s">
        <v>24</v>
      </c>
      <c r="H2022" s="4" t="s">
        <v>25</v>
      </c>
      <c r="I2022" s="5">
        <v>2</v>
      </c>
      <c r="J2022" s="6">
        <v>81.99</v>
      </c>
      <c r="K2022" s="7">
        <v>0</v>
      </c>
      <c r="L2022" s="6">
        <v>43.95</v>
      </c>
      <c r="M2022" s="6">
        <f t="shared" si="124"/>
        <v>163.98</v>
      </c>
      <c r="N2022" s="6">
        <f t="shared" si="125"/>
        <v>87.9</v>
      </c>
      <c r="O2022" s="6">
        <f t="shared" si="126"/>
        <v>76.079999999999984</v>
      </c>
      <c r="P2022" s="8">
        <f t="shared" si="127"/>
        <v>0.46395901939260881</v>
      </c>
      <c r="Q2022" s="9">
        <f>YEAR(SalesDataTable[[#This Row],[Order Date]])</f>
        <v>2026</v>
      </c>
      <c r="R2022" s="8" t="str">
        <f>"Q"&amp;ROUNDUP(MONTH(SalesDataTable[[#This Row],[Order Date]])/3,0)</f>
        <v>Q3</v>
      </c>
      <c r="S2022" s="5">
        <f>MONTH(SalesDataTable[[#This Row],[Order Date]])</f>
        <v>9</v>
      </c>
      <c r="T2022" s="8" t="str">
        <f>TEXT(SalesDataTable[[#This Row],[Order Date]],"mmm")</f>
        <v>Sep</v>
      </c>
    </row>
    <row r="2023" spans="1:20" ht="15.75" x14ac:dyDescent="0.25">
      <c r="A2023" s="2">
        <v>3382</v>
      </c>
      <c r="B2023" s="3">
        <v>46295</v>
      </c>
      <c r="C2023" s="4" t="s">
        <v>40</v>
      </c>
      <c r="D2023" s="4" t="s">
        <v>41</v>
      </c>
      <c r="E2023" s="4" t="s">
        <v>48</v>
      </c>
      <c r="F2023" s="4" t="s">
        <v>33</v>
      </c>
      <c r="G2023" s="4" t="s">
        <v>24</v>
      </c>
      <c r="H2023" s="4" t="s">
        <v>25</v>
      </c>
      <c r="I2023" s="5">
        <v>2</v>
      </c>
      <c r="J2023" s="6">
        <v>81.13</v>
      </c>
      <c r="K2023" s="7">
        <v>0</v>
      </c>
      <c r="L2023" s="6">
        <v>43.7</v>
      </c>
      <c r="M2023" s="6">
        <f t="shared" si="124"/>
        <v>162.26</v>
      </c>
      <c r="N2023" s="6">
        <f t="shared" si="125"/>
        <v>87.4</v>
      </c>
      <c r="O2023" s="6">
        <f t="shared" si="126"/>
        <v>74.859999999999985</v>
      </c>
      <c r="P2023" s="8">
        <f t="shared" si="127"/>
        <v>0.46135831381733017</v>
      </c>
      <c r="Q2023" s="9">
        <f>YEAR(SalesDataTable[[#This Row],[Order Date]])</f>
        <v>2026</v>
      </c>
      <c r="R2023" s="8" t="str">
        <f>"Q"&amp;ROUNDUP(MONTH(SalesDataTable[[#This Row],[Order Date]])/3,0)</f>
        <v>Q3</v>
      </c>
      <c r="S2023" s="5">
        <f>MONTH(SalesDataTable[[#This Row],[Order Date]])</f>
        <v>9</v>
      </c>
      <c r="T2023" s="8" t="str">
        <f>TEXT(SalesDataTable[[#This Row],[Order Date]],"mmm")</f>
        <v>Sep</v>
      </c>
    </row>
    <row r="2024" spans="1:20" ht="15.75" x14ac:dyDescent="0.25">
      <c r="A2024" s="2">
        <v>3814</v>
      </c>
      <c r="B2024" s="3">
        <v>46295</v>
      </c>
      <c r="C2024" s="4" t="s">
        <v>26</v>
      </c>
      <c r="D2024" s="4" t="s">
        <v>63</v>
      </c>
      <c r="E2024" s="4" t="s">
        <v>28</v>
      </c>
      <c r="F2024" s="4" t="s">
        <v>23</v>
      </c>
      <c r="G2024" s="4" t="s">
        <v>29</v>
      </c>
      <c r="H2024" s="4" t="s">
        <v>37</v>
      </c>
      <c r="I2024" s="5">
        <v>5</v>
      </c>
      <c r="J2024" s="6">
        <v>141.08000000000001</v>
      </c>
      <c r="K2024" s="7">
        <v>0.05</v>
      </c>
      <c r="L2024" s="6">
        <v>78.23</v>
      </c>
      <c r="M2024" s="6">
        <f t="shared" si="124"/>
        <v>670.13000000000011</v>
      </c>
      <c r="N2024" s="6">
        <f t="shared" si="125"/>
        <v>391.15000000000003</v>
      </c>
      <c r="O2024" s="6">
        <f t="shared" si="126"/>
        <v>278.98000000000008</v>
      </c>
      <c r="P2024" s="8">
        <f t="shared" si="127"/>
        <v>0.4163072836613792</v>
      </c>
      <c r="Q2024" s="9">
        <f>YEAR(SalesDataTable[[#This Row],[Order Date]])</f>
        <v>2026</v>
      </c>
      <c r="R2024" s="8" t="str">
        <f>"Q"&amp;ROUNDUP(MONTH(SalesDataTable[[#This Row],[Order Date]])/3,0)</f>
        <v>Q3</v>
      </c>
      <c r="S2024" s="5">
        <f>MONTH(SalesDataTable[[#This Row],[Order Date]])</f>
        <v>9</v>
      </c>
      <c r="T2024" s="8" t="str">
        <f>TEXT(SalesDataTable[[#This Row],[Order Date]],"mmm")</f>
        <v>Sep</v>
      </c>
    </row>
    <row r="2025" spans="1:20" ht="15.75" x14ac:dyDescent="0.25">
      <c r="A2025" s="2">
        <v>3818</v>
      </c>
      <c r="B2025" s="3">
        <v>46295</v>
      </c>
      <c r="C2025" s="4" t="s">
        <v>20</v>
      </c>
      <c r="D2025" s="4" t="s">
        <v>70</v>
      </c>
      <c r="E2025" s="4" t="s">
        <v>22</v>
      </c>
      <c r="F2025" s="4" t="s">
        <v>23</v>
      </c>
      <c r="G2025" s="4" t="s">
        <v>34</v>
      </c>
      <c r="H2025" s="4" t="s">
        <v>35</v>
      </c>
      <c r="I2025" s="5">
        <v>5</v>
      </c>
      <c r="J2025" s="6">
        <v>36.18</v>
      </c>
      <c r="K2025" s="7">
        <v>0</v>
      </c>
      <c r="L2025" s="6">
        <v>13.66</v>
      </c>
      <c r="M2025" s="6">
        <f t="shared" si="124"/>
        <v>180.9</v>
      </c>
      <c r="N2025" s="6">
        <f t="shared" si="125"/>
        <v>68.3</v>
      </c>
      <c r="O2025" s="6">
        <f t="shared" si="126"/>
        <v>112.60000000000001</v>
      </c>
      <c r="P2025" s="8">
        <f t="shared" si="127"/>
        <v>0.62244333886124936</v>
      </c>
      <c r="Q2025" s="9">
        <f>YEAR(SalesDataTable[[#This Row],[Order Date]])</f>
        <v>2026</v>
      </c>
      <c r="R2025" s="8" t="str">
        <f>"Q"&amp;ROUNDUP(MONTH(SalesDataTable[[#This Row],[Order Date]])/3,0)</f>
        <v>Q3</v>
      </c>
      <c r="S2025" s="5">
        <f>MONTH(SalesDataTable[[#This Row],[Order Date]])</f>
        <v>9</v>
      </c>
      <c r="T2025" s="8" t="str">
        <f>TEXT(SalesDataTable[[#This Row],[Order Date]],"mmm")</f>
        <v>Sep</v>
      </c>
    </row>
    <row r="2026" spans="1:20" ht="15.75" x14ac:dyDescent="0.25">
      <c r="A2026" s="2">
        <v>4347</v>
      </c>
      <c r="B2026" s="3">
        <v>46295</v>
      </c>
      <c r="C2026" s="4" t="s">
        <v>40</v>
      </c>
      <c r="D2026" s="4" t="s">
        <v>67</v>
      </c>
      <c r="E2026" s="4" t="s">
        <v>48</v>
      </c>
      <c r="F2026" s="4" t="s">
        <v>33</v>
      </c>
      <c r="G2026" s="4" t="s">
        <v>24</v>
      </c>
      <c r="H2026" s="4" t="s">
        <v>25</v>
      </c>
      <c r="I2026" s="5">
        <v>1</v>
      </c>
      <c r="J2026" s="6">
        <v>81.06</v>
      </c>
      <c r="K2026" s="7">
        <v>0.05</v>
      </c>
      <c r="L2026" s="6">
        <v>43.54</v>
      </c>
      <c r="M2026" s="6">
        <f t="shared" si="124"/>
        <v>77.007000000000005</v>
      </c>
      <c r="N2026" s="6">
        <f t="shared" si="125"/>
        <v>43.54</v>
      </c>
      <c r="O2026" s="6">
        <f t="shared" si="126"/>
        <v>33.467000000000006</v>
      </c>
      <c r="P2026" s="8">
        <f t="shared" si="127"/>
        <v>0.434596854831379</v>
      </c>
      <c r="Q2026" s="9">
        <f>YEAR(SalesDataTable[[#This Row],[Order Date]])</f>
        <v>2026</v>
      </c>
      <c r="R2026" s="8" t="str">
        <f>"Q"&amp;ROUNDUP(MONTH(SalesDataTable[[#This Row],[Order Date]])/3,0)</f>
        <v>Q3</v>
      </c>
      <c r="S2026" s="5">
        <f>MONTH(SalesDataTable[[#This Row],[Order Date]])</f>
        <v>9</v>
      </c>
      <c r="T2026" s="8" t="str">
        <f>TEXT(SalesDataTable[[#This Row],[Order Date]],"mmm")</f>
        <v>Sep</v>
      </c>
    </row>
    <row r="2027" spans="1:20" ht="15.75" x14ac:dyDescent="0.25">
      <c r="A2027" s="2">
        <v>4646</v>
      </c>
      <c r="B2027" s="3">
        <v>46295</v>
      </c>
      <c r="C2027" s="4" t="s">
        <v>31</v>
      </c>
      <c r="D2027" s="4" t="s">
        <v>38</v>
      </c>
      <c r="E2027" s="4" t="s">
        <v>22</v>
      </c>
      <c r="F2027" s="4" t="s">
        <v>36</v>
      </c>
      <c r="G2027" s="4" t="s">
        <v>54</v>
      </c>
      <c r="H2027" s="4" t="s">
        <v>65</v>
      </c>
      <c r="I2027" s="5">
        <v>1</v>
      </c>
      <c r="J2027" s="6">
        <v>49.51</v>
      </c>
      <c r="K2027" s="7">
        <v>0.15</v>
      </c>
      <c r="L2027" s="6">
        <v>21.4</v>
      </c>
      <c r="M2027" s="6">
        <f t="shared" si="124"/>
        <v>42.083499999999994</v>
      </c>
      <c r="N2027" s="6">
        <f t="shared" si="125"/>
        <v>21.4</v>
      </c>
      <c r="O2027" s="6">
        <f t="shared" si="126"/>
        <v>20.683499999999995</v>
      </c>
      <c r="P2027" s="8">
        <f t="shared" si="127"/>
        <v>0.49148716242707946</v>
      </c>
      <c r="Q2027" s="9">
        <f>YEAR(SalesDataTable[[#This Row],[Order Date]])</f>
        <v>2026</v>
      </c>
      <c r="R2027" s="8" t="str">
        <f>"Q"&amp;ROUNDUP(MONTH(SalesDataTable[[#This Row],[Order Date]])/3,0)</f>
        <v>Q3</v>
      </c>
      <c r="S2027" s="5">
        <f>MONTH(SalesDataTable[[#This Row],[Order Date]])</f>
        <v>9</v>
      </c>
      <c r="T2027" s="8" t="str">
        <f>TEXT(SalesDataTable[[#This Row],[Order Date]],"mmm")</f>
        <v>Sep</v>
      </c>
    </row>
    <row r="2028" spans="1:20" ht="15.75" x14ac:dyDescent="0.25">
      <c r="A2028" s="2">
        <v>5102</v>
      </c>
      <c r="B2028" s="3">
        <v>46295</v>
      </c>
      <c r="C2028" s="4" t="s">
        <v>26</v>
      </c>
      <c r="D2028" s="4" t="s">
        <v>69</v>
      </c>
      <c r="E2028" s="4" t="s">
        <v>22</v>
      </c>
      <c r="F2028" s="4" t="s">
        <v>33</v>
      </c>
      <c r="G2028" s="4" t="s">
        <v>43</v>
      </c>
      <c r="H2028" s="4" t="s">
        <v>49</v>
      </c>
      <c r="I2028" s="5">
        <v>1</v>
      </c>
      <c r="J2028" s="6">
        <v>196.74</v>
      </c>
      <c r="K2028" s="7">
        <v>0.15</v>
      </c>
      <c r="L2028" s="6">
        <v>102.01</v>
      </c>
      <c r="M2028" s="6">
        <f t="shared" si="124"/>
        <v>167.22900000000001</v>
      </c>
      <c r="N2028" s="6">
        <f t="shared" si="125"/>
        <v>102.01</v>
      </c>
      <c r="O2028" s="6">
        <f t="shared" si="126"/>
        <v>65.219000000000008</v>
      </c>
      <c r="P2028" s="8">
        <f t="shared" si="127"/>
        <v>0.38999814625453721</v>
      </c>
      <c r="Q2028" s="9">
        <f>YEAR(SalesDataTable[[#This Row],[Order Date]])</f>
        <v>2026</v>
      </c>
      <c r="R2028" s="8" t="str">
        <f>"Q"&amp;ROUNDUP(MONTH(SalesDataTable[[#This Row],[Order Date]])/3,0)</f>
        <v>Q3</v>
      </c>
      <c r="S2028" s="5">
        <f>MONTH(SalesDataTable[[#This Row],[Order Date]])</f>
        <v>9</v>
      </c>
      <c r="T2028" s="8" t="str">
        <f>TEXT(SalesDataTable[[#This Row],[Order Date]],"mmm")</f>
        <v>Sep</v>
      </c>
    </row>
    <row r="2029" spans="1:20" ht="15.75" x14ac:dyDescent="0.25">
      <c r="A2029" s="2">
        <v>5152</v>
      </c>
      <c r="B2029" s="3">
        <v>46295</v>
      </c>
      <c r="C2029" s="4" t="s">
        <v>40</v>
      </c>
      <c r="D2029" s="4" t="s">
        <v>67</v>
      </c>
      <c r="E2029" s="4" t="s">
        <v>22</v>
      </c>
      <c r="F2029" s="4" t="s">
        <v>33</v>
      </c>
      <c r="G2029" s="4" t="s">
        <v>29</v>
      </c>
      <c r="H2029" s="4" t="s">
        <v>30</v>
      </c>
      <c r="I2029" s="5">
        <v>2</v>
      </c>
      <c r="J2029" s="6">
        <v>91.78</v>
      </c>
      <c r="K2029" s="7">
        <v>0.1</v>
      </c>
      <c r="L2029" s="6">
        <v>45.51</v>
      </c>
      <c r="M2029" s="6">
        <f t="shared" si="124"/>
        <v>165.20400000000001</v>
      </c>
      <c r="N2029" s="6">
        <f t="shared" si="125"/>
        <v>91.02</v>
      </c>
      <c r="O2029" s="6">
        <f t="shared" si="126"/>
        <v>74.184000000000012</v>
      </c>
      <c r="P2029" s="8">
        <f t="shared" si="127"/>
        <v>0.44904481731677204</v>
      </c>
      <c r="Q2029" s="9">
        <f>YEAR(SalesDataTable[[#This Row],[Order Date]])</f>
        <v>2026</v>
      </c>
      <c r="R2029" s="8" t="str">
        <f>"Q"&amp;ROUNDUP(MONTH(SalesDataTable[[#This Row],[Order Date]])/3,0)</f>
        <v>Q3</v>
      </c>
      <c r="S2029" s="5">
        <f>MONTH(SalesDataTable[[#This Row],[Order Date]])</f>
        <v>9</v>
      </c>
      <c r="T2029" s="8" t="str">
        <f>TEXT(SalesDataTable[[#This Row],[Order Date]],"mmm")</f>
        <v>Sep</v>
      </c>
    </row>
    <row r="2030" spans="1:20" ht="15.75" x14ac:dyDescent="0.25">
      <c r="A2030" s="2">
        <v>151</v>
      </c>
      <c r="B2030" s="3">
        <v>46296</v>
      </c>
      <c r="C2030" s="4" t="s">
        <v>31</v>
      </c>
      <c r="D2030" s="4" t="s">
        <v>59</v>
      </c>
      <c r="E2030" s="4" t="s">
        <v>22</v>
      </c>
      <c r="F2030" s="4" t="s">
        <v>33</v>
      </c>
      <c r="G2030" s="4" t="s">
        <v>29</v>
      </c>
      <c r="H2030" s="4" t="s">
        <v>37</v>
      </c>
      <c r="I2030" s="5">
        <v>5</v>
      </c>
      <c r="J2030" s="6">
        <v>146.69</v>
      </c>
      <c r="K2030" s="7">
        <v>0</v>
      </c>
      <c r="L2030" s="6">
        <v>79</v>
      </c>
      <c r="M2030" s="6">
        <f t="shared" si="124"/>
        <v>733.45</v>
      </c>
      <c r="N2030" s="6">
        <f t="shared" si="125"/>
        <v>395</v>
      </c>
      <c r="O2030" s="6">
        <f t="shared" si="126"/>
        <v>338.45000000000005</v>
      </c>
      <c r="P2030" s="8">
        <f t="shared" si="127"/>
        <v>0.46144931488172342</v>
      </c>
      <c r="Q2030" s="9">
        <f>YEAR(SalesDataTable[[#This Row],[Order Date]])</f>
        <v>2026</v>
      </c>
      <c r="R2030" s="8" t="str">
        <f>"Q"&amp;ROUNDUP(MONTH(SalesDataTable[[#This Row],[Order Date]])/3,0)</f>
        <v>Q4</v>
      </c>
      <c r="S2030" s="5">
        <f>MONTH(SalesDataTable[[#This Row],[Order Date]])</f>
        <v>10</v>
      </c>
      <c r="T2030" s="8" t="str">
        <f>TEXT(SalesDataTable[[#This Row],[Order Date]],"mmm")</f>
        <v>Oct</v>
      </c>
    </row>
    <row r="2031" spans="1:20" ht="15.75" x14ac:dyDescent="0.25">
      <c r="A2031" s="2">
        <v>1292</v>
      </c>
      <c r="B2031" s="3">
        <v>46296</v>
      </c>
      <c r="C2031" s="4" t="s">
        <v>20</v>
      </c>
      <c r="D2031" s="4" t="s">
        <v>56</v>
      </c>
      <c r="E2031" s="4" t="s">
        <v>39</v>
      </c>
      <c r="F2031" s="4" t="s">
        <v>33</v>
      </c>
      <c r="G2031" s="4" t="s">
        <v>43</v>
      </c>
      <c r="H2031" s="4" t="s">
        <v>60</v>
      </c>
      <c r="I2031" s="5">
        <v>1</v>
      </c>
      <c r="J2031" s="6">
        <v>79.81</v>
      </c>
      <c r="K2031" s="7">
        <v>0</v>
      </c>
      <c r="L2031" s="6">
        <v>39.08</v>
      </c>
      <c r="M2031" s="6">
        <f t="shared" si="124"/>
        <v>79.81</v>
      </c>
      <c r="N2031" s="6">
        <f t="shared" si="125"/>
        <v>39.08</v>
      </c>
      <c r="O2031" s="6">
        <f t="shared" si="126"/>
        <v>40.730000000000004</v>
      </c>
      <c r="P2031" s="8">
        <f t="shared" si="127"/>
        <v>0.5103370504949255</v>
      </c>
      <c r="Q2031" s="9">
        <f>YEAR(SalesDataTable[[#This Row],[Order Date]])</f>
        <v>2026</v>
      </c>
      <c r="R2031" s="8" t="str">
        <f>"Q"&amp;ROUNDUP(MONTH(SalesDataTable[[#This Row],[Order Date]])/3,0)</f>
        <v>Q4</v>
      </c>
      <c r="S2031" s="5">
        <f>MONTH(SalesDataTable[[#This Row],[Order Date]])</f>
        <v>10</v>
      </c>
      <c r="T2031" s="8" t="str">
        <f>TEXT(SalesDataTable[[#This Row],[Order Date]],"mmm")</f>
        <v>Oct</v>
      </c>
    </row>
    <row r="2032" spans="1:20" ht="15.75" x14ac:dyDescent="0.25">
      <c r="A2032" s="2">
        <v>1862</v>
      </c>
      <c r="B2032" s="3">
        <v>46296</v>
      </c>
      <c r="C2032" s="4" t="s">
        <v>40</v>
      </c>
      <c r="D2032" s="4" t="s">
        <v>53</v>
      </c>
      <c r="E2032" s="4" t="s">
        <v>22</v>
      </c>
      <c r="F2032" s="4" t="s">
        <v>33</v>
      </c>
      <c r="G2032" s="4" t="s">
        <v>43</v>
      </c>
      <c r="H2032" s="4" t="s">
        <v>71</v>
      </c>
      <c r="I2032" s="5">
        <v>5</v>
      </c>
      <c r="J2032" s="6">
        <v>121.63</v>
      </c>
      <c r="K2032" s="7">
        <v>0.05</v>
      </c>
      <c r="L2032" s="6">
        <v>61.7</v>
      </c>
      <c r="M2032" s="6">
        <f t="shared" si="124"/>
        <v>577.74249999999995</v>
      </c>
      <c r="N2032" s="6">
        <f t="shared" si="125"/>
        <v>308.5</v>
      </c>
      <c r="O2032" s="6">
        <f t="shared" si="126"/>
        <v>269.24249999999995</v>
      </c>
      <c r="P2032" s="8">
        <f t="shared" si="127"/>
        <v>0.46602508903187834</v>
      </c>
      <c r="Q2032" s="9">
        <f>YEAR(SalesDataTable[[#This Row],[Order Date]])</f>
        <v>2026</v>
      </c>
      <c r="R2032" s="8" t="str">
        <f>"Q"&amp;ROUNDUP(MONTH(SalesDataTable[[#This Row],[Order Date]])/3,0)</f>
        <v>Q4</v>
      </c>
      <c r="S2032" s="5">
        <f>MONTH(SalesDataTable[[#This Row],[Order Date]])</f>
        <v>10</v>
      </c>
      <c r="T2032" s="8" t="str">
        <f>TEXT(SalesDataTable[[#This Row],[Order Date]],"mmm")</f>
        <v>Oct</v>
      </c>
    </row>
    <row r="2033" spans="1:20" ht="15.75" x14ac:dyDescent="0.25">
      <c r="A2033" s="2">
        <v>2569</v>
      </c>
      <c r="B2033" s="3">
        <v>46296</v>
      </c>
      <c r="C2033" s="4" t="s">
        <v>40</v>
      </c>
      <c r="D2033" s="4" t="s">
        <v>67</v>
      </c>
      <c r="E2033" s="4" t="s">
        <v>28</v>
      </c>
      <c r="F2033" s="4" t="s">
        <v>36</v>
      </c>
      <c r="G2033" s="4" t="s">
        <v>24</v>
      </c>
      <c r="H2033" s="4" t="s">
        <v>42</v>
      </c>
      <c r="I2033" s="5">
        <v>10</v>
      </c>
      <c r="J2033" s="6">
        <v>50.42</v>
      </c>
      <c r="K2033" s="7">
        <v>0.05</v>
      </c>
      <c r="L2033" s="6">
        <v>22.5</v>
      </c>
      <c r="M2033" s="6">
        <f t="shared" si="124"/>
        <v>478.99</v>
      </c>
      <c r="N2033" s="6">
        <f t="shared" si="125"/>
        <v>225</v>
      </c>
      <c r="O2033" s="6">
        <f t="shared" si="126"/>
        <v>253.99</v>
      </c>
      <c r="P2033" s="8">
        <f t="shared" si="127"/>
        <v>0.53026159210004387</v>
      </c>
      <c r="Q2033" s="9">
        <f>YEAR(SalesDataTable[[#This Row],[Order Date]])</f>
        <v>2026</v>
      </c>
      <c r="R2033" s="8" t="str">
        <f>"Q"&amp;ROUNDUP(MONTH(SalesDataTable[[#This Row],[Order Date]])/3,0)</f>
        <v>Q4</v>
      </c>
      <c r="S2033" s="5">
        <f>MONTH(SalesDataTable[[#This Row],[Order Date]])</f>
        <v>10</v>
      </c>
      <c r="T2033" s="8" t="str">
        <f>TEXT(SalesDataTable[[#This Row],[Order Date]],"mmm")</f>
        <v>Oct</v>
      </c>
    </row>
    <row r="2034" spans="1:20" ht="15.75" x14ac:dyDescent="0.25">
      <c r="A2034" s="2">
        <v>3333</v>
      </c>
      <c r="B2034" s="3">
        <v>46296</v>
      </c>
      <c r="C2034" s="4" t="s">
        <v>31</v>
      </c>
      <c r="D2034" s="4" t="s">
        <v>45</v>
      </c>
      <c r="E2034" s="4" t="s">
        <v>22</v>
      </c>
      <c r="F2034" s="4" t="s">
        <v>33</v>
      </c>
      <c r="G2034" s="4" t="s">
        <v>43</v>
      </c>
      <c r="H2034" s="4" t="s">
        <v>60</v>
      </c>
      <c r="I2034" s="5">
        <v>3</v>
      </c>
      <c r="J2034" s="6">
        <v>80.67</v>
      </c>
      <c r="K2034" s="7">
        <v>0</v>
      </c>
      <c r="L2034" s="6">
        <v>39.94</v>
      </c>
      <c r="M2034" s="6">
        <f t="shared" si="124"/>
        <v>242.01</v>
      </c>
      <c r="N2034" s="6">
        <f t="shared" si="125"/>
        <v>119.82</v>
      </c>
      <c r="O2034" s="6">
        <f t="shared" si="126"/>
        <v>122.19</v>
      </c>
      <c r="P2034" s="8">
        <f t="shared" si="127"/>
        <v>0.50489649188050079</v>
      </c>
      <c r="Q2034" s="9">
        <f>YEAR(SalesDataTable[[#This Row],[Order Date]])</f>
        <v>2026</v>
      </c>
      <c r="R2034" s="8" t="str">
        <f>"Q"&amp;ROUNDUP(MONTH(SalesDataTable[[#This Row],[Order Date]])/3,0)</f>
        <v>Q4</v>
      </c>
      <c r="S2034" s="5">
        <f>MONTH(SalesDataTable[[#This Row],[Order Date]])</f>
        <v>10</v>
      </c>
      <c r="T2034" s="8" t="str">
        <f>TEXT(SalesDataTable[[#This Row],[Order Date]],"mmm")</f>
        <v>Oct</v>
      </c>
    </row>
    <row r="2035" spans="1:20" ht="15.75" x14ac:dyDescent="0.25">
      <c r="A2035" s="2">
        <v>3830</v>
      </c>
      <c r="B2035" s="3">
        <v>46296</v>
      </c>
      <c r="C2035" s="4" t="s">
        <v>40</v>
      </c>
      <c r="D2035" s="4" t="s">
        <v>67</v>
      </c>
      <c r="E2035" s="4" t="s">
        <v>22</v>
      </c>
      <c r="F2035" s="4" t="s">
        <v>36</v>
      </c>
      <c r="G2035" s="4" t="s">
        <v>29</v>
      </c>
      <c r="H2035" s="4" t="s">
        <v>57</v>
      </c>
      <c r="I2035" s="5">
        <v>2</v>
      </c>
      <c r="J2035" s="6">
        <v>152.12</v>
      </c>
      <c r="K2035" s="7">
        <v>0</v>
      </c>
      <c r="L2035" s="6">
        <v>79.53</v>
      </c>
      <c r="M2035" s="6">
        <f t="shared" si="124"/>
        <v>304.24</v>
      </c>
      <c r="N2035" s="6">
        <f t="shared" si="125"/>
        <v>159.06</v>
      </c>
      <c r="O2035" s="6">
        <f t="shared" si="126"/>
        <v>145.18</v>
      </c>
      <c r="P2035" s="8">
        <f t="shared" si="127"/>
        <v>0.47718906126742044</v>
      </c>
      <c r="Q2035" s="9">
        <f>YEAR(SalesDataTable[[#This Row],[Order Date]])</f>
        <v>2026</v>
      </c>
      <c r="R2035" s="8" t="str">
        <f>"Q"&amp;ROUNDUP(MONTH(SalesDataTable[[#This Row],[Order Date]])/3,0)</f>
        <v>Q4</v>
      </c>
      <c r="S2035" s="5">
        <f>MONTH(SalesDataTable[[#This Row],[Order Date]])</f>
        <v>10</v>
      </c>
      <c r="T2035" s="8" t="str">
        <f>TEXT(SalesDataTable[[#This Row],[Order Date]],"mmm")</f>
        <v>Oct</v>
      </c>
    </row>
    <row r="2036" spans="1:20" ht="15.75" x14ac:dyDescent="0.25">
      <c r="A2036" s="2">
        <v>4868</v>
      </c>
      <c r="B2036" s="3">
        <v>46296</v>
      </c>
      <c r="C2036" s="4" t="s">
        <v>31</v>
      </c>
      <c r="D2036" s="4" t="s">
        <v>45</v>
      </c>
      <c r="E2036" s="4" t="s">
        <v>28</v>
      </c>
      <c r="F2036" s="4" t="s">
        <v>33</v>
      </c>
      <c r="G2036" s="4" t="s">
        <v>43</v>
      </c>
      <c r="H2036" s="4" t="s">
        <v>60</v>
      </c>
      <c r="I2036" s="5">
        <v>4</v>
      </c>
      <c r="J2036" s="6">
        <v>82.54</v>
      </c>
      <c r="K2036" s="7">
        <v>0.15</v>
      </c>
      <c r="L2036" s="6">
        <v>39.74</v>
      </c>
      <c r="M2036" s="6">
        <f t="shared" si="124"/>
        <v>280.63600000000002</v>
      </c>
      <c r="N2036" s="6">
        <f t="shared" si="125"/>
        <v>158.96</v>
      </c>
      <c r="O2036" s="6">
        <f t="shared" si="126"/>
        <v>121.67600000000002</v>
      </c>
      <c r="P2036" s="8">
        <f t="shared" si="127"/>
        <v>0.43357231431462823</v>
      </c>
      <c r="Q2036" s="9">
        <f>YEAR(SalesDataTable[[#This Row],[Order Date]])</f>
        <v>2026</v>
      </c>
      <c r="R2036" s="8" t="str">
        <f>"Q"&amp;ROUNDUP(MONTH(SalesDataTable[[#This Row],[Order Date]])/3,0)</f>
        <v>Q4</v>
      </c>
      <c r="S2036" s="5">
        <f>MONTH(SalesDataTable[[#This Row],[Order Date]])</f>
        <v>10</v>
      </c>
      <c r="T2036" s="8" t="str">
        <f>TEXT(SalesDataTable[[#This Row],[Order Date]],"mmm")</f>
        <v>Oct</v>
      </c>
    </row>
    <row r="2037" spans="1:20" ht="15.75" x14ac:dyDescent="0.25">
      <c r="A2037" s="2">
        <v>2250</v>
      </c>
      <c r="B2037" s="3">
        <v>46297</v>
      </c>
      <c r="C2037" s="4" t="s">
        <v>40</v>
      </c>
      <c r="D2037" s="4" t="s">
        <v>67</v>
      </c>
      <c r="E2037" s="4" t="s">
        <v>39</v>
      </c>
      <c r="F2037" s="4" t="s">
        <v>23</v>
      </c>
      <c r="G2037" s="4" t="s">
        <v>24</v>
      </c>
      <c r="H2037" s="4" t="s">
        <v>42</v>
      </c>
      <c r="I2037" s="5">
        <v>2</v>
      </c>
      <c r="J2037" s="6">
        <v>50.43</v>
      </c>
      <c r="K2037" s="7">
        <v>0</v>
      </c>
      <c r="L2037" s="6">
        <v>23.04</v>
      </c>
      <c r="M2037" s="6">
        <f t="shared" si="124"/>
        <v>100.86</v>
      </c>
      <c r="N2037" s="6">
        <f t="shared" si="125"/>
        <v>46.08</v>
      </c>
      <c r="O2037" s="6">
        <f t="shared" si="126"/>
        <v>54.78</v>
      </c>
      <c r="P2037" s="8">
        <f t="shared" si="127"/>
        <v>0.54312908982748365</v>
      </c>
      <c r="Q2037" s="9">
        <f>YEAR(SalesDataTable[[#This Row],[Order Date]])</f>
        <v>2026</v>
      </c>
      <c r="R2037" s="8" t="str">
        <f>"Q"&amp;ROUNDUP(MONTH(SalesDataTable[[#This Row],[Order Date]])/3,0)</f>
        <v>Q4</v>
      </c>
      <c r="S2037" s="5">
        <f>MONTH(SalesDataTable[[#This Row],[Order Date]])</f>
        <v>10</v>
      </c>
      <c r="T2037" s="8" t="str">
        <f>TEXT(SalesDataTable[[#This Row],[Order Date]],"mmm")</f>
        <v>Oct</v>
      </c>
    </row>
    <row r="2038" spans="1:20" ht="15.75" x14ac:dyDescent="0.25">
      <c r="A2038" s="2">
        <v>2516</v>
      </c>
      <c r="B2038" s="3">
        <v>46297</v>
      </c>
      <c r="C2038" s="4" t="s">
        <v>31</v>
      </c>
      <c r="D2038" s="4" t="s">
        <v>59</v>
      </c>
      <c r="E2038" s="4" t="s">
        <v>22</v>
      </c>
      <c r="F2038" s="4" t="s">
        <v>33</v>
      </c>
      <c r="G2038" s="4" t="s">
        <v>43</v>
      </c>
      <c r="H2038" s="4" t="s">
        <v>49</v>
      </c>
      <c r="I2038" s="5">
        <v>2</v>
      </c>
      <c r="J2038" s="6">
        <v>198.57</v>
      </c>
      <c r="K2038" s="7">
        <v>0.15</v>
      </c>
      <c r="L2038" s="6">
        <v>101.08</v>
      </c>
      <c r="M2038" s="6">
        <f t="shared" si="124"/>
        <v>337.56899999999996</v>
      </c>
      <c r="N2038" s="6">
        <f t="shared" si="125"/>
        <v>202.16</v>
      </c>
      <c r="O2038" s="6">
        <f t="shared" si="126"/>
        <v>135.40899999999996</v>
      </c>
      <c r="P2038" s="8">
        <f t="shared" si="127"/>
        <v>0.4011298430839324</v>
      </c>
      <c r="Q2038" s="9">
        <f>YEAR(SalesDataTable[[#This Row],[Order Date]])</f>
        <v>2026</v>
      </c>
      <c r="R2038" s="8" t="str">
        <f>"Q"&amp;ROUNDUP(MONTH(SalesDataTable[[#This Row],[Order Date]])/3,0)</f>
        <v>Q4</v>
      </c>
      <c r="S2038" s="5">
        <f>MONTH(SalesDataTable[[#This Row],[Order Date]])</f>
        <v>10</v>
      </c>
      <c r="T2038" s="8" t="str">
        <f>TEXT(SalesDataTable[[#This Row],[Order Date]],"mmm")</f>
        <v>Oct</v>
      </c>
    </row>
    <row r="2039" spans="1:20" ht="15.75" x14ac:dyDescent="0.25">
      <c r="A2039" s="2">
        <v>809</v>
      </c>
      <c r="B2039" s="3">
        <v>46298</v>
      </c>
      <c r="C2039" s="4" t="s">
        <v>40</v>
      </c>
      <c r="D2039" s="4" t="s">
        <v>53</v>
      </c>
      <c r="E2039" s="4" t="s">
        <v>22</v>
      </c>
      <c r="F2039" s="4" t="s">
        <v>33</v>
      </c>
      <c r="G2039" s="4" t="s">
        <v>54</v>
      </c>
      <c r="H2039" s="4" t="s">
        <v>55</v>
      </c>
      <c r="I2039" s="5">
        <v>2</v>
      </c>
      <c r="J2039" s="6">
        <v>41.06</v>
      </c>
      <c r="K2039" s="7">
        <v>0.05</v>
      </c>
      <c r="L2039" s="6">
        <v>14.54</v>
      </c>
      <c r="M2039" s="6">
        <f t="shared" si="124"/>
        <v>78.013999999999996</v>
      </c>
      <c r="N2039" s="6">
        <f t="shared" si="125"/>
        <v>29.08</v>
      </c>
      <c r="O2039" s="6">
        <f t="shared" si="126"/>
        <v>48.933999999999997</v>
      </c>
      <c r="P2039" s="8">
        <f t="shared" si="127"/>
        <v>0.62724639167328944</v>
      </c>
      <c r="Q2039" s="9">
        <f>YEAR(SalesDataTable[[#This Row],[Order Date]])</f>
        <v>2026</v>
      </c>
      <c r="R2039" s="8" t="str">
        <f>"Q"&amp;ROUNDUP(MONTH(SalesDataTable[[#This Row],[Order Date]])/3,0)</f>
        <v>Q4</v>
      </c>
      <c r="S2039" s="5">
        <f>MONTH(SalesDataTable[[#This Row],[Order Date]])</f>
        <v>10</v>
      </c>
      <c r="T2039" s="8" t="str">
        <f>TEXT(SalesDataTable[[#This Row],[Order Date]],"mmm")</f>
        <v>Oct</v>
      </c>
    </row>
    <row r="2040" spans="1:20" ht="15.75" x14ac:dyDescent="0.25">
      <c r="A2040" s="2">
        <v>1852</v>
      </c>
      <c r="B2040" s="3">
        <v>46298</v>
      </c>
      <c r="C2040" s="4" t="s">
        <v>26</v>
      </c>
      <c r="D2040" s="4" t="s">
        <v>63</v>
      </c>
      <c r="E2040" s="4" t="s">
        <v>28</v>
      </c>
      <c r="F2040" s="4" t="s">
        <v>36</v>
      </c>
      <c r="G2040" s="4" t="s">
        <v>34</v>
      </c>
      <c r="H2040" s="4" t="s">
        <v>68</v>
      </c>
      <c r="I2040" s="5">
        <v>4</v>
      </c>
      <c r="J2040" s="6">
        <v>162.19</v>
      </c>
      <c r="K2040" s="7">
        <v>0.15</v>
      </c>
      <c r="L2040" s="6">
        <v>89.81</v>
      </c>
      <c r="M2040" s="6">
        <f t="shared" si="124"/>
        <v>551.44600000000003</v>
      </c>
      <c r="N2040" s="6">
        <f t="shared" si="125"/>
        <v>359.24</v>
      </c>
      <c r="O2040" s="6">
        <f t="shared" si="126"/>
        <v>192.20600000000002</v>
      </c>
      <c r="P2040" s="8">
        <f t="shared" si="127"/>
        <v>0.34854908730863948</v>
      </c>
      <c r="Q2040" s="9">
        <f>YEAR(SalesDataTable[[#This Row],[Order Date]])</f>
        <v>2026</v>
      </c>
      <c r="R2040" s="8" t="str">
        <f>"Q"&amp;ROUNDUP(MONTH(SalesDataTable[[#This Row],[Order Date]])/3,0)</f>
        <v>Q4</v>
      </c>
      <c r="S2040" s="5">
        <f>MONTH(SalesDataTable[[#This Row],[Order Date]])</f>
        <v>10</v>
      </c>
      <c r="T2040" s="8" t="str">
        <f>TEXT(SalesDataTable[[#This Row],[Order Date]],"mmm")</f>
        <v>Oct</v>
      </c>
    </row>
    <row r="2041" spans="1:20" ht="15.75" x14ac:dyDescent="0.25">
      <c r="A2041" s="2">
        <v>3627</v>
      </c>
      <c r="B2041" s="3">
        <v>46298</v>
      </c>
      <c r="C2041" s="4" t="s">
        <v>40</v>
      </c>
      <c r="D2041" s="4" t="s">
        <v>41</v>
      </c>
      <c r="E2041" s="4" t="s">
        <v>39</v>
      </c>
      <c r="F2041" s="4" t="s">
        <v>33</v>
      </c>
      <c r="G2041" s="4" t="s">
        <v>43</v>
      </c>
      <c r="H2041" s="4" t="s">
        <v>49</v>
      </c>
      <c r="I2041" s="5">
        <v>2</v>
      </c>
      <c r="J2041" s="6">
        <v>192.99</v>
      </c>
      <c r="K2041" s="7">
        <v>0</v>
      </c>
      <c r="L2041" s="6">
        <v>101.73</v>
      </c>
      <c r="M2041" s="6">
        <f t="shared" si="124"/>
        <v>385.98</v>
      </c>
      <c r="N2041" s="6">
        <f t="shared" si="125"/>
        <v>203.46</v>
      </c>
      <c r="O2041" s="6">
        <f t="shared" si="126"/>
        <v>182.52</v>
      </c>
      <c r="P2041" s="8">
        <f t="shared" si="127"/>
        <v>0.47287424218871443</v>
      </c>
      <c r="Q2041" s="9">
        <f>YEAR(SalesDataTable[[#This Row],[Order Date]])</f>
        <v>2026</v>
      </c>
      <c r="R2041" s="8" t="str">
        <f>"Q"&amp;ROUNDUP(MONTH(SalesDataTable[[#This Row],[Order Date]])/3,0)</f>
        <v>Q4</v>
      </c>
      <c r="S2041" s="5">
        <f>MONTH(SalesDataTable[[#This Row],[Order Date]])</f>
        <v>10</v>
      </c>
      <c r="T2041" s="8" t="str">
        <f>TEXT(SalesDataTable[[#This Row],[Order Date]],"mmm")</f>
        <v>Oct</v>
      </c>
    </row>
    <row r="2042" spans="1:20" ht="15.75" x14ac:dyDescent="0.25">
      <c r="A2042" s="2">
        <v>4135</v>
      </c>
      <c r="B2042" s="3">
        <v>46298</v>
      </c>
      <c r="C2042" s="4" t="s">
        <v>20</v>
      </c>
      <c r="D2042" s="4" t="s">
        <v>70</v>
      </c>
      <c r="E2042" s="4" t="s">
        <v>22</v>
      </c>
      <c r="F2042" s="4" t="s">
        <v>33</v>
      </c>
      <c r="G2042" s="4" t="s">
        <v>29</v>
      </c>
      <c r="H2042" s="4" t="s">
        <v>37</v>
      </c>
      <c r="I2042" s="5">
        <v>3</v>
      </c>
      <c r="J2042" s="6">
        <v>142.33000000000001</v>
      </c>
      <c r="K2042" s="7">
        <v>0.1</v>
      </c>
      <c r="L2042" s="6">
        <v>79.19</v>
      </c>
      <c r="M2042" s="6">
        <f t="shared" si="124"/>
        <v>384.291</v>
      </c>
      <c r="N2042" s="6">
        <f t="shared" si="125"/>
        <v>237.57</v>
      </c>
      <c r="O2042" s="6">
        <f t="shared" si="126"/>
        <v>146.721</v>
      </c>
      <c r="P2042" s="8">
        <f t="shared" si="127"/>
        <v>0.3817966072585619</v>
      </c>
      <c r="Q2042" s="9">
        <f>YEAR(SalesDataTable[[#This Row],[Order Date]])</f>
        <v>2026</v>
      </c>
      <c r="R2042" s="8" t="str">
        <f>"Q"&amp;ROUNDUP(MONTH(SalesDataTable[[#This Row],[Order Date]])/3,0)</f>
        <v>Q4</v>
      </c>
      <c r="S2042" s="5">
        <f>MONTH(SalesDataTable[[#This Row],[Order Date]])</f>
        <v>10</v>
      </c>
      <c r="T2042" s="8" t="str">
        <f>TEXT(SalesDataTable[[#This Row],[Order Date]],"mmm")</f>
        <v>Oct</v>
      </c>
    </row>
    <row r="2043" spans="1:20" ht="15.75" x14ac:dyDescent="0.25">
      <c r="A2043" s="2">
        <v>4138</v>
      </c>
      <c r="B2043" s="3">
        <v>46298</v>
      </c>
      <c r="C2043" s="4" t="s">
        <v>26</v>
      </c>
      <c r="D2043" s="4" t="s">
        <v>61</v>
      </c>
      <c r="E2043" s="4" t="s">
        <v>39</v>
      </c>
      <c r="F2043" s="4" t="s">
        <v>36</v>
      </c>
      <c r="G2043" s="4" t="s">
        <v>29</v>
      </c>
      <c r="H2043" s="4" t="s">
        <v>37</v>
      </c>
      <c r="I2043" s="5">
        <v>4</v>
      </c>
      <c r="J2043" s="6">
        <v>143.63</v>
      </c>
      <c r="K2043" s="7">
        <v>0</v>
      </c>
      <c r="L2043" s="6">
        <v>80.510000000000005</v>
      </c>
      <c r="M2043" s="6">
        <f t="shared" si="124"/>
        <v>574.52</v>
      </c>
      <c r="N2043" s="6">
        <f t="shared" si="125"/>
        <v>322.04000000000002</v>
      </c>
      <c r="O2043" s="6">
        <f t="shared" si="126"/>
        <v>252.47999999999996</v>
      </c>
      <c r="P2043" s="8">
        <f t="shared" si="127"/>
        <v>0.43946250783262542</v>
      </c>
      <c r="Q2043" s="9">
        <f>YEAR(SalesDataTable[[#This Row],[Order Date]])</f>
        <v>2026</v>
      </c>
      <c r="R2043" s="8" t="str">
        <f>"Q"&amp;ROUNDUP(MONTH(SalesDataTable[[#This Row],[Order Date]])/3,0)</f>
        <v>Q4</v>
      </c>
      <c r="S2043" s="5">
        <f>MONTH(SalesDataTable[[#This Row],[Order Date]])</f>
        <v>10</v>
      </c>
      <c r="T2043" s="8" t="str">
        <f>TEXT(SalesDataTable[[#This Row],[Order Date]],"mmm")</f>
        <v>Oct</v>
      </c>
    </row>
    <row r="2044" spans="1:20" ht="15.75" x14ac:dyDescent="0.25">
      <c r="A2044" s="2">
        <v>4286</v>
      </c>
      <c r="B2044" s="3">
        <v>46298</v>
      </c>
      <c r="C2044" s="4" t="s">
        <v>26</v>
      </c>
      <c r="D2044" s="4" t="s">
        <v>47</v>
      </c>
      <c r="E2044" s="4" t="s">
        <v>39</v>
      </c>
      <c r="F2044" s="4" t="s">
        <v>23</v>
      </c>
      <c r="G2044" s="4" t="s">
        <v>43</v>
      </c>
      <c r="H2044" s="4" t="s">
        <v>44</v>
      </c>
      <c r="I2044" s="5">
        <v>4</v>
      </c>
      <c r="J2044" s="6">
        <v>341.95</v>
      </c>
      <c r="K2044" s="7">
        <v>0.05</v>
      </c>
      <c r="L2044" s="6">
        <v>199.9</v>
      </c>
      <c r="M2044" s="6">
        <f t="shared" si="124"/>
        <v>1299.4099999999999</v>
      </c>
      <c r="N2044" s="6">
        <f t="shared" si="125"/>
        <v>799.6</v>
      </c>
      <c r="O2044" s="6">
        <f t="shared" si="126"/>
        <v>499.80999999999983</v>
      </c>
      <c r="P2044" s="8">
        <f t="shared" si="127"/>
        <v>0.38464379987840625</v>
      </c>
      <c r="Q2044" s="9">
        <f>YEAR(SalesDataTable[[#This Row],[Order Date]])</f>
        <v>2026</v>
      </c>
      <c r="R2044" s="8" t="str">
        <f>"Q"&amp;ROUNDUP(MONTH(SalesDataTable[[#This Row],[Order Date]])/3,0)</f>
        <v>Q4</v>
      </c>
      <c r="S2044" s="5">
        <f>MONTH(SalesDataTable[[#This Row],[Order Date]])</f>
        <v>10</v>
      </c>
      <c r="T2044" s="8" t="str">
        <f>TEXT(SalesDataTable[[#This Row],[Order Date]],"mmm")</f>
        <v>Oct</v>
      </c>
    </row>
    <row r="2045" spans="1:20" ht="15.75" x14ac:dyDescent="0.25">
      <c r="A2045" s="2">
        <v>4371</v>
      </c>
      <c r="B2045" s="3">
        <v>46298</v>
      </c>
      <c r="C2045" s="4" t="s">
        <v>26</v>
      </c>
      <c r="D2045" s="4" t="s">
        <v>47</v>
      </c>
      <c r="E2045" s="4" t="s">
        <v>22</v>
      </c>
      <c r="F2045" s="4" t="s">
        <v>23</v>
      </c>
      <c r="G2045" s="4" t="s">
        <v>54</v>
      </c>
      <c r="H2045" s="4" t="s">
        <v>58</v>
      </c>
      <c r="I2045" s="5">
        <v>1</v>
      </c>
      <c r="J2045" s="6">
        <v>123.81</v>
      </c>
      <c r="K2045" s="7">
        <v>0</v>
      </c>
      <c r="L2045" s="6">
        <v>68.72</v>
      </c>
      <c r="M2045" s="6">
        <f t="shared" si="124"/>
        <v>123.81</v>
      </c>
      <c r="N2045" s="6">
        <f t="shared" si="125"/>
        <v>68.72</v>
      </c>
      <c r="O2045" s="6">
        <f t="shared" si="126"/>
        <v>55.09</v>
      </c>
      <c r="P2045" s="8">
        <f t="shared" si="127"/>
        <v>0.44495598093853489</v>
      </c>
      <c r="Q2045" s="9">
        <f>YEAR(SalesDataTable[[#This Row],[Order Date]])</f>
        <v>2026</v>
      </c>
      <c r="R2045" s="8" t="str">
        <f>"Q"&amp;ROUNDUP(MONTH(SalesDataTable[[#This Row],[Order Date]])/3,0)</f>
        <v>Q4</v>
      </c>
      <c r="S2045" s="5">
        <f>MONTH(SalesDataTable[[#This Row],[Order Date]])</f>
        <v>10</v>
      </c>
      <c r="T2045" s="8" t="str">
        <f>TEXT(SalesDataTable[[#This Row],[Order Date]],"mmm")</f>
        <v>Oct</v>
      </c>
    </row>
    <row r="2046" spans="1:20" ht="15.75" x14ac:dyDescent="0.25">
      <c r="A2046" s="2">
        <v>905</v>
      </c>
      <c r="B2046" s="3">
        <v>46299</v>
      </c>
      <c r="C2046" s="4" t="s">
        <v>31</v>
      </c>
      <c r="D2046" s="4" t="s">
        <v>38</v>
      </c>
      <c r="E2046" s="4" t="s">
        <v>22</v>
      </c>
      <c r="F2046" s="4" t="s">
        <v>33</v>
      </c>
      <c r="G2046" s="4" t="s">
        <v>29</v>
      </c>
      <c r="H2046" s="4" t="s">
        <v>37</v>
      </c>
      <c r="I2046" s="5">
        <v>1</v>
      </c>
      <c r="J2046" s="6">
        <v>146.1</v>
      </c>
      <c r="K2046" s="7">
        <v>0</v>
      </c>
      <c r="L2046" s="6">
        <v>79.739999999999995</v>
      </c>
      <c r="M2046" s="6">
        <f t="shared" si="124"/>
        <v>146.1</v>
      </c>
      <c r="N2046" s="6">
        <f t="shared" si="125"/>
        <v>79.739999999999995</v>
      </c>
      <c r="O2046" s="6">
        <f t="shared" si="126"/>
        <v>66.36</v>
      </c>
      <c r="P2046" s="8">
        <f t="shared" si="127"/>
        <v>0.45420944558521564</v>
      </c>
      <c r="Q2046" s="9">
        <f>YEAR(SalesDataTable[[#This Row],[Order Date]])</f>
        <v>2026</v>
      </c>
      <c r="R2046" s="8" t="str">
        <f>"Q"&amp;ROUNDUP(MONTH(SalesDataTable[[#This Row],[Order Date]])/3,0)</f>
        <v>Q4</v>
      </c>
      <c r="S2046" s="5">
        <f>MONTH(SalesDataTable[[#This Row],[Order Date]])</f>
        <v>10</v>
      </c>
      <c r="T2046" s="8" t="str">
        <f>TEXT(SalesDataTable[[#This Row],[Order Date]],"mmm")</f>
        <v>Oct</v>
      </c>
    </row>
    <row r="2047" spans="1:20" ht="15.75" x14ac:dyDescent="0.25">
      <c r="A2047" s="2">
        <v>1415</v>
      </c>
      <c r="B2047" s="3">
        <v>46299</v>
      </c>
      <c r="C2047" s="4" t="s">
        <v>26</v>
      </c>
      <c r="D2047" s="4" t="s">
        <v>61</v>
      </c>
      <c r="E2047" s="4" t="s">
        <v>48</v>
      </c>
      <c r="F2047" s="4" t="s">
        <v>23</v>
      </c>
      <c r="G2047" s="4" t="s">
        <v>34</v>
      </c>
      <c r="H2047" s="4" t="s">
        <v>68</v>
      </c>
      <c r="I2047" s="5">
        <v>1</v>
      </c>
      <c r="J2047" s="6">
        <v>161.07</v>
      </c>
      <c r="K2047" s="7">
        <v>0.05</v>
      </c>
      <c r="L2047" s="6">
        <v>89.81</v>
      </c>
      <c r="M2047" s="6">
        <f t="shared" si="124"/>
        <v>153.01649999999998</v>
      </c>
      <c r="N2047" s="6">
        <f t="shared" si="125"/>
        <v>89.81</v>
      </c>
      <c r="O2047" s="6">
        <f t="shared" si="126"/>
        <v>63.206499999999977</v>
      </c>
      <c r="P2047" s="8">
        <f t="shared" si="127"/>
        <v>0.41306983233834249</v>
      </c>
      <c r="Q2047" s="9">
        <f>YEAR(SalesDataTable[[#This Row],[Order Date]])</f>
        <v>2026</v>
      </c>
      <c r="R2047" s="8" t="str">
        <f>"Q"&amp;ROUNDUP(MONTH(SalesDataTable[[#This Row],[Order Date]])/3,0)</f>
        <v>Q4</v>
      </c>
      <c r="S2047" s="5">
        <f>MONTH(SalesDataTable[[#This Row],[Order Date]])</f>
        <v>10</v>
      </c>
      <c r="T2047" s="8" t="str">
        <f>TEXT(SalesDataTable[[#This Row],[Order Date]],"mmm")</f>
        <v>Oct</v>
      </c>
    </row>
    <row r="2048" spans="1:20" ht="15.75" x14ac:dyDescent="0.25">
      <c r="A2048" s="2">
        <v>2205</v>
      </c>
      <c r="B2048" s="3">
        <v>46299</v>
      </c>
      <c r="C2048" s="4" t="s">
        <v>40</v>
      </c>
      <c r="D2048" s="4" t="s">
        <v>67</v>
      </c>
      <c r="E2048" s="4" t="s">
        <v>22</v>
      </c>
      <c r="F2048" s="4" t="s">
        <v>33</v>
      </c>
      <c r="G2048" s="4" t="s">
        <v>29</v>
      </c>
      <c r="H2048" s="4" t="s">
        <v>30</v>
      </c>
      <c r="I2048" s="5">
        <v>5</v>
      </c>
      <c r="J2048" s="6">
        <v>90.12</v>
      </c>
      <c r="K2048" s="7">
        <v>0</v>
      </c>
      <c r="L2048" s="6">
        <v>46.67</v>
      </c>
      <c r="M2048" s="6">
        <f t="shared" si="124"/>
        <v>450.6</v>
      </c>
      <c r="N2048" s="6">
        <f t="shared" si="125"/>
        <v>233.35000000000002</v>
      </c>
      <c r="O2048" s="6">
        <f t="shared" si="126"/>
        <v>217.25</v>
      </c>
      <c r="P2048" s="8">
        <f t="shared" si="127"/>
        <v>0.48213493120284062</v>
      </c>
      <c r="Q2048" s="9">
        <f>YEAR(SalesDataTable[[#This Row],[Order Date]])</f>
        <v>2026</v>
      </c>
      <c r="R2048" s="8" t="str">
        <f>"Q"&amp;ROUNDUP(MONTH(SalesDataTable[[#This Row],[Order Date]])/3,0)</f>
        <v>Q4</v>
      </c>
      <c r="S2048" s="5">
        <f>MONTH(SalesDataTable[[#This Row],[Order Date]])</f>
        <v>10</v>
      </c>
      <c r="T2048" s="8" t="str">
        <f>TEXT(SalesDataTable[[#This Row],[Order Date]],"mmm")</f>
        <v>Oct</v>
      </c>
    </row>
    <row r="2049" spans="1:20" ht="15.75" x14ac:dyDescent="0.25">
      <c r="A2049" s="2">
        <v>2374</v>
      </c>
      <c r="B2049" s="3">
        <v>46299</v>
      </c>
      <c r="C2049" s="4" t="s">
        <v>40</v>
      </c>
      <c r="D2049" s="4" t="s">
        <v>67</v>
      </c>
      <c r="E2049" s="4" t="s">
        <v>48</v>
      </c>
      <c r="F2049" s="4" t="s">
        <v>23</v>
      </c>
      <c r="G2049" s="4" t="s">
        <v>29</v>
      </c>
      <c r="H2049" s="4" t="s">
        <v>66</v>
      </c>
      <c r="I2049" s="5">
        <v>1</v>
      </c>
      <c r="J2049" s="6">
        <v>70.400000000000006</v>
      </c>
      <c r="K2049" s="7">
        <v>0</v>
      </c>
      <c r="L2049" s="6">
        <v>32.43</v>
      </c>
      <c r="M2049" s="6">
        <f t="shared" si="124"/>
        <v>70.400000000000006</v>
      </c>
      <c r="N2049" s="6">
        <f t="shared" si="125"/>
        <v>32.43</v>
      </c>
      <c r="O2049" s="6">
        <f t="shared" si="126"/>
        <v>37.970000000000006</v>
      </c>
      <c r="P2049" s="8">
        <f t="shared" si="127"/>
        <v>0.53934659090909098</v>
      </c>
      <c r="Q2049" s="9">
        <f>YEAR(SalesDataTable[[#This Row],[Order Date]])</f>
        <v>2026</v>
      </c>
      <c r="R2049" s="8" t="str">
        <f>"Q"&amp;ROUNDUP(MONTH(SalesDataTable[[#This Row],[Order Date]])/3,0)</f>
        <v>Q4</v>
      </c>
      <c r="S2049" s="5">
        <f>MONTH(SalesDataTable[[#This Row],[Order Date]])</f>
        <v>10</v>
      </c>
      <c r="T2049" s="8" t="str">
        <f>TEXT(SalesDataTable[[#This Row],[Order Date]],"mmm")</f>
        <v>Oct</v>
      </c>
    </row>
    <row r="2050" spans="1:20" ht="15.75" x14ac:dyDescent="0.25">
      <c r="A2050" s="2">
        <v>4840</v>
      </c>
      <c r="B2050" s="3">
        <v>46299</v>
      </c>
      <c r="C2050" s="4" t="s">
        <v>26</v>
      </c>
      <c r="D2050" s="4" t="s">
        <v>63</v>
      </c>
      <c r="E2050" s="4" t="s">
        <v>28</v>
      </c>
      <c r="F2050" s="4" t="s">
        <v>36</v>
      </c>
      <c r="G2050" s="4" t="s">
        <v>43</v>
      </c>
      <c r="H2050" s="4" t="s">
        <v>49</v>
      </c>
      <c r="I2050" s="5">
        <v>6</v>
      </c>
      <c r="J2050" s="6">
        <v>191.08</v>
      </c>
      <c r="K2050" s="7">
        <v>0.1</v>
      </c>
      <c r="L2050" s="6">
        <v>102.93</v>
      </c>
      <c r="M2050" s="6">
        <f t="shared" ref="M2050:M2113" si="128">I2050*J2050*(1-K2050)</f>
        <v>1031.8320000000001</v>
      </c>
      <c r="N2050" s="6">
        <f t="shared" ref="N2050:N2113" si="129">I2050*L2050</f>
        <v>617.58000000000004</v>
      </c>
      <c r="O2050" s="6">
        <f t="shared" ref="O2050:O2113" si="130">M2050-N2050</f>
        <v>414.25200000000007</v>
      </c>
      <c r="P2050" s="8">
        <f t="shared" ref="P2050:P2113" si="131">IFERROR(O2050/M2050,0)</f>
        <v>0.40147233270532412</v>
      </c>
      <c r="Q2050" s="9">
        <f>YEAR(SalesDataTable[[#This Row],[Order Date]])</f>
        <v>2026</v>
      </c>
      <c r="R2050" s="8" t="str">
        <f>"Q"&amp;ROUNDUP(MONTH(SalesDataTable[[#This Row],[Order Date]])/3,0)</f>
        <v>Q4</v>
      </c>
      <c r="S2050" s="5">
        <f>MONTH(SalesDataTable[[#This Row],[Order Date]])</f>
        <v>10</v>
      </c>
      <c r="T2050" s="8" t="str">
        <f>TEXT(SalesDataTable[[#This Row],[Order Date]],"mmm")</f>
        <v>Oct</v>
      </c>
    </row>
    <row r="2051" spans="1:20" ht="15.75" x14ac:dyDescent="0.25">
      <c r="A2051" s="2">
        <v>4984</v>
      </c>
      <c r="B2051" s="3">
        <v>46299</v>
      </c>
      <c r="C2051" s="4" t="s">
        <v>31</v>
      </c>
      <c r="D2051" s="4" t="s">
        <v>72</v>
      </c>
      <c r="E2051" s="4" t="s">
        <v>22</v>
      </c>
      <c r="F2051" s="4" t="s">
        <v>23</v>
      </c>
      <c r="G2051" s="4" t="s">
        <v>54</v>
      </c>
      <c r="H2051" s="4" t="s">
        <v>62</v>
      </c>
      <c r="I2051" s="5">
        <v>1</v>
      </c>
      <c r="J2051" s="6">
        <v>36.590000000000003</v>
      </c>
      <c r="K2051" s="7">
        <v>0</v>
      </c>
      <c r="L2051" s="6">
        <v>13.62</v>
      </c>
      <c r="M2051" s="6">
        <f t="shared" si="128"/>
        <v>36.590000000000003</v>
      </c>
      <c r="N2051" s="6">
        <f t="shared" si="129"/>
        <v>13.62</v>
      </c>
      <c r="O2051" s="6">
        <f t="shared" si="130"/>
        <v>22.970000000000006</v>
      </c>
      <c r="P2051" s="8">
        <f t="shared" si="131"/>
        <v>0.62776714949439749</v>
      </c>
      <c r="Q2051" s="9">
        <f>YEAR(SalesDataTable[[#This Row],[Order Date]])</f>
        <v>2026</v>
      </c>
      <c r="R2051" s="8" t="str">
        <f>"Q"&amp;ROUNDUP(MONTH(SalesDataTable[[#This Row],[Order Date]])/3,0)</f>
        <v>Q4</v>
      </c>
      <c r="S2051" s="5">
        <f>MONTH(SalesDataTable[[#This Row],[Order Date]])</f>
        <v>10</v>
      </c>
      <c r="T2051" s="8" t="str">
        <f>TEXT(SalesDataTable[[#This Row],[Order Date]],"mmm")</f>
        <v>Oct</v>
      </c>
    </row>
    <row r="2052" spans="1:20" ht="15.75" x14ac:dyDescent="0.25">
      <c r="A2052" s="2">
        <v>641</v>
      </c>
      <c r="B2052" s="3">
        <v>46300</v>
      </c>
      <c r="C2052" s="4" t="s">
        <v>26</v>
      </c>
      <c r="D2052" s="4" t="s">
        <v>61</v>
      </c>
      <c r="E2052" s="4" t="s">
        <v>39</v>
      </c>
      <c r="F2052" s="4" t="s">
        <v>23</v>
      </c>
      <c r="G2052" s="4" t="s">
        <v>43</v>
      </c>
      <c r="H2052" s="4" t="s">
        <v>71</v>
      </c>
      <c r="I2052" s="5">
        <v>2</v>
      </c>
      <c r="J2052" s="6">
        <v>125.38</v>
      </c>
      <c r="K2052" s="7">
        <v>0.05</v>
      </c>
      <c r="L2052" s="6">
        <v>59.12</v>
      </c>
      <c r="M2052" s="6">
        <f t="shared" si="128"/>
        <v>238.22199999999998</v>
      </c>
      <c r="N2052" s="6">
        <f t="shared" si="129"/>
        <v>118.24</v>
      </c>
      <c r="O2052" s="6">
        <f t="shared" si="130"/>
        <v>119.98199999999999</v>
      </c>
      <c r="P2052" s="8">
        <f t="shared" si="131"/>
        <v>0.5036562534106841</v>
      </c>
      <c r="Q2052" s="9">
        <f>YEAR(SalesDataTable[[#This Row],[Order Date]])</f>
        <v>2026</v>
      </c>
      <c r="R2052" s="8" t="str">
        <f>"Q"&amp;ROUNDUP(MONTH(SalesDataTable[[#This Row],[Order Date]])/3,0)</f>
        <v>Q4</v>
      </c>
      <c r="S2052" s="5">
        <f>MONTH(SalesDataTable[[#This Row],[Order Date]])</f>
        <v>10</v>
      </c>
      <c r="T2052" s="8" t="str">
        <f>TEXT(SalesDataTable[[#This Row],[Order Date]],"mmm")</f>
        <v>Oct</v>
      </c>
    </row>
    <row r="2053" spans="1:20" ht="15.75" x14ac:dyDescent="0.25">
      <c r="A2053" s="2">
        <v>1358</v>
      </c>
      <c r="B2053" s="3">
        <v>46300</v>
      </c>
      <c r="C2053" s="4" t="s">
        <v>20</v>
      </c>
      <c r="D2053" s="4" t="s">
        <v>21</v>
      </c>
      <c r="E2053" s="4" t="s">
        <v>22</v>
      </c>
      <c r="F2053" s="4" t="s">
        <v>33</v>
      </c>
      <c r="G2053" s="4" t="s">
        <v>34</v>
      </c>
      <c r="H2053" s="4" t="s">
        <v>35</v>
      </c>
      <c r="I2053" s="5">
        <v>1</v>
      </c>
      <c r="J2053" s="6">
        <v>35.71</v>
      </c>
      <c r="K2053" s="7">
        <v>0</v>
      </c>
      <c r="L2053" s="6">
        <v>13.3</v>
      </c>
      <c r="M2053" s="6">
        <f t="shared" si="128"/>
        <v>35.71</v>
      </c>
      <c r="N2053" s="6">
        <f t="shared" si="129"/>
        <v>13.3</v>
      </c>
      <c r="O2053" s="6">
        <f t="shared" si="130"/>
        <v>22.41</v>
      </c>
      <c r="P2053" s="8">
        <f t="shared" si="131"/>
        <v>0.62755530663679637</v>
      </c>
      <c r="Q2053" s="9">
        <f>YEAR(SalesDataTable[[#This Row],[Order Date]])</f>
        <v>2026</v>
      </c>
      <c r="R2053" s="8" t="str">
        <f>"Q"&amp;ROUNDUP(MONTH(SalesDataTable[[#This Row],[Order Date]])/3,0)</f>
        <v>Q4</v>
      </c>
      <c r="S2053" s="5">
        <f>MONTH(SalesDataTable[[#This Row],[Order Date]])</f>
        <v>10</v>
      </c>
      <c r="T2053" s="8" t="str">
        <f>TEXT(SalesDataTable[[#This Row],[Order Date]],"mmm")</f>
        <v>Oct</v>
      </c>
    </row>
    <row r="2054" spans="1:20" ht="15.75" x14ac:dyDescent="0.25">
      <c r="A2054" s="2">
        <v>3904</v>
      </c>
      <c r="B2054" s="3">
        <v>46300</v>
      </c>
      <c r="C2054" s="4" t="s">
        <v>26</v>
      </c>
      <c r="D2054" s="4" t="s">
        <v>47</v>
      </c>
      <c r="E2054" s="4" t="s">
        <v>22</v>
      </c>
      <c r="F2054" s="4" t="s">
        <v>23</v>
      </c>
      <c r="G2054" s="4" t="s">
        <v>34</v>
      </c>
      <c r="H2054" s="4" t="s">
        <v>52</v>
      </c>
      <c r="I2054" s="5">
        <v>2</v>
      </c>
      <c r="J2054" s="6">
        <v>46.72</v>
      </c>
      <c r="K2054" s="7">
        <v>0</v>
      </c>
      <c r="L2054" s="6">
        <v>18.39</v>
      </c>
      <c r="M2054" s="6">
        <f t="shared" si="128"/>
        <v>93.44</v>
      </c>
      <c r="N2054" s="6">
        <f t="shared" si="129"/>
        <v>36.78</v>
      </c>
      <c r="O2054" s="6">
        <f t="shared" si="130"/>
        <v>56.66</v>
      </c>
      <c r="P2054" s="8">
        <f t="shared" si="131"/>
        <v>0.60637842465753422</v>
      </c>
      <c r="Q2054" s="9">
        <f>YEAR(SalesDataTable[[#This Row],[Order Date]])</f>
        <v>2026</v>
      </c>
      <c r="R2054" s="8" t="str">
        <f>"Q"&amp;ROUNDUP(MONTH(SalesDataTable[[#This Row],[Order Date]])/3,0)</f>
        <v>Q4</v>
      </c>
      <c r="S2054" s="5">
        <f>MONTH(SalesDataTable[[#This Row],[Order Date]])</f>
        <v>10</v>
      </c>
      <c r="T2054" s="8" t="str">
        <f>TEXT(SalesDataTable[[#This Row],[Order Date]],"mmm")</f>
        <v>Oct</v>
      </c>
    </row>
    <row r="2055" spans="1:20" ht="15.75" x14ac:dyDescent="0.25">
      <c r="A2055" s="2">
        <v>4336</v>
      </c>
      <c r="B2055" s="3">
        <v>46300</v>
      </c>
      <c r="C2055" s="4" t="s">
        <v>20</v>
      </c>
      <c r="D2055" s="4" t="s">
        <v>70</v>
      </c>
      <c r="E2055" s="4" t="s">
        <v>48</v>
      </c>
      <c r="F2055" s="4" t="s">
        <v>23</v>
      </c>
      <c r="G2055" s="4" t="s">
        <v>29</v>
      </c>
      <c r="H2055" s="4" t="s">
        <v>37</v>
      </c>
      <c r="I2055" s="5">
        <v>1</v>
      </c>
      <c r="J2055" s="6">
        <v>143.16999999999999</v>
      </c>
      <c r="K2055" s="7">
        <v>0.05</v>
      </c>
      <c r="L2055" s="6">
        <v>81.290000000000006</v>
      </c>
      <c r="M2055" s="6">
        <f t="shared" si="128"/>
        <v>136.01149999999998</v>
      </c>
      <c r="N2055" s="6">
        <f t="shared" si="129"/>
        <v>81.290000000000006</v>
      </c>
      <c r="O2055" s="6">
        <f t="shared" si="130"/>
        <v>54.721499999999978</v>
      </c>
      <c r="P2055" s="8">
        <f t="shared" si="131"/>
        <v>0.40232995004098904</v>
      </c>
      <c r="Q2055" s="9">
        <f>YEAR(SalesDataTable[[#This Row],[Order Date]])</f>
        <v>2026</v>
      </c>
      <c r="R2055" s="8" t="str">
        <f>"Q"&amp;ROUNDUP(MONTH(SalesDataTable[[#This Row],[Order Date]])/3,0)</f>
        <v>Q4</v>
      </c>
      <c r="S2055" s="5">
        <f>MONTH(SalesDataTable[[#This Row],[Order Date]])</f>
        <v>10</v>
      </c>
      <c r="T2055" s="8" t="str">
        <f>TEXT(SalesDataTable[[#This Row],[Order Date]],"mmm")</f>
        <v>Oct</v>
      </c>
    </row>
    <row r="2056" spans="1:20" ht="15.75" x14ac:dyDescent="0.25">
      <c r="A2056" s="2">
        <v>4705</v>
      </c>
      <c r="B2056" s="3">
        <v>46300</v>
      </c>
      <c r="C2056" s="4" t="s">
        <v>20</v>
      </c>
      <c r="D2056" s="4" t="s">
        <v>21</v>
      </c>
      <c r="E2056" s="4" t="s">
        <v>39</v>
      </c>
      <c r="F2056" s="4" t="s">
        <v>23</v>
      </c>
      <c r="G2056" s="4" t="s">
        <v>43</v>
      </c>
      <c r="H2056" s="4" t="s">
        <v>71</v>
      </c>
      <c r="I2056" s="5">
        <v>1</v>
      </c>
      <c r="J2056" s="6">
        <v>125.88</v>
      </c>
      <c r="K2056" s="7">
        <v>0</v>
      </c>
      <c r="L2056" s="6">
        <v>62.46</v>
      </c>
      <c r="M2056" s="6">
        <f t="shared" si="128"/>
        <v>125.88</v>
      </c>
      <c r="N2056" s="6">
        <f t="shared" si="129"/>
        <v>62.46</v>
      </c>
      <c r="O2056" s="6">
        <f t="shared" si="130"/>
        <v>63.419999999999995</v>
      </c>
      <c r="P2056" s="8">
        <f t="shared" si="131"/>
        <v>0.50381315538608196</v>
      </c>
      <c r="Q2056" s="9">
        <f>YEAR(SalesDataTable[[#This Row],[Order Date]])</f>
        <v>2026</v>
      </c>
      <c r="R2056" s="8" t="str">
        <f>"Q"&amp;ROUNDUP(MONTH(SalesDataTable[[#This Row],[Order Date]])/3,0)</f>
        <v>Q4</v>
      </c>
      <c r="S2056" s="5">
        <f>MONTH(SalesDataTable[[#This Row],[Order Date]])</f>
        <v>10</v>
      </c>
      <c r="T2056" s="8" t="str">
        <f>TEXT(SalesDataTable[[#This Row],[Order Date]],"mmm")</f>
        <v>Oct</v>
      </c>
    </row>
    <row r="2057" spans="1:20" ht="15.75" x14ac:dyDescent="0.25">
      <c r="A2057" s="2">
        <v>1094</v>
      </c>
      <c r="B2057" s="3">
        <v>46301</v>
      </c>
      <c r="C2057" s="4" t="s">
        <v>40</v>
      </c>
      <c r="D2057" s="4" t="s">
        <v>41</v>
      </c>
      <c r="E2057" s="4" t="s">
        <v>22</v>
      </c>
      <c r="F2057" s="4" t="s">
        <v>33</v>
      </c>
      <c r="G2057" s="4" t="s">
        <v>54</v>
      </c>
      <c r="H2057" s="4" t="s">
        <v>58</v>
      </c>
      <c r="I2057" s="5">
        <v>2</v>
      </c>
      <c r="J2057" s="6">
        <v>121.81</v>
      </c>
      <c r="K2057" s="7">
        <v>0.05</v>
      </c>
      <c r="L2057" s="6">
        <v>67.72</v>
      </c>
      <c r="M2057" s="6">
        <f t="shared" si="128"/>
        <v>231.43899999999999</v>
      </c>
      <c r="N2057" s="6">
        <f t="shared" si="129"/>
        <v>135.44</v>
      </c>
      <c r="O2057" s="6">
        <f t="shared" si="130"/>
        <v>95.998999999999995</v>
      </c>
      <c r="P2057" s="8">
        <f t="shared" si="131"/>
        <v>0.41479180259161158</v>
      </c>
      <c r="Q2057" s="9">
        <f>YEAR(SalesDataTable[[#This Row],[Order Date]])</f>
        <v>2026</v>
      </c>
      <c r="R2057" s="8" t="str">
        <f>"Q"&amp;ROUNDUP(MONTH(SalesDataTable[[#This Row],[Order Date]])/3,0)</f>
        <v>Q4</v>
      </c>
      <c r="S2057" s="5">
        <f>MONTH(SalesDataTable[[#This Row],[Order Date]])</f>
        <v>10</v>
      </c>
      <c r="T2057" s="8" t="str">
        <f>TEXT(SalesDataTable[[#This Row],[Order Date]],"mmm")</f>
        <v>Oct</v>
      </c>
    </row>
    <row r="2058" spans="1:20" ht="15.75" x14ac:dyDescent="0.25">
      <c r="A2058" s="2">
        <v>3926</v>
      </c>
      <c r="B2058" s="3">
        <v>46301</v>
      </c>
      <c r="C2058" s="4" t="s">
        <v>31</v>
      </c>
      <c r="D2058" s="4" t="s">
        <v>45</v>
      </c>
      <c r="E2058" s="4" t="s">
        <v>22</v>
      </c>
      <c r="F2058" s="4" t="s">
        <v>36</v>
      </c>
      <c r="G2058" s="4" t="s">
        <v>29</v>
      </c>
      <c r="H2058" s="4" t="s">
        <v>57</v>
      </c>
      <c r="I2058" s="5">
        <v>6</v>
      </c>
      <c r="J2058" s="6">
        <v>154.93</v>
      </c>
      <c r="K2058" s="7">
        <v>0.05</v>
      </c>
      <c r="L2058" s="6">
        <v>79.430000000000007</v>
      </c>
      <c r="M2058" s="6">
        <f t="shared" si="128"/>
        <v>883.101</v>
      </c>
      <c r="N2058" s="6">
        <f t="shared" si="129"/>
        <v>476.58000000000004</v>
      </c>
      <c r="O2058" s="6">
        <f t="shared" si="130"/>
        <v>406.52099999999996</v>
      </c>
      <c r="P2058" s="8">
        <f t="shared" si="131"/>
        <v>0.46033352923391546</v>
      </c>
      <c r="Q2058" s="9">
        <f>YEAR(SalesDataTable[[#This Row],[Order Date]])</f>
        <v>2026</v>
      </c>
      <c r="R2058" s="8" t="str">
        <f>"Q"&amp;ROUNDUP(MONTH(SalesDataTable[[#This Row],[Order Date]])/3,0)</f>
        <v>Q4</v>
      </c>
      <c r="S2058" s="5">
        <f>MONTH(SalesDataTable[[#This Row],[Order Date]])</f>
        <v>10</v>
      </c>
      <c r="T2058" s="8" t="str">
        <f>TEXT(SalesDataTable[[#This Row],[Order Date]],"mmm")</f>
        <v>Oct</v>
      </c>
    </row>
    <row r="2059" spans="1:20" ht="15.75" x14ac:dyDescent="0.25">
      <c r="A2059" s="2">
        <v>524</v>
      </c>
      <c r="B2059" s="3">
        <v>46302</v>
      </c>
      <c r="C2059" s="4" t="s">
        <v>40</v>
      </c>
      <c r="D2059" s="4" t="s">
        <v>53</v>
      </c>
      <c r="E2059" s="4" t="s">
        <v>39</v>
      </c>
      <c r="F2059" s="4" t="s">
        <v>33</v>
      </c>
      <c r="G2059" s="4" t="s">
        <v>24</v>
      </c>
      <c r="H2059" s="4" t="s">
        <v>50</v>
      </c>
      <c r="I2059" s="5">
        <v>2</v>
      </c>
      <c r="J2059" s="6">
        <v>101.1</v>
      </c>
      <c r="K2059" s="7">
        <v>0.15</v>
      </c>
      <c r="L2059" s="6">
        <v>51.61</v>
      </c>
      <c r="M2059" s="6">
        <f t="shared" si="128"/>
        <v>171.86999999999998</v>
      </c>
      <c r="N2059" s="6">
        <f t="shared" si="129"/>
        <v>103.22</v>
      </c>
      <c r="O2059" s="6">
        <f t="shared" si="130"/>
        <v>68.649999999999977</v>
      </c>
      <c r="P2059" s="8">
        <f t="shared" si="131"/>
        <v>0.39942980159422814</v>
      </c>
      <c r="Q2059" s="9">
        <f>YEAR(SalesDataTable[[#This Row],[Order Date]])</f>
        <v>2026</v>
      </c>
      <c r="R2059" s="8" t="str">
        <f>"Q"&amp;ROUNDUP(MONTH(SalesDataTable[[#This Row],[Order Date]])/3,0)</f>
        <v>Q4</v>
      </c>
      <c r="S2059" s="5">
        <f>MONTH(SalesDataTable[[#This Row],[Order Date]])</f>
        <v>10</v>
      </c>
      <c r="T2059" s="8" t="str">
        <f>TEXT(SalesDataTable[[#This Row],[Order Date]],"mmm")</f>
        <v>Oct</v>
      </c>
    </row>
    <row r="2060" spans="1:20" ht="15.75" x14ac:dyDescent="0.25">
      <c r="A2060" s="2">
        <v>2277</v>
      </c>
      <c r="B2060" s="3">
        <v>46302</v>
      </c>
      <c r="C2060" s="4" t="s">
        <v>20</v>
      </c>
      <c r="D2060" s="4" t="s">
        <v>21</v>
      </c>
      <c r="E2060" s="4" t="s">
        <v>22</v>
      </c>
      <c r="F2060" s="4" t="s">
        <v>33</v>
      </c>
      <c r="G2060" s="4" t="s">
        <v>24</v>
      </c>
      <c r="H2060" s="4" t="s">
        <v>50</v>
      </c>
      <c r="I2060" s="5">
        <v>2</v>
      </c>
      <c r="J2060" s="6">
        <v>105</v>
      </c>
      <c r="K2060" s="7">
        <v>0</v>
      </c>
      <c r="L2060" s="6">
        <v>50.3</v>
      </c>
      <c r="M2060" s="6">
        <f t="shared" si="128"/>
        <v>210</v>
      </c>
      <c r="N2060" s="6">
        <f t="shared" si="129"/>
        <v>100.6</v>
      </c>
      <c r="O2060" s="6">
        <f t="shared" si="130"/>
        <v>109.4</v>
      </c>
      <c r="P2060" s="8">
        <f t="shared" si="131"/>
        <v>0.52095238095238094</v>
      </c>
      <c r="Q2060" s="9">
        <f>YEAR(SalesDataTable[[#This Row],[Order Date]])</f>
        <v>2026</v>
      </c>
      <c r="R2060" s="8" t="str">
        <f>"Q"&amp;ROUNDUP(MONTH(SalesDataTable[[#This Row],[Order Date]])/3,0)</f>
        <v>Q4</v>
      </c>
      <c r="S2060" s="5">
        <f>MONTH(SalesDataTable[[#This Row],[Order Date]])</f>
        <v>10</v>
      </c>
      <c r="T2060" s="8" t="str">
        <f>TEXT(SalesDataTable[[#This Row],[Order Date]],"mmm")</f>
        <v>Oct</v>
      </c>
    </row>
    <row r="2061" spans="1:20" ht="15.75" x14ac:dyDescent="0.25">
      <c r="A2061" s="2">
        <v>2442</v>
      </c>
      <c r="B2061" s="3">
        <v>46302</v>
      </c>
      <c r="C2061" s="4" t="s">
        <v>31</v>
      </c>
      <c r="D2061" s="4" t="s">
        <v>32</v>
      </c>
      <c r="E2061" s="4" t="s">
        <v>28</v>
      </c>
      <c r="F2061" s="4" t="s">
        <v>36</v>
      </c>
      <c r="G2061" s="4" t="s">
        <v>29</v>
      </c>
      <c r="H2061" s="4" t="s">
        <v>57</v>
      </c>
      <c r="I2061" s="5">
        <v>4</v>
      </c>
      <c r="J2061" s="6">
        <v>157.12</v>
      </c>
      <c r="K2061" s="7">
        <v>0.15</v>
      </c>
      <c r="L2061" s="6">
        <v>77.98</v>
      </c>
      <c r="M2061" s="6">
        <f t="shared" si="128"/>
        <v>534.20799999999997</v>
      </c>
      <c r="N2061" s="6">
        <f t="shared" si="129"/>
        <v>311.92</v>
      </c>
      <c r="O2061" s="6">
        <f t="shared" si="130"/>
        <v>222.28799999999995</v>
      </c>
      <c r="P2061" s="8">
        <f t="shared" si="131"/>
        <v>0.41610758356295668</v>
      </c>
      <c r="Q2061" s="9">
        <f>YEAR(SalesDataTable[[#This Row],[Order Date]])</f>
        <v>2026</v>
      </c>
      <c r="R2061" s="8" t="str">
        <f>"Q"&amp;ROUNDUP(MONTH(SalesDataTable[[#This Row],[Order Date]])/3,0)</f>
        <v>Q4</v>
      </c>
      <c r="S2061" s="5">
        <f>MONTH(SalesDataTable[[#This Row],[Order Date]])</f>
        <v>10</v>
      </c>
      <c r="T2061" s="8" t="str">
        <f>TEXT(SalesDataTable[[#This Row],[Order Date]],"mmm")</f>
        <v>Oct</v>
      </c>
    </row>
    <row r="2062" spans="1:20" ht="15.75" x14ac:dyDescent="0.25">
      <c r="A2062" s="2">
        <v>2809</v>
      </c>
      <c r="B2062" s="3">
        <v>46302</v>
      </c>
      <c r="C2062" s="4" t="s">
        <v>40</v>
      </c>
      <c r="D2062" s="4" t="s">
        <v>53</v>
      </c>
      <c r="E2062" s="4" t="s">
        <v>22</v>
      </c>
      <c r="F2062" s="4" t="s">
        <v>23</v>
      </c>
      <c r="G2062" s="4" t="s">
        <v>29</v>
      </c>
      <c r="H2062" s="4" t="s">
        <v>66</v>
      </c>
      <c r="I2062" s="5">
        <v>3</v>
      </c>
      <c r="J2062" s="6">
        <v>70.239999999999995</v>
      </c>
      <c r="K2062" s="7">
        <v>0.05</v>
      </c>
      <c r="L2062" s="6">
        <v>31.96</v>
      </c>
      <c r="M2062" s="6">
        <f t="shared" si="128"/>
        <v>200.18399999999997</v>
      </c>
      <c r="N2062" s="6">
        <f t="shared" si="129"/>
        <v>95.88</v>
      </c>
      <c r="O2062" s="6">
        <f t="shared" si="130"/>
        <v>104.30399999999997</v>
      </c>
      <c r="P2062" s="8">
        <f t="shared" si="131"/>
        <v>0.5210406426087999</v>
      </c>
      <c r="Q2062" s="9">
        <f>YEAR(SalesDataTable[[#This Row],[Order Date]])</f>
        <v>2026</v>
      </c>
      <c r="R2062" s="8" t="str">
        <f>"Q"&amp;ROUNDUP(MONTH(SalesDataTable[[#This Row],[Order Date]])/3,0)</f>
        <v>Q4</v>
      </c>
      <c r="S2062" s="5">
        <f>MONTH(SalesDataTable[[#This Row],[Order Date]])</f>
        <v>10</v>
      </c>
      <c r="T2062" s="8" t="str">
        <f>TEXT(SalesDataTable[[#This Row],[Order Date]],"mmm")</f>
        <v>Oct</v>
      </c>
    </row>
    <row r="2063" spans="1:20" ht="15.75" x14ac:dyDescent="0.25">
      <c r="A2063" s="2">
        <v>2946</v>
      </c>
      <c r="B2063" s="3">
        <v>46302</v>
      </c>
      <c r="C2063" s="4" t="s">
        <v>31</v>
      </c>
      <c r="D2063" s="4" t="s">
        <v>72</v>
      </c>
      <c r="E2063" s="4" t="s">
        <v>22</v>
      </c>
      <c r="F2063" s="4" t="s">
        <v>23</v>
      </c>
      <c r="G2063" s="4" t="s">
        <v>24</v>
      </c>
      <c r="H2063" s="4" t="s">
        <v>50</v>
      </c>
      <c r="I2063" s="5">
        <v>1</v>
      </c>
      <c r="J2063" s="6">
        <v>103.48</v>
      </c>
      <c r="K2063" s="7">
        <v>0.1</v>
      </c>
      <c r="L2063" s="6">
        <v>51.33</v>
      </c>
      <c r="M2063" s="6">
        <f t="shared" si="128"/>
        <v>93.132000000000005</v>
      </c>
      <c r="N2063" s="6">
        <f t="shared" si="129"/>
        <v>51.33</v>
      </c>
      <c r="O2063" s="6">
        <f t="shared" si="130"/>
        <v>41.802000000000007</v>
      </c>
      <c r="P2063" s="8">
        <f t="shared" si="131"/>
        <v>0.4488467980930293</v>
      </c>
      <c r="Q2063" s="9">
        <f>YEAR(SalesDataTable[[#This Row],[Order Date]])</f>
        <v>2026</v>
      </c>
      <c r="R2063" s="8" t="str">
        <f>"Q"&amp;ROUNDUP(MONTH(SalesDataTable[[#This Row],[Order Date]])/3,0)</f>
        <v>Q4</v>
      </c>
      <c r="S2063" s="5">
        <f>MONTH(SalesDataTable[[#This Row],[Order Date]])</f>
        <v>10</v>
      </c>
      <c r="T2063" s="8" t="str">
        <f>TEXT(SalesDataTable[[#This Row],[Order Date]],"mmm")</f>
        <v>Oct</v>
      </c>
    </row>
    <row r="2064" spans="1:20" ht="15.75" x14ac:dyDescent="0.25">
      <c r="A2064" s="2">
        <v>4147</v>
      </c>
      <c r="B2064" s="3">
        <v>46302</v>
      </c>
      <c r="C2064" s="4" t="s">
        <v>26</v>
      </c>
      <c r="D2064" s="4" t="s">
        <v>63</v>
      </c>
      <c r="E2064" s="4" t="s">
        <v>39</v>
      </c>
      <c r="F2064" s="4" t="s">
        <v>23</v>
      </c>
      <c r="G2064" s="4" t="s">
        <v>24</v>
      </c>
      <c r="H2064" s="4" t="s">
        <v>46</v>
      </c>
      <c r="I2064" s="5">
        <v>3</v>
      </c>
      <c r="J2064" s="6">
        <v>40.770000000000003</v>
      </c>
      <c r="K2064" s="7">
        <v>0.05</v>
      </c>
      <c r="L2064" s="6">
        <v>16.68</v>
      </c>
      <c r="M2064" s="6">
        <f t="shared" si="128"/>
        <v>116.19449999999999</v>
      </c>
      <c r="N2064" s="6">
        <f t="shared" si="129"/>
        <v>50.04</v>
      </c>
      <c r="O2064" s="6">
        <f t="shared" si="130"/>
        <v>66.154499999999985</v>
      </c>
      <c r="P2064" s="8">
        <f t="shared" si="131"/>
        <v>0.56934278300608021</v>
      </c>
      <c r="Q2064" s="9">
        <f>YEAR(SalesDataTable[[#This Row],[Order Date]])</f>
        <v>2026</v>
      </c>
      <c r="R2064" s="8" t="str">
        <f>"Q"&amp;ROUNDUP(MONTH(SalesDataTable[[#This Row],[Order Date]])/3,0)</f>
        <v>Q4</v>
      </c>
      <c r="S2064" s="5">
        <f>MONTH(SalesDataTable[[#This Row],[Order Date]])</f>
        <v>10</v>
      </c>
      <c r="T2064" s="8" t="str">
        <f>TEXT(SalesDataTable[[#This Row],[Order Date]],"mmm")</f>
        <v>Oct</v>
      </c>
    </row>
    <row r="2065" spans="1:20" ht="15.75" x14ac:dyDescent="0.25">
      <c r="A2065" s="2">
        <v>4164</v>
      </c>
      <c r="B2065" s="3">
        <v>46302</v>
      </c>
      <c r="C2065" s="4" t="s">
        <v>20</v>
      </c>
      <c r="D2065" s="4" t="s">
        <v>56</v>
      </c>
      <c r="E2065" s="4" t="s">
        <v>39</v>
      </c>
      <c r="F2065" s="4" t="s">
        <v>33</v>
      </c>
      <c r="G2065" s="4" t="s">
        <v>29</v>
      </c>
      <c r="H2065" s="4" t="s">
        <v>37</v>
      </c>
      <c r="I2065" s="5">
        <v>2</v>
      </c>
      <c r="J2065" s="6">
        <v>143.41999999999999</v>
      </c>
      <c r="K2065" s="7">
        <v>0</v>
      </c>
      <c r="L2065" s="6">
        <v>81.44</v>
      </c>
      <c r="M2065" s="6">
        <f t="shared" si="128"/>
        <v>286.83999999999997</v>
      </c>
      <c r="N2065" s="6">
        <f t="shared" si="129"/>
        <v>162.88</v>
      </c>
      <c r="O2065" s="6">
        <f t="shared" si="130"/>
        <v>123.95999999999998</v>
      </c>
      <c r="P2065" s="8">
        <f t="shared" si="131"/>
        <v>0.43215730023706594</v>
      </c>
      <c r="Q2065" s="9">
        <f>YEAR(SalesDataTable[[#This Row],[Order Date]])</f>
        <v>2026</v>
      </c>
      <c r="R2065" s="8" t="str">
        <f>"Q"&amp;ROUNDUP(MONTH(SalesDataTable[[#This Row],[Order Date]])/3,0)</f>
        <v>Q4</v>
      </c>
      <c r="S2065" s="5">
        <f>MONTH(SalesDataTable[[#This Row],[Order Date]])</f>
        <v>10</v>
      </c>
      <c r="T2065" s="8" t="str">
        <f>TEXT(SalesDataTable[[#This Row],[Order Date]],"mmm")</f>
        <v>Oct</v>
      </c>
    </row>
    <row r="2066" spans="1:20" ht="15.75" x14ac:dyDescent="0.25">
      <c r="A2066" s="2">
        <v>4275</v>
      </c>
      <c r="B2066" s="3">
        <v>46302</v>
      </c>
      <c r="C2066" s="4" t="s">
        <v>40</v>
      </c>
      <c r="D2066" s="4" t="s">
        <v>51</v>
      </c>
      <c r="E2066" s="4" t="s">
        <v>48</v>
      </c>
      <c r="F2066" s="4" t="s">
        <v>23</v>
      </c>
      <c r="G2066" s="4" t="s">
        <v>24</v>
      </c>
      <c r="H2066" s="4" t="s">
        <v>42</v>
      </c>
      <c r="I2066" s="5">
        <v>1</v>
      </c>
      <c r="J2066" s="6">
        <v>49.56</v>
      </c>
      <c r="K2066" s="7">
        <v>0.05</v>
      </c>
      <c r="L2066" s="6">
        <v>22.88</v>
      </c>
      <c r="M2066" s="6">
        <f t="shared" si="128"/>
        <v>47.082000000000001</v>
      </c>
      <c r="N2066" s="6">
        <f t="shared" si="129"/>
        <v>22.88</v>
      </c>
      <c r="O2066" s="6">
        <f t="shared" si="130"/>
        <v>24.202000000000002</v>
      </c>
      <c r="P2066" s="8">
        <f t="shared" si="131"/>
        <v>0.51403933562720361</v>
      </c>
      <c r="Q2066" s="9">
        <f>YEAR(SalesDataTable[[#This Row],[Order Date]])</f>
        <v>2026</v>
      </c>
      <c r="R2066" s="8" t="str">
        <f>"Q"&amp;ROUNDUP(MONTH(SalesDataTable[[#This Row],[Order Date]])/3,0)</f>
        <v>Q4</v>
      </c>
      <c r="S2066" s="5">
        <f>MONTH(SalesDataTable[[#This Row],[Order Date]])</f>
        <v>10</v>
      </c>
      <c r="T2066" s="8" t="str">
        <f>TEXT(SalesDataTable[[#This Row],[Order Date]],"mmm")</f>
        <v>Oct</v>
      </c>
    </row>
    <row r="2067" spans="1:20" ht="15.75" x14ac:dyDescent="0.25">
      <c r="A2067" s="2">
        <v>5062</v>
      </c>
      <c r="B2067" s="3">
        <v>46302</v>
      </c>
      <c r="C2067" s="4" t="s">
        <v>26</v>
      </c>
      <c r="D2067" s="4" t="s">
        <v>63</v>
      </c>
      <c r="E2067" s="4" t="s">
        <v>22</v>
      </c>
      <c r="F2067" s="4" t="s">
        <v>23</v>
      </c>
      <c r="G2067" s="4" t="s">
        <v>34</v>
      </c>
      <c r="H2067" s="4" t="s">
        <v>64</v>
      </c>
      <c r="I2067" s="5">
        <v>4</v>
      </c>
      <c r="J2067" s="6">
        <v>131.05000000000001</v>
      </c>
      <c r="K2067" s="7">
        <v>0</v>
      </c>
      <c r="L2067" s="6">
        <v>67.37</v>
      </c>
      <c r="M2067" s="6">
        <f t="shared" si="128"/>
        <v>524.20000000000005</v>
      </c>
      <c r="N2067" s="6">
        <f t="shared" si="129"/>
        <v>269.48</v>
      </c>
      <c r="O2067" s="6">
        <f t="shared" si="130"/>
        <v>254.72000000000003</v>
      </c>
      <c r="P2067" s="8">
        <f t="shared" si="131"/>
        <v>0.48592140404425793</v>
      </c>
      <c r="Q2067" s="9">
        <f>YEAR(SalesDataTable[[#This Row],[Order Date]])</f>
        <v>2026</v>
      </c>
      <c r="R2067" s="8" t="str">
        <f>"Q"&amp;ROUNDUP(MONTH(SalesDataTable[[#This Row],[Order Date]])/3,0)</f>
        <v>Q4</v>
      </c>
      <c r="S2067" s="5">
        <f>MONTH(SalesDataTable[[#This Row],[Order Date]])</f>
        <v>10</v>
      </c>
      <c r="T2067" s="8" t="str">
        <f>TEXT(SalesDataTable[[#This Row],[Order Date]],"mmm")</f>
        <v>Oct</v>
      </c>
    </row>
    <row r="2068" spans="1:20" ht="15.75" x14ac:dyDescent="0.25">
      <c r="A2068" s="2">
        <v>1126</v>
      </c>
      <c r="B2068" s="3">
        <v>46303</v>
      </c>
      <c r="C2068" s="4" t="s">
        <v>20</v>
      </c>
      <c r="D2068" s="4" t="s">
        <v>56</v>
      </c>
      <c r="E2068" s="4" t="s">
        <v>22</v>
      </c>
      <c r="F2068" s="4" t="s">
        <v>36</v>
      </c>
      <c r="G2068" s="4" t="s">
        <v>24</v>
      </c>
      <c r="H2068" s="4" t="s">
        <v>42</v>
      </c>
      <c r="I2068" s="5">
        <v>1</v>
      </c>
      <c r="J2068" s="6">
        <v>51.35</v>
      </c>
      <c r="K2068" s="7">
        <v>0</v>
      </c>
      <c r="L2068" s="6">
        <v>22.98</v>
      </c>
      <c r="M2068" s="6">
        <f t="shared" si="128"/>
        <v>51.35</v>
      </c>
      <c r="N2068" s="6">
        <f t="shared" si="129"/>
        <v>22.98</v>
      </c>
      <c r="O2068" s="6">
        <f t="shared" si="130"/>
        <v>28.37</v>
      </c>
      <c r="P2068" s="8">
        <f t="shared" si="131"/>
        <v>0.55248296007789677</v>
      </c>
      <c r="Q2068" s="9">
        <f>YEAR(SalesDataTable[[#This Row],[Order Date]])</f>
        <v>2026</v>
      </c>
      <c r="R2068" s="8" t="str">
        <f>"Q"&amp;ROUNDUP(MONTH(SalesDataTable[[#This Row],[Order Date]])/3,0)</f>
        <v>Q4</v>
      </c>
      <c r="S2068" s="5">
        <f>MONTH(SalesDataTable[[#This Row],[Order Date]])</f>
        <v>10</v>
      </c>
      <c r="T2068" s="8" t="str">
        <f>TEXT(SalesDataTable[[#This Row],[Order Date]],"mmm")</f>
        <v>Oct</v>
      </c>
    </row>
    <row r="2069" spans="1:20" ht="15.75" x14ac:dyDescent="0.25">
      <c r="A2069" s="2">
        <v>1865</v>
      </c>
      <c r="B2069" s="3">
        <v>46303</v>
      </c>
      <c r="C2069" s="4" t="s">
        <v>40</v>
      </c>
      <c r="D2069" s="4" t="s">
        <v>53</v>
      </c>
      <c r="E2069" s="4" t="s">
        <v>22</v>
      </c>
      <c r="F2069" s="4" t="s">
        <v>23</v>
      </c>
      <c r="G2069" s="4" t="s">
        <v>54</v>
      </c>
      <c r="H2069" s="4" t="s">
        <v>55</v>
      </c>
      <c r="I2069" s="5">
        <v>1</v>
      </c>
      <c r="J2069" s="6">
        <v>39.659999999999997</v>
      </c>
      <c r="K2069" s="7">
        <v>0</v>
      </c>
      <c r="L2069" s="6">
        <v>14.39</v>
      </c>
      <c r="M2069" s="6">
        <f t="shared" si="128"/>
        <v>39.659999999999997</v>
      </c>
      <c r="N2069" s="6">
        <f t="shared" si="129"/>
        <v>14.39</v>
      </c>
      <c r="O2069" s="6">
        <f t="shared" si="130"/>
        <v>25.269999999999996</v>
      </c>
      <c r="P2069" s="8">
        <f t="shared" si="131"/>
        <v>0.63716591023701463</v>
      </c>
      <c r="Q2069" s="9">
        <f>YEAR(SalesDataTable[[#This Row],[Order Date]])</f>
        <v>2026</v>
      </c>
      <c r="R2069" s="8" t="str">
        <f>"Q"&amp;ROUNDUP(MONTH(SalesDataTable[[#This Row],[Order Date]])/3,0)</f>
        <v>Q4</v>
      </c>
      <c r="S2069" s="5">
        <f>MONTH(SalesDataTable[[#This Row],[Order Date]])</f>
        <v>10</v>
      </c>
      <c r="T2069" s="8" t="str">
        <f>TEXT(SalesDataTable[[#This Row],[Order Date]],"mmm")</f>
        <v>Oct</v>
      </c>
    </row>
    <row r="2070" spans="1:20" ht="15.75" x14ac:dyDescent="0.25">
      <c r="A2070" s="2">
        <v>2471</v>
      </c>
      <c r="B2070" s="3">
        <v>46303</v>
      </c>
      <c r="C2070" s="4" t="s">
        <v>40</v>
      </c>
      <c r="D2070" s="4" t="s">
        <v>67</v>
      </c>
      <c r="E2070" s="4" t="s">
        <v>39</v>
      </c>
      <c r="F2070" s="4" t="s">
        <v>33</v>
      </c>
      <c r="G2070" s="4" t="s">
        <v>54</v>
      </c>
      <c r="H2070" s="4" t="s">
        <v>55</v>
      </c>
      <c r="I2070" s="5">
        <v>1</v>
      </c>
      <c r="J2070" s="6">
        <v>39.79</v>
      </c>
      <c r="K2070" s="7">
        <v>0</v>
      </c>
      <c r="L2070" s="6">
        <v>14.76</v>
      </c>
      <c r="M2070" s="6">
        <f t="shared" si="128"/>
        <v>39.79</v>
      </c>
      <c r="N2070" s="6">
        <f t="shared" si="129"/>
        <v>14.76</v>
      </c>
      <c r="O2070" s="6">
        <f t="shared" si="130"/>
        <v>25.03</v>
      </c>
      <c r="P2070" s="8">
        <f t="shared" si="131"/>
        <v>0.62905252576024129</v>
      </c>
      <c r="Q2070" s="9">
        <f>YEAR(SalesDataTable[[#This Row],[Order Date]])</f>
        <v>2026</v>
      </c>
      <c r="R2070" s="8" t="str">
        <f>"Q"&amp;ROUNDUP(MONTH(SalesDataTable[[#This Row],[Order Date]])/3,0)</f>
        <v>Q4</v>
      </c>
      <c r="S2070" s="5">
        <f>MONTH(SalesDataTable[[#This Row],[Order Date]])</f>
        <v>10</v>
      </c>
      <c r="T2070" s="8" t="str">
        <f>TEXT(SalesDataTable[[#This Row],[Order Date]],"mmm")</f>
        <v>Oct</v>
      </c>
    </row>
    <row r="2071" spans="1:20" ht="15.75" x14ac:dyDescent="0.25">
      <c r="A2071" s="2">
        <v>3208</v>
      </c>
      <c r="B2071" s="3">
        <v>46303</v>
      </c>
      <c r="C2071" s="4" t="s">
        <v>31</v>
      </c>
      <c r="D2071" s="4" t="s">
        <v>59</v>
      </c>
      <c r="E2071" s="4" t="s">
        <v>28</v>
      </c>
      <c r="F2071" s="4" t="s">
        <v>33</v>
      </c>
      <c r="G2071" s="4" t="s">
        <v>24</v>
      </c>
      <c r="H2071" s="4" t="s">
        <v>46</v>
      </c>
      <c r="I2071" s="5">
        <v>6</v>
      </c>
      <c r="J2071" s="6">
        <v>41.27</v>
      </c>
      <c r="K2071" s="7">
        <v>0.1</v>
      </c>
      <c r="L2071" s="6">
        <v>16.61</v>
      </c>
      <c r="M2071" s="6">
        <f t="shared" si="128"/>
        <v>222.858</v>
      </c>
      <c r="N2071" s="6">
        <f t="shared" si="129"/>
        <v>99.66</v>
      </c>
      <c r="O2071" s="6">
        <f t="shared" si="130"/>
        <v>123.19800000000001</v>
      </c>
      <c r="P2071" s="8">
        <f t="shared" si="131"/>
        <v>0.55280941227149127</v>
      </c>
      <c r="Q2071" s="9">
        <f>YEAR(SalesDataTable[[#This Row],[Order Date]])</f>
        <v>2026</v>
      </c>
      <c r="R2071" s="8" t="str">
        <f>"Q"&amp;ROUNDUP(MONTH(SalesDataTable[[#This Row],[Order Date]])/3,0)</f>
        <v>Q4</v>
      </c>
      <c r="S2071" s="5">
        <f>MONTH(SalesDataTable[[#This Row],[Order Date]])</f>
        <v>10</v>
      </c>
      <c r="T2071" s="8" t="str">
        <f>TEXT(SalesDataTable[[#This Row],[Order Date]],"mmm")</f>
        <v>Oct</v>
      </c>
    </row>
    <row r="2072" spans="1:20" ht="15.75" x14ac:dyDescent="0.25">
      <c r="A2072" s="2">
        <v>4285</v>
      </c>
      <c r="B2072" s="3">
        <v>46303</v>
      </c>
      <c r="C2072" s="4" t="s">
        <v>40</v>
      </c>
      <c r="D2072" s="4" t="s">
        <v>41</v>
      </c>
      <c r="E2072" s="4" t="s">
        <v>22</v>
      </c>
      <c r="F2072" s="4" t="s">
        <v>23</v>
      </c>
      <c r="G2072" s="4" t="s">
        <v>29</v>
      </c>
      <c r="H2072" s="4" t="s">
        <v>30</v>
      </c>
      <c r="I2072" s="5">
        <v>1</v>
      </c>
      <c r="J2072" s="6">
        <v>93.39</v>
      </c>
      <c r="K2072" s="7">
        <v>0</v>
      </c>
      <c r="L2072" s="6">
        <v>45.98</v>
      </c>
      <c r="M2072" s="6">
        <f t="shared" si="128"/>
        <v>93.39</v>
      </c>
      <c r="N2072" s="6">
        <f t="shared" si="129"/>
        <v>45.98</v>
      </c>
      <c r="O2072" s="6">
        <f t="shared" si="130"/>
        <v>47.410000000000004</v>
      </c>
      <c r="P2072" s="8">
        <f t="shared" si="131"/>
        <v>0.50765606595995294</v>
      </c>
      <c r="Q2072" s="9">
        <f>YEAR(SalesDataTable[[#This Row],[Order Date]])</f>
        <v>2026</v>
      </c>
      <c r="R2072" s="8" t="str">
        <f>"Q"&amp;ROUNDUP(MONTH(SalesDataTable[[#This Row],[Order Date]])/3,0)</f>
        <v>Q4</v>
      </c>
      <c r="S2072" s="5">
        <f>MONTH(SalesDataTable[[#This Row],[Order Date]])</f>
        <v>10</v>
      </c>
      <c r="T2072" s="8" t="str">
        <f>TEXT(SalesDataTable[[#This Row],[Order Date]],"mmm")</f>
        <v>Oct</v>
      </c>
    </row>
    <row r="2073" spans="1:20" ht="15.75" x14ac:dyDescent="0.25">
      <c r="A2073" s="2">
        <v>261</v>
      </c>
      <c r="B2073" s="3">
        <v>46304</v>
      </c>
      <c r="C2073" s="4" t="s">
        <v>31</v>
      </c>
      <c r="D2073" s="4" t="s">
        <v>38</v>
      </c>
      <c r="E2073" s="4" t="s">
        <v>22</v>
      </c>
      <c r="F2073" s="4" t="s">
        <v>36</v>
      </c>
      <c r="G2073" s="4" t="s">
        <v>43</v>
      </c>
      <c r="H2073" s="4" t="s">
        <v>44</v>
      </c>
      <c r="I2073" s="5">
        <v>1</v>
      </c>
      <c r="J2073" s="6">
        <v>336.56</v>
      </c>
      <c r="K2073" s="7">
        <v>0</v>
      </c>
      <c r="L2073" s="6">
        <v>189.74</v>
      </c>
      <c r="M2073" s="6">
        <f t="shared" si="128"/>
        <v>336.56</v>
      </c>
      <c r="N2073" s="6">
        <f t="shared" si="129"/>
        <v>189.74</v>
      </c>
      <c r="O2073" s="6">
        <f t="shared" si="130"/>
        <v>146.82</v>
      </c>
      <c r="P2073" s="8">
        <f t="shared" si="131"/>
        <v>0.43623722367482765</v>
      </c>
      <c r="Q2073" s="9">
        <f>YEAR(SalesDataTable[[#This Row],[Order Date]])</f>
        <v>2026</v>
      </c>
      <c r="R2073" s="8" t="str">
        <f>"Q"&amp;ROUNDUP(MONTH(SalesDataTable[[#This Row],[Order Date]])/3,0)</f>
        <v>Q4</v>
      </c>
      <c r="S2073" s="5">
        <f>MONTH(SalesDataTable[[#This Row],[Order Date]])</f>
        <v>10</v>
      </c>
      <c r="T2073" s="8" t="str">
        <f>TEXT(SalesDataTable[[#This Row],[Order Date]],"mmm")</f>
        <v>Oct</v>
      </c>
    </row>
    <row r="2074" spans="1:20" ht="15.75" x14ac:dyDescent="0.25">
      <c r="A2074" s="2">
        <v>291</v>
      </c>
      <c r="B2074" s="3">
        <v>46304</v>
      </c>
      <c r="C2074" s="4" t="s">
        <v>31</v>
      </c>
      <c r="D2074" s="4" t="s">
        <v>32</v>
      </c>
      <c r="E2074" s="4" t="s">
        <v>22</v>
      </c>
      <c r="F2074" s="4" t="s">
        <v>33</v>
      </c>
      <c r="G2074" s="4" t="s">
        <v>34</v>
      </c>
      <c r="H2074" s="4" t="s">
        <v>64</v>
      </c>
      <c r="I2074" s="5">
        <v>2</v>
      </c>
      <c r="J2074" s="6">
        <v>132.47999999999999</v>
      </c>
      <c r="K2074" s="7">
        <v>0.1</v>
      </c>
      <c r="L2074" s="6">
        <v>67.48</v>
      </c>
      <c r="M2074" s="6">
        <f t="shared" si="128"/>
        <v>238.464</v>
      </c>
      <c r="N2074" s="6">
        <f t="shared" si="129"/>
        <v>134.96</v>
      </c>
      <c r="O2074" s="6">
        <f t="shared" si="130"/>
        <v>103.50399999999999</v>
      </c>
      <c r="P2074" s="8">
        <f t="shared" si="131"/>
        <v>0.43404455179817497</v>
      </c>
      <c r="Q2074" s="9">
        <f>YEAR(SalesDataTable[[#This Row],[Order Date]])</f>
        <v>2026</v>
      </c>
      <c r="R2074" s="8" t="str">
        <f>"Q"&amp;ROUNDUP(MONTH(SalesDataTable[[#This Row],[Order Date]])/3,0)</f>
        <v>Q4</v>
      </c>
      <c r="S2074" s="5">
        <f>MONTH(SalesDataTable[[#This Row],[Order Date]])</f>
        <v>10</v>
      </c>
      <c r="T2074" s="8" t="str">
        <f>TEXT(SalesDataTable[[#This Row],[Order Date]],"mmm")</f>
        <v>Oct</v>
      </c>
    </row>
    <row r="2075" spans="1:20" ht="15.75" x14ac:dyDescent="0.25">
      <c r="A2075" s="2">
        <v>670</v>
      </c>
      <c r="B2075" s="3">
        <v>46304</v>
      </c>
      <c r="C2075" s="4" t="s">
        <v>26</v>
      </c>
      <c r="D2075" s="4" t="s">
        <v>69</v>
      </c>
      <c r="E2075" s="4" t="s">
        <v>39</v>
      </c>
      <c r="F2075" s="4" t="s">
        <v>23</v>
      </c>
      <c r="G2075" s="4" t="s">
        <v>29</v>
      </c>
      <c r="H2075" s="4" t="s">
        <v>30</v>
      </c>
      <c r="I2075" s="5">
        <v>1</v>
      </c>
      <c r="J2075" s="6">
        <v>92.59</v>
      </c>
      <c r="K2075" s="7">
        <v>0</v>
      </c>
      <c r="L2075" s="6">
        <v>44.46</v>
      </c>
      <c r="M2075" s="6">
        <f t="shared" si="128"/>
        <v>92.59</v>
      </c>
      <c r="N2075" s="6">
        <f t="shared" si="129"/>
        <v>44.46</v>
      </c>
      <c r="O2075" s="6">
        <f t="shared" si="130"/>
        <v>48.13</v>
      </c>
      <c r="P2075" s="8">
        <f t="shared" si="131"/>
        <v>0.51981855491953777</v>
      </c>
      <c r="Q2075" s="9">
        <f>YEAR(SalesDataTable[[#This Row],[Order Date]])</f>
        <v>2026</v>
      </c>
      <c r="R2075" s="8" t="str">
        <f>"Q"&amp;ROUNDUP(MONTH(SalesDataTable[[#This Row],[Order Date]])/3,0)</f>
        <v>Q4</v>
      </c>
      <c r="S2075" s="5">
        <f>MONTH(SalesDataTable[[#This Row],[Order Date]])</f>
        <v>10</v>
      </c>
      <c r="T2075" s="8" t="str">
        <f>TEXT(SalesDataTable[[#This Row],[Order Date]],"mmm")</f>
        <v>Oct</v>
      </c>
    </row>
    <row r="2076" spans="1:20" ht="15.75" x14ac:dyDescent="0.25">
      <c r="A2076" s="2">
        <v>1306</v>
      </c>
      <c r="B2076" s="3">
        <v>46304</v>
      </c>
      <c r="C2076" s="4" t="s">
        <v>40</v>
      </c>
      <c r="D2076" s="4" t="s">
        <v>53</v>
      </c>
      <c r="E2076" s="4" t="s">
        <v>39</v>
      </c>
      <c r="F2076" s="4" t="s">
        <v>36</v>
      </c>
      <c r="G2076" s="4" t="s">
        <v>54</v>
      </c>
      <c r="H2076" s="4" t="s">
        <v>62</v>
      </c>
      <c r="I2076" s="5">
        <v>1</v>
      </c>
      <c r="J2076" s="6">
        <v>35.450000000000003</v>
      </c>
      <c r="K2076" s="7">
        <v>0.05</v>
      </c>
      <c r="L2076" s="6">
        <v>14.23</v>
      </c>
      <c r="M2076" s="6">
        <f t="shared" si="128"/>
        <v>33.677500000000002</v>
      </c>
      <c r="N2076" s="6">
        <f t="shared" si="129"/>
        <v>14.23</v>
      </c>
      <c r="O2076" s="6">
        <f t="shared" si="130"/>
        <v>19.447500000000002</v>
      </c>
      <c r="P2076" s="8">
        <f t="shared" si="131"/>
        <v>0.57746269764679681</v>
      </c>
      <c r="Q2076" s="9">
        <f>YEAR(SalesDataTable[[#This Row],[Order Date]])</f>
        <v>2026</v>
      </c>
      <c r="R2076" s="8" t="str">
        <f>"Q"&amp;ROUNDUP(MONTH(SalesDataTable[[#This Row],[Order Date]])/3,0)</f>
        <v>Q4</v>
      </c>
      <c r="S2076" s="5">
        <f>MONTH(SalesDataTable[[#This Row],[Order Date]])</f>
        <v>10</v>
      </c>
      <c r="T2076" s="8" t="str">
        <f>TEXT(SalesDataTable[[#This Row],[Order Date]],"mmm")</f>
        <v>Oct</v>
      </c>
    </row>
    <row r="2077" spans="1:20" ht="15.75" x14ac:dyDescent="0.25">
      <c r="A2077" s="2">
        <v>2400</v>
      </c>
      <c r="B2077" s="3">
        <v>46304</v>
      </c>
      <c r="C2077" s="4" t="s">
        <v>31</v>
      </c>
      <c r="D2077" s="4" t="s">
        <v>32</v>
      </c>
      <c r="E2077" s="4" t="s">
        <v>22</v>
      </c>
      <c r="F2077" s="4" t="s">
        <v>33</v>
      </c>
      <c r="G2077" s="4" t="s">
        <v>29</v>
      </c>
      <c r="H2077" s="4" t="s">
        <v>30</v>
      </c>
      <c r="I2077" s="5">
        <v>2</v>
      </c>
      <c r="J2077" s="6">
        <v>93.83</v>
      </c>
      <c r="K2077" s="7">
        <v>0.1</v>
      </c>
      <c r="L2077" s="6">
        <v>44.27</v>
      </c>
      <c r="M2077" s="6">
        <f t="shared" si="128"/>
        <v>168.89400000000001</v>
      </c>
      <c r="N2077" s="6">
        <f t="shared" si="129"/>
        <v>88.54</v>
      </c>
      <c r="O2077" s="6">
        <f t="shared" si="130"/>
        <v>80.353999999999999</v>
      </c>
      <c r="P2077" s="8">
        <f t="shared" si="131"/>
        <v>0.47576586498040191</v>
      </c>
      <c r="Q2077" s="9">
        <f>YEAR(SalesDataTable[[#This Row],[Order Date]])</f>
        <v>2026</v>
      </c>
      <c r="R2077" s="8" t="str">
        <f>"Q"&amp;ROUNDUP(MONTH(SalesDataTable[[#This Row],[Order Date]])/3,0)</f>
        <v>Q4</v>
      </c>
      <c r="S2077" s="5">
        <f>MONTH(SalesDataTable[[#This Row],[Order Date]])</f>
        <v>10</v>
      </c>
      <c r="T2077" s="8" t="str">
        <f>TEXT(SalesDataTable[[#This Row],[Order Date]],"mmm")</f>
        <v>Oct</v>
      </c>
    </row>
    <row r="2078" spans="1:20" ht="15.75" x14ac:dyDescent="0.25">
      <c r="A2078" s="2">
        <v>3816</v>
      </c>
      <c r="B2078" s="3">
        <v>46304</v>
      </c>
      <c r="C2078" s="4" t="s">
        <v>26</v>
      </c>
      <c r="D2078" s="4" t="s">
        <v>63</v>
      </c>
      <c r="E2078" s="4" t="s">
        <v>22</v>
      </c>
      <c r="F2078" s="4" t="s">
        <v>33</v>
      </c>
      <c r="G2078" s="4" t="s">
        <v>54</v>
      </c>
      <c r="H2078" s="4" t="s">
        <v>62</v>
      </c>
      <c r="I2078" s="5">
        <v>1</v>
      </c>
      <c r="J2078" s="6">
        <v>36.32</v>
      </c>
      <c r="K2078" s="7">
        <v>0</v>
      </c>
      <c r="L2078" s="6">
        <v>13.6</v>
      </c>
      <c r="M2078" s="6">
        <f t="shared" si="128"/>
        <v>36.32</v>
      </c>
      <c r="N2078" s="6">
        <f t="shared" si="129"/>
        <v>13.6</v>
      </c>
      <c r="O2078" s="6">
        <f t="shared" si="130"/>
        <v>22.72</v>
      </c>
      <c r="P2078" s="8">
        <f t="shared" si="131"/>
        <v>0.62555066079295152</v>
      </c>
      <c r="Q2078" s="9">
        <f>YEAR(SalesDataTable[[#This Row],[Order Date]])</f>
        <v>2026</v>
      </c>
      <c r="R2078" s="8" t="str">
        <f>"Q"&amp;ROUNDUP(MONTH(SalesDataTable[[#This Row],[Order Date]])/3,0)</f>
        <v>Q4</v>
      </c>
      <c r="S2078" s="5">
        <f>MONTH(SalesDataTable[[#This Row],[Order Date]])</f>
        <v>10</v>
      </c>
      <c r="T2078" s="8" t="str">
        <f>TEXT(SalesDataTable[[#This Row],[Order Date]],"mmm")</f>
        <v>Oct</v>
      </c>
    </row>
    <row r="2079" spans="1:20" ht="15.75" x14ac:dyDescent="0.25">
      <c r="A2079" s="2">
        <v>4038</v>
      </c>
      <c r="B2079" s="3">
        <v>46304</v>
      </c>
      <c r="C2079" s="4" t="s">
        <v>20</v>
      </c>
      <c r="D2079" s="4" t="s">
        <v>70</v>
      </c>
      <c r="E2079" s="4" t="s">
        <v>22</v>
      </c>
      <c r="F2079" s="4" t="s">
        <v>23</v>
      </c>
      <c r="G2079" s="4" t="s">
        <v>54</v>
      </c>
      <c r="H2079" s="4" t="s">
        <v>58</v>
      </c>
      <c r="I2079" s="5">
        <v>2</v>
      </c>
      <c r="J2079" s="6">
        <v>125.56</v>
      </c>
      <c r="K2079" s="7">
        <v>0.1</v>
      </c>
      <c r="L2079" s="6">
        <v>67.260000000000005</v>
      </c>
      <c r="M2079" s="6">
        <f t="shared" si="128"/>
        <v>226.00800000000001</v>
      </c>
      <c r="N2079" s="6">
        <f t="shared" si="129"/>
        <v>134.52000000000001</v>
      </c>
      <c r="O2079" s="6">
        <f t="shared" si="130"/>
        <v>91.488</v>
      </c>
      <c r="P2079" s="8">
        <f t="shared" si="131"/>
        <v>0.40479983009450993</v>
      </c>
      <c r="Q2079" s="9">
        <f>YEAR(SalesDataTable[[#This Row],[Order Date]])</f>
        <v>2026</v>
      </c>
      <c r="R2079" s="8" t="str">
        <f>"Q"&amp;ROUNDUP(MONTH(SalesDataTable[[#This Row],[Order Date]])/3,0)</f>
        <v>Q4</v>
      </c>
      <c r="S2079" s="5">
        <f>MONTH(SalesDataTable[[#This Row],[Order Date]])</f>
        <v>10</v>
      </c>
      <c r="T2079" s="8" t="str">
        <f>TEXT(SalesDataTable[[#This Row],[Order Date]],"mmm")</f>
        <v>Oct</v>
      </c>
    </row>
    <row r="2080" spans="1:20" ht="15.75" x14ac:dyDescent="0.25">
      <c r="A2080" s="2">
        <v>4686</v>
      </c>
      <c r="B2080" s="3">
        <v>46304</v>
      </c>
      <c r="C2080" s="4" t="s">
        <v>20</v>
      </c>
      <c r="D2080" s="4" t="s">
        <v>70</v>
      </c>
      <c r="E2080" s="4" t="s">
        <v>48</v>
      </c>
      <c r="F2080" s="4" t="s">
        <v>33</v>
      </c>
      <c r="G2080" s="4" t="s">
        <v>43</v>
      </c>
      <c r="H2080" s="4" t="s">
        <v>71</v>
      </c>
      <c r="I2080" s="5">
        <v>2</v>
      </c>
      <c r="J2080" s="6">
        <v>124.91</v>
      </c>
      <c r="K2080" s="7">
        <v>0</v>
      </c>
      <c r="L2080" s="6">
        <v>60.33</v>
      </c>
      <c r="M2080" s="6">
        <f t="shared" si="128"/>
        <v>249.82</v>
      </c>
      <c r="N2080" s="6">
        <f t="shared" si="129"/>
        <v>120.66</v>
      </c>
      <c r="O2080" s="6">
        <f t="shared" si="130"/>
        <v>129.16</v>
      </c>
      <c r="P2080" s="8">
        <f t="shared" si="131"/>
        <v>0.51701224881914976</v>
      </c>
      <c r="Q2080" s="9">
        <f>YEAR(SalesDataTable[[#This Row],[Order Date]])</f>
        <v>2026</v>
      </c>
      <c r="R2080" s="8" t="str">
        <f>"Q"&amp;ROUNDUP(MONTH(SalesDataTable[[#This Row],[Order Date]])/3,0)</f>
        <v>Q4</v>
      </c>
      <c r="S2080" s="5">
        <f>MONTH(SalesDataTable[[#This Row],[Order Date]])</f>
        <v>10</v>
      </c>
      <c r="T2080" s="8" t="str">
        <f>TEXT(SalesDataTable[[#This Row],[Order Date]],"mmm")</f>
        <v>Oct</v>
      </c>
    </row>
    <row r="2081" spans="1:20" ht="15.75" x14ac:dyDescent="0.25">
      <c r="A2081" s="2">
        <v>5076</v>
      </c>
      <c r="B2081" s="3">
        <v>46304</v>
      </c>
      <c r="C2081" s="4" t="s">
        <v>26</v>
      </c>
      <c r="D2081" s="4" t="s">
        <v>63</v>
      </c>
      <c r="E2081" s="4" t="s">
        <v>22</v>
      </c>
      <c r="F2081" s="4" t="s">
        <v>33</v>
      </c>
      <c r="G2081" s="4" t="s">
        <v>43</v>
      </c>
      <c r="H2081" s="4" t="s">
        <v>49</v>
      </c>
      <c r="I2081" s="5">
        <v>1</v>
      </c>
      <c r="J2081" s="6">
        <v>199.32</v>
      </c>
      <c r="K2081" s="7">
        <v>0</v>
      </c>
      <c r="L2081" s="6">
        <v>103.83</v>
      </c>
      <c r="M2081" s="6">
        <f t="shared" si="128"/>
        <v>199.32</v>
      </c>
      <c r="N2081" s="6">
        <f t="shared" si="129"/>
        <v>103.83</v>
      </c>
      <c r="O2081" s="6">
        <f t="shared" si="130"/>
        <v>95.49</v>
      </c>
      <c r="P2081" s="8">
        <f t="shared" si="131"/>
        <v>0.4790788681517158</v>
      </c>
      <c r="Q2081" s="9">
        <f>YEAR(SalesDataTable[[#This Row],[Order Date]])</f>
        <v>2026</v>
      </c>
      <c r="R2081" s="8" t="str">
        <f>"Q"&amp;ROUNDUP(MONTH(SalesDataTable[[#This Row],[Order Date]])/3,0)</f>
        <v>Q4</v>
      </c>
      <c r="S2081" s="5">
        <f>MONTH(SalesDataTable[[#This Row],[Order Date]])</f>
        <v>10</v>
      </c>
      <c r="T2081" s="8" t="str">
        <f>TEXT(SalesDataTable[[#This Row],[Order Date]],"mmm")</f>
        <v>Oct</v>
      </c>
    </row>
    <row r="2082" spans="1:20" ht="15.75" x14ac:dyDescent="0.25">
      <c r="A2082" s="2">
        <v>1339</v>
      </c>
      <c r="B2082" s="3">
        <v>46305</v>
      </c>
      <c r="C2082" s="4" t="s">
        <v>26</v>
      </c>
      <c r="D2082" s="4" t="s">
        <v>61</v>
      </c>
      <c r="E2082" s="4" t="s">
        <v>22</v>
      </c>
      <c r="F2082" s="4" t="s">
        <v>23</v>
      </c>
      <c r="G2082" s="4" t="s">
        <v>43</v>
      </c>
      <c r="H2082" s="4" t="s">
        <v>44</v>
      </c>
      <c r="I2082" s="5">
        <v>4</v>
      </c>
      <c r="J2082" s="6">
        <v>337.38</v>
      </c>
      <c r="K2082" s="7">
        <v>0.05</v>
      </c>
      <c r="L2082" s="6">
        <v>194.94</v>
      </c>
      <c r="M2082" s="6">
        <f t="shared" si="128"/>
        <v>1282.0439999999999</v>
      </c>
      <c r="N2082" s="6">
        <f t="shared" si="129"/>
        <v>779.76</v>
      </c>
      <c r="O2082" s="6">
        <f t="shared" si="130"/>
        <v>502.28399999999988</v>
      </c>
      <c r="P2082" s="8">
        <f t="shared" si="131"/>
        <v>0.39178374533167343</v>
      </c>
      <c r="Q2082" s="9">
        <f>YEAR(SalesDataTable[[#This Row],[Order Date]])</f>
        <v>2026</v>
      </c>
      <c r="R2082" s="8" t="str">
        <f>"Q"&amp;ROUNDUP(MONTH(SalesDataTable[[#This Row],[Order Date]])/3,0)</f>
        <v>Q4</v>
      </c>
      <c r="S2082" s="5">
        <f>MONTH(SalesDataTable[[#This Row],[Order Date]])</f>
        <v>10</v>
      </c>
      <c r="T2082" s="8" t="str">
        <f>TEXT(SalesDataTable[[#This Row],[Order Date]],"mmm")</f>
        <v>Oct</v>
      </c>
    </row>
    <row r="2083" spans="1:20" ht="15.75" x14ac:dyDescent="0.25">
      <c r="A2083" s="2">
        <v>1884</v>
      </c>
      <c r="B2083" s="3">
        <v>46305</v>
      </c>
      <c r="C2083" s="4" t="s">
        <v>31</v>
      </c>
      <c r="D2083" s="4" t="s">
        <v>32</v>
      </c>
      <c r="E2083" s="4" t="s">
        <v>22</v>
      </c>
      <c r="F2083" s="4" t="s">
        <v>36</v>
      </c>
      <c r="G2083" s="4" t="s">
        <v>43</v>
      </c>
      <c r="H2083" s="4" t="s">
        <v>60</v>
      </c>
      <c r="I2083" s="5">
        <v>3</v>
      </c>
      <c r="J2083" s="6">
        <v>82.18</v>
      </c>
      <c r="K2083" s="7">
        <v>0.1</v>
      </c>
      <c r="L2083" s="6">
        <v>39.82</v>
      </c>
      <c r="M2083" s="6">
        <f t="shared" si="128"/>
        <v>221.88600000000002</v>
      </c>
      <c r="N2083" s="6">
        <f t="shared" si="129"/>
        <v>119.46000000000001</v>
      </c>
      <c r="O2083" s="6">
        <f t="shared" si="130"/>
        <v>102.42600000000002</v>
      </c>
      <c r="P2083" s="8">
        <f t="shared" si="131"/>
        <v>0.46161542413671885</v>
      </c>
      <c r="Q2083" s="9">
        <f>YEAR(SalesDataTable[[#This Row],[Order Date]])</f>
        <v>2026</v>
      </c>
      <c r="R2083" s="8" t="str">
        <f>"Q"&amp;ROUNDUP(MONTH(SalesDataTable[[#This Row],[Order Date]])/3,0)</f>
        <v>Q4</v>
      </c>
      <c r="S2083" s="5">
        <f>MONTH(SalesDataTable[[#This Row],[Order Date]])</f>
        <v>10</v>
      </c>
      <c r="T2083" s="8" t="str">
        <f>TEXT(SalesDataTable[[#This Row],[Order Date]],"mmm")</f>
        <v>Oct</v>
      </c>
    </row>
    <row r="2084" spans="1:20" ht="15.75" x14ac:dyDescent="0.25">
      <c r="A2084" s="2">
        <v>3568</v>
      </c>
      <c r="B2084" s="3">
        <v>46305</v>
      </c>
      <c r="C2084" s="4" t="s">
        <v>20</v>
      </c>
      <c r="D2084" s="4" t="s">
        <v>70</v>
      </c>
      <c r="E2084" s="4" t="s">
        <v>28</v>
      </c>
      <c r="F2084" s="4" t="s">
        <v>33</v>
      </c>
      <c r="G2084" s="4" t="s">
        <v>29</v>
      </c>
      <c r="H2084" s="4" t="s">
        <v>66</v>
      </c>
      <c r="I2084" s="5">
        <v>15</v>
      </c>
      <c r="J2084" s="6">
        <v>70.25</v>
      </c>
      <c r="K2084" s="7">
        <v>0.1</v>
      </c>
      <c r="L2084" s="6">
        <v>32.19</v>
      </c>
      <c r="M2084" s="6">
        <f t="shared" si="128"/>
        <v>948.375</v>
      </c>
      <c r="N2084" s="6">
        <f t="shared" si="129"/>
        <v>482.84999999999997</v>
      </c>
      <c r="O2084" s="6">
        <f t="shared" si="130"/>
        <v>465.52500000000003</v>
      </c>
      <c r="P2084" s="8">
        <f t="shared" si="131"/>
        <v>0.49086595492289448</v>
      </c>
      <c r="Q2084" s="9">
        <f>YEAR(SalesDataTable[[#This Row],[Order Date]])</f>
        <v>2026</v>
      </c>
      <c r="R2084" s="8" t="str">
        <f>"Q"&amp;ROUNDUP(MONTH(SalesDataTable[[#This Row],[Order Date]])/3,0)</f>
        <v>Q4</v>
      </c>
      <c r="S2084" s="5">
        <f>MONTH(SalesDataTable[[#This Row],[Order Date]])</f>
        <v>10</v>
      </c>
      <c r="T2084" s="8" t="str">
        <f>TEXT(SalesDataTable[[#This Row],[Order Date]],"mmm")</f>
        <v>Oct</v>
      </c>
    </row>
    <row r="2085" spans="1:20" ht="15.75" x14ac:dyDescent="0.25">
      <c r="A2085" s="2">
        <v>4171</v>
      </c>
      <c r="B2085" s="3">
        <v>46305</v>
      </c>
      <c r="C2085" s="4" t="s">
        <v>40</v>
      </c>
      <c r="D2085" s="4" t="s">
        <v>51</v>
      </c>
      <c r="E2085" s="4" t="s">
        <v>39</v>
      </c>
      <c r="F2085" s="4" t="s">
        <v>33</v>
      </c>
      <c r="G2085" s="4" t="s">
        <v>34</v>
      </c>
      <c r="H2085" s="4" t="s">
        <v>35</v>
      </c>
      <c r="I2085" s="5">
        <v>2</v>
      </c>
      <c r="J2085" s="6">
        <v>35.36</v>
      </c>
      <c r="K2085" s="7">
        <v>0</v>
      </c>
      <c r="L2085" s="6">
        <v>13.49</v>
      </c>
      <c r="M2085" s="6">
        <f t="shared" si="128"/>
        <v>70.72</v>
      </c>
      <c r="N2085" s="6">
        <f t="shared" si="129"/>
        <v>26.98</v>
      </c>
      <c r="O2085" s="6">
        <f t="shared" si="130"/>
        <v>43.739999999999995</v>
      </c>
      <c r="P2085" s="8">
        <f t="shared" si="131"/>
        <v>0.61849547511312208</v>
      </c>
      <c r="Q2085" s="9">
        <f>YEAR(SalesDataTable[[#This Row],[Order Date]])</f>
        <v>2026</v>
      </c>
      <c r="R2085" s="8" t="str">
        <f>"Q"&amp;ROUNDUP(MONTH(SalesDataTable[[#This Row],[Order Date]])/3,0)</f>
        <v>Q4</v>
      </c>
      <c r="S2085" s="5">
        <f>MONTH(SalesDataTable[[#This Row],[Order Date]])</f>
        <v>10</v>
      </c>
      <c r="T2085" s="8" t="str">
        <f>TEXT(SalesDataTable[[#This Row],[Order Date]],"mmm")</f>
        <v>Oct</v>
      </c>
    </row>
    <row r="2086" spans="1:20" ht="15.75" x14ac:dyDescent="0.25">
      <c r="A2086" s="2">
        <v>4477</v>
      </c>
      <c r="B2086" s="3">
        <v>46305</v>
      </c>
      <c r="C2086" s="4" t="s">
        <v>31</v>
      </c>
      <c r="D2086" s="4" t="s">
        <v>45</v>
      </c>
      <c r="E2086" s="4" t="s">
        <v>39</v>
      </c>
      <c r="F2086" s="4" t="s">
        <v>33</v>
      </c>
      <c r="G2086" s="4" t="s">
        <v>34</v>
      </c>
      <c r="H2086" s="4" t="s">
        <v>52</v>
      </c>
      <c r="I2086" s="5">
        <v>1</v>
      </c>
      <c r="J2086" s="6">
        <v>46.01</v>
      </c>
      <c r="K2086" s="7">
        <v>0</v>
      </c>
      <c r="L2086" s="6">
        <v>18.239999999999998</v>
      </c>
      <c r="M2086" s="6">
        <f t="shared" si="128"/>
        <v>46.01</v>
      </c>
      <c r="N2086" s="6">
        <f t="shared" si="129"/>
        <v>18.239999999999998</v>
      </c>
      <c r="O2086" s="6">
        <f t="shared" si="130"/>
        <v>27.77</v>
      </c>
      <c r="P2086" s="8">
        <f t="shared" si="131"/>
        <v>0.6035644425124973</v>
      </c>
      <c r="Q2086" s="9">
        <f>YEAR(SalesDataTable[[#This Row],[Order Date]])</f>
        <v>2026</v>
      </c>
      <c r="R2086" s="8" t="str">
        <f>"Q"&amp;ROUNDUP(MONTH(SalesDataTable[[#This Row],[Order Date]])/3,0)</f>
        <v>Q4</v>
      </c>
      <c r="S2086" s="5">
        <f>MONTH(SalesDataTable[[#This Row],[Order Date]])</f>
        <v>10</v>
      </c>
      <c r="T2086" s="8" t="str">
        <f>TEXT(SalesDataTable[[#This Row],[Order Date]],"mmm")</f>
        <v>Oct</v>
      </c>
    </row>
    <row r="2087" spans="1:20" ht="15.75" x14ac:dyDescent="0.25">
      <c r="A2087" s="2">
        <v>3368</v>
      </c>
      <c r="B2087" s="3">
        <v>46306</v>
      </c>
      <c r="C2087" s="4" t="s">
        <v>20</v>
      </c>
      <c r="D2087" s="4" t="s">
        <v>56</v>
      </c>
      <c r="E2087" s="4" t="s">
        <v>22</v>
      </c>
      <c r="F2087" s="4" t="s">
        <v>23</v>
      </c>
      <c r="G2087" s="4" t="s">
        <v>29</v>
      </c>
      <c r="H2087" s="4" t="s">
        <v>30</v>
      </c>
      <c r="I2087" s="5">
        <v>1</v>
      </c>
      <c r="J2087" s="6">
        <v>89.88</v>
      </c>
      <c r="K2087" s="7">
        <v>0</v>
      </c>
      <c r="L2087" s="6">
        <v>46.15</v>
      </c>
      <c r="M2087" s="6">
        <f t="shared" si="128"/>
        <v>89.88</v>
      </c>
      <c r="N2087" s="6">
        <f t="shared" si="129"/>
        <v>46.15</v>
      </c>
      <c r="O2087" s="6">
        <f t="shared" si="130"/>
        <v>43.73</v>
      </c>
      <c r="P2087" s="8">
        <f t="shared" si="131"/>
        <v>0.48653760569648419</v>
      </c>
      <c r="Q2087" s="9">
        <f>YEAR(SalesDataTable[[#This Row],[Order Date]])</f>
        <v>2026</v>
      </c>
      <c r="R2087" s="8" t="str">
        <f>"Q"&amp;ROUNDUP(MONTH(SalesDataTable[[#This Row],[Order Date]])/3,0)</f>
        <v>Q4</v>
      </c>
      <c r="S2087" s="5">
        <f>MONTH(SalesDataTable[[#This Row],[Order Date]])</f>
        <v>10</v>
      </c>
      <c r="T2087" s="8" t="str">
        <f>TEXT(SalesDataTable[[#This Row],[Order Date]],"mmm")</f>
        <v>Oct</v>
      </c>
    </row>
    <row r="2088" spans="1:20" ht="15.75" x14ac:dyDescent="0.25">
      <c r="A2088" s="2">
        <v>3566</v>
      </c>
      <c r="B2088" s="3">
        <v>46306</v>
      </c>
      <c r="C2088" s="4" t="s">
        <v>26</v>
      </c>
      <c r="D2088" s="4" t="s">
        <v>63</v>
      </c>
      <c r="E2088" s="4" t="s">
        <v>22</v>
      </c>
      <c r="F2088" s="4" t="s">
        <v>33</v>
      </c>
      <c r="G2088" s="4" t="s">
        <v>54</v>
      </c>
      <c r="H2088" s="4" t="s">
        <v>55</v>
      </c>
      <c r="I2088" s="5">
        <v>1</v>
      </c>
      <c r="J2088" s="6">
        <v>41.33</v>
      </c>
      <c r="K2088" s="7">
        <v>0</v>
      </c>
      <c r="L2088" s="6">
        <v>14.47</v>
      </c>
      <c r="M2088" s="6">
        <f t="shared" si="128"/>
        <v>41.33</v>
      </c>
      <c r="N2088" s="6">
        <f t="shared" si="129"/>
        <v>14.47</v>
      </c>
      <c r="O2088" s="6">
        <f t="shared" si="130"/>
        <v>26.86</v>
      </c>
      <c r="P2088" s="8">
        <f t="shared" si="131"/>
        <v>0.6498911202516332</v>
      </c>
      <c r="Q2088" s="9">
        <f>YEAR(SalesDataTable[[#This Row],[Order Date]])</f>
        <v>2026</v>
      </c>
      <c r="R2088" s="8" t="str">
        <f>"Q"&amp;ROUNDUP(MONTH(SalesDataTable[[#This Row],[Order Date]])/3,0)</f>
        <v>Q4</v>
      </c>
      <c r="S2088" s="5">
        <f>MONTH(SalesDataTable[[#This Row],[Order Date]])</f>
        <v>10</v>
      </c>
      <c r="T2088" s="8" t="str">
        <f>TEXT(SalesDataTable[[#This Row],[Order Date]],"mmm")</f>
        <v>Oct</v>
      </c>
    </row>
    <row r="2089" spans="1:20" ht="15.75" x14ac:dyDescent="0.25">
      <c r="A2089" s="2">
        <v>4420</v>
      </c>
      <c r="B2089" s="3">
        <v>46306</v>
      </c>
      <c r="C2089" s="4" t="s">
        <v>31</v>
      </c>
      <c r="D2089" s="4" t="s">
        <v>45</v>
      </c>
      <c r="E2089" s="4" t="s">
        <v>28</v>
      </c>
      <c r="F2089" s="4" t="s">
        <v>36</v>
      </c>
      <c r="G2089" s="4" t="s">
        <v>24</v>
      </c>
      <c r="H2089" s="4" t="s">
        <v>46</v>
      </c>
      <c r="I2089" s="5">
        <v>15</v>
      </c>
      <c r="J2089" s="6">
        <v>40.78</v>
      </c>
      <c r="K2089" s="7">
        <v>0.15</v>
      </c>
      <c r="L2089" s="6">
        <v>17.07</v>
      </c>
      <c r="M2089" s="6">
        <f t="shared" si="128"/>
        <v>519.94500000000005</v>
      </c>
      <c r="N2089" s="6">
        <f t="shared" si="129"/>
        <v>256.05</v>
      </c>
      <c r="O2089" s="6">
        <f t="shared" si="130"/>
        <v>263.89500000000004</v>
      </c>
      <c r="P2089" s="8">
        <f t="shared" si="131"/>
        <v>0.5075440671609498</v>
      </c>
      <c r="Q2089" s="9">
        <f>YEAR(SalesDataTable[[#This Row],[Order Date]])</f>
        <v>2026</v>
      </c>
      <c r="R2089" s="8" t="str">
        <f>"Q"&amp;ROUNDUP(MONTH(SalesDataTable[[#This Row],[Order Date]])/3,0)</f>
        <v>Q4</v>
      </c>
      <c r="S2089" s="5">
        <f>MONTH(SalesDataTable[[#This Row],[Order Date]])</f>
        <v>10</v>
      </c>
      <c r="T2089" s="8" t="str">
        <f>TEXT(SalesDataTable[[#This Row],[Order Date]],"mmm")</f>
        <v>Oct</v>
      </c>
    </row>
    <row r="2090" spans="1:20" ht="15.75" x14ac:dyDescent="0.25">
      <c r="A2090" s="2">
        <v>513</v>
      </c>
      <c r="B2090" s="3">
        <v>46307</v>
      </c>
      <c r="C2090" s="4" t="s">
        <v>40</v>
      </c>
      <c r="D2090" s="4" t="s">
        <v>51</v>
      </c>
      <c r="E2090" s="4" t="s">
        <v>22</v>
      </c>
      <c r="F2090" s="4" t="s">
        <v>36</v>
      </c>
      <c r="G2090" s="4" t="s">
        <v>34</v>
      </c>
      <c r="H2090" s="4" t="s">
        <v>68</v>
      </c>
      <c r="I2090" s="5">
        <v>1</v>
      </c>
      <c r="J2090" s="6">
        <v>163.87</v>
      </c>
      <c r="K2090" s="7">
        <v>0</v>
      </c>
      <c r="L2090" s="6">
        <v>85.76</v>
      </c>
      <c r="M2090" s="6">
        <f t="shared" si="128"/>
        <v>163.87</v>
      </c>
      <c r="N2090" s="6">
        <f t="shared" si="129"/>
        <v>85.76</v>
      </c>
      <c r="O2090" s="6">
        <f t="shared" si="130"/>
        <v>78.11</v>
      </c>
      <c r="P2090" s="8">
        <f t="shared" si="131"/>
        <v>0.47665832672240188</v>
      </c>
      <c r="Q2090" s="9">
        <f>YEAR(SalesDataTable[[#This Row],[Order Date]])</f>
        <v>2026</v>
      </c>
      <c r="R2090" s="8" t="str">
        <f>"Q"&amp;ROUNDUP(MONTH(SalesDataTable[[#This Row],[Order Date]])/3,0)</f>
        <v>Q4</v>
      </c>
      <c r="S2090" s="5">
        <f>MONTH(SalesDataTable[[#This Row],[Order Date]])</f>
        <v>10</v>
      </c>
      <c r="T2090" s="8" t="str">
        <f>TEXT(SalesDataTable[[#This Row],[Order Date]],"mmm")</f>
        <v>Oct</v>
      </c>
    </row>
    <row r="2091" spans="1:20" ht="15.75" x14ac:dyDescent="0.25">
      <c r="A2091" s="2">
        <v>786</v>
      </c>
      <c r="B2091" s="3">
        <v>46307</v>
      </c>
      <c r="C2091" s="4" t="s">
        <v>31</v>
      </c>
      <c r="D2091" s="4" t="s">
        <v>38</v>
      </c>
      <c r="E2091" s="4" t="s">
        <v>22</v>
      </c>
      <c r="F2091" s="4" t="s">
        <v>33</v>
      </c>
      <c r="G2091" s="4" t="s">
        <v>54</v>
      </c>
      <c r="H2091" s="4" t="s">
        <v>62</v>
      </c>
      <c r="I2091" s="5">
        <v>1</v>
      </c>
      <c r="J2091" s="6">
        <v>35.39</v>
      </c>
      <c r="K2091" s="7">
        <v>0.05</v>
      </c>
      <c r="L2091" s="6">
        <v>13.68</v>
      </c>
      <c r="M2091" s="6">
        <f t="shared" si="128"/>
        <v>33.6205</v>
      </c>
      <c r="N2091" s="6">
        <f t="shared" si="129"/>
        <v>13.68</v>
      </c>
      <c r="O2091" s="6">
        <f t="shared" si="130"/>
        <v>19.9405</v>
      </c>
      <c r="P2091" s="8">
        <f t="shared" si="131"/>
        <v>0.59310539700480358</v>
      </c>
      <c r="Q2091" s="9">
        <f>YEAR(SalesDataTable[[#This Row],[Order Date]])</f>
        <v>2026</v>
      </c>
      <c r="R2091" s="8" t="str">
        <f>"Q"&amp;ROUNDUP(MONTH(SalesDataTable[[#This Row],[Order Date]])/3,0)</f>
        <v>Q4</v>
      </c>
      <c r="S2091" s="5">
        <f>MONTH(SalesDataTable[[#This Row],[Order Date]])</f>
        <v>10</v>
      </c>
      <c r="T2091" s="8" t="str">
        <f>TEXT(SalesDataTable[[#This Row],[Order Date]],"mmm")</f>
        <v>Oct</v>
      </c>
    </row>
    <row r="2092" spans="1:20" ht="15.75" x14ac:dyDescent="0.25">
      <c r="A2092" s="2">
        <v>3771</v>
      </c>
      <c r="B2092" s="3">
        <v>46307</v>
      </c>
      <c r="C2092" s="4" t="s">
        <v>31</v>
      </c>
      <c r="D2092" s="4" t="s">
        <v>38</v>
      </c>
      <c r="E2092" s="4" t="s">
        <v>22</v>
      </c>
      <c r="F2092" s="4" t="s">
        <v>36</v>
      </c>
      <c r="G2092" s="4" t="s">
        <v>43</v>
      </c>
      <c r="H2092" s="4" t="s">
        <v>60</v>
      </c>
      <c r="I2092" s="5">
        <v>2</v>
      </c>
      <c r="J2092" s="6">
        <v>80.2</v>
      </c>
      <c r="K2092" s="7">
        <v>0</v>
      </c>
      <c r="L2092" s="6">
        <v>39.590000000000003</v>
      </c>
      <c r="M2092" s="6">
        <f t="shared" si="128"/>
        <v>160.4</v>
      </c>
      <c r="N2092" s="6">
        <f t="shared" si="129"/>
        <v>79.180000000000007</v>
      </c>
      <c r="O2092" s="6">
        <f t="shared" si="130"/>
        <v>81.22</v>
      </c>
      <c r="P2092" s="8">
        <f t="shared" si="131"/>
        <v>0.50635910224438896</v>
      </c>
      <c r="Q2092" s="9">
        <f>YEAR(SalesDataTable[[#This Row],[Order Date]])</f>
        <v>2026</v>
      </c>
      <c r="R2092" s="8" t="str">
        <f>"Q"&amp;ROUNDUP(MONTH(SalesDataTable[[#This Row],[Order Date]])/3,0)</f>
        <v>Q4</v>
      </c>
      <c r="S2092" s="5">
        <f>MONTH(SalesDataTable[[#This Row],[Order Date]])</f>
        <v>10</v>
      </c>
      <c r="T2092" s="8" t="str">
        <f>TEXT(SalesDataTable[[#This Row],[Order Date]],"mmm")</f>
        <v>Oct</v>
      </c>
    </row>
    <row r="2093" spans="1:20" ht="15.75" x14ac:dyDescent="0.25">
      <c r="A2093" s="2">
        <v>3910</v>
      </c>
      <c r="B2093" s="3">
        <v>46307</v>
      </c>
      <c r="C2093" s="4" t="s">
        <v>31</v>
      </c>
      <c r="D2093" s="4" t="s">
        <v>32</v>
      </c>
      <c r="E2093" s="4" t="s">
        <v>22</v>
      </c>
      <c r="F2093" s="4" t="s">
        <v>36</v>
      </c>
      <c r="G2093" s="4" t="s">
        <v>24</v>
      </c>
      <c r="H2093" s="4" t="s">
        <v>46</v>
      </c>
      <c r="I2093" s="5">
        <v>3</v>
      </c>
      <c r="J2093" s="6">
        <v>41.09</v>
      </c>
      <c r="K2093" s="7">
        <v>0</v>
      </c>
      <c r="L2093" s="6">
        <v>17.18</v>
      </c>
      <c r="M2093" s="6">
        <f t="shared" si="128"/>
        <v>123.27000000000001</v>
      </c>
      <c r="N2093" s="6">
        <f t="shared" si="129"/>
        <v>51.54</v>
      </c>
      <c r="O2093" s="6">
        <f t="shared" si="130"/>
        <v>71.730000000000018</v>
      </c>
      <c r="P2093" s="8">
        <f t="shared" si="131"/>
        <v>0.58189340472134354</v>
      </c>
      <c r="Q2093" s="9">
        <f>YEAR(SalesDataTable[[#This Row],[Order Date]])</f>
        <v>2026</v>
      </c>
      <c r="R2093" s="8" t="str">
        <f>"Q"&amp;ROUNDUP(MONTH(SalesDataTable[[#This Row],[Order Date]])/3,0)</f>
        <v>Q4</v>
      </c>
      <c r="S2093" s="5">
        <f>MONTH(SalesDataTable[[#This Row],[Order Date]])</f>
        <v>10</v>
      </c>
      <c r="T2093" s="8" t="str">
        <f>TEXT(SalesDataTable[[#This Row],[Order Date]],"mmm")</f>
        <v>Oct</v>
      </c>
    </row>
    <row r="2094" spans="1:20" ht="15.75" x14ac:dyDescent="0.25">
      <c r="A2094" s="2">
        <v>330</v>
      </c>
      <c r="B2094" s="3">
        <v>46308</v>
      </c>
      <c r="C2094" s="4" t="s">
        <v>26</v>
      </c>
      <c r="D2094" s="4" t="s">
        <v>63</v>
      </c>
      <c r="E2094" s="4" t="s">
        <v>28</v>
      </c>
      <c r="F2094" s="4" t="s">
        <v>36</v>
      </c>
      <c r="G2094" s="4" t="s">
        <v>34</v>
      </c>
      <c r="H2094" s="4" t="s">
        <v>35</v>
      </c>
      <c r="I2094" s="5">
        <v>5</v>
      </c>
      <c r="J2094" s="6">
        <v>36.97</v>
      </c>
      <c r="K2094" s="7">
        <v>0.15</v>
      </c>
      <c r="L2094" s="6">
        <v>13.93</v>
      </c>
      <c r="M2094" s="6">
        <f t="shared" si="128"/>
        <v>157.1225</v>
      </c>
      <c r="N2094" s="6">
        <f t="shared" si="129"/>
        <v>69.650000000000006</v>
      </c>
      <c r="O2094" s="6">
        <f t="shared" si="130"/>
        <v>87.472499999999997</v>
      </c>
      <c r="P2094" s="8">
        <f t="shared" si="131"/>
        <v>0.55671530175500006</v>
      </c>
      <c r="Q2094" s="9">
        <f>YEAR(SalesDataTable[[#This Row],[Order Date]])</f>
        <v>2026</v>
      </c>
      <c r="R2094" s="8" t="str">
        <f>"Q"&amp;ROUNDUP(MONTH(SalesDataTable[[#This Row],[Order Date]])/3,0)</f>
        <v>Q4</v>
      </c>
      <c r="S2094" s="5">
        <f>MONTH(SalesDataTable[[#This Row],[Order Date]])</f>
        <v>10</v>
      </c>
      <c r="T2094" s="8" t="str">
        <f>TEXT(SalesDataTable[[#This Row],[Order Date]],"mmm")</f>
        <v>Oct</v>
      </c>
    </row>
    <row r="2095" spans="1:20" ht="15.75" x14ac:dyDescent="0.25">
      <c r="A2095" s="2">
        <v>707</v>
      </c>
      <c r="B2095" s="3">
        <v>46308</v>
      </c>
      <c r="C2095" s="4" t="s">
        <v>31</v>
      </c>
      <c r="D2095" s="4" t="s">
        <v>45</v>
      </c>
      <c r="E2095" s="4" t="s">
        <v>39</v>
      </c>
      <c r="F2095" s="4" t="s">
        <v>33</v>
      </c>
      <c r="G2095" s="4" t="s">
        <v>34</v>
      </c>
      <c r="H2095" s="4" t="s">
        <v>35</v>
      </c>
      <c r="I2095" s="5">
        <v>4</v>
      </c>
      <c r="J2095" s="6">
        <v>35.880000000000003</v>
      </c>
      <c r="K2095" s="7">
        <v>0.05</v>
      </c>
      <c r="L2095" s="6">
        <v>13.45</v>
      </c>
      <c r="M2095" s="6">
        <f t="shared" si="128"/>
        <v>136.34399999999999</v>
      </c>
      <c r="N2095" s="6">
        <f t="shared" si="129"/>
        <v>53.8</v>
      </c>
      <c r="O2095" s="6">
        <f t="shared" si="130"/>
        <v>82.543999999999997</v>
      </c>
      <c r="P2095" s="8">
        <f t="shared" si="131"/>
        <v>0.60540984568444522</v>
      </c>
      <c r="Q2095" s="9">
        <f>YEAR(SalesDataTable[[#This Row],[Order Date]])</f>
        <v>2026</v>
      </c>
      <c r="R2095" s="8" t="str">
        <f>"Q"&amp;ROUNDUP(MONTH(SalesDataTable[[#This Row],[Order Date]])/3,0)</f>
        <v>Q4</v>
      </c>
      <c r="S2095" s="5">
        <f>MONTH(SalesDataTable[[#This Row],[Order Date]])</f>
        <v>10</v>
      </c>
      <c r="T2095" s="8" t="str">
        <f>TEXT(SalesDataTable[[#This Row],[Order Date]],"mmm")</f>
        <v>Oct</v>
      </c>
    </row>
    <row r="2096" spans="1:20" ht="15.75" x14ac:dyDescent="0.25">
      <c r="A2096" s="2">
        <v>989</v>
      </c>
      <c r="B2096" s="3">
        <v>46308</v>
      </c>
      <c r="C2096" s="4" t="s">
        <v>26</v>
      </c>
      <c r="D2096" s="4" t="s">
        <v>61</v>
      </c>
      <c r="E2096" s="4" t="s">
        <v>22</v>
      </c>
      <c r="F2096" s="4" t="s">
        <v>23</v>
      </c>
      <c r="G2096" s="4" t="s">
        <v>24</v>
      </c>
      <c r="H2096" s="4" t="s">
        <v>46</v>
      </c>
      <c r="I2096" s="5">
        <v>3</v>
      </c>
      <c r="J2096" s="6">
        <v>40.42</v>
      </c>
      <c r="K2096" s="7">
        <v>0</v>
      </c>
      <c r="L2096" s="6">
        <v>16.79</v>
      </c>
      <c r="M2096" s="6">
        <f t="shared" si="128"/>
        <v>121.26</v>
      </c>
      <c r="N2096" s="6">
        <f t="shared" si="129"/>
        <v>50.37</v>
      </c>
      <c r="O2096" s="6">
        <f t="shared" si="130"/>
        <v>70.890000000000015</v>
      </c>
      <c r="P2096" s="8">
        <f t="shared" si="131"/>
        <v>0.58461157842652167</v>
      </c>
      <c r="Q2096" s="9">
        <f>YEAR(SalesDataTable[[#This Row],[Order Date]])</f>
        <v>2026</v>
      </c>
      <c r="R2096" s="8" t="str">
        <f>"Q"&amp;ROUNDUP(MONTH(SalesDataTable[[#This Row],[Order Date]])/3,0)</f>
        <v>Q4</v>
      </c>
      <c r="S2096" s="5">
        <f>MONTH(SalesDataTable[[#This Row],[Order Date]])</f>
        <v>10</v>
      </c>
      <c r="T2096" s="8" t="str">
        <f>TEXT(SalesDataTable[[#This Row],[Order Date]],"mmm")</f>
        <v>Oct</v>
      </c>
    </row>
    <row r="2097" spans="1:20" ht="15.75" x14ac:dyDescent="0.25">
      <c r="A2097" s="2">
        <v>1904</v>
      </c>
      <c r="B2097" s="3">
        <v>46308</v>
      </c>
      <c r="C2097" s="4" t="s">
        <v>40</v>
      </c>
      <c r="D2097" s="4" t="s">
        <v>53</v>
      </c>
      <c r="E2097" s="4" t="s">
        <v>39</v>
      </c>
      <c r="F2097" s="4" t="s">
        <v>23</v>
      </c>
      <c r="G2097" s="4" t="s">
        <v>24</v>
      </c>
      <c r="H2097" s="4" t="s">
        <v>42</v>
      </c>
      <c r="I2097" s="5">
        <v>1</v>
      </c>
      <c r="J2097" s="6">
        <v>50.34</v>
      </c>
      <c r="K2097" s="7">
        <v>0.15</v>
      </c>
      <c r="L2097" s="6">
        <v>22.56</v>
      </c>
      <c r="M2097" s="6">
        <f t="shared" si="128"/>
        <v>42.789000000000001</v>
      </c>
      <c r="N2097" s="6">
        <f t="shared" si="129"/>
        <v>22.56</v>
      </c>
      <c r="O2097" s="6">
        <f t="shared" si="130"/>
        <v>20.229000000000003</v>
      </c>
      <c r="P2097" s="8">
        <f t="shared" si="131"/>
        <v>0.47276169108883132</v>
      </c>
      <c r="Q2097" s="9">
        <f>YEAR(SalesDataTable[[#This Row],[Order Date]])</f>
        <v>2026</v>
      </c>
      <c r="R2097" s="8" t="str">
        <f>"Q"&amp;ROUNDUP(MONTH(SalesDataTable[[#This Row],[Order Date]])/3,0)</f>
        <v>Q4</v>
      </c>
      <c r="S2097" s="5">
        <f>MONTH(SalesDataTable[[#This Row],[Order Date]])</f>
        <v>10</v>
      </c>
      <c r="T2097" s="8" t="str">
        <f>TEXT(SalesDataTable[[#This Row],[Order Date]],"mmm")</f>
        <v>Oct</v>
      </c>
    </row>
    <row r="2098" spans="1:20" ht="15.75" x14ac:dyDescent="0.25">
      <c r="A2098" s="2">
        <v>2854</v>
      </c>
      <c r="B2098" s="3">
        <v>46308</v>
      </c>
      <c r="C2098" s="4" t="s">
        <v>20</v>
      </c>
      <c r="D2098" s="4" t="s">
        <v>70</v>
      </c>
      <c r="E2098" s="4" t="s">
        <v>39</v>
      </c>
      <c r="F2098" s="4" t="s">
        <v>33</v>
      </c>
      <c r="G2098" s="4" t="s">
        <v>34</v>
      </c>
      <c r="H2098" s="4" t="s">
        <v>35</v>
      </c>
      <c r="I2098" s="5">
        <v>3</v>
      </c>
      <c r="J2098" s="6">
        <v>36.049999999999997</v>
      </c>
      <c r="K2098" s="7">
        <v>0.1</v>
      </c>
      <c r="L2098" s="6">
        <v>13.87</v>
      </c>
      <c r="M2098" s="6">
        <f t="shared" si="128"/>
        <v>97.334999999999994</v>
      </c>
      <c r="N2098" s="6">
        <f t="shared" si="129"/>
        <v>41.61</v>
      </c>
      <c r="O2098" s="6">
        <f t="shared" si="130"/>
        <v>55.724999999999994</v>
      </c>
      <c r="P2098" s="8">
        <f t="shared" si="131"/>
        <v>0.57250732008013561</v>
      </c>
      <c r="Q2098" s="9">
        <f>YEAR(SalesDataTable[[#This Row],[Order Date]])</f>
        <v>2026</v>
      </c>
      <c r="R2098" s="8" t="str">
        <f>"Q"&amp;ROUNDUP(MONTH(SalesDataTable[[#This Row],[Order Date]])/3,0)</f>
        <v>Q4</v>
      </c>
      <c r="S2098" s="5">
        <f>MONTH(SalesDataTable[[#This Row],[Order Date]])</f>
        <v>10</v>
      </c>
      <c r="T2098" s="8" t="str">
        <f>TEXT(SalesDataTable[[#This Row],[Order Date]],"mmm")</f>
        <v>Oct</v>
      </c>
    </row>
    <row r="2099" spans="1:20" ht="15.75" x14ac:dyDescent="0.25">
      <c r="A2099" s="2">
        <v>3212</v>
      </c>
      <c r="B2099" s="3">
        <v>46308</v>
      </c>
      <c r="C2099" s="4" t="s">
        <v>31</v>
      </c>
      <c r="D2099" s="4" t="s">
        <v>32</v>
      </c>
      <c r="E2099" s="4" t="s">
        <v>28</v>
      </c>
      <c r="F2099" s="4" t="s">
        <v>23</v>
      </c>
      <c r="G2099" s="4" t="s">
        <v>24</v>
      </c>
      <c r="H2099" s="4" t="s">
        <v>46</v>
      </c>
      <c r="I2099" s="5">
        <v>15</v>
      </c>
      <c r="J2099" s="6">
        <v>40</v>
      </c>
      <c r="K2099" s="7">
        <v>0.1</v>
      </c>
      <c r="L2099" s="6">
        <v>16.420000000000002</v>
      </c>
      <c r="M2099" s="6">
        <f t="shared" si="128"/>
        <v>540</v>
      </c>
      <c r="N2099" s="6">
        <f t="shared" si="129"/>
        <v>246.3</v>
      </c>
      <c r="O2099" s="6">
        <f t="shared" si="130"/>
        <v>293.7</v>
      </c>
      <c r="P2099" s="8">
        <f t="shared" si="131"/>
        <v>0.54388888888888887</v>
      </c>
      <c r="Q2099" s="9">
        <f>YEAR(SalesDataTable[[#This Row],[Order Date]])</f>
        <v>2026</v>
      </c>
      <c r="R2099" s="8" t="str">
        <f>"Q"&amp;ROUNDUP(MONTH(SalesDataTable[[#This Row],[Order Date]])/3,0)</f>
        <v>Q4</v>
      </c>
      <c r="S2099" s="5">
        <f>MONTH(SalesDataTable[[#This Row],[Order Date]])</f>
        <v>10</v>
      </c>
      <c r="T2099" s="8" t="str">
        <f>TEXT(SalesDataTable[[#This Row],[Order Date]],"mmm")</f>
        <v>Oct</v>
      </c>
    </row>
    <row r="2100" spans="1:20" ht="15.75" x14ac:dyDescent="0.25">
      <c r="A2100" s="2">
        <v>4479</v>
      </c>
      <c r="B2100" s="3">
        <v>46308</v>
      </c>
      <c r="C2100" s="4" t="s">
        <v>40</v>
      </c>
      <c r="D2100" s="4" t="s">
        <v>51</v>
      </c>
      <c r="E2100" s="4" t="s">
        <v>39</v>
      </c>
      <c r="F2100" s="4" t="s">
        <v>23</v>
      </c>
      <c r="G2100" s="4" t="s">
        <v>29</v>
      </c>
      <c r="H2100" s="4" t="s">
        <v>57</v>
      </c>
      <c r="I2100" s="5">
        <v>1</v>
      </c>
      <c r="J2100" s="6">
        <v>151.68</v>
      </c>
      <c r="K2100" s="7">
        <v>0.05</v>
      </c>
      <c r="L2100" s="6">
        <v>78.98</v>
      </c>
      <c r="M2100" s="6">
        <f t="shared" si="128"/>
        <v>144.096</v>
      </c>
      <c r="N2100" s="6">
        <f t="shared" si="129"/>
        <v>78.98</v>
      </c>
      <c r="O2100" s="6">
        <f t="shared" si="130"/>
        <v>65.116</v>
      </c>
      <c r="P2100" s="8">
        <f t="shared" si="131"/>
        <v>0.45189318232289583</v>
      </c>
      <c r="Q2100" s="9">
        <f>YEAR(SalesDataTable[[#This Row],[Order Date]])</f>
        <v>2026</v>
      </c>
      <c r="R2100" s="8" t="str">
        <f>"Q"&amp;ROUNDUP(MONTH(SalesDataTable[[#This Row],[Order Date]])/3,0)</f>
        <v>Q4</v>
      </c>
      <c r="S2100" s="5">
        <f>MONTH(SalesDataTable[[#This Row],[Order Date]])</f>
        <v>10</v>
      </c>
      <c r="T2100" s="8" t="str">
        <f>TEXT(SalesDataTable[[#This Row],[Order Date]],"mmm")</f>
        <v>Oct</v>
      </c>
    </row>
    <row r="2101" spans="1:20" ht="15.75" x14ac:dyDescent="0.25">
      <c r="A2101" s="2">
        <v>4574</v>
      </c>
      <c r="B2101" s="3">
        <v>46308</v>
      </c>
      <c r="C2101" s="4" t="s">
        <v>26</v>
      </c>
      <c r="D2101" s="4" t="s">
        <v>69</v>
      </c>
      <c r="E2101" s="4" t="s">
        <v>22</v>
      </c>
      <c r="F2101" s="4" t="s">
        <v>36</v>
      </c>
      <c r="G2101" s="4" t="s">
        <v>54</v>
      </c>
      <c r="H2101" s="4" t="s">
        <v>62</v>
      </c>
      <c r="I2101" s="5">
        <v>1</v>
      </c>
      <c r="J2101" s="6">
        <v>36.53</v>
      </c>
      <c r="K2101" s="7">
        <v>0</v>
      </c>
      <c r="L2101" s="6">
        <v>14.01</v>
      </c>
      <c r="M2101" s="6">
        <f t="shared" si="128"/>
        <v>36.53</v>
      </c>
      <c r="N2101" s="6">
        <f t="shared" si="129"/>
        <v>14.01</v>
      </c>
      <c r="O2101" s="6">
        <f t="shared" si="130"/>
        <v>22.520000000000003</v>
      </c>
      <c r="P2101" s="8">
        <f t="shared" si="131"/>
        <v>0.61647960580344929</v>
      </c>
      <c r="Q2101" s="9">
        <f>YEAR(SalesDataTable[[#This Row],[Order Date]])</f>
        <v>2026</v>
      </c>
      <c r="R2101" s="8" t="str">
        <f>"Q"&amp;ROUNDUP(MONTH(SalesDataTable[[#This Row],[Order Date]])/3,0)</f>
        <v>Q4</v>
      </c>
      <c r="S2101" s="5">
        <f>MONTH(SalesDataTable[[#This Row],[Order Date]])</f>
        <v>10</v>
      </c>
      <c r="T2101" s="8" t="str">
        <f>TEXT(SalesDataTable[[#This Row],[Order Date]],"mmm")</f>
        <v>Oct</v>
      </c>
    </row>
    <row r="2102" spans="1:20" ht="15.75" x14ac:dyDescent="0.25">
      <c r="A2102" s="2">
        <v>4815</v>
      </c>
      <c r="B2102" s="3">
        <v>46308</v>
      </c>
      <c r="C2102" s="4" t="s">
        <v>20</v>
      </c>
      <c r="D2102" s="4" t="s">
        <v>21</v>
      </c>
      <c r="E2102" s="4" t="s">
        <v>39</v>
      </c>
      <c r="F2102" s="4" t="s">
        <v>36</v>
      </c>
      <c r="G2102" s="4" t="s">
        <v>24</v>
      </c>
      <c r="H2102" s="4" t="s">
        <v>46</v>
      </c>
      <c r="I2102" s="5">
        <v>1</v>
      </c>
      <c r="J2102" s="6">
        <v>39.89</v>
      </c>
      <c r="K2102" s="7">
        <v>0.05</v>
      </c>
      <c r="L2102" s="6">
        <v>16.91</v>
      </c>
      <c r="M2102" s="6">
        <f t="shared" si="128"/>
        <v>37.895499999999998</v>
      </c>
      <c r="N2102" s="6">
        <f t="shared" si="129"/>
        <v>16.91</v>
      </c>
      <c r="O2102" s="6">
        <f t="shared" si="130"/>
        <v>20.985499999999998</v>
      </c>
      <c r="P2102" s="8">
        <f t="shared" si="131"/>
        <v>0.55377287540737019</v>
      </c>
      <c r="Q2102" s="9">
        <f>YEAR(SalesDataTable[[#This Row],[Order Date]])</f>
        <v>2026</v>
      </c>
      <c r="R2102" s="8" t="str">
        <f>"Q"&amp;ROUNDUP(MONTH(SalesDataTable[[#This Row],[Order Date]])/3,0)</f>
        <v>Q4</v>
      </c>
      <c r="S2102" s="5">
        <f>MONTH(SalesDataTable[[#This Row],[Order Date]])</f>
        <v>10</v>
      </c>
      <c r="T2102" s="8" t="str">
        <f>TEXT(SalesDataTable[[#This Row],[Order Date]],"mmm")</f>
        <v>Oct</v>
      </c>
    </row>
    <row r="2103" spans="1:20" ht="15.75" x14ac:dyDescent="0.25">
      <c r="A2103" s="2">
        <v>5027</v>
      </c>
      <c r="B2103" s="3">
        <v>46308</v>
      </c>
      <c r="C2103" s="4" t="s">
        <v>31</v>
      </c>
      <c r="D2103" s="4" t="s">
        <v>59</v>
      </c>
      <c r="E2103" s="4" t="s">
        <v>22</v>
      </c>
      <c r="F2103" s="4" t="s">
        <v>33</v>
      </c>
      <c r="G2103" s="4" t="s">
        <v>29</v>
      </c>
      <c r="H2103" s="4" t="s">
        <v>57</v>
      </c>
      <c r="I2103" s="5">
        <v>1</v>
      </c>
      <c r="J2103" s="6">
        <v>154.53</v>
      </c>
      <c r="K2103" s="7">
        <v>0</v>
      </c>
      <c r="L2103" s="6">
        <v>77.930000000000007</v>
      </c>
      <c r="M2103" s="6">
        <f t="shared" si="128"/>
        <v>154.53</v>
      </c>
      <c r="N2103" s="6">
        <f t="shared" si="129"/>
        <v>77.930000000000007</v>
      </c>
      <c r="O2103" s="6">
        <f t="shared" si="130"/>
        <v>76.599999999999994</v>
      </c>
      <c r="P2103" s="8">
        <f t="shared" si="131"/>
        <v>0.49569662848637802</v>
      </c>
      <c r="Q2103" s="9">
        <f>YEAR(SalesDataTable[[#This Row],[Order Date]])</f>
        <v>2026</v>
      </c>
      <c r="R2103" s="8" t="str">
        <f>"Q"&amp;ROUNDUP(MONTH(SalesDataTable[[#This Row],[Order Date]])/3,0)</f>
        <v>Q4</v>
      </c>
      <c r="S2103" s="5">
        <f>MONTH(SalesDataTable[[#This Row],[Order Date]])</f>
        <v>10</v>
      </c>
      <c r="T2103" s="8" t="str">
        <f>TEXT(SalesDataTable[[#This Row],[Order Date]],"mmm")</f>
        <v>Oct</v>
      </c>
    </row>
    <row r="2104" spans="1:20" ht="15.75" x14ac:dyDescent="0.25">
      <c r="A2104" s="2">
        <v>1794</v>
      </c>
      <c r="B2104" s="3">
        <v>46309</v>
      </c>
      <c r="C2104" s="4" t="s">
        <v>40</v>
      </c>
      <c r="D2104" s="4" t="s">
        <v>53</v>
      </c>
      <c r="E2104" s="4" t="s">
        <v>48</v>
      </c>
      <c r="F2104" s="4" t="s">
        <v>36</v>
      </c>
      <c r="G2104" s="4" t="s">
        <v>24</v>
      </c>
      <c r="H2104" s="4" t="s">
        <v>42</v>
      </c>
      <c r="I2104" s="5">
        <v>2</v>
      </c>
      <c r="J2104" s="6">
        <v>50.64</v>
      </c>
      <c r="K2104" s="7">
        <v>0.05</v>
      </c>
      <c r="L2104" s="6">
        <v>22.28</v>
      </c>
      <c r="M2104" s="6">
        <f t="shared" si="128"/>
        <v>96.215999999999994</v>
      </c>
      <c r="N2104" s="6">
        <f t="shared" si="129"/>
        <v>44.56</v>
      </c>
      <c r="O2104" s="6">
        <f t="shared" si="130"/>
        <v>51.655999999999992</v>
      </c>
      <c r="P2104" s="8">
        <f t="shared" si="131"/>
        <v>0.53687536376486233</v>
      </c>
      <c r="Q2104" s="9">
        <f>YEAR(SalesDataTable[[#This Row],[Order Date]])</f>
        <v>2026</v>
      </c>
      <c r="R2104" s="8" t="str">
        <f>"Q"&amp;ROUNDUP(MONTH(SalesDataTable[[#This Row],[Order Date]])/3,0)</f>
        <v>Q4</v>
      </c>
      <c r="S2104" s="5">
        <f>MONTH(SalesDataTable[[#This Row],[Order Date]])</f>
        <v>10</v>
      </c>
      <c r="T2104" s="8" t="str">
        <f>TEXT(SalesDataTable[[#This Row],[Order Date]],"mmm")</f>
        <v>Oct</v>
      </c>
    </row>
    <row r="2105" spans="1:20" ht="15.75" x14ac:dyDescent="0.25">
      <c r="A2105" s="2">
        <v>1867</v>
      </c>
      <c r="B2105" s="3">
        <v>46309</v>
      </c>
      <c r="C2105" s="4" t="s">
        <v>20</v>
      </c>
      <c r="D2105" s="4" t="s">
        <v>21</v>
      </c>
      <c r="E2105" s="4" t="s">
        <v>22</v>
      </c>
      <c r="F2105" s="4" t="s">
        <v>33</v>
      </c>
      <c r="G2105" s="4" t="s">
        <v>54</v>
      </c>
      <c r="H2105" s="4" t="s">
        <v>55</v>
      </c>
      <c r="I2105" s="5">
        <v>3</v>
      </c>
      <c r="J2105" s="6">
        <v>40.880000000000003</v>
      </c>
      <c r="K2105" s="7">
        <v>0.05</v>
      </c>
      <c r="L2105" s="6">
        <v>14.59</v>
      </c>
      <c r="M2105" s="6">
        <f t="shared" si="128"/>
        <v>116.50800000000001</v>
      </c>
      <c r="N2105" s="6">
        <f t="shared" si="129"/>
        <v>43.769999999999996</v>
      </c>
      <c r="O2105" s="6">
        <f t="shared" si="130"/>
        <v>72.738000000000014</v>
      </c>
      <c r="P2105" s="8">
        <f t="shared" si="131"/>
        <v>0.62431764342362761</v>
      </c>
      <c r="Q2105" s="9">
        <f>YEAR(SalesDataTable[[#This Row],[Order Date]])</f>
        <v>2026</v>
      </c>
      <c r="R2105" s="8" t="str">
        <f>"Q"&amp;ROUNDUP(MONTH(SalesDataTable[[#This Row],[Order Date]])/3,0)</f>
        <v>Q4</v>
      </c>
      <c r="S2105" s="5">
        <f>MONTH(SalesDataTable[[#This Row],[Order Date]])</f>
        <v>10</v>
      </c>
      <c r="T2105" s="8" t="str">
        <f>TEXT(SalesDataTable[[#This Row],[Order Date]],"mmm")</f>
        <v>Oct</v>
      </c>
    </row>
    <row r="2106" spans="1:20" ht="15.75" x14ac:dyDescent="0.25">
      <c r="A2106" s="2">
        <v>2088</v>
      </c>
      <c r="B2106" s="3">
        <v>46309</v>
      </c>
      <c r="C2106" s="4" t="s">
        <v>40</v>
      </c>
      <c r="D2106" s="4" t="s">
        <v>41</v>
      </c>
      <c r="E2106" s="4" t="s">
        <v>39</v>
      </c>
      <c r="F2106" s="4" t="s">
        <v>23</v>
      </c>
      <c r="G2106" s="4" t="s">
        <v>29</v>
      </c>
      <c r="H2106" s="4" t="s">
        <v>37</v>
      </c>
      <c r="I2106" s="5">
        <v>1</v>
      </c>
      <c r="J2106" s="6">
        <v>141.77000000000001</v>
      </c>
      <c r="K2106" s="7">
        <v>0</v>
      </c>
      <c r="L2106" s="6">
        <v>78.48</v>
      </c>
      <c r="M2106" s="6">
        <f t="shared" si="128"/>
        <v>141.77000000000001</v>
      </c>
      <c r="N2106" s="6">
        <f t="shared" si="129"/>
        <v>78.48</v>
      </c>
      <c r="O2106" s="6">
        <f t="shared" si="130"/>
        <v>63.290000000000006</v>
      </c>
      <c r="P2106" s="8">
        <f t="shared" si="131"/>
        <v>0.44642731184312623</v>
      </c>
      <c r="Q2106" s="9">
        <f>YEAR(SalesDataTable[[#This Row],[Order Date]])</f>
        <v>2026</v>
      </c>
      <c r="R2106" s="8" t="str">
        <f>"Q"&amp;ROUNDUP(MONTH(SalesDataTable[[#This Row],[Order Date]])/3,0)</f>
        <v>Q4</v>
      </c>
      <c r="S2106" s="5">
        <f>MONTH(SalesDataTable[[#This Row],[Order Date]])</f>
        <v>10</v>
      </c>
      <c r="T2106" s="8" t="str">
        <f>TEXT(SalesDataTable[[#This Row],[Order Date]],"mmm")</f>
        <v>Oct</v>
      </c>
    </row>
    <row r="2107" spans="1:20" ht="15.75" x14ac:dyDescent="0.25">
      <c r="A2107" s="2">
        <v>2270</v>
      </c>
      <c r="B2107" s="3">
        <v>46309</v>
      </c>
      <c r="C2107" s="4" t="s">
        <v>40</v>
      </c>
      <c r="D2107" s="4" t="s">
        <v>51</v>
      </c>
      <c r="E2107" s="4" t="s">
        <v>22</v>
      </c>
      <c r="F2107" s="4" t="s">
        <v>33</v>
      </c>
      <c r="G2107" s="4" t="s">
        <v>43</v>
      </c>
      <c r="H2107" s="4" t="s">
        <v>49</v>
      </c>
      <c r="I2107" s="5">
        <v>3</v>
      </c>
      <c r="J2107" s="6">
        <v>199.99</v>
      </c>
      <c r="K2107" s="7">
        <v>0.15</v>
      </c>
      <c r="L2107" s="6">
        <v>101.86</v>
      </c>
      <c r="M2107" s="6">
        <f t="shared" si="128"/>
        <v>509.97450000000003</v>
      </c>
      <c r="N2107" s="6">
        <f t="shared" si="129"/>
        <v>305.58</v>
      </c>
      <c r="O2107" s="6">
        <f t="shared" si="130"/>
        <v>204.39450000000005</v>
      </c>
      <c r="P2107" s="8">
        <f t="shared" si="131"/>
        <v>0.40079356909021929</v>
      </c>
      <c r="Q2107" s="9">
        <f>YEAR(SalesDataTable[[#This Row],[Order Date]])</f>
        <v>2026</v>
      </c>
      <c r="R2107" s="8" t="str">
        <f>"Q"&amp;ROUNDUP(MONTH(SalesDataTable[[#This Row],[Order Date]])/3,0)</f>
        <v>Q4</v>
      </c>
      <c r="S2107" s="5">
        <f>MONTH(SalesDataTable[[#This Row],[Order Date]])</f>
        <v>10</v>
      </c>
      <c r="T2107" s="8" t="str">
        <f>TEXT(SalesDataTable[[#This Row],[Order Date]],"mmm")</f>
        <v>Oct</v>
      </c>
    </row>
    <row r="2108" spans="1:20" ht="15.75" x14ac:dyDescent="0.25">
      <c r="A2108" s="2">
        <v>3789</v>
      </c>
      <c r="B2108" s="3">
        <v>46309</v>
      </c>
      <c r="C2108" s="4" t="s">
        <v>40</v>
      </c>
      <c r="D2108" s="4" t="s">
        <v>41</v>
      </c>
      <c r="E2108" s="4" t="s">
        <v>48</v>
      </c>
      <c r="F2108" s="4" t="s">
        <v>33</v>
      </c>
      <c r="G2108" s="4" t="s">
        <v>24</v>
      </c>
      <c r="H2108" s="4" t="s">
        <v>42</v>
      </c>
      <c r="I2108" s="5">
        <v>2</v>
      </c>
      <c r="J2108" s="6">
        <v>50.56</v>
      </c>
      <c r="K2108" s="7">
        <v>0</v>
      </c>
      <c r="L2108" s="6">
        <v>23.04</v>
      </c>
      <c r="M2108" s="6">
        <f t="shared" si="128"/>
        <v>101.12</v>
      </c>
      <c r="N2108" s="6">
        <f t="shared" si="129"/>
        <v>46.08</v>
      </c>
      <c r="O2108" s="6">
        <f t="shared" si="130"/>
        <v>55.040000000000006</v>
      </c>
      <c r="P2108" s="8">
        <f t="shared" si="131"/>
        <v>0.54430379746835444</v>
      </c>
      <c r="Q2108" s="9">
        <f>YEAR(SalesDataTable[[#This Row],[Order Date]])</f>
        <v>2026</v>
      </c>
      <c r="R2108" s="8" t="str">
        <f>"Q"&amp;ROUNDUP(MONTH(SalesDataTable[[#This Row],[Order Date]])/3,0)</f>
        <v>Q4</v>
      </c>
      <c r="S2108" s="5">
        <f>MONTH(SalesDataTable[[#This Row],[Order Date]])</f>
        <v>10</v>
      </c>
      <c r="T2108" s="8" t="str">
        <f>TEXT(SalesDataTable[[#This Row],[Order Date]],"mmm")</f>
        <v>Oct</v>
      </c>
    </row>
    <row r="2109" spans="1:20" ht="15.75" x14ac:dyDescent="0.25">
      <c r="A2109" s="2">
        <v>4323</v>
      </c>
      <c r="B2109" s="3">
        <v>46309</v>
      </c>
      <c r="C2109" s="4" t="s">
        <v>40</v>
      </c>
      <c r="D2109" s="4" t="s">
        <v>51</v>
      </c>
      <c r="E2109" s="4" t="s">
        <v>22</v>
      </c>
      <c r="F2109" s="4" t="s">
        <v>33</v>
      </c>
      <c r="G2109" s="4" t="s">
        <v>34</v>
      </c>
      <c r="H2109" s="4" t="s">
        <v>52</v>
      </c>
      <c r="I2109" s="5">
        <v>1</v>
      </c>
      <c r="J2109" s="6">
        <v>47.38</v>
      </c>
      <c r="K2109" s="7">
        <v>0</v>
      </c>
      <c r="L2109" s="6">
        <v>17.86</v>
      </c>
      <c r="M2109" s="6">
        <f t="shared" si="128"/>
        <v>47.38</v>
      </c>
      <c r="N2109" s="6">
        <f t="shared" si="129"/>
        <v>17.86</v>
      </c>
      <c r="O2109" s="6">
        <f t="shared" si="130"/>
        <v>29.520000000000003</v>
      </c>
      <c r="P2109" s="8">
        <f t="shared" si="131"/>
        <v>0.62304769945124527</v>
      </c>
      <c r="Q2109" s="9">
        <f>YEAR(SalesDataTable[[#This Row],[Order Date]])</f>
        <v>2026</v>
      </c>
      <c r="R2109" s="8" t="str">
        <f>"Q"&amp;ROUNDUP(MONTH(SalesDataTable[[#This Row],[Order Date]])/3,0)</f>
        <v>Q4</v>
      </c>
      <c r="S2109" s="5">
        <f>MONTH(SalesDataTable[[#This Row],[Order Date]])</f>
        <v>10</v>
      </c>
      <c r="T2109" s="8" t="str">
        <f>TEXT(SalesDataTable[[#This Row],[Order Date]],"mmm")</f>
        <v>Oct</v>
      </c>
    </row>
    <row r="2110" spans="1:20" ht="15.75" x14ac:dyDescent="0.25">
      <c r="A2110" s="2">
        <v>276</v>
      </c>
      <c r="B2110" s="3">
        <v>46310</v>
      </c>
      <c r="C2110" s="4" t="s">
        <v>31</v>
      </c>
      <c r="D2110" s="4" t="s">
        <v>32</v>
      </c>
      <c r="E2110" s="4" t="s">
        <v>22</v>
      </c>
      <c r="F2110" s="4" t="s">
        <v>36</v>
      </c>
      <c r="G2110" s="4" t="s">
        <v>29</v>
      </c>
      <c r="H2110" s="4" t="s">
        <v>30</v>
      </c>
      <c r="I2110" s="5">
        <v>1</v>
      </c>
      <c r="J2110" s="6">
        <v>92.74</v>
      </c>
      <c r="K2110" s="7">
        <v>0.15</v>
      </c>
      <c r="L2110" s="6">
        <v>44.52</v>
      </c>
      <c r="M2110" s="6">
        <f t="shared" si="128"/>
        <v>78.828999999999994</v>
      </c>
      <c r="N2110" s="6">
        <f t="shared" si="129"/>
        <v>44.52</v>
      </c>
      <c r="O2110" s="6">
        <f t="shared" si="130"/>
        <v>34.30899999999999</v>
      </c>
      <c r="P2110" s="8">
        <f t="shared" si="131"/>
        <v>0.43523322635070844</v>
      </c>
      <c r="Q2110" s="9">
        <f>YEAR(SalesDataTable[[#This Row],[Order Date]])</f>
        <v>2026</v>
      </c>
      <c r="R2110" s="8" t="str">
        <f>"Q"&amp;ROUNDUP(MONTH(SalesDataTable[[#This Row],[Order Date]])/3,0)</f>
        <v>Q4</v>
      </c>
      <c r="S2110" s="5">
        <f>MONTH(SalesDataTable[[#This Row],[Order Date]])</f>
        <v>10</v>
      </c>
      <c r="T2110" s="8" t="str">
        <f>TEXT(SalesDataTable[[#This Row],[Order Date]],"mmm")</f>
        <v>Oct</v>
      </c>
    </row>
    <row r="2111" spans="1:20" ht="15.75" x14ac:dyDescent="0.25">
      <c r="A2111" s="2">
        <v>791</v>
      </c>
      <c r="B2111" s="3">
        <v>46310</v>
      </c>
      <c r="C2111" s="4" t="s">
        <v>40</v>
      </c>
      <c r="D2111" s="4" t="s">
        <v>67</v>
      </c>
      <c r="E2111" s="4" t="s">
        <v>39</v>
      </c>
      <c r="F2111" s="4" t="s">
        <v>23</v>
      </c>
      <c r="G2111" s="4" t="s">
        <v>24</v>
      </c>
      <c r="H2111" s="4" t="s">
        <v>42</v>
      </c>
      <c r="I2111" s="5">
        <v>3</v>
      </c>
      <c r="J2111" s="6">
        <v>51.57</v>
      </c>
      <c r="K2111" s="7">
        <v>0.1</v>
      </c>
      <c r="L2111" s="6">
        <v>21.82</v>
      </c>
      <c r="M2111" s="6">
        <f t="shared" si="128"/>
        <v>139.239</v>
      </c>
      <c r="N2111" s="6">
        <f t="shared" si="129"/>
        <v>65.460000000000008</v>
      </c>
      <c r="O2111" s="6">
        <f t="shared" si="130"/>
        <v>73.778999999999996</v>
      </c>
      <c r="P2111" s="8">
        <f t="shared" si="131"/>
        <v>0.52987309589985565</v>
      </c>
      <c r="Q2111" s="9">
        <f>YEAR(SalesDataTable[[#This Row],[Order Date]])</f>
        <v>2026</v>
      </c>
      <c r="R2111" s="8" t="str">
        <f>"Q"&amp;ROUNDUP(MONTH(SalesDataTable[[#This Row],[Order Date]])/3,0)</f>
        <v>Q4</v>
      </c>
      <c r="S2111" s="5">
        <f>MONTH(SalesDataTable[[#This Row],[Order Date]])</f>
        <v>10</v>
      </c>
      <c r="T2111" s="8" t="str">
        <f>TEXT(SalesDataTable[[#This Row],[Order Date]],"mmm")</f>
        <v>Oct</v>
      </c>
    </row>
    <row r="2112" spans="1:20" ht="15.75" x14ac:dyDescent="0.25">
      <c r="A2112" s="2">
        <v>1033</v>
      </c>
      <c r="B2112" s="3">
        <v>46310</v>
      </c>
      <c r="C2112" s="4" t="s">
        <v>26</v>
      </c>
      <c r="D2112" s="4" t="s">
        <v>63</v>
      </c>
      <c r="E2112" s="4" t="s">
        <v>22</v>
      </c>
      <c r="F2112" s="4" t="s">
        <v>33</v>
      </c>
      <c r="G2112" s="4" t="s">
        <v>29</v>
      </c>
      <c r="H2112" s="4" t="s">
        <v>66</v>
      </c>
      <c r="I2112" s="5">
        <v>1</v>
      </c>
      <c r="J2112" s="6">
        <v>70.47</v>
      </c>
      <c r="K2112" s="7">
        <v>0.1</v>
      </c>
      <c r="L2112" s="6">
        <v>31.52</v>
      </c>
      <c r="M2112" s="6">
        <f t="shared" si="128"/>
        <v>63.423000000000002</v>
      </c>
      <c r="N2112" s="6">
        <f t="shared" si="129"/>
        <v>31.52</v>
      </c>
      <c r="O2112" s="6">
        <f t="shared" si="130"/>
        <v>31.903000000000002</v>
      </c>
      <c r="P2112" s="8">
        <f t="shared" si="131"/>
        <v>0.50301940936253409</v>
      </c>
      <c r="Q2112" s="9">
        <f>YEAR(SalesDataTable[[#This Row],[Order Date]])</f>
        <v>2026</v>
      </c>
      <c r="R2112" s="8" t="str">
        <f>"Q"&amp;ROUNDUP(MONTH(SalesDataTable[[#This Row],[Order Date]])/3,0)</f>
        <v>Q4</v>
      </c>
      <c r="S2112" s="5">
        <f>MONTH(SalesDataTable[[#This Row],[Order Date]])</f>
        <v>10</v>
      </c>
      <c r="T2112" s="8" t="str">
        <f>TEXT(SalesDataTable[[#This Row],[Order Date]],"mmm")</f>
        <v>Oct</v>
      </c>
    </row>
    <row r="2113" spans="1:20" ht="15.75" x14ac:dyDescent="0.25">
      <c r="A2113" s="2">
        <v>1247</v>
      </c>
      <c r="B2113" s="3">
        <v>46310</v>
      </c>
      <c r="C2113" s="4" t="s">
        <v>20</v>
      </c>
      <c r="D2113" s="4" t="s">
        <v>21</v>
      </c>
      <c r="E2113" s="4" t="s">
        <v>22</v>
      </c>
      <c r="F2113" s="4" t="s">
        <v>33</v>
      </c>
      <c r="G2113" s="4" t="s">
        <v>29</v>
      </c>
      <c r="H2113" s="4" t="s">
        <v>66</v>
      </c>
      <c r="I2113" s="5">
        <v>1</v>
      </c>
      <c r="J2113" s="6">
        <v>71.05</v>
      </c>
      <c r="K2113" s="7">
        <v>0</v>
      </c>
      <c r="L2113" s="6">
        <v>33.32</v>
      </c>
      <c r="M2113" s="6">
        <f t="shared" si="128"/>
        <v>71.05</v>
      </c>
      <c r="N2113" s="6">
        <f t="shared" si="129"/>
        <v>33.32</v>
      </c>
      <c r="O2113" s="6">
        <f t="shared" si="130"/>
        <v>37.729999999999997</v>
      </c>
      <c r="P2113" s="8">
        <f t="shared" si="131"/>
        <v>0.53103448275862064</v>
      </c>
      <c r="Q2113" s="9">
        <f>YEAR(SalesDataTable[[#This Row],[Order Date]])</f>
        <v>2026</v>
      </c>
      <c r="R2113" s="8" t="str">
        <f>"Q"&amp;ROUNDUP(MONTH(SalesDataTable[[#This Row],[Order Date]])/3,0)</f>
        <v>Q4</v>
      </c>
      <c r="S2113" s="5">
        <f>MONTH(SalesDataTable[[#This Row],[Order Date]])</f>
        <v>10</v>
      </c>
      <c r="T2113" s="8" t="str">
        <f>TEXT(SalesDataTable[[#This Row],[Order Date]],"mmm")</f>
        <v>Oct</v>
      </c>
    </row>
    <row r="2114" spans="1:20" ht="15.75" x14ac:dyDescent="0.25">
      <c r="A2114" s="2">
        <v>1321</v>
      </c>
      <c r="B2114" s="3">
        <v>46310</v>
      </c>
      <c r="C2114" s="4" t="s">
        <v>40</v>
      </c>
      <c r="D2114" s="4" t="s">
        <v>67</v>
      </c>
      <c r="E2114" s="4" t="s">
        <v>39</v>
      </c>
      <c r="F2114" s="4" t="s">
        <v>23</v>
      </c>
      <c r="G2114" s="4" t="s">
        <v>24</v>
      </c>
      <c r="H2114" s="4" t="s">
        <v>46</v>
      </c>
      <c r="I2114" s="5">
        <v>3</v>
      </c>
      <c r="J2114" s="6">
        <v>39.83</v>
      </c>
      <c r="K2114" s="7">
        <v>0.1</v>
      </c>
      <c r="L2114" s="6">
        <v>16.93</v>
      </c>
      <c r="M2114" s="6">
        <f t="shared" ref="M2114:M2177" si="132">I2114*J2114*(1-K2114)</f>
        <v>107.541</v>
      </c>
      <c r="N2114" s="6">
        <f t="shared" ref="N2114:N2177" si="133">I2114*L2114</f>
        <v>50.79</v>
      </c>
      <c r="O2114" s="6">
        <f t="shared" ref="O2114:O2177" si="134">M2114-N2114</f>
        <v>56.750999999999998</v>
      </c>
      <c r="P2114" s="8">
        <f t="shared" ref="P2114:P2177" si="135">IFERROR(O2114/M2114,0)</f>
        <v>0.52771501101905316</v>
      </c>
      <c r="Q2114" s="9">
        <f>YEAR(SalesDataTable[[#This Row],[Order Date]])</f>
        <v>2026</v>
      </c>
      <c r="R2114" s="8" t="str">
        <f>"Q"&amp;ROUNDUP(MONTH(SalesDataTable[[#This Row],[Order Date]])/3,0)</f>
        <v>Q4</v>
      </c>
      <c r="S2114" s="5">
        <f>MONTH(SalesDataTable[[#This Row],[Order Date]])</f>
        <v>10</v>
      </c>
      <c r="T2114" s="8" t="str">
        <f>TEXT(SalesDataTable[[#This Row],[Order Date]],"mmm")</f>
        <v>Oct</v>
      </c>
    </row>
    <row r="2115" spans="1:20" ht="15.75" x14ac:dyDescent="0.25">
      <c r="A2115" s="2">
        <v>2048</v>
      </c>
      <c r="B2115" s="3">
        <v>46310</v>
      </c>
      <c r="C2115" s="4" t="s">
        <v>40</v>
      </c>
      <c r="D2115" s="4" t="s">
        <v>51</v>
      </c>
      <c r="E2115" s="4" t="s">
        <v>22</v>
      </c>
      <c r="F2115" s="4" t="s">
        <v>33</v>
      </c>
      <c r="G2115" s="4" t="s">
        <v>54</v>
      </c>
      <c r="H2115" s="4" t="s">
        <v>65</v>
      </c>
      <c r="I2115" s="5">
        <v>3</v>
      </c>
      <c r="J2115" s="6">
        <v>49.5</v>
      </c>
      <c r="K2115" s="7">
        <v>0.05</v>
      </c>
      <c r="L2115" s="6">
        <v>22</v>
      </c>
      <c r="M2115" s="6">
        <f t="shared" si="132"/>
        <v>141.07499999999999</v>
      </c>
      <c r="N2115" s="6">
        <f t="shared" si="133"/>
        <v>66</v>
      </c>
      <c r="O2115" s="6">
        <f t="shared" si="134"/>
        <v>75.074999999999989</v>
      </c>
      <c r="P2115" s="8">
        <f t="shared" si="135"/>
        <v>0.53216374269005839</v>
      </c>
      <c r="Q2115" s="9">
        <f>YEAR(SalesDataTable[[#This Row],[Order Date]])</f>
        <v>2026</v>
      </c>
      <c r="R2115" s="8" t="str">
        <f>"Q"&amp;ROUNDUP(MONTH(SalesDataTable[[#This Row],[Order Date]])/3,0)</f>
        <v>Q4</v>
      </c>
      <c r="S2115" s="5">
        <f>MONTH(SalesDataTable[[#This Row],[Order Date]])</f>
        <v>10</v>
      </c>
      <c r="T2115" s="8" t="str">
        <f>TEXT(SalesDataTable[[#This Row],[Order Date]],"mmm")</f>
        <v>Oct</v>
      </c>
    </row>
    <row r="2116" spans="1:20" ht="15.75" x14ac:dyDescent="0.25">
      <c r="A2116" s="2">
        <v>2082</v>
      </c>
      <c r="B2116" s="3">
        <v>46310</v>
      </c>
      <c r="C2116" s="4" t="s">
        <v>26</v>
      </c>
      <c r="D2116" s="4" t="s">
        <v>47</v>
      </c>
      <c r="E2116" s="4" t="s">
        <v>48</v>
      </c>
      <c r="F2116" s="4" t="s">
        <v>33</v>
      </c>
      <c r="G2116" s="4" t="s">
        <v>29</v>
      </c>
      <c r="H2116" s="4" t="s">
        <v>30</v>
      </c>
      <c r="I2116" s="5">
        <v>1</v>
      </c>
      <c r="J2116" s="6">
        <v>91.99</v>
      </c>
      <c r="K2116" s="7">
        <v>0</v>
      </c>
      <c r="L2116" s="6">
        <v>44.86</v>
      </c>
      <c r="M2116" s="6">
        <f t="shared" si="132"/>
        <v>91.99</v>
      </c>
      <c r="N2116" s="6">
        <f t="shared" si="133"/>
        <v>44.86</v>
      </c>
      <c r="O2116" s="6">
        <f t="shared" si="134"/>
        <v>47.129999999999995</v>
      </c>
      <c r="P2116" s="8">
        <f t="shared" si="135"/>
        <v>0.51233829764104788</v>
      </c>
      <c r="Q2116" s="9">
        <f>YEAR(SalesDataTable[[#This Row],[Order Date]])</f>
        <v>2026</v>
      </c>
      <c r="R2116" s="8" t="str">
        <f>"Q"&amp;ROUNDUP(MONTH(SalesDataTable[[#This Row],[Order Date]])/3,0)</f>
        <v>Q4</v>
      </c>
      <c r="S2116" s="5">
        <f>MONTH(SalesDataTable[[#This Row],[Order Date]])</f>
        <v>10</v>
      </c>
      <c r="T2116" s="8" t="str">
        <f>TEXT(SalesDataTable[[#This Row],[Order Date]],"mmm")</f>
        <v>Oct</v>
      </c>
    </row>
    <row r="2117" spans="1:20" ht="15.75" x14ac:dyDescent="0.25">
      <c r="A2117" s="2">
        <v>2177</v>
      </c>
      <c r="B2117" s="3">
        <v>46310</v>
      </c>
      <c r="C2117" s="4" t="s">
        <v>20</v>
      </c>
      <c r="D2117" s="4" t="s">
        <v>70</v>
      </c>
      <c r="E2117" s="4" t="s">
        <v>48</v>
      </c>
      <c r="F2117" s="4" t="s">
        <v>23</v>
      </c>
      <c r="G2117" s="4" t="s">
        <v>24</v>
      </c>
      <c r="H2117" s="4" t="s">
        <v>25</v>
      </c>
      <c r="I2117" s="5">
        <v>1</v>
      </c>
      <c r="J2117" s="6">
        <v>79.78</v>
      </c>
      <c r="K2117" s="7">
        <v>0.05</v>
      </c>
      <c r="L2117" s="6">
        <v>41.59</v>
      </c>
      <c r="M2117" s="6">
        <f t="shared" si="132"/>
        <v>75.790999999999997</v>
      </c>
      <c r="N2117" s="6">
        <f t="shared" si="133"/>
        <v>41.59</v>
      </c>
      <c r="O2117" s="6">
        <f t="shared" si="134"/>
        <v>34.200999999999993</v>
      </c>
      <c r="P2117" s="8">
        <f t="shared" si="135"/>
        <v>0.45125410668812915</v>
      </c>
      <c r="Q2117" s="9">
        <f>YEAR(SalesDataTable[[#This Row],[Order Date]])</f>
        <v>2026</v>
      </c>
      <c r="R2117" s="8" t="str">
        <f>"Q"&amp;ROUNDUP(MONTH(SalesDataTable[[#This Row],[Order Date]])/3,0)</f>
        <v>Q4</v>
      </c>
      <c r="S2117" s="5">
        <f>MONTH(SalesDataTable[[#This Row],[Order Date]])</f>
        <v>10</v>
      </c>
      <c r="T2117" s="8" t="str">
        <f>TEXT(SalesDataTable[[#This Row],[Order Date]],"mmm")</f>
        <v>Oct</v>
      </c>
    </row>
    <row r="2118" spans="1:20" ht="15.75" x14ac:dyDescent="0.25">
      <c r="A2118" s="2">
        <v>3776</v>
      </c>
      <c r="B2118" s="3">
        <v>46310</v>
      </c>
      <c r="C2118" s="4" t="s">
        <v>40</v>
      </c>
      <c r="D2118" s="4" t="s">
        <v>53</v>
      </c>
      <c r="E2118" s="4" t="s">
        <v>22</v>
      </c>
      <c r="F2118" s="4" t="s">
        <v>23</v>
      </c>
      <c r="G2118" s="4" t="s">
        <v>24</v>
      </c>
      <c r="H2118" s="4" t="s">
        <v>25</v>
      </c>
      <c r="I2118" s="5">
        <v>1</v>
      </c>
      <c r="J2118" s="6">
        <v>82.97</v>
      </c>
      <c r="K2118" s="7">
        <v>0</v>
      </c>
      <c r="L2118" s="6">
        <v>43.09</v>
      </c>
      <c r="M2118" s="6">
        <f t="shared" si="132"/>
        <v>82.97</v>
      </c>
      <c r="N2118" s="6">
        <f t="shared" si="133"/>
        <v>43.09</v>
      </c>
      <c r="O2118" s="6">
        <f t="shared" si="134"/>
        <v>39.879999999999995</v>
      </c>
      <c r="P2118" s="8">
        <f t="shared" si="135"/>
        <v>0.48065565867180904</v>
      </c>
      <c r="Q2118" s="9">
        <f>YEAR(SalesDataTable[[#This Row],[Order Date]])</f>
        <v>2026</v>
      </c>
      <c r="R2118" s="8" t="str">
        <f>"Q"&amp;ROUNDUP(MONTH(SalesDataTable[[#This Row],[Order Date]])/3,0)</f>
        <v>Q4</v>
      </c>
      <c r="S2118" s="5">
        <f>MONTH(SalesDataTable[[#This Row],[Order Date]])</f>
        <v>10</v>
      </c>
      <c r="T2118" s="8" t="str">
        <f>TEXT(SalesDataTable[[#This Row],[Order Date]],"mmm")</f>
        <v>Oct</v>
      </c>
    </row>
    <row r="2119" spans="1:20" ht="15.75" x14ac:dyDescent="0.25">
      <c r="A2119" s="2">
        <v>4542</v>
      </c>
      <c r="B2119" s="3">
        <v>46310</v>
      </c>
      <c r="C2119" s="4" t="s">
        <v>20</v>
      </c>
      <c r="D2119" s="4" t="s">
        <v>56</v>
      </c>
      <c r="E2119" s="4" t="s">
        <v>22</v>
      </c>
      <c r="F2119" s="4" t="s">
        <v>36</v>
      </c>
      <c r="G2119" s="4" t="s">
        <v>24</v>
      </c>
      <c r="H2119" s="4" t="s">
        <v>50</v>
      </c>
      <c r="I2119" s="5">
        <v>1</v>
      </c>
      <c r="J2119" s="6">
        <v>103.33</v>
      </c>
      <c r="K2119" s="7">
        <v>0</v>
      </c>
      <c r="L2119" s="6">
        <v>50.85</v>
      </c>
      <c r="M2119" s="6">
        <f t="shared" si="132"/>
        <v>103.33</v>
      </c>
      <c r="N2119" s="6">
        <f t="shared" si="133"/>
        <v>50.85</v>
      </c>
      <c r="O2119" s="6">
        <f t="shared" si="134"/>
        <v>52.48</v>
      </c>
      <c r="P2119" s="8">
        <f t="shared" si="135"/>
        <v>0.5078873512048776</v>
      </c>
      <c r="Q2119" s="9">
        <f>YEAR(SalesDataTable[[#This Row],[Order Date]])</f>
        <v>2026</v>
      </c>
      <c r="R2119" s="8" t="str">
        <f>"Q"&amp;ROUNDUP(MONTH(SalesDataTable[[#This Row],[Order Date]])/3,0)</f>
        <v>Q4</v>
      </c>
      <c r="S2119" s="5">
        <f>MONTH(SalesDataTable[[#This Row],[Order Date]])</f>
        <v>10</v>
      </c>
      <c r="T2119" s="8" t="str">
        <f>TEXT(SalesDataTable[[#This Row],[Order Date]],"mmm")</f>
        <v>Oct</v>
      </c>
    </row>
    <row r="2120" spans="1:20" ht="15.75" x14ac:dyDescent="0.25">
      <c r="A2120" s="2">
        <v>36</v>
      </c>
      <c r="B2120" s="3">
        <v>46311</v>
      </c>
      <c r="C2120" s="4" t="s">
        <v>20</v>
      </c>
      <c r="D2120" s="4" t="s">
        <v>56</v>
      </c>
      <c r="E2120" s="4" t="s">
        <v>22</v>
      </c>
      <c r="F2120" s="4" t="s">
        <v>33</v>
      </c>
      <c r="G2120" s="4" t="s">
        <v>29</v>
      </c>
      <c r="H2120" s="4" t="s">
        <v>37</v>
      </c>
      <c r="I2120" s="5">
        <v>3</v>
      </c>
      <c r="J2120" s="6">
        <v>142.54</v>
      </c>
      <c r="K2120" s="7">
        <v>0.05</v>
      </c>
      <c r="L2120" s="6">
        <v>81.599999999999994</v>
      </c>
      <c r="M2120" s="6">
        <f t="shared" si="132"/>
        <v>406.23899999999998</v>
      </c>
      <c r="N2120" s="6">
        <f t="shared" si="133"/>
        <v>244.79999999999998</v>
      </c>
      <c r="O2120" s="6">
        <f t="shared" si="134"/>
        <v>161.43899999999999</v>
      </c>
      <c r="P2120" s="8">
        <f t="shared" si="135"/>
        <v>0.39739906803630376</v>
      </c>
      <c r="Q2120" s="9">
        <f>YEAR(SalesDataTable[[#This Row],[Order Date]])</f>
        <v>2026</v>
      </c>
      <c r="R2120" s="8" t="str">
        <f>"Q"&amp;ROUNDUP(MONTH(SalesDataTable[[#This Row],[Order Date]])/3,0)</f>
        <v>Q4</v>
      </c>
      <c r="S2120" s="5">
        <f>MONTH(SalesDataTable[[#This Row],[Order Date]])</f>
        <v>10</v>
      </c>
      <c r="T2120" s="8" t="str">
        <f>TEXT(SalesDataTable[[#This Row],[Order Date]],"mmm")</f>
        <v>Oct</v>
      </c>
    </row>
    <row r="2121" spans="1:20" ht="15.75" x14ac:dyDescent="0.25">
      <c r="A2121" s="2">
        <v>64</v>
      </c>
      <c r="B2121" s="3">
        <v>46311</v>
      </c>
      <c r="C2121" s="4" t="s">
        <v>31</v>
      </c>
      <c r="D2121" s="4" t="s">
        <v>72</v>
      </c>
      <c r="E2121" s="4" t="s">
        <v>22</v>
      </c>
      <c r="F2121" s="4" t="s">
        <v>33</v>
      </c>
      <c r="G2121" s="4" t="s">
        <v>29</v>
      </c>
      <c r="H2121" s="4" t="s">
        <v>30</v>
      </c>
      <c r="I2121" s="5">
        <v>3</v>
      </c>
      <c r="J2121" s="6">
        <v>92.14</v>
      </c>
      <c r="K2121" s="7">
        <v>0.1</v>
      </c>
      <c r="L2121" s="6">
        <v>46.43</v>
      </c>
      <c r="M2121" s="6">
        <f t="shared" si="132"/>
        <v>248.77800000000002</v>
      </c>
      <c r="N2121" s="6">
        <f t="shared" si="133"/>
        <v>139.29</v>
      </c>
      <c r="O2121" s="6">
        <f t="shared" si="134"/>
        <v>109.48800000000003</v>
      </c>
      <c r="P2121" s="8">
        <f t="shared" si="135"/>
        <v>0.44010322456165746</v>
      </c>
      <c r="Q2121" s="9">
        <f>YEAR(SalesDataTable[[#This Row],[Order Date]])</f>
        <v>2026</v>
      </c>
      <c r="R2121" s="8" t="str">
        <f>"Q"&amp;ROUNDUP(MONTH(SalesDataTable[[#This Row],[Order Date]])/3,0)</f>
        <v>Q4</v>
      </c>
      <c r="S2121" s="5">
        <f>MONTH(SalesDataTable[[#This Row],[Order Date]])</f>
        <v>10</v>
      </c>
      <c r="T2121" s="8" t="str">
        <f>TEXT(SalesDataTable[[#This Row],[Order Date]],"mmm")</f>
        <v>Oct</v>
      </c>
    </row>
    <row r="2122" spans="1:20" ht="15.75" x14ac:dyDescent="0.25">
      <c r="A2122" s="2">
        <v>529</v>
      </c>
      <c r="B2122" s="3">
        <v>46311</v>
      </c>
      <c r="C2122" s="4" t="s">
        <v>40</v>
      </c>
      <c r="D2122" s="4" t="s">
        <v>51</v>
      </c>
      <c r="E2122" s="4" t="s">
        <v>39</v>
      </c>
      <c r="F2122" s="4" t="s">
        <v>36</v>
      </c>
      <c r="G2122" s="4" t="s">
        <v>34</v>
      </c>
      <c r="H2122" s="4" t="s">
        <v>68</v>
      </c>
      <c r="I2122" s="5">
        <v>2</v>
      </c>
      <c r="J2122" s="6">
        <v>165.23</v>
      </c>
      <c r="K2122" s="7">
        <v>0</v>
      </c>
      <c r="L2122" s="6">
        <v>88.87</v>
      </c>
      <c r="M2122" s="6">
        <f t="shared" si="132"/>
        <v>330.46</v>
      </c>
      <c r="N2122" s="6">
        <f t="shared" si="133"/>
        <v>177.74</v>
      </c>
      <c r="O2122" s="6">
        <f t="shared" si="134"/>
        <v>152.71999999999997</v>
      </c>
      <c r="P2122" s="8">
        <f t="shared" si="135"/>
        <v>0.46214367850874533</v>
      </c>
      <c r="Q2122" s="9">
        <f>YEAR(SalesDataTable[[#This Row],[Order Date]])</f>
        <v>2026</v>
      </c>
      <c r="R2122" s="8" t="str">
        <f>"Q"&amp;ROUNDUP(MONTH(SalesDataTable[[#This Row],[Order Date]])/3,0)</f>
        <v>Q4</v>
      </c>
      <c r="S2122" s="5">
        <f>MONTH(SalesDataTable[[#This Row],[Order Date]])</f>
        <v>10</v>
      </c>
      <c r="T2122" s="8" t="str">
        <f>TEXT(SalesDataTable[[#This Row],[Order Date]],"mmm")</f>
        <v>Oct</v>
      </c>
    </row>
    <row r="2123" spans="1:20" ht="15.75" x14ac:dyDescent="0.25">
      <c r="A2123" s="2">
        <v>1815</v>
      </c>
      <c r="B2123" s="3">
        <v>46311</v>
      </c>
      <c r="C2123" s="4" t="s">
        <v>40</v>
      </c>
      <c r="D2123" s="4" t="s">
        <v>41</v>
      </c>
      <c r="E2123" s="4" t="s">
        <v>22</v>
      </c>
      <c r="F2123" s="4" t="s">
        <v>36</v>
      </c>
      <c r="G2123" s="4" t="s">
        <v>54</v>
      </c>
      <c r="H2123" s="4" t="s">
        <v>58</v>
      </c>
      <c r="I2123" s="5">
        <v>1</v>
      </c>
      <c r="J2123" s="6">
        <v>121.92</v>
      </c>
      <c r="K2123" s="7">
        <v>0</v>
      </c>
      <c r="L2123" s="6">
        <v>71.02</v>
      </c>
      <c r="M2123" s="6">
        <f t="shared" si="132"/>
        <v>121.92</v>
      </c>
      <c r="N2123" s="6">
        <f t="shared" si="133"/>
        <v>71.02</v>
      </c>
      <c r="O2123" s="6">
        <f t="shared" si="134"/>
        <v>50.900000000000006</v>
      </c>
      <c r="P2123" s="8">
        <f t="shared" si="135"/>
        <v>0.41748687664042</v>
      </c>
      <c r="Q2123" s="9">
        <f>YEAR(SalesDataTable[[#This Row],[Order Date]])</f>
        <v>2026</v>
      </c>
      <c r="R2123" s="8" t="str">
        <f>"Q"&amp;ROUNDUP(MONTH(SalesDataTable[[#This Row],[Order Date]])/3,0)</f>
        <v>Q4</v>
      </c>
      <c r="S2123" s="5">
        <f>MONTH(SalesDataTable[[#This Row],[Order Date]])</f>
        <v>10</v>
      </c>
      <c r="T2123" s="8" t="str">
        <f>TEXT(SalesDataTable[[#This Row],[Order Date]],"mmm")</f>
        <v>Oct</v>
      </c>
    </row>
    <row r="2124" spans="1:20" ht="15.75" x14ac:dyDescent="0.25">
      <c r="A2124" s="2">
        <v>1820</v>
      </c>
      <c r="B2124" s="3">
        <v>46311</v>
      </c>
      <c r="C2124" s="4" t="s">
        <v>26</v>
      </c>
      <c r="D2124" s="4" t="s">
        <v>27</v>
      </c>
      <c r="E2124" s="4" t="s">
        <v>22</v>
      </c>
      <c r="F2124" s="4" t="s">
        <v>23</v>
      </c>
      <c r="G2124" s="4" t="s">
        <v>34</v>
      </c>
      <c r="H2124" s="4" t="s">
        <v>35</v>
      </c>
      <c r="I2124" s="5">
        <v>3</v>
      </c>
      <c r="J2124" s="6">
        <v>36.46</v>
      </c>
      <c r="K2124" s="7">
        <v>0.05</v>
      </c>
      <c r="L2124" s="6">
        <v>13.9</v>
      </c>
      <c r="M2124" s="6">
        <f t="shared" si="132"/>
        <v>103.91099999999999</v>
      </c>
      <c r="N2124" s="6">
        <f t="shared" si="133"/>
        <v>41.7</v>
      </c>
      <c r="O2124" s="6">
        <f t="shared" si="134"/>
        <v>62.210999999999984</v>
      </c>
      <c r="P2124" s="8">
        <f t="shared" si="135"/>
        <v>0.5986950370990558</v>
      </c>
      <c r="Q2124" s="9">
        <f>YEAR(SalesDataTable[[#This Row],[Order Date]])</f>
        <v>2026</v>
      </c>
      <c r="R2124" s="8" t="str">
        <f>"Q"&amp;ROUNDUP(MONTH(SalesDataTable[[#This Row],[Order Date]])/3,0)</f>
        <v>Q4</v>
      </c>
      <c r="S2124" s="5">
        <f>MONTH(SalesDataTable[[#This Row],[Order Date]])</f>
        <v>10</v>
      </c>
      <c r="T2124" s="8" t="str">
        <f>TEXT(SalesDataTable[[#This Row],[Order Date]],"mmm")</f>
        <v>Oct</v>
      </c>
    </row>
    <row r="2125" spans="1:20" ht="15.75" x14ac:dyDescent="0.25">
      <c r="A2125" s="2">
        <v>2028</v>
      </c>
      <c r="B2125" s="3">
        <v>46311</v>
      </c>
      <c r="C2125" s="4" t="s">
        <v>40</v>
      </c>
      <c r="D2125" s="4" t="s">
        <v>41</v>
      </c>
      <c r="E2125" s="4" t="s">
        <v>39</v>
      </c>
      <c r="F2125" s="4" t="s">
        <v>36</v>
      </c>
      <c r="G2125" s="4" t="s">
        <v>54</v>
      </c>
      <c r="H2125" s="4" t="s">
        <v>65</v>
      </c>
      <c r="I2125" s="5">
        <v>3</v>
      </c>
      <c r="J2125" s="6">
        <v>51.89</v>
      </c>
      <c r="K2125" s="7">
        <v>0.1</v>
      </c>
      <c r="L2125" s="6">
        <v>21.56</v>
      </c>
      <c r="M2125" s="6">
        <f t="shared" si="132"/>
        <v>140.10300000000001</v>
      </c>
      <c r="N2125" s="6">
        <f t="shared" si="133"/>
        <v>64.679999999999993</v>
      </c>
      <c r="O2125" s="6">
        <f t="shared" si="134"/>
        <v>75.423000000000016</v>
      </c>
      <c r="P2125" s="8">
        <f t="shared" si="135"/>
        <v>0.53833965011455864</v>
      </c>
      <c r="Q2125" s="9">
        <f>YEAR(SalesDataTable[[#This Row],[Order Date]])</f>
        <v>2026</v>
      </c>
      <c r="R2125" s="8" t="str">
        <f>"Q"&amp;ROUNDUP(MONTH(SalesDataTable[[#This Row],[Order Date]])/3,0)</f>
        <v>Q4</v>
      </c>
      <c r="S2125" s="5">
        <f>MONTH(SalesDataTable[[#This Row],[Order Date]])</f>
        <v>10</v>
      </c>
      <c r="T2125" s="8" t="str">
        <f>TEXT(SalesDataTable[[#This Row],[Order Date]],"mmm")</f>
        <v>Oct</v>
      </c>
    </row>
    <row r="2126" spans="1:20" ht="15.75" x14ac:dyDescent="0.25">
      <c r="A2126" s="2">
        <v>2741</v>
      </c>
      <c r="B2126" s="3">
        <v>46311</v>
      </c>
      <c r="C2126" s="4" t="s">
        <v>40</v>
      </c>
      <c r="D2126" s="4" t="s">
        <v>41</v>
      </c>
      <c r="E2126" s="4" t="s">
        <v>22</v>
      </c>
      <c r="F2126" s="4" t="s">
        <v>23</v>
      </c>
      <c r="G2126" s="4" t="s">
        <v>54</v>
      </c>
      <c r="H2126" s="4" t="s">
        <v>55</v>
      </c>
      <c r="I2126" s="5">
        <v>1</v>
      </c>
      <c r="J2126" s="6">
        <v>40.75</v>
      </c>
      <c r="K2126" s="7">
        <v>0</v>
      </c>
      <c r="L2126" s="6">
        <v>14.7</v>
      </c>
      <c r="M2126" s="6">
        <f t="shared" si="132"/>
        <v>40.75</v>
      </c>
      <c r="N2126" s="6">
        <f t="shared" si="133"/>
        <v>14.7</v>
      </c>
      <c r="O2126" s="6">
        <f t="shared" si="134"/>
        <v>26.05</v>
      </c>
      <c r="P2126" s="8">
        <f t="shared" si="135"/>
        <v>0.63926380368098157</v>
      </c>
      <c r="Q2126" s="9">
        <f>YEAR(SalesDataTable[[#This Row],[Order Date]])</f>
        <v>2026</v>
      </c>
      <c r="R2126" s="8" t="str">
        <f>"Q"&amp;ROUNDUP(MONTH(SalesDataTable[[#This Row],[Order Date]])/3,0)</f>
        <v>Q4</v>
      </c>
      <c r="S2126" s="5">
        <f>MONTH(SalesDataTable[[#This Row],[Order Date]])</f>
        <v>10</v>
      </c>
      <c r="T2126" s="8" t="str">
        <f>TEXT(SalesDataTable[[#This Row],[Order Date]],"mmm")</f>
        <v>Oct</v>
      </c>
    </row>
    <row r="2127" spans="1:20" ht="15.75" x14ac:dyDescent="0.25">
      <c r="A2127" s="2">
        <v>3602</v>
      </c>
      <c r="B2127" s="3">
        <v>46311</v>
      </c>
      <c r="C2127" s="4" t="s">
        <v>31</v>
      </c>
      <c r="D2127" s="4" t="s">
        <v>45</v>
      </c>
      <c r="E2127" s="4" t="s">
        <v>28</v>
      </c>
      <c r="F2127" s="4" t="s">
        <v>36</v>
      </c>
      <c r="G2127" s="4" t="s">
        <v>43</v>
      </c>
      <c r="H2127" s="4" t="s">
        <v>44</v>
      </c>
      <c r="I2127" s="5">
        <v>4</v>
      </c>
      <c r="J2127" s="6">
        <v>345.13</v>
      </c>
      <c r="K2127" s="7">
        <v>0.05</v>
      </c>
      <c r="L2127" s="6">
        <v>200.02</v>
      </c>
      <c r="M2127" s="6">
        <f t="shared" si="132"/>
        <v>1311.4939999999999</v>
      </c>
      <c r="N2127" s="6">
        <f t="shared" si="133"/>
        <v>800.08</v>
      </c>
      <c r="O2127" s="6">
        <f t="shared" si="134"/>
        <v>511.41399999999987</v>
      </c>
      <c r="P2127" s="8">
        <f t="shared" si="135"/>
        <v>0.38994764749209671</v>
      </c>
      <c r="Q2127" s="9">
        <f>YEAR(SalesDataTable[[#This Row],[Order Date]])</f>
        <v>2026</v>
      </c>
      <c r="R2127" s="8" t="str">
        <f>"Q"&amp;ROUNDUP(MONTH(SalesDataTable[[#This Row],[Order Date]])/3,0)</f>
        <v>Q4</v>
      </c>
      <c r="S2127" s="5">
        <f>MONTH(SalesDataTable[[#This Row],[Order Date]])</f>
        <v>10</v>
      </c>
      <c r="T2127" s="8" t="str">
        <f>TEXT(SalesDataTable[[#This Row],[Order Date]],"mmm")</f>
        <v>Oct</v>
      </c>
    </row>
    <row r="2128" spans="1:20" ht="15.75" x14ac:dyDescent="0.25">
      <c r="A2128" s="2">
        <v>4116</v>
      </c>
      <c r="B2128" s="3">
        <v>46311</v>
      </c>
      <c r="C2128" s="4" t="s">
        <v>26</v>
      </c>
      <c r="D2128" s="4" t="s">
        <v>47</v>
      </c>
      <c r="E2128" s="4" t="s">
        <v>39</v>
      </c>
      <c r="F2128" s="4" t="s">
        <v>33</v>
      </c>
      <c r="G2128" s="4" t="s">
        <v>34</v>
      </c>
      <c r="H2128" s="4" t="s">
        <v>35</v>
      </c>
      <c r="I2128" s="5">
        <v>2</v>
      </c>
      <c r="J2128" s="6">
        <v>37.1</v>
      </c>
      <c r="K2128" s="7">
        <v>0</v>
      </c>
      <c r="L2128" s="6">
        <v>13.31</v>
      </c>
      <c r="M2128" s="6">
        <f t="shared" si="132"/>
        <v>74.2</v>
      </c>
      <c r="N2128" s="6">
        <f t="shared" si="133"/>
        <v>26.62</v>
      </c>
      <c r="O2128" s="6">
        <f t="shared" si="134"/>
        <v>47.58</v>
      </c>
      <c r="P2128" s="8">
        <f t="shared" si="135"/>
        <v>0.64123989218328836</v>
      </c>
      <c r="Q2128" s="9">
        <f>YEAR(SalesDataTable[[#This Row],[Order Date]])</f>
        <v>2026</v>
      </c>
      <c r="R2128" s="8" t="str">
        <f>"Q"&amp;ROUNDUP(MONTH(SalesDataTable[[#This Row],[Order Date]])/3,0)</f>
        <v>Q4</v>
      </c>
      <c r="S2128" s="5">
        <f>MONTH(SalesDataTable[[#This Row],[Order Date]])</f>
        <v>10</v>
      </c>
      <c r="T2128" s="8" t="str">
        <f>TEXT(SalesDataTable[[#This Row],[Order Date]],"mmm")</f>
        <v>Oct</v>
      </c>
    </row>
    <row r="2129" spans="1:20" ht="15.75" x14ac:dyDescent="0.25">
      <c r="A2129" s="2">
        <v>4197</v>
      </c>
      <c r="B2129" s="3">
        <v>46311</v>
      </c>
      <c r="C2129" s="4" t="s">
        <v>40</v>
      </c>
      <c r="D2129" s="4" t="s">
        <v>51</v>
      </c>
      <c r="E2129" s="4" t="s">
        <v>48</v>
      </c>
      <c r="F2129" s="4" t="s">
        <v>33</v>
      </c>
      <c r="G2129" s="4" t="s">
        <v>29</v>
      </c>
      <c r="H2129" s="4" t="s">
        <v>30</v>
      </c>
      <c r="I2129" s="5">
        <v>3</v>
      </c>
      <c r="J2129" s="6">
        <v>94.19</v>
      </c>
      <c r="K2129" s="7">
        <v>0</v>
      </c>
      <c r="L2129" s="6">
        <v>44.89</v>
      </c>
      <c r="M2129" s="6">
        <f t="shared" si="132"/>
        <v>282.57</v>
      </c>
      <c r="N2129" s="6">
        <f t="shared" si="133"/>
        <v>134.67000000000002</v>
      </c>
      <c r="O2129" s="6">
        <f t="shared" si="134"/>
        <v>147.89999999999998</v>
      </c>
      <c r="P2129" s="8">
        <f t="shared" si="135"/>
        <v>0.52341012846374346</v>
      </c>
      <c r="Q2129" s="9">
        <f>YEAR(SalesDataTable[[#This Row],[Order Date]])</f>
        <v>2026</v>
      </c>
      <c r="R2129" s="8" t="str">
        <f>"Q"&amp;ROUNDUP(MONTH(SalesDataTable[[#This Row],[Order Date]])/3,0)</f>
        <v>Q4</v>
      </c>
      <c r="S2129" s="5">
        <f>MONTH(SalesDataTable[[#This Row],[Order Date]])</f>
        <v>10</v>
      </c>
      <c r="T2129" s="8" t="str">
        <f>TEXT(SalesDataTable[[#This Row],[Order Date]],"mmm")</f>
        <v>Oct</v>
      </c>
    </row>
    <row r="2130" spans="1:20" ht="15.75" x14ac:dyDescent="0.25">
      <c r="A2130" s="2">
        <v>360</v>
      </c>
      <c r="B2130" s="3">
        <v>46312</v>
      </c>
      <c r="C2130" s="4" t="s">
        <v>40</v>
      </c>
      <c r="D2130" s="4" t="s">
        <v>53</v>
      </c>
      <c r="E2130" s="4" t="s">
        <v>22</v>
      </c>
      <c r="F2130" s="4" t="s">
        <v>23</v>
      </c>
      <c r="G2130" s="4" t="s">
        <v>43</v>
      </c>
      <c r="H2130" s="4" t="s">
        <v>60</v>
      </c>
      <c r="I2130" s="5">
        <v>2</v>
      </c>
      <c r="J2130" s="6">
        <v>82.52</v>
      </c>
      <c r="K2130" s="7">
        <v>0.05</v>
      </c>
      <c r="L2130" s="6">
        <v>38.61</v>
      </c>
      <c r="M2130" s="6">
        <f t="shared" si="132"/>
        <v>156.78799999999998</v>
      </c>
      <c r="N2130" s="6">
        <f t="shared" si="133"/>
        <v>77.22</v>
      </c>
      <c r="O2130" s="6">
        <f t="shared" si="134"/>
        <v>79.567999999999984</v>
      </c>
      <c r="P2130" s="8">
        <f t="shared" si="135"/>
        <v>0.50748781794525089</v>
      </c>
      <c r="Q2130" s="9">
        <f>YEAR(SalesDataTable[[#This Row],[Order Date]])</f>
        <v>2026</v>
      </c>
      <c r="R2130" s="8" t="str">
        <f>"Q"&amp;ROUNDUP(MONTH(SalesDataTable[[#This Row],[Order Date]])/3,0)</f>
        <v>Q4</v>
      </c>
      <c r="S2130" s="5">
        <f>MONTH(SalesDataTable[[#This Row],[Order Date]])</f>
        <v>10</v>
      </c>
      <c r="T2130" s="8" t="str">
        <f>TEXT(SalesDataTable[[#This Row],[Order Date]],"mmm")</f>
        <v>Oct</v>
      </c>
    </row>
    <row r="2131" spans="1:20" ht="15.75" x14ac:dyDescent="0.25">
      <c r="A2131" s="2">
        <v>427</v>
      </c>
      <c r="B2131" s="3">
        <v>46312</v>
      </c>
      <c r="C2131" s="4" t="s">
        <v>40</v>
      </c>
      <c r="D2131" s="4" t="s">
        <v>67</v>
      </c>
      <c r="E2131" s="4" t="s">
        <v>22</v>
      </c>
      <c r="F2131" s="4" t="s">
        <v>36</v>
      </c>
      <c r="G2131" s="4" t="s">
        <v>29</v>
      </c>
      <c r="H2131" s="4" t="s">
        <v>57</v>
      </c>
      <c r="I2131" s="5">
        <v>1</v>
      </c>
      <c r="J2131" s="6">
        <v>155.16</v>
      </c>
      <c r="K2131" s="7">
        <v>0</v>
      </c>
      <c r="L2131" s="6">
        <v>78.84</v>
      </c>
      <c r="M2131" s="6">
        <f t="shared" si="132"/>
        <v>155.16</v>
      </c>
      <c r="N2131" s="6">
        <f t="shared" si="133"/>
        <v>78.84</v>
      </c>
      <c r="O2131" s="6">
        <f t="shared" si="134"/>
        <v>76.319999999999993</v>
      </c>
      <c r="P2131" s="8">
        <f t="shared" si="135"/>
        <v>0.49187935034802782</v>
      </c>
      <c r="Q2131" s="9">
        <f>YEAR(SalesDataTable[[#This Row],[Order Date]])</f>
        <v>2026</v>
      </c>
      <c r="R2131" s="8" t="str">
        <f>"Q"&amp;ROUNDUP(MONTH(SalesDataTable[[#This Row],[Order Date]])/3,0)</f>
        <v>Q4</v>
      </c>
      <c r="S2131" s="5">
        <f>MONTH(SalesDataTable[[#This Row],[Order Date]])</f>
        <v>10</v>
      </c>
      <c r="T2131" s="8" t="str">
        <f>TEXT(SalesDataTable[[#This Row],[Order Date]],"mmm")</f>
        <v>Oct</v>
      </c>
    </row>
    <row r="2132" spans="1:20" ht="15.75" x14ac:dyDescent="0.25">
      <c r="A2132" s="2">
        <v>1018</v>
      </c>
      <c r="B2132" s="3">
        <v>46312</v>
      </c>
      <c r="C2132" s="4" t="s">
        <v>40</v>
      </c>
      <c r="D2132" s="4" t="s">
        <v>67</v>
      </c>
      <c r="E2132" s="4" t="s">
        <v>48</v>
      </c>
      <c r="F2132" s="4" t="s">
        <v>23</v>
      </c>
      <c r="G2132" s="4" t="s">
        <v>34</v>
      </c>
      <c r="H2132" s="4" t="s">
        <v>52</v>
      </c>
      <c r="I2132" s="5">
        <v>1</v>
      </c>
      <c r="J2132" s="6">
        <v>46.36</v>
      </c>
      <c r="K2132" s="7">
        <v>0.05</v>
      </c>
      <c r="L2132" s="6">
        <v>18.399999999999999</v>
      </c>
      <c r="M2132" s="6">
        <f t="shared" si="132"/>
        <v>44.041999999999994</v>
      </c>
      <c r="N2132" s="6">
        <f t="shared" si="133"/>
        <v>18.399999999999999</v>
      </c>
      <c r="O2132" s="6">
        <f t="shared" si="134"/>
        <v>25.641999999999996</v>
      </c>
      <c r="P2132" s="8">
        <f t="shared" si="135"/>
        <v>0.58221697470596245</v>
      </c>
      <c r="Q2132" s="9">
        <f>YEAR(SalesDataTable[[#This Row],[Order Date]])</f>
        <v>2026</v>
      </c>
      <c r="R2132" s="8" t="str">
        <f>"Q"&amp;ROUNDUP(MONTH(SalesDataTable[[#This Row],[Order Date]])/3,0)</f>
        <v>Q4</v>
      </c>
      <c r="S2132" s="5">
        <f>MONTH(SalesDataTable[[#This Row],[Order Date]])</f>
        <v>10</v>
      </c>
      <c r="T2132" s="8" t="str">
        <f>TEXT(SalesDataTable[[#This Row],[Order Date]],"mmm")</f>
        <v>Oct</v>
      </c>
    </row>
    <row r="2133" spans="1:20" ht="15.75" x14ac:dyDescent="0.25">
      <c r="A2133" s="2">
        <v>1179</v>
      </c>
      <c r="B2133" s="3">
        <v>46312</v>
      </c>
      <c r="C2133" s="4" t="s">
        <v>31</v>
      </c>
      <c r="D2133" s="4" t="s">
        <v>72</v>
      </c>
      <c r="E2133" s="4" t="s">
        <v>22</v>
      </c>
      <c r="F2133" s="4" t="s">
        <v>36</v>
      </c>
      <c r="G2133" s="4" t="s">
        <v>24</v>
      </c>
      <c r="H2133" s="4" t="s">
        <v>25</v>
      </c>
      <c r="I2133" s="5">
        <v>1</v>
      </c>
      <c r="J2133" s="6">
        <v>81.47</v>
      </c>
      <c r="K2133" s="7">
        <v>0</v>
      </c>
      <c r="L2133" s="6">
        <v>43.67</v>
      </c>
      <c r="M2133" s="6">
        <f t="shared" si="132"/>
        <v>81.47</v>
      </c>
      <c r="N2133" s="6">
        <f t="shared" si="133"/>
        <v>43.67</v>
      </c>
      <c r="O2133" s="6">
        <f t="shared" si="134"/>
        <v>37.799999999999997</v>
      </c>
      <c r="P2133" s="8">
        <f t="shared" si="135"/>
        <v>0.463974469129741</v>
      </c>
      <c r="Q2133" s="9">
        <f>YEAR(SalesDataTable[[#This Row],[Order Date]])</f>
        <v>2026</v>
      </c>
      <c r="R2133" s="8" t="str">
        <f>"Q"&amp;ROUNDUP(MONTH(SalesDataTable[[#This Row],[Order Date]])/3,0)</f>
        <v>Q4</v>
      </c>
      <c r="S2133" s="5">
        <f>MONTH(SalesDataTable[[#This Row],[Order Date]])</f>
        <v>10</v>
      </c>
      <c r="T2133" s="8" t="str">
        <f>TEXT(SalesDataTable[[#This Row],[Order Date]],"mmm")</f>
        <v>Oct</v>
      </c>
    </row>
    <row r="2134" spans="1:20" ht="15.75" x14ac:dyDescent="0.25">
      <c r="A2134" s="2">
        <v>2267</v>
      </c>
      <c r="B2134" s="3">
        <v>46312</v>
      </c>
      <c r="C2134" s="4" t="s">
        <v>20</v>
      </c>
      <c r="D2134" s="4" t="s">
        <v>70</v>
      </c>
      <c r="E2134" s="4" t="s">
        <v>22</v>
      </c>
      <c r="F2134" s="4" t="s">
        <v>23</v>
      </c>
      <c r="G2134" s="4" t="s">
        <v>34</v>
      </c>
      <c r="H2134" s="4" t="s">
        <v>64</v>
      </c>
      <c r="I2134" s="5">
        <v>1</v>
      </c>
      <c r="J2134" s="6">
        <v>134.31</v>
      </c>
      <c r="K2134" s="7">
        <v>0.05</v>
      </c>
      <c r="L2134" s="6">
        <v>67.239999999999995</v>
      </c>
      <c r="M2134" s="6">
        <f t="shared" si="132"/>
        <v>127.5945</v>
      </c>
      <c r="N2134" s="6">
        <f t="shared" si="133"/>
        <v>67.239999999999995</v>
      </c>
      <c r="O2134" s="6">
        <f t="shared" si="134"/>
        <v>60.354500000000002</v>
      </c>
      <c r="P2134" s="8">
        <f t="shared" si="135"/>
        <v>0.47301803761133909</v>
      </c>
      <c r="Q2134" s="9">
        <f>YEAR(SalesDataTable[[#This Row],[Order Date]])</f>
        <v>2026</v>
      </c>
      <c r="R2134" s="8" t="str">
        <f>"Q"&amp;ROUNDUP(MONTH(SalesDataTable[[#This Row],[Order Date]])/3,0)</f>
        <v>Q4</v>
      </c>
      <c r="S2134" s="5">
        <f>MONTH(SalesDataTable[[#This Row],[Order Date]])</f>
        <v>10</v>
      </c>
      <c r="T2134" s="8" t="str">
        <f>TEXT(SalesDataTable[[#This Row],[Order Date]],"mmm")</f>
        <v>Oct</v>
      </c>
    </row>
    <row r="2135" spans="1:20" ht="15.75" x14ac:dyDescent="0.25">
      <c r="A2135" s="2">
        <v>2656</v>
      </c>
      <c r="B2135" s="3">
        <v>46312</v>
      </c>
      <c r="C2135" s="4" t="s">
        <v>31</v>
      </c>
      <c r="D2135" s="4" t="s">
        <v>72</v>
      </c>
      <c r="E2135" s="4" t="s">
        <v>22</v>
      </c>
      <c r="F2135" s="4" t="s">
        <v>33</v>
      </c>
      <c r="G2135" s="4" t="s">
        <v>43</v>
      </c>
      <c r="H2135" s="4" t="s">
        <v>71</v>
      </c>
      <c r="I2135" s="5">
        <v>1</v>
      </c>
      <c r="J2135" s="6">
        <v>123.11</v>
      </c>
      <c r="K2135" s="7">
        <v>0</v>
      </c>
      <c r="L2135" s="6">
        <v>58.99</v>
      </c>
      <c r="M2135" s="6">
        <f t="shared" si="132"/>
        <v>123.11</v>
      </c>
      <c r="N2135" s="6">
        <f t="shared" si="133"/>
        <v>58.99</v>
      </c>
      <c r="O2135" s="6">
        <f t="shared" si="134"/>
        <v>64.12</v>
      </c>
      <c r="P2135" s="8">
        <f t="shared" si="135"/>
        <v>0.52083502558687356</v>
      </c>
      <c r="Q2135" s="9">
        <f>YEAR(SalesDataTable[[#This Row],[Order Date]])</f>
        <v>2026</v>
      </c>
      <c r="R2135" s="8" t="str">
        <f>"Q"&amp;ROUNDUP(MONTH(SalesDataTable[[#This Row],[Order Date]])/3,0)</f>
        <v>Q4</v>
      </c>
      <c r="S2135" s="5">
        <f>MONTH(SalesDataTable[[#This Row],[Order Date]])</f>
        <v>10</v>
      </c>
      <c r="T2135" s="8" t="str">
        <f>TEXT(SalesDataTable[[#This Row],[Order Date]],"mmm")</f>
        <v>Oct</v>
      </c>
    </row>
    <row r="2136" spans="1:20" ht="15.75" x14ac:dyDescent="0.25">
      <c r="A2136" s="2">
        <v>2867</v>
      </c>
      <c r="B2136" s="3">
        <v>46312</v>
      </c>
      <c r="C2136" s="4" t="s">
        <v>26</v>
      </c>
      <c r="D2136" s="4" t="s">
        <v>47</v>
      </c>
      <c r="E2136" s="4" t="s">
        <v>22</v>
      </c>
      <c r="F2136" s="4" t="s">
        <v>33</v>
      </c>
      <c r="G2136" s="4" t="s">
        <v>43</v>
      </c>
      <c r="H2136" s="4" t="s">
        <v>60</v>
      </c>
      <c r="I2136" s="5">
        <v>1</v>
      </c>
      <c r="J2136" s="6">
        <v>81.239999999999995</v>
      </c>
      <c r="K2136" s="7">
        <v>0</v>
      </c>
      <c r="L2136" s="6">
        <v>38.65</v>
      </c>
      <c r="M2136" s="6">
        <f t="shared" si="132"/>
        <v>81.239999999999995</v>
      </c>
      <c r="N2136" s="6">
        <f t="shared" si="133"/>
        <v>38.65</v>
      </c>
      <c r="O2136" s="6">
        <f t="shared" si="134"/>
        <v>42.589999999999996</v>
      </c>
      <c r="P2136" s="8">
        <f t="shared" si="135"/>
        <v>0.52424913835548992</v>
      </c>
      <c r="Q2136" s="9">
        <f>YEAR(SalesDataTable[[#This Row],[Order Date]])</f>
        <v>2026</v>
      </c>
      <c r="R2136" s="8" t="str">
        <f>"Q"&amp;ROUNDUP(MONTH(SalesDataTable[[#This Row],[Order Date]])/3,0)</f>
        <v>Q4</v>
      </c>
      <c r="S2136" s="5">
        <f>MONTH(SalesDataTable[[#This Row],[Order Date]])</f>
        <v>10</v>
      </c>
      <c r="T2136" s="8" t="str">
        <f>TEXT(SalesDataTable[[#This Row],[Order Date]],"mmm")</f>
        <v>Oct</v>
      </c>
    </row>
    <row r="2137" spans="1:20" ht="15.75" x14ac:dyDescent="0.25">
      <c r="A2137" s="2">
        <v>3335</v>
      </c>
      <c r="B2137" s="3">
        <v>46312</v>
      </c>
      <c r="C2137" s="4" t="s">
        <v>20</v>
      </c>
      <c r="D2137" s="4" t="s">
        <v>56</v>
      </c>
      <c r="E2137" s="4" t="s">
        <v>48</v>
      </c>
      <c r="F2137" s="4" t="s">
        <v>23</v>
      </c>
      <c r="G2137" s="4" t="s">
        <v>29</v>
      </c>
      <c r="H2137" s="4" t="s">
        <v>66</v>
      </c>
      <c r="I2137" s="5">
        <v>1</v>
      </c>
      <c r="J2137" s="6">
        <v>70.81</v>
      </c>
      <c r="K2137" s="7">
        <v>0.15</v>
      </c>
      <c r="L2137" s="6">
        <v>32.93</v>
      </c>
      <c r="M2137" s="6">
        <f t="shared" si="132"/>
        <v>60.188499999999998</v>
      </c>
      <c r="N2137" s="6">
        <f t="shared" si="133"/>
        <v>32.93</v>
      </c>
      <c r="O2137" s="6">
        <f t="shared" si="134"/>
        <v>27.258499999999998</v>
      </c>
      <c r="P2137" s="8">
        <f t="shared" si="135"/>
        <v>0.45288551799762411</v>
      </c>
      <c r="Q2137" s="9">
        <f>YEAR(SalesDataTable[[#This Row],[Order Date]])</f>
        <v>2026</v>
      </c>
      <c r="R2137" s="8" t="str">
        <f>"Q"&amp;ROUNDUP(MONTH(SalesDataTable[[#This Row],[Order Date]])/3,0)</f>
        <v>Q4</v>
      </c>
      <c r="S2137" s="5">
        <f>MONTH(SalesDataTable[[#This Row],[Order Date]])</f>
        <v>10</v>
      </c>
      <c r="T2137" s="8" t="str">
        <f>TEXT(SalesDataTable[[#This Row],[Order Date]],"mmm")</f>
        <v>Oct</v>
      </c>
    </row>
    <row r="2138" spans="1:20" ht="15.75" x14ac:dyDescent="0.25">
      <c r="A2138" s="2">
        <v>3770</v>
      </c>
      <c r="B2138" s="3">
        <v>46312</v>
      </c>
      <c r="C2138" s="4" t="s">
        <v>40</v>
      </c>
      <c r="D2138" s="4" t="s">
        <v>67</v>
      </c>
      <c r="E2138" s="4" t="s">
        <v>22</v>
      </c>
      <c r="F2138" s="4" t="s">
        <v>36</v>
      </c>
      <c r="G2138" s="4" t="s">
        <v>43</v>
      </c>
      <c r="H2138" s="4" t="s">
        <v>49</v>
      </c>
      <c r="I2138" s="5">
        <v>6</v>
      </c>
      <c r="J2138" s="6">
        <v>200.26</v>
      </c>
      <c r="K2138" s="7">
        <v>0</v>
      </c>
      <c r="L2138" s="6">
        <v>106.71</v>
      </c>
      <c r="M2138" s="6">
        <f t="shared" si="132"/>
        <v>1201.56</v>
      </c>
      <c r="N2138" s="6">
        <f t="shared" si="133"/>
        <v>640.26</v>
      </c>
      <c r="O2138" s="6">
        <f t="shared" si="134"/>
        <v>561.29999999999995</v>
      </c>
      <c r="P2138" s="8">
        <f t="shared" si="135"/>
        <v>0.46714271447118744</v>
      </c>
      <c r="Q2138" s="9">
        <f>YEAR(SalesDataTable[[#This Row],[Order Date]])</f>
        <v>2026</v>
      </c>
      <c r="R2138" s="8" t="str">
        <f>"Q"&amp;ROUNDUP(MONTH(SalesDataTable[[#This Row],[Order Date]])/3,0)</f>
        <v>Q4</v>
      </c>
      <c r="S2138" s="5">
        <f>MONTH(SalesDataTable[[#This Row],[Order Date]])</f>
        <v>10</v>
      </c>
      <c r="T2138" s="8" t="str">
        <f>TEXT(SalesDataTable[[#This Row],[Order Date]],"mmm")</f>
        <v>Oct</v>
      </c>
    </row>
    <row r="2139" spans="1:20" ht="15.75" x14ac:dyDescent="0.25">
      <c r="A2139" s="2">
        <v>4065</v>
      </c>
      <c r="B2139" s="3">
        <v>46312</v>
      </c>
      <c r="C2139" s="4" t="s">
        <v>40</v>
      </c>
      <c r="D2139" s="4" t="s">
        <v>41</v>
      </c>
      <c r="E2139" s="4" t="s">
        <v>22</v>
      </c>
      <c r="F2139" s="4" t="s">
        <v>33</v>
      </c>
      <c r="G2139" s="4" t="s">
        <v>54</v>
      </c>
      <c r="H2139" s="4" t="s">
        <v>62</v>
      </c>
      <c r="I2139" s="5">
        <v>3</v>
      </c>
      <c r="J2139" s="6">
        <v>36.75</v>
      </c>
      <c r="K2139" s="7">
        <v>0.05</v>
      </c>
      <c r="L2139" s="6">
        <v>13.71</v>
      </c>
      <c r="M2139" s="6">
        <f t="shared" si="132"/>
        <v>104.7375</v>
      </c>
      <c r="N2139" s="6">
        <f t="shared" si="133"/>
        <v>41.13</v>
      </c>
      <c r="O2139" s="6">
        <f t="shared" si="134"/>
        <v>63.607499999999995</v>
      </c>
      <c r="P2139" s="8">
        <f t="shared" si="135"/>
        <v>0.60730397422126747</v>
      </c>
      <c r="Q2139" s="9">
        <f>YEAR(SalesDataTable[[#This Row],[Order Date]])</f>
        <v>2026</v>
      </c>
      <c r="R2139" s="8" t="str">
        <f>"Q"&amp;ROUNDUP(MONTH(SalesDataTable[[#This Row],[Order Date]])/3,0)</f>
        <v>Q4</v>
      </c>
      <c r="S2139" s="5">
        <f>MONTH(SalesDataTable[[#This Row],[Order Date]])</f>
        <v>10</v>
      </c>
      <c r="T2139" s="8" t="str">
        <f>TEXT(SalesDataTable[[#This Row],[Order Date]],"mmm")</f>
        <v>Oct</v>
      </c>
    </row>
    <row r="2140" spans="1:20" ht="15.75" x14ac:dyDescent="0.25">
      <c r="A2140" s="2">
        <v>4222</v>
      </c>
      <c r="B2140" s="3">
        <v>46312</v>
      </c>
      <c r="C2140" s="4" t="s">
        <v>31</v>
      </c>
      <c r="D2140" s="4" t="s">
        <v>72</v>
      </c>
      <c r="E2140" s="4" t="s">
        <v>22</v>
      </c>
      <c r="F2140" s="4" t="s">
        <v>23</v>
      </c>
      <c r="G2140" s="4" t="s">
        <v>29</v>
      </c>
      <c r="H2140" s="4" t="s">
        <v>30</v>
      </c>
      <c r="I2140" s="5">
        <v>2</v>
      </c>
      <c r="J2140" s="6">
        <v>92.41</v>
      </c>
      <c r="K2140" s="7">
        <v>0.1</v>
      </c>
      <c r="L2140" s="6">
        <v>45.42</v>
      </c>
      <c r="M2140" s="6">
        <f t="shared" si="132"/>
        <v>166.33799999999999</v>
      </c>
      <c r="N2140" s="6">
        <f t="shared" si="133"/>
        <v>90.84</v>
      </c>
      <c r="O2140" s="6">
        <f t="shared" si="134"/>
        <v>75.49799999999999</v>
      </c>
      <c r="P2140" s="8">
        <f t="shared" si="135"/>
        <v>0.4538830573891714</v>
      </c>
      <c r="Q2140" s="9">
        <f>YEAR(SalesDataTable[[#This Row],[Order Date]])</f>
        <v>2026</v>
      </c>
      <c r="R2140" s="8" t="str">
        <f>"Q"&amp;ROUNDUP(MONTH(SalesDataTable[[#This Row],[Order Date]])/3,0)</f>
        <v>Q4</v>
      </c>
      <c r="S2140" s="5">
        <f>MONTH(SalesDataTable[[#This Row],[Order Date]])</f>
        <v>10</v>
      </c>
      <c r="T2140" s="8" t="str">
        <f>TEXT(SalesDataTable[[#This Row],[Order Date]],"mmm")</f>
        <v>Oct</v>
      </c>
    </row>
    <row r="2141" spans="1:20" ht="15.75" x14ac:dyDescent="0.25">
      <c r="A2141" s="2">
        <v>4304</v>
      </c>
      <c r="B2141" s="3">
        <v>46312</v>
      </c>
      <c r="C2141" s="4" t="s">
        <v>26</v>
      </c>
      <c r="D2141" s="4" t="s">
        <v>69</v>
      </c>
      <c r="E2141" s="4" t="s">
        <v>39</v>
      </c>
      <c r="F2141" s="4" t="s">
        <v>33</v>
      </c>
      <c r="G2141" s="4" t="s">
        <v>54</v>
      </c>
      <c r="H2141" s="4" t="s">
        <v>55</v>
      </c>
      <c r="I2141" s="5">
        <v>1</v>
      </c>
      <c r="J2141" s="6">
        <v>40.67</v>
      </c>
      <c r="K2141" s="7">
        <v>0</v>
      </c>
      <c r="L2141" s="6">
        <v>15.09</v>
      </c>
      <c r="M2141" s="6">
        <f t="shared" si="132"/>
        <v>40.67</v>
      </c>
      <c r="N2141" s="6">
        <f t="shared" si="133"/>
        <v>15.09</v>
      </c>
      <c r="O2141" s="6">
        <f t="shared" si="134"/>
        <v>25.580000000000002</v>
      </c>
      <c r="P2141" s="8">
        <f t="shared" si="135"/>
        <v>0.62896483894762722</v>
      </c>
      <c r="Q2141" s="9">
        <f>YEAR(SalesDataTable[[#This Row],[Order Date]])</f>
        <v>2026</v>
      </c>
      <c r="R2141" s="8" t="str">
        <f>"Q"&amp;ROUNDUP(MONTH(SalesDataTable[[#This Row],[Order Date]])/3,0)</f>
        <v>Q4</v>
      </c>
      <c r="S2141" s="5">
        <f>MONTH(SalesDataTable[[#This Row],[Order Date]])</f>
        <v>10</v>
      </c>
      <c r="T2141" s="8" t="str">
        <f>TEXT(SalesDataTable[[#This Row],[Order Date]],"mmm")</f>
        <v>Oct</v>
      </c>
    </row>
    <row r="2142" spans="1:20" ht="15.75" x14ac:dyDescent="0.25">
      <c r="A2142" s="2">
        <v>109</v>
      </c>
      <c r="B2142" s="3">
        <v>46313</v>
      </c>
      <c r="C2142" s="4" t="s">
        <v>26</v>
      </c>
      <c r="D2142" s="4" t="s">
        <v>27</v>
      </c>
      <c r="E2142" s="4" t="s">
        <v>22</v>
      </c>
      <c r="F2142" s="4" t="s">
        <v>23</v>
      </c>
      <c r="G2142" s="4" t="s">
        <v>29</v>
      </c>
      <c r="H2142" s="4" t="s">
        <v>30</v>
      </c>
      <c r="I2142" s="5">
        <v>1</v>
      </c>
      <c r="J2142" s="6">
        <v>90.09</v>
      </c>
      <c r="K2142" s="7">
        <v>0</v>
      </c>
      <c r="L2142" s="6">
        <v>45.17</v>
      </c>
      <c r="M2142" s="6">
        <f t="shared" si="132"/>
        <v>90.09</v>
      </c>
      <c r="N2142" s="6">
        <f t="shared" si="133"/>
        <v>45.17</v>
      </c>
      <c r="O2142" s="6">
        <f t="shared" si="134"/>
        <v>44.92</v>
      </c>
      <c r="P2142" s="8">
        <f t="shared" si="135"/>
        <v>0.49861249861249862</v>
      </c>
      <c r="Q2142" s="9">
        <f>YEAR(SalesDataTable[[#This Row],[Order Date]])</f>
        <v>2026</v>
      </c>
      <c r="R2142" s="8" t="str">
        <f>"Q"&amp;ROUNDUP(MONTH(SalesDataTable[[#This Row],[Order Date]])/3,0)</f>
        <v>Q4</v>
      </c>
      <c r="S2142" s="5">
        <f>MONTH(SalesDataTable[[#This Row],[Order Date]])</f>
        <v>10</v>
      </c>
      <c r="T2142" s="8" t="str">
        <f>TEXT(SalesDataTable[[#This Row],[Order Date]],"mmm")</f>
        <v>Oct</v>
      </c>
    </row>
    <row r="2143" spans="1:20" ht="15.75" x14ac:dyDescent="0.25">
      <c r="A2143" s="2">
        <v>744</v>
      </c>
      <c r="B2143" s="3">
        <v>46313</v>
      </c>
      <c r="C2143" s="4" t="s">
        <v>31</v>
      </c>
      <c r="D2143" s="4" t="s">
        <v>59</v>
      </c>
      <c r="E2143" s="4" t="s">
        <v>22</v>
      </c>
      <c r="F2143" s="4" t="s">
        <v>23</v>
      </c>
      <c r="G2143" s="4" t="s">
        <v>34</v>
      </c>
      <c r="H2143" s="4" t="s">
        <v>35</v>
      </c>
      <c r="I2143" s="5">
        <v>1</v>
      </c>
      <c r="J2143" s="6">
        <v>36.83</v>
      </c>
      <c r="K2143" s="7">
        <v>0</v>
      </c>
      <c r="L2143" s="6">
        <v>13.64</v>
      </c>
      <c r="M2143" s="6">
        <f t="shared" si="132"/>
        <v>36.83</v>
      </c>
      <c r="N2143" s="6">
        <f t="shared" si="133"/>
        <v>13.64</v>
      </c>
      <c r="O2143" s="6">
        <f t="shared" si="134"/>
        <v>23.189999999999998</v>
      </c>
      <c r="P2143" s="8">
        <f t="shared" si="135"/>
        <v>0.62964974205810476</v>
      </c>
      <c r="Q2143" s="9">
        <f>YEAR(SalesDataTable[[#This Row],[Order Date]])</f>
        <v>2026</v>
      </c>
      <c r="R2143" s="8" t="str">
        <f>"Q"&amp;ROUNDUP(MONTH(SalesDataTable[[#This Row],[Order Date]])/3,0)</f>
        <v>Q4</v>
      </c>
      <c r="S2143" s="5">
        <f>MONTH(SalesDataTable[[#This Row],[Order Date]])</f>
        <v>10</v>
      </c>
      <c r="T2143" s="8" t="str">
        <f>TEXT(SalesDataTable[[#This Row],[Order Date]],"mmm")</f>
        <v>Oct</v>
      </c>
    </row>
    <row r="2144" spans="1:20" ht="15.75" x14ac:dyDescent="0.25">
      <c r="A2144" s="2">
        <v>960</v>
      </c>
      <c r="B2144" s="3">
        <v>46313</v>
      </c>
      <c r="C2144" s="4" t="s">
        <v>26</v>
      </c>
      <c r="D2144" s="4" t="s">
        <v>63</v>
      </c>
      <c r="E2144" s="4" t="s">
        <v>48</v>
      </c>
      <c r="F2144" s="4" t="s">
        <v>23</v>
      </c>
      <c r="G2144" s="4" t="s">
        <v>43</v>
      </c>
      <c r="H2144" s="4" t="s">
        <v>49</v>
      </c>
      <c r="I2144" s="5">
        <v>5</v>
      </c>
      <c r="J2144" s="6">
        <v>196.37</v>
      </c>
      <c r="K2144" s="7">
        <v>0.05</v>
      </c>
      <c r="L2144" s="6">
        <v>103.51</v>
      </c>
      <c r="M2144" s="6">
        <f t="shared" si="132"/>
        <v>932.75749999999994</v>
      </c>
      <c r="N2144" s="6">
        <f t="shared" si="133"/>
        <v>517.55000000000007</v>
      </c>
      <c r="O2144" s="6">
        <f t="shared" si="134"/>
        <v>415.20749999999987</v>
      </c>
      <c r="P2144" s="8">
        <f t="shared" si="135"/>
        <v>0.44513981393877816</v>
      </c>
      <c r="Q2144" s="9">
        <f>YEAR(SalesDataTable[[#This Row],[Order Date]])</f>
        <v>2026</v>
      </c>
      <c r="R2144" s="8" t="str">
        <f>"Q"&amp;ROUNDUP(MONTH(SalesDataTable[[#This Row],[Order Date]])/3,0)</f>
        <v>Q4</v>
      </c>
      <c r="S2144" s="5">
        <f>MONTH(SalesDataTable[[#This Row],[Order Date]])</f>
        <v>10</v>
      </c>
      <c r="T2144" s="8" t="str">
        <f>TEXT(SalesDataTable[[#This Row],[Order Date]],"mmm")</f>
        <v>Oct</v>
      </c>
    </row>
    <row r="2145" spans="1:20" ht="15.75" x14ac:dyDescent="0.25">
      <c r="A2145" s="2">
        <v>1389</v>
      </c>
      <c r="B2145" s="3">
        <v>46313</v>
      </c>
      <c r="C2145" s="4" t="s">
        <v>20</v>
      </c>
      <c r="D2145" s="4" t="s">
        <v>70</v>
      </c>
      <c r="E2145" s="4" t="s">
        <v>22</v>
      </c>
      <c r="F2145" s="4" t="s">
        <v>33</v>
      </c>
      <c r="G2145" s="4" t="s">
        <v>29</v>
      </c>
      <c r="H2145" s="4" t="s">
        <v>30</v>
      </c>
      <c r="I2145" s="5">
        <v>2</v>
      </c>
      <c r="J2145" s="6">
        <v>93.73</v>
      </c>
      <c r="K2145" s="7">
        <v>0</v>
      </c>
      <c r="L2145" s="6">
        <v>44.79</v>
      </c>
      <c r="M2145" s="6">
        <f t="shared" si="132"/>
        <v>187.46</v>
      </c>
      <c r="N2145" s="6">
        <f t="shared" si="133"/>
        <v>89.58</v>
      </c>
      <c r="O2145" s="6">
        <f t="shared" si="134"/>
        <v>97.88000000000001</v>
      </c>
      <c r="P2145" s="8">
        <f t="shared" si="135"/>
        <v>0.52213805611863873</v>
      </c>
      <c r="Q2145" s="9">
        <f>YEAR(SalesDataTable[[#This Row],[Order Date]])</f>
        <v>2026</v>
      </c>
      <c r="R2145" s="8" t="str">
        <f>"Q"&amp;ROUNDUP(MONTH(SalesDataTable[[#This Row],[Order Date]])/3,0)</f>
        <v>Q4</v>
      </c>
      <c r="S2145" s="5">
        <f>MONTH(SalesDataTable[[#This Row],[Order Date]])</f>
        <v>10</v>
      </c>
      <c r="T2145" s="8" t="str">
        <f>TEXT(SalesDataTable[[#This Row],[Order Date]],"mmm")</f>
        <v>Oct</v>
      </c>
    </row>
    <row r="2146" spans="1:20" ht="15.75" x14ac:dyDescent="0.25">
      <c r="A2146" s="2">
        <v>1493</v>
      </c>
      <c r="B2146" s="3">
        <v>46313</v>
      </c>
      <c r="C2146" s="4" t="s">
        <v>31</v>
      </c>
      <c r="D2146" s="4" t="s">
        <v>59</v>
      </c>
      <c r="E2146" s="4" t="s">
        <v>22</v>
      </c>
      <c r="F2146" s="4" t="s">
        <v>36</v>
      </c>
      <c r="G2146" s="4" t="s">
        <v>34</v>
      </c>
      <c r="H2146" s="4" t="s">
        <v>35</v>
      </c>
      <c r="I2146" s="5">
        <v>1</v>
      </c>
      <c r="J2146" s="6">
        <v>36.46</v>
      </c>
      <c r="K2146" s="7">
        <v>0.05</v>
      </c>
      <c r="L2146" s="6">
        <v>13.35</v>
      </c>
      <c r="M2146" s="6">
        <f t="shared" si="132"/>
        <v>34.637</v>
      </c>
      <c r="N2146" s="6">
        <f t="shared" si="133"/>
        <v>13.35</v>
      </c>
      <c r="O2146" s="6">
        <f t="shared" si="134"/>
        <v>21.286999999999999</v>
      </c>
      <c r="P2146" s="8">
        <f t="shared" si="135"/>
        <v>0.61457401045125148</v>
      </c>
      <c r="Q2146" s="9">
        <f>YEAR(SalesDataTable[[#This Row],[Order Date]])</f>
        <v>2026</v>
      </c>
      <c r="R2146" s="8" t="str">
        <f>"Q"&amp;ROUNDUP(MONTH(SalesDataTable[[#This Row],[Order Date]])/3,0)</f>
        <v>Q4</v>
      </c>
      <c r="S2146" s="5">
        <f>MONTH(SalesDataTable[[#This Row],[Order Date]])</f>
        <v>10</v>
      </c>
      <c r="T2146" s="8" t="str">
        <f>TEXT(SalesDataTable[[#This Row],[Order Date]],"mmm")</f>
        <v>Oct</v>
      </c>
    </row>
    <row r="2147" spans="1:20" ht="15.75" x14ac:dyDescent="0.25">
      <c r="A2147" s="2">
        <v>1967</v>
      </c>
      <c r="B2147" s="3">
        <v>46313</v>
      </c>
      <c r="C2147" s="4" t="s">
        <v>26</v>
      </c>
      <c r="D2147" s="4" t="s">
        <v>69</v>
      </c>
      <c r="E2147" s="4" t="s">
        <v>22</v>
      </c>
      <c r="F2147" s="4" t="s">
        <v>23</v>
      </c>
      <c r="G2147" s="4" t="s">
        <v>43</v>
      </c>
      <c r="H2147" s="4" t="s">
        <v>71</v>
      </c>
      <c r="I2147" s="5">
        <v>2</v>
      </c>
      <c r="J2147" s="6">
        <v>125.91</v>
      </c>
      <c r="K2147" s="7">
        <v>0</v>
      </c>
      <c r="L2147" s="6">
        <v>61.95</v>
      </c>
      <c r="M2147" s="6">
        <f t="shared" si="132"/>
        <v>251.82</v>
      </c>
      <c r="N2147" s="6">
        <f t="shared" si="133"/>
        <v>123.9</v>
      </c>
      <c r="O2147" s="6">
        <f t="shared" si="134"/>
        <v>127.91999999999999</v>
      </c>
      <c r="P2147" s="8">
        <f t="shared" si="135"/>
        <v>0.50798189182749576</v>
      </c>
      <c r="Q2147" s="9">
        <f>YEAR(SalesDataTable[[#This Row],[Order Date]])</f>
        <v>2026</v>
      </c>
      <c r="R2147" s="8" t="str">
        <f>"Q"&amp;ROUNDUP(MONTH(SalesDataTable[[#This Row],[Order Date]])/3,0)</f>
        <v>Q4</v>
      </c>
      <c r="S2147" s="5">
        <f>MONTH(SalesDataTable[[#This Row],[Order Date]])</f>
        <v>10</v>
      </c>
      <c r="T2147" s="8" t="str">
        <f>TEXT(SalesDataTable[[#This Row],[Order Date]],"mmm")</f>
        <v>Oct</v>
      </c>
    </row>
    <row r="2148" spans="1:20" ht="15.75" x14ac:dyDescent="0.25">
      <c r="A2148" s="2">
        <v>2132</v>
      </c>
      <c r="B2148" s="3">
        <v>46313</v>
      </c>
      <c r="C2148" s="4" t="s">
        <v>40</v>
      </c>
      <c r="D2148" s="4" t="s">
        <v>53</v>
      </c>
      <c r="E2148" s="4" t="s">
        <v>39</v>
      </c>
      <c r="F2148" s="4" t="s">
        <v>33</v>
      </c>
      <c r="G2148" s="4" t="s">
        <v>29</v>
      </c>
      <c r="H2148" s="4" t="s">
        <v>30</v>
      </c>
      <c r="I2148" s="5">
        <v>1</v>
      </c>
      <c r="J2148" s="6">
        <v>92.56</v>
      </c>
      <c r="K2148" s="7">
        <v>0.1</v>
      </c>
      <c r="L2148" s="6">
        <v>44.23</v>
      </c>
      <c r="M2148" s="6">
        <f t="shared" si="132"/>
        <v>83.304000000000002</v>
      </c>
      <c r="N2148" s="6">
        <f t="shared" si="133"/>
        <v>44.23</v>
      </c>
      <c r="O2148" s="6">
        <f t="shared" si="134"/>
        <v>39.074000000000005</v>
      </c>
      <c r="P2148" s="8">
        <f t="shared" si="135"/>
        <v>0.46905310669355621</v>
      </c>
      <c r="Q2148" s="9">
        <f>YEAR(SalesDataTable[[#This Row],[Order Date]])</f>
        <v>2026</v>
      </c>
      <c r="R2148" s="8" t="str">
        <f>"Q"&amp;ROUNDUP(MONTH(SalesDataTable[[#This Row],[Order Date]])/3,0)</f>
        <v>Q4</v>
      </c>
      <c r="S2148" s="5">
        <f>MONTH(SalesDataTable[[#This Row],[Order Date]])</f>
        <v>10</v>
      </c>
      <c r="T2148" s="8" t="str">
        <f>TEXT(SalesDataTable[[#This Row],[Order Date]],"mmm")</f>
        <v>Oct</v>
      </c>
    </row>
    <row r="2149" spans="1:20" ht="15.75" x14ac:dyDescent="0.25">
      <c r="A2149" s="2">
        <v>2882</v>
      </c>
      <c r="B2149" s="3">
        <v>46313</v>
      </c>
      <c r="C2149" s="4" t="s">
        <v>40</v>
      </c>
      <c r="D2149" s="4" t="s">
        <v>53</v>
      </c>
      <c r="E2149" s="4" t="s">
        <v>48</v>
      </c>
      <c r="F2149" s="4" t="s">
        <v>33</v>
      </c>
      <c r="G2149" s="4" t="s">
        <v>29</v>
      </c>
      <c r="H2149" s="4" t="s">
        <v>66</v>
      </c>
      <c r="I2149" s="5">
        <v>4</v>
      </c>
      <c r="J2149" s="6">
        <v>70.02</v>
      </c>
      <c r="K2149" s="7">
        <v>0</v>
      </c>
      <c r="L2149" s="6">
        <v>32.86</v>
      </c>
      <c r="M2149" s="6">
        <f t="shared" si="132"/>
        <v>280.08</v>
      </c>
      <c r="N2149" s="6">
        <f t="shared" si="133"/>
        <v>131.44</v>
      </c>
      <c r="O2149" s="6">
        <f t="shared" si="134"/>
        <v>148.63999999999999</v>
      </c>
      <c r="P2149" s="8">
        <f t="shared" si="135"/>
        <v>0.53070551271065403</v>
      </c>
      <c r="Q2149" s="9">
        <f>YEAR(SalesDataTable[[#This Row],[Order Date]])</f>
        <v>2026</v>
      </c>
      <c r="R2149" s="8" t="str">
        <f>"Q"&amp;ROUNDUP(MONTH(SalesDataTable[[#This Row],[Order Date]])/3,0)</f>
        <v>Q4</v>
      </c>
      <c r="S2149" s="5">
        <f>MONTH(SalesDataTable[[#This Row],[Order Date]])</f>
        <v>10</v>
      </c>
      <c r="T2149" s="8" t="str">
        <f>TEXT(SalesDataTable[[#This Row],[Order Date]],"mmm")</f>
        <v>Oct</v>
      </c>
    </row>
    <row r="2150" spans="1:20" ht="15.75" x14ac:dyDescent="0.25">
      <c r="A2150" s="2">
        <v>3345</v>
      </c>
      <c r="B2150" s="3">
        <v>46313</v>
      </c>
      <c r="C2150" s="4" t="s">
        <v>20</v>
      </c>
      <c r="D2150" s="4" t="s">
        <v>70</v>
      </c>
      <c r="E2150" s="4" t="s">
        <v>22</v>
      </c>
      <c r="F2150" s="4" t="s">
        <v>23</v>
      </c>
      <c r="G2150" s="4" t="s">
        <v>24</v>
      </c>
      <c r="H2150" s="4" t="s">
        <v>42</v>
      </c>
      <c r="I2150" s="5">
        <v>3</v>
      </c>
      <c r="J2150" s="6">
        <v>51.62</v>
      </c>
      <c r="K2150" s="7">
        <v>0.1</v>
      </c>
      <c r="L2150" s="6">
        <v>22.94</v>
      </c>
      <c r="M2150" s="6">
        <f t="shared" si="132"/>
        <v>139.374</v>
      </c>
      <c r="N2150" s="6">
        <f t="shared" si="133"/>
        <v>68.820000000000007</v>
      </c>
      <c r="O2150" s="6">
        <f t="shared" si="134"/>
        <v>70.553999999999988</v>
      </c>
      <c r="P2150" s="8">
        <f t="shared" si="135"/>
        <v>0.50622067243531788</v>
      </c>
      <c r="Q2150" s="9">
        <f>YEAR(SalesDataTable[[#This Row],[Order Date]])</f>
        <v>2026</v>
      </c>
      <c r="R2150" s="8" t="str">
        <f>"Q"&amp;ROUNDUP(MONTH(SalesDataTable[[#This Row],[Order Date]])/3,0)</f>
        <v>Q4</v>
      </c>
      <c r="S2150" s="5">
        <f>MONTH(SalesDataTable[[#This Row],[Order Date]])</f>
        <v>10</v>
      </c>
      <c r="T2150" s="8" t="str">
        <f>TEXT(SalesDataTable[[#This Row],[Order Date]],"mmm")</f>
        <v>Oct</v>
      </c>
    </row>
    <row r="2151" spans="1:20" ht="15.75" x14ac:dyDescent="0.25">
      <c r="A2151" s="2">
        <v>4089</v>
      </c>
      <c r="B2151" s="3">
        <v>46313</v>
      </c>
      <c r="C2151" s="4" t="s">
        <v>31</v>
      </c>
      <c r="D2151" s="4" t="s">
        <v>32</v>
      </c>
      <c r="E2151" s="4" t="s">
        <v>22</v>
      </c>
      <c r="F2151" s="4" t="s">
        <v>33</v>
      </c>
      <c r="G2151" s="4" t="s">
        <v>43</v>
      </c>
      <c r="H2151" s="4" t="s">
        <v>49</v>
      </c>
      <c r="I2151" s="5">
        <v>1</v>
      </c>
      <c r="J2151" s="6">
        <v>196.39</v>
      </c>
      <c r="K2151" s="7">
        <v>0</v>
      </c>
      <c r="L2151" s="6">
        <v>104.66</v>
      </c>
      <c r="M2151" s="6">
        <f t="shared" si="132"/>
        <v>196.39</v>
      </c>
      <c r="N2151" s="6">
        <f t="shared" si="133"/>
        <v>104.66</v>
      </c>
      <c r="O2151" s="6">
        <f t="shared" si="134"/>
        <v>91.72999999999999</v>
      </c>
      <c r="P2151" s="8">
        <f t="shared" si="135"/>
        <v>0.46708080859514228</v>
      </c>
      <c r="Q2151" s="9">
        <f>YEAR(SalesDataTable[[#This Row],[Order Date]])</f>
        <v>2026</v>
      </c>
      <c r="R2151" s="8" t="str">
        <f>"Q"&amp;ROUNDUP(MONTH(SalesDataTable[[#This Row],[Order Date]])/3,0)</f>
        <v>Q4</v>
      </c>
      <c r="S2151" s="5">
        <f>MONTH(SalesDataTable[[#This Row],[Order Date]])</f>
        <v>10</v>
      </c>
      <c r="T2151" s="8" t="str">
        <f>TEXT(SalesDataTable[[#This Row],[Order Date]],"mmm")</f>
        <v>Oct</v>
      </c>
    </row>
    <row r="2152" spans="1:20" ht="15.75" x14ac:dyDescent="0.25">
      <c r="A2152" s="2">
        <v>4119</v>
      </c>
      <c r="B2152" s="3">
        <v>46313</v>
      </c>
      <c r="C2152" s="4" t="s">
        <v>40</v>
      </c>
      <c r="D2152" s="4" t="s">
        <v>53</v>
      </c>
      <c r="E2152" s="4" t="s">
        <v>28</v>
      </c>
      <c r="F2152" s="4" t="s">
        <v>36</v>
      </c>
      <c r="G2152" s="4" t="s">
        <v>54</v>
      </c>
      <c r="H2152" s="4" t="s">
        <v>55</v>
      </c>
      <c r="I2152" s="5">
        <v>10</v>
      </c>
      <c r="J2152" s="6">
        <v>41.26</v>
      </c>
      <c r="K2152" s="7">
        <v>0.1</v>
      </c>
      <c r="L2152" s="6">
        <v>15.06</v>
      </c>
      <c r="M2152" s="6">
        <f t="shared" si="132"/>
        <v>371.34</v>
      </c>
      <c r="N2152" s="6">
        <f t="shared" si="133"/>
        <v>150.6</v>
      </c>
      <c r="O2152" s="6">
        <f t="shared" si="134"/>
        <v>220.73999999999998</v>
      </c>
      <c r="P2152" s="8">
        <f t="shared" si="135"/>
        <v>0.59444175149458711</v>
      </c>
      <c r="Q2152" s="9">
        <f>YEAR(SalesDataTable[[#This Row],[Order Date]])</f>
        <v>2026</v>
      </c>
      <c r="R2152" s="8" t="str">
        <f>"Q"&amp;ROUNDUP(MONTH(SalesDataTable[[#This Row],[Order Date]])/3,0)</f>
        <v>Q4</v>
      </c>
      <c r="S2152" s="5">
        <f>MONTH(SalesDataTable[[#This Row],[Order Date]])</f>
        <v>10</v>
      </c>
      <c r="T2152" s="8" t="str">
        <f>TEXT(SalesDataTable[[#This Row],[Order Date]],"mmm")</f>
        <v>Oct</v>
      </c>
    </row>
    <row r="2153" spans="1:20" ht="15.75" x14ac:dyDescent="0.25">
      <c r="A2153" s="2">
        <v>4968</v>
      </c>
      <c r="B2153" s="3">
        <v>46313</v>
      </c>
      <c r="C2153" s="4" t="s">
        <v>31</v>
      </c>
      <c r="D2153" s="4" t="s">
        <v>38</v>
      </c>
      <c r="E2153" s="4" t="s">
        <v>48</v>
      </c>
      <c r="F2153" s="4" t="s">
        <v>33</v>
      </c>
      <c r="G2153" s="4" t="s">
        <v>34</v>
      </c>
      <c r="H2153" s="4" t="s">
        <v>35</v>
      </c>
      <c r="I2153" s="5">
        <v>1</v>
      </c>
      <c r="J2153" s="6">
        <v>35.549999999999997</v>
      </c>
      <c r="K2153" s="7">
        <v>0.05</v>
      </c>
      <c r="L2153" s="6">
        <v>13.44</v>
      </c>
      <c r="M2153" s="6">
        <f t="shared" si="132"/>
        <v>33.772499999999994</v>
      </c>
      <c r="N2153" s="6">
        <f t="shared" si="133"/>
        <v>13.44</v>
      </c>
      <c r="O2153" s="6">
        <f t="shared" si="134"/>
        <v>20.332499999999996</v>
      </c>
      <c r="P2153" s="8">
        <f t="shared" si="135"/>
        <v>0.60204308238951809</v>
      </c>
      <c r="Q2153" s="9">
        <f>YEAR(SalesDataTable[[#This Row],[Order Date]])</f>
        <v>2026</v>
      </c>
      <c r="R2153" s="8" t="str">
        <f>"Q"&amp;ROUNDUP(MONTH(SalesDataTable[[#This Row],[Order Date]])/3,0)</f>
        <v>Q4</v>
      </c>
      <c r="S2153" s="5">
        <f>MONTH(SalesDataTable[[#This Row],[Order Date]])</f>
        <v>10</v>
      </c>
      <c r="T2153" s="8" t="str">
        <f>TEXT(SalesDataTable[[#This Row],[Order Date]],"mmm")</f>
        <v>Oct</v>
      </c>
    </row>
    <row r="2154" spans="1:20" ht="15.75" x14ac:dyDescent="0.25">
      <c r="A2154" s="2">
        <v>5197</v>
      </c>
      <c r="B2154" s="3">
        <v>46313</v>
      </c>
      <c r="C2154" s="4" t="s">
        <v>40</v>
      </c>
      <c r="D2154" s="4" t="s">
        <v>53</v>
      </c>
      <c r="E2154" s="4" t="s">
        <v>22</v>
      </c>
      <c r="F2154" s="4" t="s">
        <v>33</v>
      </c>
      <c r="G2154" s="4" t="s">
        <v>24</v>
      </c>
      <c r="H2154" s="4" t="s">
        <v>42</v>
      </c>
      <c r="I2154" s="5">
        <v>1</v>
      </c>
      <c r="J2154" s="6">
        <v>49.5</v>
      </c>
      <c r="K2154" s="7">
        <v>0</v>
      </c>
      <c r="L2154" s="6">
        <v>22.36</v>
      </c>
      <c r="M2154" s="6">
        <f t="shared" si="132"/>
        <v>49.5</v>
      </c>
      <c r="N2154" s="6">
        <f t="shared" si="133"/>
        <v>22.36</v>
      </c>
      <c r="O2154" s="6">
        <f t="shared" si="134"/>
        <v>27.14</v>
      </c>
      <c r="P2154" s="8">
        <f t="shared" si="135"/>
        <v>0.54828282828282826</v>
      </c>
      <c r="Q2154" s="9">
        <f>YEAR(SalesDataTable[[#This Row],[Order Date]])</f>
        <v>2026</v>
      </c>
      <c r="R2154" s="8" t="str">
        <f>"Q"&amp;ROUNDUP(MONTH(SalesDataTable[[#This Row],[Order Date]])/3,0)</f>
        <v>Q4</v>
      </c>
      <c r="S2154" s="5">
        <f>MONTH(SalesDataTable[[#This Row],[Order Date]])</f>
        <v>10</v>
      </c>
      <c r="T2154" s="8" t="str">
        <f>TEXT(SalesDataTable[[#This Row],[Order Date]],"mmm")</f>
        <v>Oct</v>
      </c>
    </row>
    <row r="2155" spans="1:20" ht="15.75" x14ac:dyDescent="0.25">
      <c r="A2155" s="2">
        <v>66</v>
      </c>
      <c r="B2155" s="3">
        <v>46314</v>
      </c>
      <c r="C2155" s="4" t="s">
        <v>20</v>
      </c>
      <c r="D2155" s="4" t="s">
        <v>70</v>
      </c>
      <c r="E2155" s="4" t="s">
        <v>22</v>
      </c>
      <c r="F2155" s="4" t="s">
        <v>36</v>
      </c>
      <c r="G2155" s="4" t="s">
        <v>43</v>
      </c>
      <c r="H2155" s="4" t="s">
        <v>60</v>
      </c>
      <c r="I2155" s="5">
        <v>1</v>
      </c>
      <c r="J2155" s="6">
        <v>80.58</v>
      </c>
      <c r="K2155" s="7">
        <v>0</v>
      </c>
      <c r="L2155" s="6">
        <v>40.43</v>
      </c>
      <c r="M2155" s="6">
        <f t="shared" si="132"/>
        <v>80.58</v>
      </c>
      <c r="N2155" s="6">
        <f t="shared" si="133"/>
        <v>40.43</v>
      </c>
      <c r="O2155" s="6">
        <f t="shared" si="134"/>
        <v>40.15</v>
      </c>
      <c r="P2155" s="8">
        <f t="shared" si="135"/>
        <v>0.49826259617771157</v>
      </c>
      <c r="Q2155" s="9">
        <f>YEAR(SalesDataTable[[#This Row],[Order Date]])</f>
        <v>2026</v>
      </c>
      <c r="R2155" s="8" t="str">
        <f>"Q"&amp;ROUNDUP(MONTH(SalesDataTable[[#This Row],[Order Date]])/3,0)</f>
        <v>Q4</v>
      </c>
      <c r="S2155" s="5">
        <f>MONTH(SalesDataTable[[#This Row],[Order Date]])</f>
        <v>10</v>
      </c>
      <c r="T2155" s="8" t="str">
        <f>TEXT(SalesDataTable[[#This Row],[Order Date]],"mmm")</f>
        <v>Oct</v>
      </c>
    </row>
    <row r="2156" spans="1:20" ht="15.75" x14ac:dyDescent="0.25">
      <c r="A2156" s="2">
        <v>585</v>
      </c>
      <c r="B2156" s="3">
        <v>46314</v>
      </c>
      <c r="C2156" s="4" t="s">
        <v>31</v>
      </c>
      <c r="D2156" s="4" t="s">
        <v>45</v>
      </c>
      <c r="E2156" s="4" t="s">
        <v>39</v>
      </c>
      <c r="F2156" s="4" t="s">
        <v>36</v>
      </c>
      <c r="G2156" s="4" t="s">
        <v>34</v>
      </c>
      <c r="H2156" s="4" t="s">
        <v>68</v>
      </c>
      <c r="I2156" s="5">
        <v>2</v>
      </c>
      <c r="J2156" s="6">
        <v>161.59</v>
      </c>
      <c r="K2156" s="7">
        <v>0.05</v>
      </c>
      <c r="L2156" s="6">
        <v>89.57</v>
      </c>
      <c r="M2156" s="6">
        <f t="shared" si="132"/>
        <v>307.02100000000002</v>
      </c>
      <c r="N2156" s="6">
        <f t="shared" si="133"/>
        <v>179.14</v>
      </c>
      <c r="O2156" s="6">
        <f t="shared" si="134"/>
        <v>127.88100000000003</v>
      </c>
      <c r="P2156" s="8">
        <f t="shared" si="135"/>
        <v>0.41652199686666391</v>
      </c>
      <c r="Q2156" s="9">
        <f>YEAR(SalesDataTable[[#This Row],[Order Date]])</f>
        <v>2026</v>
      </c>
      <c r="R2156" s="8" t="str">
        <f>"Q"&amp;ROUNDUP(MONTH(SalesDataTable[[#This Row],[Order Date]])/3,0)</f>
        <v>Q4</v>
      </c>
      <c r="S2156" s="5">
        <f>MONTH(SalesDataTable[[#This Row],[Order Date]])</f>
        <v>10</v>
      </c>
      <c r="T2156" s="8" t="str">
        <f>TEXT(SalesDataTable[[#This Row],[Order Date]],"mmm")</f>
        <v>Oct</v>
      </c>
    </row>
    <row r="2157" spans="1:20" ht="15.75" x14ac:dyDescent="0.25">
      <c r="A2157" s="2">
        <v>856</v>
      </c>
      <c r="B2157" s="3">
        <v>46314</v>
      </c>
      <c r="C2157" s="4" t="s">
        <v>40</v>
      </c>
      <c r="D2157" s="4" t="s">
        <v>53</v>
      </c>
      <c r="E2157" s="4" t="s">
        <v>22</v>
      </c>
      <c r="F2157" s="4" t="s">
        <v>36</v>
      </c>
      <c r="G2157" s="4" t="s">
        <v>43</v>
      </c>
      <c r="H2157" s="4" t="s">
        <v>60</v>
      </c>
      <c r="I2157" s="5">
        <v>1</v>
      </c>
      <c r="J2157" s="6">
        <v>80.319999999999993</v>
      </c>
      <c r="K2157" s="7">
        <v>0</v>
      </c>
      <c r="L2157" s="6">
        <v>39.729999999999997</v>
      </c>
      <c r="M2157" s="6">
        <f t="shared" si="132"/>
        <v>80.319999999999993</v>
      </c>
      <c r="N2157" s="6">
        <f t="shared" si="133"/>
        <v>39.729999999999997</v>
      </c>
      <c r="O2157" s="6">
        <f t="shared" si="134"/>
        <v>40.589999999999996</v>
      </c>
      <c r="P2157" s="8">
        <f t="shared" si="135"/>
        <v>0.50535358565737054</v>
      </c>
      <c r="Q2157" s="9">
        <f>YEAR(SalesDataTable[[#This Row],[Order Date]])</f>
        <v>2026</v>
      </c>
      <c r="R2157" s="8" t="str">
        <f>"Q"&amp;ROUNDUP(MONTH(SalesDataTable[[#This Row],[Order Date]])/3,0)</f>
        <v>Q4</v>
      </c>
      <c r="S2157" s="5">
        <f>MONTH(SalesDataTable[[#This Row],[Order Date]])</f>
        <v>10</v>
      </c>
      <c r="T2157" s="8" t="str">
        <f>TEXT(SalesDataTable[[#This Row],[Order Date]],"mmm")</f>
        <v>Oct</v>
      </c>
    </row>
    <row r="2158" spans="1:20" ht="15.75" x14ac:dyDescent="0.25">
      <c r="A2158" s="2">
        <v>1793</v>
      </c>
      <c r="B2158" s="3">
        <v>46314</v>
      </c>
      <c r="C2158" s="4" t="s">
        <v>20</v>
      </c>
      <c r="D2158" s="4" t="s">
        <v>56</v>
      </c>
      <c r="E2158" s="4" t="s">
        <v>48</v>
      </c>
      <c r="F2158" s="4" t="s">
        <v>33</v>
      </c>
      <c r="G2158" s="4" t="s">
        <v>34</v>
      </c>
      <c r="H2158" s="4" t="s">
        <v>68</v>
      </c>
      <c r="I2158" s="5">
        <v>1</v>
      </c>
      <c r="J2158" s="6">
        <v>164.25</v>
      </c>
      <c r="K2158" s="7">
        <v>0</v>
      </c>
      <c r="L2158" s="6">
        <v>86.6</v>
      </c>
      <c r="M2158" s="6">
        <f t="shared" si="132"/>
        <v>164.25</v>
      </c>
      <c r="N2158" s="6">
        <f t="shared" si="133"/>
        <v>86.6</v>
      </c>
      <c r="O2158" s="6">
        <f t="shared" si="134"/>
        <v>77.650000000000006</v>
      </c>
      <c r="P2158" s="8">
        <f t="shared" si="135"/>
        <v>0.47275494672754947</v>
      </c>
      <c r="Q2158" s="9">
        <f>YEAR(SalesDataTable[[#This Row],[Order Date]])</f>
        <v>2026</v>
      </c>
      <c r="R2158" s="8" t="str">
        <f>"Q"&amp;ROUNDUP(MONTH(SalesDataTable[[#This Row],[Order Date]])/3,0)</f>
        <v>Q4</v>
      </c>
      <c r="S2158" s="5">
        <f>MONTH(SalesDataTable[[#This Row],[Order Date]])</f>
        <v>10</v>
      </c>
      <c r="T2158" s="8" t="str">
        <f>TEXT(SalesDataTable[[#This Row],[Order Date]],"mmm")</f>
        <v>Oct</v>
      </c>
    </row>
    <row r="2159" spans="1:20" ht="15.75" x14ac:dyDescent="0.25">
      <c r="A2159" s="2">
        <v>4763</v>
      </c>
      <c r="B2159" s="3">
        <v>46314</v>
      </c>
      <c r="C2159" s="4" t="s">
        <v>40</v>
      </c>
      <c r="D2159" s="4" t="s">
        <v>53</v>
      </c>
      <c r="E2159" s="4" t="s">
        <v>48</v>
      </c>
      <c r="F2159" s="4" t="s">
        <v>33</v>
      </c>
      <c r="G2159" s="4" t="s">
        <v>24</v>
      </c>
      <c r="H2159" s="4" t="s">
        <v>50</v>
      </c>
      <c r="I2159" s="5">
        <v>6</v>
      </c>
      <c r="J2159" s="6">
        <v>101.6</v>
      </c>
      <c r="K2159" s="7">
        <v>0</v>
      </c>
      <c r="L2159" s="6">
        <v>50.17</v>
      </c>
      <c r="M2159" s="6">
        <f t="shared" si="132"/>
        <v>609.59999999999991</v>
      </c>
      <c r="N2159" s="6">
        <f t="shared" si="133"/>
        <v>301.02</v>
      </c>
      <c r="O2159" s="6">
        <f t="shared" si="134"/>
        <v>308.57999999999993</v>
      </c>
      <c r="P2159" s="8">
        <f t="shared" si="135"/>
        <v>0.50620078740157481</v>
      </c>
      <c r="Q2159" s="9">
        <f>YEAR(SalesDataTable[[#This Row],[Order Date]])</f>
        <v>2026</v>
      </c>
      <c r="R2159" s="8" t="str">
        <f>"Q"&amp;ROUNDUP(MONTH(SalesDataTable[[#This Row],[Order Date]])/3,0)</f>
        <v>Q4</v>
      </c>
      <c r="S2159" s="5">
        <f>MONTH(SalesDataTable[[#This Row],[Order Date]])</f>
        <v>10</v>
      </c>
      <c r="T2159" s="8" t="str">
        <f>TEXT(SalesDataTable[[#This Row],[Order Date]],"mmm")</f>
        <v>Oct</v>
      </c>
    </row>
    <row r="2160" spans="1:20" ht="15.75" x14ac:dyDescent="0.25">
      <c r="A2160" s="2">
        <v>1716</v>
      </c>
      <c r="B2160" s="3">
        <v>46315</v>
      </c>
      <c r="C2160" s="4" t="s">
        <v>20</v>
      </c>
      <c r="D2160" s="4" t="s">
        <v>21</v>
      </c>
      <c r="E2160" s="4" t="s">
        <v>39</v>
      </c>
      <c r="F2160" s="4" t="s">
        <v>23</v>
      </c>
      <c r="G2160" s="4" t="s">
        <v>54</v>
      </c>
      <c r="H2160" s="4" t="s">
        <v>62</v>
      </c>
      <c r="I2160" s="5">
        <v>5</v>
      </c>
      <c r="J2160" s="6">
        <v>35.99</v>
      </c>
      <c r="K2160" s="7">
        <v>0</v>
      </c>
      <c r="L2160" s="6">
        <v>14.19</v>
      </c>
      <c r="M2160" s="6">
        <f t="shared" si="132"/>
        <v>179.95000000000002</v>
      </c>
      <c r="N2160" s="6">
        <f t="shared" si="133"/>
        <v>70.95</v>
      </c>
      <c r="O2160" s="6">
        <f t="shared" si="134"/>
        <v>109.00000000000001</v>
      </c>
      <c r="P2160" s="8">
        <f t="shared" si="135"/>
        <v>0.60572381217004723</v>
      </c>
      <c r="Q2160" s="9">
        <f>YEAR(SalesDataTable[[#This Row],[Order Date]])</f>
        <v>2026</v>
      </c>
      <c r="R2160" s="8" t="str">
        <f>"Q"&amp;ROUNDUP(MONTH(SalesDataTable[[#This Row],[Order Date]])/3,0)</f>
        <v>Q4</v>
      </c>
      <c r="S2160" s="5">
        <f>MONTH(SalesDataTable[[#This Row],[Order Date]])</f>
        <v>10</v>
      </c>
      <c r="T2160" s="8" t="str">
        <f>TEXT(SalesDataTable[[#This Row],[Order Date]],"mmm")</f>
        <v>Oct</v>
      </c>
    </row>
    <row r="2161" spans="1:20" ht="15.75" x14ac:dyDescent="0.25">
      <c r="A2161" s="2">
        <v>1759</v>
      </c>
      <c r="B2161" s="3">
        <v>46315</v>
      </c>
      <c r="C2161" s="4" t="s">
        <v>40</v>
      </c>
      <c r="D2161" s="4" t="s">
        <v>53</v>
      </c>
      <c r="E2161" s="4" t="s">
        <v>22</v>
      </c>
      <c r="F2161" s="4" t="s">
        <v>23</v>
      </c>
      <c r="G2161" s="4" t="s">
        <v>54</v>
      </c>
      <c r="H2161" s="4" t="s">
        <v>62</v>
      </c>
      <c r="I2161" s="5">
        <v>2</v>
      </c>
      <c r="J2161" s="6">
        <v>36.57</v>
      </c>
      <c r="K2161" s="7">
        <v>0.1</v>
      </c>
      <c r="L2161" s="6">
        <v>13.79</v>
      </c>
      <c r="M2161" s="6">
        <f t="shared" si="132"/>
        <v>65.826000000000008</v>
      </c>
      <c r="N2161" s="6">
        <f t="shared" si="133"/>
        <v>27.58</v>
      </c>
      <c r="O2161" s="6">
        <f t="shared" si="134"/>
        <v>38.246000000000009</v>
      </c>
      <c r="P2161" s="8">
        <f t="shared" si="135"/>
        <v>0.58101661957281325</v>
      </c>
      <c r="Q2161" s="9">
        <f>YEAR(SalesDataTable[[#This Row],[Order Date]])</f>
        <v>2026</v>
      </c>
      <c r="R2161" s="8" t="str">
        <f>"Q"&amp;ROUNDUP(MONTH(SalesDataTable[[#This Row],[Order Date]])/3,0)</f>
        <v>Q4</v>
      </c>
      <c r="S2161" s="5">
        <f>MONTH(SalesDataTable[[#This Row],[Order Date]])</f>
        <v>10</v>
      </c>
      <c r="T2161" s="8" t="str">
        <f>TEXT(SalesDataTable[[#This Row],[Order Date]],"mmm")</f>
        <v>Oct</v>
      </c>
    </row>
    <row r="2162" spans="1:20" ht="15.75" x14ac:dyDescent="0.25">
      <c r="A2162" s="2">
        <v>1811</v>
      </c>
      <c r="B2162" s="3">
        <v>46315</v>
      </c>
      <c r="C2162" s="4" t="s">
        <v>26</v>
      </c>
      <c r="D2162" s="4" t="s">
        <v>47</v>
      </c>
      <c r="E2162" s="4" t="s">
        <v>22</v>
      </c>
      <c r="F2162" s="4" t="s">
        <v>33</v>
      </c>
      <c r="G2162" s="4" t="s">
        <v>24</v>
      </c>
      <c r="H2162" s="4" t="s">
        <v>46</v>
      </c>
      <c r="I2162" s="5">
        <v>1</v>
      </c>
      <c r="J2162" s="6">
        <v>40.99</v>
      </c>
      <c r="K2162" s="7">
        <v>0.1</v>
      </c>
      <c r="L2162" s="6">
        <v>17.16</v>
      </c>
      <c r="M2162" s="6">
        <f t="shared" si="132"/>
        <v>36.891000000000005</v>
      </c>
      <c r="N2162" s="6">
        <f t="shared" si="133"/>
        <v>17.16</v>
      </c>
      <c r="O2162" s="6">
        <f t="shared" si="134"/>
        <v>19.731000000000005</v>
      </c>
      <c r="P2162" s="8">
        <f t="shared" si="135"/>
        <v>0.5348458973733432</v>
      </c>
      <c r="Q2162" s="9">
        <f>YEAR(SalesDataTable[[#This Row],[Order Date]])</f>
        <v>2026</v>
      </c>
      <c r="R2162" s="8" t="str">
        <f>"Q"&amp;ROUNDUP(MONTH(SalesDataTable[[#This Row],[Order Date]])/3,0)</f>
        <v>Q4</v>
      </c>
      <c r="S2162" s="5">
        <f>MONTH(SalesDataTable[[#This Row],[Order Date]])</f>
        <v>10</v>
      </c>
      <c r="T2162" s="8" t="str">
        <f>TEXT(SalesDataTable[[#This Row],[Order Date]],"mmm")</f>
        <v>Oct</v>
      </c>
    </row>
    <row r="2163" spans="1:20" ht="15.75" x14ac:dyDescent="0.25">
      <c r="A2163" s="2">
        <v>2918</v>
      </c>
      <c r="B2163" s="3">
        <v>46315</v>
      </c>
      <c r="C2163" s="4" t="s">
        <v>40</v>
      </c>
      <c r="D2163" s="4" t="s">
        <v>53</v>
      </c>
      <c r="E2163" s="4" t="s">
        <v>39</v>
      </c>
      <c r="F2163" s="4" t="s">
        <v>23</v>
      </c>
      <c r="G2163" s="4" t="s">
        <v>43</v>
      </c>
      <c r="H2163" s="4" t="s">
        <v>60</v>
      </c>
      <c r="I2163" s="5">
        <v>3</v>
      </c>
      <c r="J2163" s="6">
        <v>80.47</v>
      </c>
      <c r="K2163" s="7">
        <v>0</v>
      </c>
      <c r="L2163" s="6">
        <v>40.090000000000003</v>
      </c>
      <c r="M2163" s="6">
        <f t="shared" si="132"/>
        <v>241.41</v>
      </c>
      <c r="N2163" s="6">
        <f t="shared" si="133"/>
        <v>120.27000000000001</v>
      </c>
      <c r="O2163" s="6">
        <f t="shared" si="134"/>
        <v>121.13999999999999</v>
      </c>
      <c r="P2163" s="8">
        <f t="shared" si="135"/>
        <v>0.50180191375667949</v>
      </c>
      <c r="Q2163" s="9">
        <f>YEAR(SalesDataTable[[#This Row],[Order Date]])</f>
        <v>2026</v>
      </c>
      <c r="R2163" s="8" t="str">
        <f>"Q"&amp;ROUNDUP(MONTH(SalesDataTable[[#This Row],[Order Date]])/3,0)</f>
        <v>Q4</v>
      </c>
      <c r="S2163" s="5">
        <f>MONTH(SalesDataTable[[#This Row],[Order Date]])</f>
        <v>10</v>
      </c>
      <c r="T2163" s="8" t="str">
        <f>TEXT(SalesDataTable[[#This Row],[Order Date]],"mmm")</f>
        <v>Oct</v>
      </c>
    </row>
    <row r="2164" spans="1:20" ht="15.75" x14ac:dyDescent="0.25">
      <c r="A2164" s="2">
        <v>4150</v>
      </c>
      <c r="B2164" s="3">
        <v>46315</v>
      </c>
      <c r="C2164" s="4" t="s">
        <v>40</v>
      </c>
      <c r="D2164" s="4" t="s">
        <v>67</v>
      </c>
      <c r="E2164" s="4" t="s">
        <v>39</v>
      </c>
      <c r="F2164" s="4" t="s">
        <v>36</v>
      </c>
      <c r="G2164" s="4" t="s">
        <v>29</v>
      </c>
      <c r="H2164" s="4" t="s">
        <v>37</v>
      </c>
      <c r="I2164" s="5">
        <v>5</v>
      </c>
      <c r="J2164" s="6">
        <v>140.32</v>
      </c>
      <c r="K2164" s="7">
        <v>0</v>
      </c>
      <c r="L2164" s="6">
        <v>80.08</v>
      </c>
      <c r="M2164" s="6">
        <f t="shared" si="132"/>
        <v>701.59999999999991</v>
      </c>
      <c r="N2164" s="6">
        <f t="shared" si="133"/>
        <v>400.4</v>
      </c>
      <c r="O2164" s="6">
        <f t="shared" si="134"/>
        <v>301.19999999999993</v>
      </c>
      <c r="P2164" s="8">
        <f t="shared" si="135"/>
        <v>0.4293044469783352</v>
      </c>
      <c r="Q2164" s="9">
        <f>YEAR(SalesDataTable[[#This Row],[Order Date]])</f>
        <v>2026</v>
      </c>
      <c r="R2164" s="8" t="str">
        <f>"Q"&amp;ROUNDUP(MONTH(SalesDataTable[[#This Row],[Order Date]])/3,0)</f>
        <v>Q4</v>
      </c>
      <c r="S2164" s="5">
        <f>MONTH(SalesDataTable[[#This Row],[Order Date]])</f>
        <v>10</v>
      </c>
      <c r="T2164" s="8" t="str">
        <f>TEXT(SalesDataTable[[#This Row],[Order Date]],"mmm")</f>
        <v>Oct</v>
      </c>
    </row>
    <row r="2165" spans="1:20" ht="15.75" x14ac:dyDescent="0.25">
      <c r="A2165" s="2">
        <v>4830</v>
      </c>
      <c r="B2165" s="3">
        <v>46315</v>
      </c>
      <c r="C2165" s="4" t="s">
        <v>26</v>
      </c>
      <c r="D2165" s="4" t="s">
        <v>61</v>
      </c>
      <c r="E2165" s="4" t="s">
        <v>22</v>
      </c>
      <c r="F2165" s="4" t="s">
        <v>33</v>
      </c>
      <c r="G2165" s="4" t="s">
        <v>54</v>
      </c>
      <c r="H2165" s="4" t="s">
        <v>58</v>
      </c>
      <c r="I2165" s="5">
        <v>3</v>
      </c>
      <c r="J2165" s="6">
        <v>125.93</v>
      </c>
      <c r="K2165" s="7">
        <v>0.1</v>
      </c>
      <c r="L2165" s="6">
        <v>68.45</v>
      </c>
      <c r="M2165" s="6">
        <f t="shared" si="132"/>
        <v>340.01100000000002</v>
      </c>
      <c r="N2165" s="6">
        <f t="shared" si="133"/>
        <v>205.35000000000002</v>
      </c>
      <c r="O2165" s="6">
        <f t="shared" si="134"/>
        <v>134.661</v>
      </c>
      <c r="P2165" s="8">
        <f t="shared" si="135"/>
        <v>0.39604895135745605</v>
      </c>
      <c r="Q2165" s="9">
        <f>YEAR(SalesDataTable[[#This Row],[Order Date]])</f>
        <v>2026</v>
      </c>
      <c r="R2165" s="8" t="str">
        <f>"Q"&amp;ROUNDUP(MONTH(SalesDataTable[[#This Row],[Order Date]])/3,0)</f>
        <v>Q4</v>
      </c>
      <c r="S2165" s="5">
        <f>MONTH(SalesDataTable[[#This Row],[Order Date]])</f>
        <v>10</v>
      </c>
      <c r="T2165" s="8" t="str">
        <f>TEXT(SalesDataTable[[#This Row],[Order Date]],"mmm")</f>
        <v>Oct</v>
      </c>
    </row>
    <row r="2166" spans="1:20" ht="15.75" x14ac:dyDescent="0.25">
      <c r="A2166" s="2">
        <v>4698</v>
      </c>
      <c r="B2166" s="3">
        <v>46316</v>
      </c>
      <c r="C2166" s="4" t="s">
        <v>40</v>
      </c>
      <c r="D2166" s="4" t="s">
        <v>53</v>
      </c>
      <c r="E2166" s="4" t="s">
        <v>22</v>
      </c>
      <c r="F2166" s="4" t="s">
        <v>23</v>
      </c>
      <c r="G2166" s="4" t="s">
        <v>29</v>
      </c>
      <c r="H2166" s="4" t="s">
        <v>37</v>
      </c>
      <c r="I2166" s="5">
        <v>2</v>
      </c>
      <c r="J2166" s="6">
        <v>141.4</v>
      </c>
      <c r="K2166" s="7">
        <v>0.05</v>
      </c>
      <c r="L2166" s="6">
        <v>77.48</v>
      </c>
      <c r="M2166" s="6">
        <f t="shared" si="132"/>
        <v>268.66000000000003</v>
      </c>
      <c r="N2166" s="6">
        <f t="shared" si="133"/>
        <v>154.96</v>
      </c>
      <c r="O2166" s="6">
        <f t="shared" si="134"/>
        <v>113.70000000000002</v>
      </c>
      <c r="P2166" s="8">
        <f t="shared" si="135"/>
        <v>0.42321149408173903</v>
      </c>
      <c r="Q2166" s="9">
        <f>YEAR(SalesDataTable[[#This Row],[Order Date]])</f>
        <v>2026</v>
      </c>
      <c r="R2166" s="8" t="str">
        <f>"Q"&amp;ROUNDUP(MONTH(SalesDataTable[[#This Row],[Order Date]])/3,0)</f>
        <v>Q4</v>
      </c>
      <c r="S2166" s="5">
        <f>MONTH(SalesDataTable[[#This Row],[Order Date]])</f>
        <v>10</v>
      </c>
      <c r="T2166" s="8" t="str">
        <f>TEXT(SalesDataTable[[#This Row],[Order Date]],"mmm")</f>
        <v>Oct</v>
      </c>
    </row>
    <row r="2167" spans="1:20" ht="15.75" x14ac:dyDescent="0.25">
      <c r="A2167" s="2">
        <v>4846</v>
      </c>
      <c r="B2167" s="3">
        <v>46316</v>
      </c>
      <c r="C2167" s="4" t="s">
        <v>20</v>
      </c>
      <c r="D2167" s="4" t="s">
        <v>21</v>
      </c>
      <c r="E2167" s="4" t="s">
        <v>28</v>
      </c>
      <c r="F2167" s="4" t="s">
        <v>36</v>
      </c>
      <c r="G2167" s="4" t="s">
        <v>24</v>
      </c>
      <c r="H2167" s="4" t="s">
        <v>42</v>
      </c>
      <c r="I2167" s="5">
        <v>8</v>
      </c>
      <c r="J2167" s="6">
        <v>51.91</v>
      </c>
      <c r="K2167" s="7">
        <v>0.05</v>
      </c>
      <c r="L2167" s="6">
        <v>22.99</v>
      </c>
      <c r="M2167" s="6">
        <f t="shared" si="132"/>
        <v>394.51599999999996</v>
      </c>
      <c r="N2167" s="6">
        <f t="shared" si="133"/>
        <v>183.92</v>
      </c>
      <c r="O2167" s="6">
        <f t="shared" si="134"/>
        <v>210.59599999999998</v>
      </c>
      <c r="P2167" s="8">
        <f t="shared" si="135"/>
        <v>0.53380851473704483</v>
      </c>
      <c r="Q2167" s="9">
        <f>YEAR(SalesDataTable[[#This Row],[Order Date]])</f>
        <v>2026</v>
      </c>
      <c r="R2167" s="8" t="str">
        <f>"Q"&amp;ROUNDUP(MONTH(SalesDataTable[[#This Row],[Order Date]])/3,0)</f>
        <v>Q4</v>
      </c>
      <c r="S2167" s="5">
        <f>MONTH(SalesDataTable[[#This Row],[Order Date]])</f>
        <v>10</v>
      </c>
      <c r="T2167" s="8" t="str">
        <f>TEXT(SalesDataTable[[#This Row],[Order Date]],"mmm")</f>
        <v>Oct</v>
      </c>
    </row>
    <row r="2168" spans="1:20" ht="15.75" x14ac:dyDescent="0.25">
      <c r="A2168" s="2">
        <v>5024</v>
      </c>
      <c r="B2168" s="3">
        <v>46316</v>
      </c>
      <c r="C2168" s="4" t="s">
        <v>40</v>
      </c>
      <c r="D2168" s="4" t="s">
        <v>51</v>
      </c>
      <c r="E2168" s="4" t="s">
        <v>48</v>
      </c>
      <c r="F2168" s="4" t="s">
        <v>23</v>
      </c>
      <c r="G2168" s="4" t="s">
        <v>43</v>
      </c>
      <c r="H2168" s="4" t="s">
        <v>49</v>
      </c>
      <c r="I2168" s="5">
        <v>1</v>
      </c>
      <c r="J2168" s="6">
        <v>192.62</v>
      </c>
      <c r="K2168" s="7">
        <v>0</v>
      </c>
      <c r="L2168" s="6">
        <v>102.51</v>
      </c>
      <c r="M2168" s="6">
        <f t="shared" si="132"/>
        <v>192.62</v>
      </c>
      <c r="N2168" s="6">
        <f t="shared" si="133"/>
        <v>102.51</v>
      </c>
      <c r="O2168" s="6">
        <f t="shared" si="134"/>
        <v>90.11</v>
      </c>
      <c r="P2168" s="8">
        <f t="shared" si="135"/>
        <v>0.46781227286886096</v>
      </c>
      <c r="Q2168" s="9">
        <f>YEAR(SalesDataTable[[#This Row],[Order Date]])</f>
        <v>2026</v>
      </c>
      <c r="R2168" s="8" t="str">
        <f>"Q"&amp;ROUNDUP(MONTH(SalesDataTable[[#This Row],[Order Date]])/3,0)</f>
        <v>Q4</v>
      </c>
      <c r="S2168" s="5">
        <f>MONTH(SalesDataTable[[#This Row],[Order Date]])</f>
        <v>10</v>
      </c>
      <c r="T2168" s="8" t="str">
        <f>TEXT(SalesDataTable[[#This Row],[Order Date]],"mmm")</f>
        <v>Oct</v>
      </c>
    </row>
    <row r="2169" spans="1:20" ht="15.75" x14ac:dyDescent="0.25">
      <c r="A2169" s="2">
        <v>1157</v>
      </c>
      <c r="B2169" s="3">
        <v>46317</v>
      </c>
      <c r="C2169" s="4" t="s">
        <v>40</v>
      </c>
      <c r="D2169" s="4" t="s">
        <v>41</v>
      </c>
      <c r="E2169" s="4" t="s">
        <v>22</v>
      </c>
      <c r="F2169" s="4" t="s">
        <v>33</v>
      </c>
      <c r="G2169" s="4" t="s">
        <v>24</v>
      </c>
      <c r="H2169" s="4" t="s">
        <v>42</v>
      </c>
      <c r="I2169" s="5">
        <v>1</v>
      </c>
      <c r="J2169" s="6">
        <v>51.25</v>
      </c>
      <c r="K2169" s="7">
        <v>0</v>
      </c>
      <c r="L2169" s="6">
        <v>22.58</v>
      </c>
      <c r="M2169" s="6">
        <f t="shared" si="132"/>
        <v>51.25</v>
      </c>
      <c r="N2169" s="6">
        <f t="shared" si="133"/>
        <v>22.58</v>
      </c>
      <c r="O2169" s="6">
        <f t="shared" si="134"/>
        <v>28.67</v>
      </c>
      <c r="P2169" s="8">
        <f t="shared" si="135"/>
        <v>0.55941463414634152</v>
      </c>
      <c r="Q2169" s="9">
        <f>YEAR(SalesDataTable[[#This Row],[Order Date]])</f>
        <v>2026</v>
      </c>
      <c r="R2169" s="8" t="str">
        <f>"Q"&amp;ROUNDUP(MONTH(SalesDataTable[[#This Row],[Order Date]])/3,0)</f>
        <v>Q4</v>
      </c>
      <c r="S2169" s="5">
        <f>MONTH(SalesDataTable[[#This Row],[Order Date]])</f>
        <v>10</v>
      </c>
      <c r="T2169" s="8" t="str">
        <f>TEXT(SalesDataTable[[#This Row],[Order Date]],"mmm")</f>
        <v>Oct</v>
      </c>
    </row>
    <row r="2170" spans="1:20" ht="15.75" x14ac:dyDescent="0.25">
      <c r="A2170" s="2">
        <v>1427</v>
      </c>
      <c r="B2170" s="3">
        <v>46317</v>
      </c>
      <c r="C2170" s="4" t="s">
        <v>40</v>
      </c>
      <c r="D2170" s="4" t="s">
        <v>41</v>
      </c>
      <c r="E2170" s="4" t="s">
        <v>39</v>
      </c>
      <c r="F2170" s="4" t="s">
        <v>33</v>
      </c>
      <c r="G2170" s="4" t="s">
        <v>34</v>
      </c>
      <c r="H2170" s="4" t="s">
        <v>52</v>
      </c>
      <c r="I2170" s="5">
        <v>1</v>
      </c>
      <c r="J2170" s="6">
        <v>45.97</v>
      </c>
      <c r="K2170" s="7">
        <v>0.05</v>
      </c>
      <c r="L2170" s="6">
        <v>18.760000000000002</v>
      </c>
      <c r="M2170" s="6">
        <f t="shared" si="132"/>
        <v>43.671499999999995</v>
      </c>
      <c r="N2170" s="6">
        <f t="shared" si="133"/>
        <v>18.760000000000002</v>
      </c>
      <c r="O2170" s="6">
        <f t="shared" si="134"/>
        <v>24.911499999999993</v>
      </c>
      <c r="P2170" s="8">
        <f t="shared" si="135"/>
        <v>0.57042922729926826</v>
      </c>
      <c r="Q2170" s="9">
        <f>YEAR(SalesDataTable[[#This Row],[Order Date]])</f>
        <v>2026</v>
      </c>
      <c r="R2170" s="8" t="str">
        <f>"Q"&amp;ROUNDUP(MONTH(SalesDataTable[[#This Row],[Order Date]])/3,0)</f>
        <v>Q4</v>
      </c>
      <c r="S2170" s="5">
        <f>MONTH(SalesDataTable[[#This Row],[Order Date]])</f>
        <v>10</v>
      </c>
      <c r="T2170" s="8" t="str">
        <f>TEXT(SalesDataTable[[#This Row],[Order Date]],"mmm")</f>
        <v>Oct</v>
      </c>
    </row>
    <row r="2171" spans="1:20" ht="15.75" x14ac:dyDescent="0.25">
      <c r="A2171" s="2">
        <v>1622</v>
      </c>
      <c r="B2171" s="3">
        <v>46317</v>
      </c>
      <c r="C2171" s="4" t="s">
        <v>31</v>
      </c>
      <c r="D2171" s="4" t="s">
        <v>32</v>
      </c>
      <c r="E2171" s="4" t="s">
        <v>48</v>
      </c>
      <c r="F2171" s="4" t="s">
        <v>23</v>
      </c>
      <c r="G2171" s="4" t="s">
        <v>43</v>
      </c>
      <c r="H2171" s="4" t="s">
        <v>71</v>
      </c>
      <c r="I2171" s="5">
        <v>1</v>
      </c>
      <c r="J2171" s="6">
        <v>123.29</v>
      </c>
      <c r="K2171" s="7">
        <v>0</v>
      </c>
      <c r="L2171" s="6">
        <v>59.48</v>
      </c>
      <c r="M2171" s="6">
        <f t="shared" si="132"/>
        <v>123.29</v>
      </c>
      <c r="N2171" s="6">
        <f t="shared" si="133"/>
        <v>59.48</v>
      </c>
      <c r="O2171" s="6">
        <f t="shared" si="134"/>
        <v>63.810000000000009</v>
      </c>
      <c r="P2171" s="8">
        <f t="shared" si="135"/>
        <v>0.51756022386243816</v>
      </c>
      <c r="Q2171" s="9">
        <f>YEAR(SalesDataTable[[#This Row],[Order Date]])</f>
        <v>2026</v>
      </c>
      <c r="R2171" s="8" t="str">
        <f>"Q"&amp;ROUNDUP(MONTH(SalesDataTable[[#This Row],[Order Date]])/3,0)</f>
        <v>Q4</v>
      </c>
      <c r="S2171" s="5">
        <f>MONTH(SalesDataTable[[#This Row],[Order Date]])</f>
        <v>10</v>
      </c>
      <c r="T2171" s="8" t="str">
        <f>TEXT(SalesDataTable[[#This Row],[Order Date]],"mmm")</f>
        <v>Oct</v>
      </c>
    </row>
    <row r="2172" spans="1:20" ht="15.75" x14ac:dyDescent="0.25">
      <c r="A2172" s="2">
        <v>1879</v>
      </c>
      <c r="B2172" s="3">
        <v>46317</v>
      </c>
      <c r="C2172" s="4" t="s">
        <v>40</v>
      </c>
      <c r="D2172" s="4" t="s">
        <v>53</v>
      </c>
      <c r="E2172" s="4" t="s">
        <v>28</v>
      </c>
      <c r="F2172" s="4" t="s">
        <v>36</v>
      </c>
      <c r="G2172" s="4" t="s">
        <v>34</v>
      </c>
      <c r="H2172" s="4" t="s">
        <v>35</v>
      </c>
      <c r="I2172" s="5">
        <v>8</v>
      </c>
      <c r="J2172" s="6">
        <v>35.83</v>
      </c>
      <c r="K2172" s="7">
        <v>0.05</v>
      </c>
      <c r="L2172" s="6">
        <v>13.89</v>
      </c>
      <c r="M2172" s="6">
        <f t="shared" si="132"/>
        <v>272.30799999999999</v>
      </c>
      <c r="N2172" s="6">
        <f t="shared" si="133"/>
        <v>111.12</v>
      </c>
      <c r="O2172" s="6">
        <f t="shared" si="134"/>
        <v>161.18799999999999</v>
      </c>
      <c r="P2172" s="8">
        <f t="shared" si="135"/>
        <v>0.59193266448286497</v>
      </c>
      <c r="Q2172" s="9">
        <f>YEAR(SalesDataTable[[#This Row],[Order Date]])</f>
        <v>2026</v>
      </c>
      <c r="R2172" s="8" t="str">
        <f>"Q"&amp;ROUNDUP(MONTH(SalesDataTable[[#This Row],[Order Date]])/3,0)</f>
        <v>Q4</v>
      </c>
      <c r="S2172" s="5">
        <f>MONTH(SalesDataTable[[#This Row],[Order Date]])</f>
        <v>10</v>
      </c>
      <c r="T2172" s="8" t="str">
        <f>TEXT(SalesDataTable[[#This Row],[Order Date]],"mmm")</f>
        <v>Oct</v>
      </c>
    </row>
    <row r="2173" spans="1:20" ht="15.75" x14ac:dyDescent="0.25">
      <c r="A2173" s="2">
        <v>2483</v>
      </c>
      <c r="B2173" s="3">
        <v>46317</v>
      </c>
      <c r="C2173" s="4" t="s">
        <v>20</v>
      </c>
      <c r="D2173" s="4" t="s">
        <v>21</v>
      </c>
      <c r="E2173" s="4" t="s">
        <v>22</v>
      </c>
      <c r="F2173" s="4" t="s">
        <v>33</v>
      </c>
      <c r="G2173" s="4" t="s">
        <v>43</v>
      </c>
      <c r="H2173" s="4" t="s">
        <v>60</v>
      </c>
      <c r="I2173" s="5">
        <v>1</v>
      </c>
      <c r="J2173" s="6">
        <v>80.56</v>
      </c>
      <c r="K2173" s="7">
        <v>0</v>
      </c>
      <c r="L2173" s="6">
        <v>39.53</v>
      </c>
      <c r="M2173" s="6">
        <f t="shared" si="132"/>
        <v>80.56</v>
      </c>
      <c r="N2173" s="6">
        <f t="shared" si="133"/>
        <v>39.53</v>
      </c>
      <c r="O2173" s="6">
        <f t="shared" si="134"/>
        <v>41.03</v>
      </c>
      <c r="P2173" s="8">
        <f t="shared" si="135"/>
        <v>0.5093098311817279</v>
      </c>
      <c r="Q2173" s="9">
        <f>YEAR(SalesDataTable[[#This Row],[Order Date]])</f>
        <v>2026</v>
      </c>
      <c r="R2173" s="8" t="str">
        <f>"Q"&amp;ROUNDUP(MONTH(SalesDataTable[[#This Row],[Order Date]])/3,0)</f>
        <v>Q4</v>
      </c>
      <c r="S2173" s="5">
        <f>MONTH(SalesDataTable[[#This Row],[Order Date]])</f>
        <v>10</v>
      </c>
      <c r="T2173" s="8" t="str">
        <f>TEXT(SalesDataTable[[#This Row],[Order Date]],"mmm")</f>
        <v>Oct</v>
      </c>
    </row>
    <row r="2174" spans="1:20" ht="15.75" x14ac:dyDescent="0.25">
      <c r="A2174" s="2">
        <v>4451</v>
      </c>
      <c r="B2174" s="3">
        <v>46317</v>
      </c>
      <c r="C2174" s="4" t="s">
        <v>40</v>
      </c>
      <c r="D2174" s="4" t="s">
        <v>51</v>
      </c>
      <c r="E2174" s="4" t="s">
        <v>22</v>
      </c>
      <c r="F2174" s="4" t="s">
        <v>33</v>
      </c>
      <c r="G2174" s="4" t="s">
        <v>24</v>
      </c>
      <c r="H2174" s="4" t="s">
        <v>46</v>
      </c>
      <c r="I2174" s="5">
        <v>1</v>
      </c>
      <c r="J2174" s="6">
        <v>40.47</v>
      </c>
      <c r="K2174" s="7">
        <v>0.05</v>
      </c>
      <c r="L2174" s="6">
        <v>16.73</v>
      </c>
      <c r="M2174" s="6">
        <f t="shared" si="132"/>
        <v>38.4465</v>
      </c>
      <c r="N2174" s="6">
        <f t="shared" si="133"/>
        <v>16.73</v>
      </c>
      <c r="O2174" s="6">
        <f t="shared" si="134"/>
        <v>21.7165</v>
      </c>
      <c r="P2174" s="8">
        <f t="shared" si="135"/>
        <v>0.5648498562938109</v>
      </c>
      <c r="Q2174" s="9">
        <f>YEAR(SalesDataTable[[#This Row],[Order Date]])</f>
        <v>2026</v>
      </c>
      <c r="R2174" s="8" t="str">
        <f>"Q"&amp;ROUNDUP(MONTH(SalesDataTable[[#This Row],[Order Date]])/3,0)</f>
        <v>Q4</v>
      </c>
      <c r="S2174" s="5">
        <f>MONTH(SalesDataTable[[#This Row],[Order Date]])</f>
        <v>10</v>
      </c>
      <c r="T2174" s="8" t="str">
        <f>TEXT(SalesDataTable[[#This Row],[Order Date]],"mmm")</f>
        <v>Oct</v>
      </c>
    </row>
    <row r="2175" spans="1:20" ht="15.75" x14ac:dyDescent="0.25">
      <c r="A2175" s="2">
        <v>93</v>
      </c>
      <c r="B2175" s="3">
        <v>46318</v>
      </c>
      <c r="C2175" s="4" t="s">
        <v>26</v>
      </c>
      <c r="D2175" s="4" t="s">
        <v>63</v>
      </c>
      <c r="E2175" s="4" t="s">
        <v>28</v>
      </c>
      <c r="F2175" s="4" t="s">
        <v>36</v>
      </c>
      <c r="G2175" s="4" t="s">
        <v>34</v>
      </c>
      <c r="H2175" s="4" t="s">
        <v>64</v>
      </c>
      <c r="I2175" s="5">
        <v>15</v>
      </c>
      <c r="J2175" s="6">
        <v>133.52000000000001</v>
      </c>
      <c r="K2175" s="7">
        <v>0.2</v>
      </c>
      <c r="L2175" s="6">
        <v>66</v>
      </c>
      <c r="M2175" s="6">
        <f t="shared" si="132"/>
        <v>1602.2400000000002</v>
      </c>
      <c r="N2175" s="6">
        <f t="shared" si="133"/>
        <v>990</v>
      </c>
      <c r="O2175" s="6">
        <f t="shared" si="134"/>
        <v>612.24000000000024</v>
      </c>
      <c r="P2175" s="8">
        <f t="shared" si="135"/>
        <v>0.38211503894547644</v>
      </c>
      <c r="Q2175" s="9">
        <f>YEAR(SalesDataTable[[#This Row],[Order Date]])</f>
        <v>2026</v>
      </c>
      <c r="R2175" s="8" t="str">
        <f>"Q"&amp;ROUNDUP(MONTH(SalesDataTable[[#This Row],[Order Date]])/3,0)</f>
        <v>Q4</v>
      </c>
      <c r="S2175" s="5">
        <f>MONTH(SalesDataTable[[#This Row],[Order Date]])</f>
        <v>10</v>
      </c>
      <c r="T2175" s="8" t="str">
        <f>TEXT(SalesDataTable[[#This Row],[Order Date]],"mmm")</f>
        <v>Oct</v>
      </c>
    </row>
    <row r="2176" spans="1:20" ht="15.75" x14ac:dyDescent="0.25">
      <c r="A2176" s="2">
        <v>265</v>
      </c>
      <c r="B2176" s="3">
        <v>46318</v>
      </c>
      <c r="C2176" s="4" t="s">
        <v>26</v>
      </c>
      <c r="D2176" s="4" t="s">
        <v>47</v>
      </c>
      <c r="E2176" s="4" t="s">
        <v>22</v>
      </c>
      <c r="F2176" s="4" t="s">
        <v>23</v>
      </c>
      <c r="G2176" s="4" t="s">
        <v>24</v>
      </c>
      <c r="H2176" s="4" t="s">
        <v>25</v>
      </c>
      <c r="I2176" s="5">
        <v>1</v>
      </c>
      <c r="J2176" s="6">
        <v>82.28</v>
      </c>
      <c r="K2176" s="7">
        <v>0</v>
      </c>
      <c r="L2176" s="6">
        <v>42.08</v>
      </c>
      <c r="M2176" s="6">
        <f t="shared" si="132"/>
        <v>82.28</v>
      </c>
      <c r="N2176" s="6">
        <f t="shared" si="133"/>
        <v>42.08</v>
      </c>
      <c r="O2176" s="6">
        <f t="shared" si="134"/>
        <v>40.200000000000003</v>
      </c>
      <c r="P2176" s="8">
        <f t="shared" si="135"/>
        <v>0.48857559552746721</v>
      </c>
      <c r="Q2176" s="9">
        <f>YEAR(SalesDataTable[[#This Row],[Order Date]])</f>
        <v>2026</v>
      </c>
      <c r="R2176" s="8" t="str">
        <f>"Q"&amp;ROUNDUP(MONTH(SalesDataTable[[#This Row],[Order Date]])/3,0)</f>
        <v>Q4</v>
      </c>
      <c r="S2176" s="5">
        <f>MONTH(SalesDataTable[[#This Row],[Order Date]])</f>
        <v>10</v>
      </c>
      <c r="T2176" s="8" t="str">
        <f>TEXT(SalesDataTable[[#This Row],[Order Date]],"mmm")</f>
        <v>Oct</v>
      </c>
    </row>
    <row r="2177" spans="1:20" ht="15.75" x14ac:dyDescent="0.25">
      <c r="A2177" s="2">
        <v>555</v>
      </c>
      <c r="B2177" s="3">
        <v>46318</v>
      </c>
      <c r="C2177" s="4" t="s">
        <v>26</v>
      </c>
      <c r="D2177" s="4" t="s">
        <v>61</v>
      </c>
      <c r="E2177" s="4" t="s">
        <v>22</v>
      </c>
      <c r="F2177" s="4" t="s">
        <v>33</v>
      </c>
      <c r="G2177" s="4" t="s">
        <v>34</v>
      </c>
      <c r="H2177" s="4" t="s">
        <v>35</v>
      </c>
      <c r="I2177" s="5">
        <v>6</v>
      </c>
      <c r="J2177" s="6">
        <v>35.479999999999997</v>
      </c>
      <c r="K2177" s="7">
        <v>0</v>
      </c>
      <c r="L2177" s="6">
        <v>13.37</v>
      </c>
      <c r="M2177" s="6">
        <f t="shared" si="132"/>
        <v>212.88</v>
      </c>
      <c r="N2177" s="6">
        <f t="shared" si="133"/>
        <v>80.22</v>
      </c>
      <c r="O2177" s="6">
        <f t="shared" si="134"/>
        <v>132.66</v>
      </c>
      <c r="P2177" s="8">
        <f t="shared" si="135"/>
        <v>0.62316798196166856</v>
      </c>
      <c r="Q2177" s="9">
        <f>YEAR(SalesDataTable[[#This Row],[Order Date]])</f>
        <v>2026</v>
      </c>
      <c r="R2177" s="8" t="str">
        <f>"Q"&amp;ROUNDUP(MONTH(SalesDataTable[[#This Row],[Order Date]])/3,0)</f>
        <v>Q4</v>
      </c>
      <c r="S2177" s="5">
        <f>MONTH(SalesDataTable[[#This Row],[Order Date]])</f>
        <v>10</v>
      </c>
      <c r="T2177" s="8" t="str">
        <f>TEXT(SalesDataTable[[#This Row],[Order Date]],"mmm")</f>
        <v>Oct</v>
      </c>
    </row>
    <row r="2178" spans="1:20" ht="15.75" x14ac:dyDescent="0.25">
      <c r="A2178" s="2">
        <v>1993</v>
      </c>
      <c r="B2178" s="3">
        <v>46318</v>
      </c>
      <c r="C2178" s="4" t="s">
        <v>31</v>
      </c>
      <c r="D2178" s="4" t="s">
        <v>38</v>
      </c>
      <c r="E2178" s="4" t="s">
        <v>39</v>
      </c>
      <c r="F2178" s="4" t="s">
        <v>33</v>
      </c>
      <c r="G2178" s="4" t="s">
        <v>29</v>
      </c>
      <c r="H2178" s="4" t="s">
        <v>57</v>
      </c>
      <c r="I2178" s="5">
        <v>1</v>
      </c>
      <c r="J2178" s="6">
        <v>152.38</v>
      </c>
      <c r="K2178" s="7">
        <v>0.15</v>
      </c>
      <c r="L2178" s="6">
        <v>78.92</v>
      </c>
      <c r="M2178" s="6">
        <f t="shared" ref="M2178:M2241" si="136">I2178*J2178*(1-K2178)</f>
        <v>129.523</v>
      </c>
      <c r="N2178" s="6">
        <f t="shared" ref="N2178:N2241" si="137">I2178*L2178</f>
        <v>78.92</v>
      </c>
      <c r="O2178" s="6">
        <f t="shared" ref="O2178:O2241" si="138">M2178-N2178</f>
        <v>50.602999999999994</v>
      </c>
      <c r="P2178" s="8">
        <f t="shared" ref="P2178:P2241" si="139">IFERROR(O2178/M2178,0)</f>
        <v>0.39068736826663986</v>
      </c>
      <c r="Q2178" s="9">
        <f>YEAR(SalesDataTable[[#This Row],[Order Date]])</f>
        <v>2026</v>
      </c>
      <c r="R2178" s="8" t="str">
        <f>"Q"&amp;ROUNDUP(MONTH(SalesDataTable[[#This Row],[Order Date]])/3,0)</f>
        <v>Q4</v>
      </c>
      <c r="S2178" s="5">
        <f>MONTH(SalesDataTable[[#This Row],[Order Date]])</f>
        <v>10</v>
      </c>
      <c r="T2178" s="8" t="str">
        <f>TEXT(SalesDataTable[[#This Row],[Order Date]],"mmm")</f>
        <v>Oct</v>
      </c>
    </row>
    <row r="2179" spans="1:20" ht="15.75" x14ac:dyDescent="0.25">
      <c r="A2179" s="2">
        <v>3116</v>
      </c>
      <c r="B2179" s="3">
        <v>46318</v>
      </c>
      <c r="C2179" s="4" t="s">
        <v>26</v>
      </c>
      <c r="D2179" s="4" t="s">
        <v>27</v>
      </c>
      <c r="E2179" s="4" t="s">
        <v>48</v>
      </c>
      <c r="F2179" s="4" t="s">
        <v>33</v>
      </c>
      <c r="G2179" s="4" t="s">
        <v>29</v>
      </c>
      <c r="H2179" s="4" t="s">
        <v>30</v>
      </c>
      <c r="I2179" s="5">
        <v>1</v>
      </c>
      <c r="J2179" s="6">
        <v>93.64</v>
      </c>
      <c r="K2179" s="7">
        <v>0</v>
      </c>
      <c r="L2179" s="6">
        <v>44.34</v>
      </c>
      <c r="M2179" s="6">
        <f t="shared" si="136"/>
        <v>93.64</v>
      </c>
      <c r="N2179" s="6">
        <f t="shared" si="137"/>
        <v>44.34</v>
      </c>
      <c r="O2179" s="6">
        <f t="shared" si="138"/>
        <v>49.3</v>
      </c>
      <c r="P2179" s="8">
        <f t="shared" si="139"/>
        <v>0.52648440837249033</v>
      </c>
      <c r="Q2179" s="9">
        <f>YEAR(SalesDataTable[[#This Row],[Order Date]])</f>
        <v>2026</v>
      </c>
      <c r="R2179" s="8" t="str">
        <f>"Q"&amp;ROUNDUP(MONTH(SalesDataTable[[#This Row],[Order Date]])/3,0)</f>
        <v>Q4</v>
      </c>
      <c r="S2179" s="5">
        <f>MONTH(SalesDataTable[[#This Row],[Order Date]])</f>
        <v>10</v>
      </c>
      <c r="T2179" s="8" t="str">
        <f>TEXT(SalesDataTable[[#This Row],[Order Date]],"mmm")</f>
        <v>Oct</v>
      </c>
    </row>
    <row r="2180" spans="1:20" ht="15.75" x14ac:dyDescent="0.25">
      <c r="A2180" s="2">
        <v>3631</v>
      </c>
      <c r="B2180" s="3">
        <v>46318</v>
      </c>
      <c r="C2180" s="4" t="s">
        <v>40</v>
      </c>
      <c r="D2180" s="4" t="s">
        <v>51</v>
      </c>
      <c r="E2180" s="4" t="s">
        <v>39</v>
      </c>
      <c r="F2180" s="4" t="s">
        <v>23</v>
      </c>
      <c r="G2180" s="4" t="s">
        <v>54</v>
      </c>
      <c r="H2180" s="4" t="s">
        <v>58</v>
      </c>
      <c r="I2180" s="5">
        <v>1</v>
      </c>
      <c r="J2180" s="6">
        <v>123.6</v>
      </c>
      <c r="K2180" s="7">
        <v>0</v>
      </c>
      <c r="L2180" s="6">
        <v>67.3</v>
      </c>
      <c r="M2180" s="6">
        <f t="shared" si="136"/>
        <v>123.6</v>
      </c>
      <c r="N2180" s="6">
        <f t="shared" si="137"/>
        <v>67.3</v>
      </c>
      <c r="O2180" s="6">
        <f t="shared" si="138"/>
        <v>56.3</v>
      </c>
      <c r="P2180" s="8">
        <f t="shared" si="139"/>
        <v>0.45550161812297735</v>
      </c>
      <c r="Q2180" s="9">
        <f>YEAR(SalesDataTable[[#This Row],[Order Date]])</f>
        <v>2026</v>
      </c>
      <c r="R2180" s="8" t="str">
        <f>"Q"&amp;ROUNDUP(MONTH(SalesDataTable[[#This Row],[Order Date]])/3,0)</f>
        <v>Q4</v>
      </c>
      <c r="S2180" s="5">
        <f>MONTH(SalesDataTable[[#This Row],[Order Date]])</f>
        <v>10</v>
      </c>
      <c r="T2180" s="8" t="str">
        <f>TEXT(SalesDataTable[[#This Row],[Order Date]],"mmm")</f>
        <v>Oct</v>
      </c>
    </row>
    <row r="2181" spans="1:20" ht="15.75" x14ac:dyDescent="0.25">
      <c r="A2181" s="2">
        <v>4216</v>
      </c>
      <c r="B2181" s="3">
        <v>46318</v>
      </c>
      <c r="C2181" s="4" t="s">
        <v>26</v>
      </c>
      <c r="D2181" s="4" t="s">
        <v>27</v>
      </c>
      <c r="E2181" s="4" t="s">
        <v>22</v>
      </c>
      <c r="F2181" s="4" t="s">
        <v>33</v>
      </c>
      <c r="G2181" s="4" t="s">
        <v>54</v>
      </c>
      <c r="H2181" s="4" t="s">
        <v>58</v>
      </c>
      <c r="I2181" s="5">
        <v>3</v>
      </c>
      <c r="J2181" s="6">
        <v>124.6</v>
      </c>
      <c r="K2181" s="7">
        <v>0.05</v>
      </c>
      <c r="L2181" s="6">
        <v>69.12</v>
      </c>
      <c r="M2181" s="6">
        <f t="shared" si="136"/>
        <v>355.10999999999996</v>
      </c>
      <c r="N2181" s="6">
        <f t="shared" si="137"/>
        <v>207.36</v>
      </c>
      <c r="O2181" s="6">
        <f t="shared" si="138"/>
        <v>147.74999999999994</v>
      </c>
      <c r="P2181" s="8">
        <f t="shared" si="139"/>
        <v>0.41606826053898782</v>
      </c>
      <c r="Q2181" s="9">
        <f>YEAR(SalesDataTable[[#This Row],[Order Date]])</f>
        <v>2026</v>
      </c>
      <c r="R2181" s="8" t="str">
        <f>"Q"&amp;ROUNDUP(MONTH(SalesDataTable[[#This Row],[Order Date]])/3,0)</f>
        <v>Q4</v>
      </c>
      <c r="S2181" s="5">
        <f>MONTH(SalesDataTable[[#This Row],[Order Date]])</f>
        <v>10</v>
      </c>
      <c r="T2181" s="8" t="str">
        <f>TEXT(SalesDataTable[[#This Row],[Order Date]],"mmm")</f>
        <v>Oct</v>
      </c>
    </row>
    <row r="2182" spans="1:20" ht="15.75" x14ac:dyDescent="0.25">
      <c r="A2182" s="2">
        <v>4956</v>
      </c>
      <c r="B2182" s="3">
        <v>46318</v>
      </c>
      <c r="C2182" s="4" t="s">
        <v>40</v>
      </c>
      <c r="D2182" s="4" t="s">
        <v>67</v>
      </c>
      <c r="E2182" s="4" t="s">
        <v>39</v>
      </c>
      <c r="F2182" s="4" t="s">
        <v>36</v>
      </c>
      <c r="G2182" s="4" t="s">
        <v>29</v>
      </c>
      <c r="H2182" s="4" t="s">
        <v>57</v>
      </c>
      <c r="I2182" s="5">
        <v>2</v>
      </c>
      <c r="J2182" s="6">
        <v>151.66</v>
      </c>
      <c r="K2182" s="7">
        <v>0</v>
      </c>
      <c r="L2182" s="6">
        <v>77.17</v>
      </c>
      <c r="M2182" s="6">
        <f t="shared" si="136"/>
        <v>303.32</v>
      </c>
      <c r="N2182" s="6">
        <f t="shared" si="137"/>
        <v>154.34</v>
      </c>
      <c r="O2182" s="6">
        <f t="shared" si="138"/>
        <v>148.97999999999999</v>
      </c>
      <c r="P2182" s="8">
        <f t="shared" si="139"/>
        <v>0.49116444678886984</v>
      </c>
      <c r="Q2182" s="9">
        <f>YEAR(SalesDataTable[[#This Row],[Order Date]])</f>
        <v>2026</v>
      </c>
      <c r="R2182" s="8" t="str">
        <f>"Q"&amp;ROUNDUP(MONTH(SalesDataTable[[#This Row],[Order Date]])/3,0)</f>
        <v>Q4</v>
      </c>
      <c r="S2182" s="5">
        <f>MONTH(SalesDataTable[[#This Row],[Order Date]])</f>
        <v>10</v>
      </c>
      <c r="T2182" s="8" t="str">
        <f>TEXT(SalesDataTable[[#This Row],[Order Date]],"mmm")</f>
        <v>Oct</v>
      </c>
    </row>
    <row r="2183" spans="1:20" ht="15.75" x14ac:dyDescent="0.25">
      <c r="A2183" s="2">
        <v>439</v>
      </c>
      <c r="B2183" s="3">
        <v>46319</v>
      </c>
      <c r="C2183" s="4" t="s">
        <v>31</v>
      </c>
      <c r="D2183" s="4" t="s">
        <v>45</v>
      </c>
      <c r="E2183" s="4" t="s">
        <v>39</v>
      </c>
      <c r="F2183" s="4" t="s">
        <v>33</v>
      </c>
      <c r="G2183" s="4" t="s">
        <v>34</v>
      </c>
      <c r="H2183" s="4" t="s">
        <v>35</v>
      </c>
      <c r="I2183" s="5">
        <v>1</v>
      </c>
      <c r="J2183" s="6">
        <v>36.76</v>
      </c>
      <c r="K2183" s="7">
        <v>0</v>
      </c>
      <c r="L2183" s="6">
        <v>13.18</v>
      </c>
      <c r="M2183" s="6">
        <f t="shared" si="136"/>
        <v>36.76</v>
      </c>
      <c r="N2183" s="6">
        <f t="shared" si="137"/>
        <v>13.18</v>
      </c>
      <c r="O2183" s="6">
        <f t="shared" si="138"/>
        <v>23.58</v>
      </c>
      <c r="P2183" s="8">
        <f t="shared" si="139"/>
        <v>0.64145810663764957</v>
      </c>
      <c r="Q2183" s="9">
        <f>YEAR(SalesDataTable[[#This Row],[Order Date]])</f>
        <v>2026</v>
      </c>
      <c r="R2183" s="8" t="str">
        <f>"Q"&amp;ROUNDUP(MONTH(SalesDataTable[[#This Row],[Order Date]])/3,0)</f>
        <v>Q4</v>
      </c>
      <c r="S2183" s="5">
        <f>MONTH(SalesDataTable[[#This Row],[Order Date]])</f>
        <v>10</v>
      </c>
      <c r="T2183" s="8" t="str">
        <f>TEXT(SalesDataTable[[#This Row],[Order Date]],"mmm")</f>
        <v>Oct</v>
      </c>
    </row>
    <row r="2184" spans="1:20" ht="15.75" x14ac:dyDescent="0.25">
      <c r="A2184" s="2">
        <v>1076</v>
      </c>
      <c r="B2184" s="3">
        <v>46319</v>
      </c>
      <c r="C2184" s="4" t="s">
        <v>20</v>
      </c>
      <c r="D2184" s="4" t="s">
        <v>56</v>
      </c>
      <c r="E2184" s="4" t="s">
        <v>48</v>
      </c>
      <c r="F2184" s="4" t="s">
        <v>23</v>
      </c>
      <c r="G2184" s="4" t="s">
        <v>43</v>
      </c>
      <c r="H2184" s="4" t="s">
        <v>49</v>
      </c>
      <c r="I2184" s="5">
        <v>1</v>
      </c>
      <c r="J2184" s="6">
        <v>195.67</v>
      </c>
      <c r="K2184" s="7">
        <v>0</v>
      </c>
      <c r="L2184" s="6">
        <v>105.88</v>
      </c>
      <c r="M2184" s="6">
        <f t="shared" si="136"/>
        <v>195.67</v>
      </c>
      <c r="N2184" s="6">
        <f t="shared" si="137"/>
        <v>105.88</v>
      </c>
      <c r="O2184" s="6">
        <f t="shared" si="138"/>
        <v>89.789999999999992</v>
      </c>
      <c r="P2184" s="8">
        <f t="shared" si="139"/>
        <v>0.45888485715745897</v>
      </c>
      <c r="Q2184" s="9">
        <f>YEAR(SalesDataTable[[#This Row],[Order Date]])</f>
        <v>2026</v>
      </c>
      <c r="R2184" s="8" t="str">
        <f>"Q"&amp;ROUNDUP(MONTH(SalesDataTable[[#This Row],[Order Date]])/3,0)</f>
        <v>Q4</v>
      </c>
      <c r="S2184" s="5">
        <f>MONTH(SalesDataTable[[#This Row],[Order Date]])</f>
        <v>10</v>
      </c>
      <c r="T2184" s="8" t="str">
        <f>TEXT(SalesDataTable[[#This Row],[Order Date]],"mmm")</f>
        <v>Oct</v>
      </c>
    </row>
    <row r="2185" spans="1:20" ht="15.75" x14ac:dyDescent="0.25">
      <c r="A2185" s="2">
        <v>1130</v>
      </c>
      <c r="B2185" s="3">
        <v>46319</v>
      </c>
      <c r="C2185" s="4" t="s">
        <v>20</v>
      </c>
      <c r="D2185" s="4" t="s">
        <v>70</v>
      </c>
      <c r="E2185" s="4" t="s">
        <v>39</v>
      </c>
      <c r="F2185" s="4" t="s">
        <v>23</v>
      </c>
      <c r="G2185" s="4" t="s">
        <v>24</v>
      </c>
      <c r="H2185" s="4" t="s">
        <v>46</v>
      </c>
      <c r="I2185" s="5">
        <v>1</v>
      </c>
      <c r="J2185" s="6">
        <v>40.83</v>
      </c>
      <c r="K2185" s="7">
        <v>0.1</v>
      </c>
      <c r="L2185" s="6">
        <v>16.54</v>
      </c>
      <c r="M2185" s="6">
        <f t="shared" si="136"/>
        <v>36.747</v>
      </c>
      <c r="N2185" s="6">
        <f t="shared" si="137"/>
        <v>16.54</v>
      </c>
      <c r="O2185" s="6">
        <f t="shared" si="138"/>
        <v>20.207000000000001</v>
      </c>
      <c r="P2185" s="8">
        <f t="shared" si="139"/>
        <v>0.54989522954254766</v>
      </c>
      <c r="Q2185" s="9">
        <f>YEAR(SalesDataTable[[#This Row],[Order Date]])</f>
        <v>2026</v>
      </c>
      <c r="R2185" s="8" t="str">
        <f>"Q"&amp;ROUNDUP(MONTH(SalesDataTable[[#This Row],[Order Date]])/3,0)</f>
        <v>Q4</v>
      </c>
      <c r="S2185" s="5">
        <f>MONTH(SalesDataTable[[#This Row],[Order Date]])</f>
        <v>10</v>
      </c>
      <c r="T2185" s="8" t="str">
        <f>TEXT(SalesDataTable[[#This Row],[Order Date]],"mmm")</f>
        <v>Oct</v>
      </c>
    </row>
    <row r="2186" spans="1:20" ht="15.75" x14ac:dyDescent="0.25">
      <c r="A2186" s="2">
        <v>2820</v>
      </c>
      <c r="B2186" s="3">
        <v>46319</v>
      </c>
      <c r="C2186" s="4" t="s">
        <v>40</v>
      </c>
      <c r="D2186" s="4" t="s">
        <v>51</v>
      </c>
      <c r="E2186" s="4" t="s">
        <v>28</v>
      </c>
      <c r="F2186" s="4" t="s">
        <v>36</v>
      </c>
      <c r="G2186" s="4" t="s">
        <v>29</v>
      </c>
      <c r="H2186" s="4" t="s">
        <v>66</v>
      </c>
      <c r="I2186" s="5">
        <v>6</v>
      </c>
      <c r="J2186" s="6">
        <v>72.73</v>
      </c>
      <c r="K2186" s="7">
        <v>0.05</v>
      </c>
      <c r="L2186" s="6">
        <v>32.700000000000003</v>
      </c>
      <c r="M2186" s="6">
        <f t="shared" si="136"/>
        <v>414.56099999999998</v>
      </c>
      <c r="N2186" s="6">
        <f t="shared" si="137"/>
        <v>196.20000000000002</v>
      </c>
      <c r="O2186" s="6">
        <f t="shared" si="138"/>
        <v>218.36099999999996</v>
      </c>
      <c r="P2186" s="8">
        <f t="shared" si="139"/>
        <v>0.52672827400551425</v>
      </c>
      <c r="Q2186" s="9">
        <f>YEAR(SalesDataTable[[#This Row],[Order Date]])</f>
        <v>2026</v>
      </c>
      <c r="R2186" s="8" t="str">
        <f>"Q"&amp;ROUNDUP(MONTH(SalesDataTable[[#This Row],[Order Date]])/3,0)</f>
        <v>Q4</v>
      </c>
      <c r="S2186" s="5">
        <f>MONTH(SalesDataTable[[#This Row],[Order Date]])</f>
        <v>10</v>
      </c>
      <c r="T2186" s="8" t="str">
        <f>TEXT(SalesDataTable[[#This Row],[Order Date]],"mmm")</f>
        <v>Oct</v>
      </c>
    </row>
    <row r="2187" spans="1:20" ht="15.75" x14ac:dyDescent="0.25">
      <c r="A2187" s="2">
        <v>4213</v>
      </c>
      <c r="B2187" s="3">
        <v>46319</v>
      </c>
      <c r="C2187" s="4" t="s">
        <v>26</v>
      </c>
      <c r="D2187" s="4" t="s">
        <v>69</v>
      </c>
      <c r="E2187" s="4" t="s">
        <v>28</v>
      </c>
      <c r="F2187" s="4" t="s">
        <v>36</v>
      </c>
      <c r="G2187" s="4" t="s">
        <v>43</v>
      </c>
      <c r="H2187" s="4" t="s">
        <v>60</v>
      </c>
      <c r="I2187" s="5">
        <v>4</v>
      </c>
      <c r="J2187" s="6">
        <v>81.23</v>
      </c>
      <c r="K2187" s="7">
        <v>0.1</v>
      </c>
      <c r="L2187" s="6">
        <v>38.96</v>
      </c>
      <c r="M2187" s="6">
        <f t="shared" si="136"/>
        <v>292.428</v>
      </c>
      <c r="N2187" s="6">
        <f t="shared" si="137"/>
        <v>155.84</v>
      </c>
      <c r="O2187" s="6">
        <f t="shared" si="138"/>
        <v>136.58799999999999</v>
      </c>
      <c r="P2187" s="8">
        <f t="shared" si="139"/>
        <v>0.46708249552026482</v>
      </c>
      <c r="Q2187" s="9">
        <f>YEAR(SalesDataTable[[#This Row],[Order Date]])</f>
        <v>2026</v>
      </c>
      <c r="R2187" s="8" t="str">
        <f>"Q"&amp;ROUNDUP(MONTH(SalesDataTable[[#This Row],[Order Date]])/3,0)</f>
        <v>Q4</v>
      </c>
      <c r="S2187" s="5">
        <f>MONTH(SalesDataTable[[#This Row],[Order Date]])</f>
        <v>10</v>
      </c>
      <c r="T2187" s="8" t="str">
        <f>TEXT(SalesDataTable[[#This Row],[Order Date]],"mmm")</f>
        <v>Oct</v>
      </c>
    </row>
    <row r="2188" spans="1:20" ht="15.75" x14ac:dyDescent="0.25">
      <c r="A2188" s="2">
        <v>4375</v>
      </c>
      <c r="B2188" s="3">
        <v>46319</v>
      </c>
      <c r="C2188" s="4" t="s">
        <v>26</v>
      </c>
      <c r="D2188" s="4" t="s">
        <v>27</v>
      </c>
      <c r="E2188" s="4" t="s">
        <v>22</v>
      </c>
      <c r="F2188" s="4" t="s">
        <v>36</v>
      </c>
      <c r="G2188" s="4" t="s">
        <v>34</v>
      </c>
      <c r="H2188" s="4" t="s">
        <v>52</v>
      </c>
      <c r="I2188" s="5">
        <v>1</v>
      </c>
      <c r="J2188" s="6">
        <v>46.38</v>
      </c>
      <c r="K2188" s="7">
        <v>0.15</v>
      </c>
      <c r="L2188" s="6">
        <v>17.87</v>
      </c>
      <c r="M2188" s="6">
        <f t="shared" si="136"/>
        <v>39.423000000000002</v>
      </c>
      <c r="N2188" s="6">
        <f t="shared" si="137"/>
        <v>17.87</v>
      </c>
      <c r="O2188" s="6">
        <f t="shared" si="138"/>
        <v>21.553000000000001</v>
      </c>
      <c r="P2188" s="8">
        <f t="shared" si="139"/>
        <v>0.54671131065621592</v>
      </c>
      <c r="Q2188" s="9">
        <f>YEAR(SalesDataTable[[#This Row],[Order Date]])</f>
        <v>2026</v>
      </c>
      <c r="R2188" s="8" t="str">
        <f>"Q"&amp;ROUNDUP(MONTH(SalesDataTable[[#This Row],[Order Date]])/3,0)</f>
        <v>Q4</v>
      </c>
      <c r="S2188" s="5">
        <f>MONTH(SalesDataTable[[#This Row],[Order Date]])</f>
        <v>10</v>
      </c>
      <c r="T2188" s="8" t="str">
        <f>TEXT(SalesDataTable[[#This Row],[Order Date]],"mmm")</f>
        <v>Oct</v>
      </c>
    </row>
    <row r="2189" spans="1:20" ht="15.75" x14ac:dyDescent="0.25">
      <c r="A2189" s="2">
        <v>5072</v>
      </c>
      <c r="B2189" s="3">
        <v>46319</v>
      </c>
      <c r="C2189" s="4" t="s">
        <v>40</v>
      </c>
      <c r="D2189" s="4" t="s">
        <v>51</v>
      </c>
      <c r="E2189" s="4" t="s">
        <v>28</v>
      </c>
      <c r="F2189" s="4" t="s">
        <v>36</v>
      </c>
      <c r="G2189" s="4" t="s">
        <v>34</v>
      </c>
      <c r="H2189" s="4" t="s">
        <v>52</v>
      </c>
      <c r="I2189" s="5">
        <v>5</v>
      </c>
      <c r="J2189" s="6">
        <v>45.9</v>
      </c>
      <c r="K2189" s="7">
        <v>0.1</v>
      </c>
      <c r="L2189" s="6">
        <v>17.940000000000001</v>
      </c>
      <c r="M2189" s="6">
        <f t="shared" si="136"/>
        <v>206.55</v>
      </c>
      <c r="N2189" s="6">
        <f t="shared" si="137"/>
        <v>89.7</v>
      </c>
      <c r="O2189" s="6">
        <f t="shared" si="138"/>
        <v>116.85000000000001</v>
      </c>
      <c r="P2189" s="8">
        <f t="shared" si="139"/>
        <v>0.56572258533042852</v>
      </c>
      <c r="Q2189" s="9">
        <f>YEAR(SalesDataTable[[#This Row],[Order Date]])</f>
        <v>2026</v>
      </c>
      <c r="R2189" s="8" t="str">
        <f>"Q"&amp;ROUNDUP(MONTH(SalesDataTable[[#This Row],[Order Date]])/3,0)</f>
        <v>Q4</v>
      </c>
      <c r="S2189" s="5">
        <f>MONTH(SalesDataTable[[#This Row],[Order Date]])</f>
        <v>10</v>
      </c>
      <c r="T2189" s="8" t="str">
        <f>TEXT(SalesDataTable[[#This Row],[Order Date]],"mmm")</f>
        <v>Oct</v>
      </c>
    </row>
    <row r="2190" spans="1:20" ht="15.75" x14ac:dyDescent="0.25">
      <c r="A2190" s="2">
        <v>310</v>
      </c>
      <c r="B2190" s="3">
        <v>46320</v>
      </c>
      <c r="C2190" s="4" t="s">
        <v>26</v>
      </c>
      <c r="D2190" s="4" t="s">
        <v>63</v>
      </c>
      <c r="E2190" s="4" t="s">
        <v>22</v>
      </c>
      <c r="F2190" s="4" t="s">
        <v>36</v>
      </c>
      <c r="G2190" s="4" t="s">
        <v>29</v>
      </c>
      <c r="H2190" s="4" t="s">
        <v>37</v>
      </c>
      <c r="I2190" s="5">
        <v>5</v>
      </c>
      <c r="J2190" s="6">
        <v>144.04</v>
      </c>
      <c r="K2190" s="7">
        <v>0.1</v>
      </c>
      <c r="L2190" s="6">
        <v>78.069999999999993</v>
      </c>
      <c r="M2190" s="6">
        <f t="shared" si="136"/>
        <v>648.17999999999995</v>
      </c>
      <c r="N2190" s="6">
        <f t="shared" si="137"/>
        <v>390.34999999999997</v>
      </c>
      <c r="O2190" s="6">
        <f t="shared" si="138"/>
        <v>257.83</v>
      </c>
      <c r="P2190" s="8">
        <f t="shared" si="139"/>
        <v>0.39777530932765592</v>
      </c>
      <c r="Q2190" s="9">
        <f>YEAR(SalesDataTable[[#This Row],[Order Date]])</f>
        <v>2026</v>
      </c>
      <c r="R2190" s="8" t="str">
        <f>"Q"&amp;ROUNDUP(MONTH(SalesDataTable[[#This Row],[Order Date]])/3,0)</f>
        <v>Q4</v>
      </c>
      <c r="S2190" s="5">
        <f>MONTH(SalesDataTable[[#This Row],[Order Date]])</f>
        <v>10</v>
      </c>
      <c r="T2190" s="8" t="str">
        <f>TEXT(SalesDataTable[[#This Row],[Order Date]],"mmm")</f>
        <v>Oct</v>
      </c>
    </row>
    <row r="2191" spans="1:20" ht="15.75" x14ac:dyDescent="0.25">
      <c r="A2191" s="2">
        <v>317</v>
      </c>
      <c r="B2191" s="3">
        <v>46320</v>
      </c>
      <c r="C2191" s="4" t="s">
        <v>31</v>
      </c>
      <c r="D2191" s="4" t="s">
        <v>59</v>
      </c>
      <c r="E2191" s="4" t="s">
        <v>48</v>
      </c>
      <c r="F2191" s="4" t="s">
        <v>33</v>
      </c>
      <c r="G2191" s="4" t="s">
        <v>24</v>
      </c>
      <c r="H2191" s="4" t="s">
        <v>25</v>
      </c>
      <c r="I2191" s="5">
        <v>2</v>
      </c>
      <c r="J2191" s="6">
        <v>80.69</v>
      </c>
      <c r="K2191" s="7">
        <v>0.05</v>
      </c>
      <c r="L2191" s="6">
        <v>43.81</v>
      </c>
      <c r="M2191" s="6">
        <f t="shared" si="136"/>
        <v>153.31099999999998</v>
      </c>
      <c r="N2191" s="6">
        <f t="shared" si="137"/>
        <v>87.62</v>
      </c>
      <c r="O2191" s="6">
        <f t="shared" si="138"/>
        <v>65.690999999999974</v>
      </c>
      <c r="P2191" s="8">
        <f t="shared" si="139"/>
        <v>0.42848197454846676</v>
      </c>
      <c r="Q2191" s="9">
        <f>YEAR(SalesDataTable[[#This Row],[Order Date]])</f>
        <v>2026</v>
      </c>
      <c r="R2191" s="8" t="str">
        <f>"Q"&amp;ROUNDUP(MONTH(SalesDataTable[[#This Row],[Order Date]])/3,0)</f>
        <v>Q4</v>
      </c>
      <c r="S2191" s="5">
        <f>MONTH(SalesDataTable[[#This Row],[Order Date]])</f>
        <v>10</v>
      </c>
      <c r="T2191" s="8" t="str">
        <f>TEXT(SalesDataTable[[#This Row],[Order Date]],"mmm")</f>
        <v>Oct</v>
      </c>
    </row>
    <row r="2192" spans="1:20" ht="15.75" x14ac:dyDescent="0.25">
      <c r="A2192" s="2">
        <v>684</v>
      </c>
      <c r="B2192" s="3">
        <v>46320</v>
      </c>
      <c r="C2192" s="4" t="s">
        <v>40</v>
      </c>
      <c r="D2192" s="4" t="s">
        <v>41</v>
      </c>
      <c r="E2192" s="4" t="s">
        <v>22</v>
      </c>
      <c r="F2192" s="4" t="s">
        <v>36</v>
      </c>
      <c r="G2192" s="4" t="s">
        <v>43</v>
      </c>
      <c r="H2192" s="4" t="s">
        <v>49</v>
      </c>
      <c r="I2192" s="5">
        <v>1</v>
      </c>
      <c r="J2192" s="6">
        <v>191.91</v>
      </c>
      <c r="K2192" s="7">
        <v>0</v>
      </c>
      <c r="L2192" s="6">
        <v>101.89</v>
      </c>
      <c r="M2192" s="6">
        <f t="shared" si="136"/>
        <v>191.91</v>
      </c>
      <c r="N2192" s="6">
        <f t="shared" si="137"/>
        <v>101.89</v>
      </c>
      <c r="O2192" s="6">
        <f t="shared" si="138"/>
        <v>90.02</v>
      </c>
      <c r="P2192" s="8">
        <f t="shared" si="139"/>
        <v>0.46907404512531914</v>
      </c>
      <c r="Q2192" s="9">
        <f>YEAR(SalesDataTable[[#This Row],[Order Date]])</f>
        <v>2026</v>
      </c>
      <c r="R2192" s="8" t="str">
        <f>"Q"&amp;ROUNDUP(MONTH(SalesDataTable[[#This Row],[Order Date]])/3,0)</f>
        <v>Q4</v>
      </c>
      <c r="S2192" s="5">
        <f>MONTH(SalesDataTable[[#This Row],[Order Date]])</f>
        <v>10</v>
      </c>
      <c r="T2192" s="8" t="str">
        <f>TEXT(SalesDataTable[[#This Row],[Order Date]],"mmm")</f>
        <v>Oct</v>
      </c>
    </row>
    <row r="2193" spans="1:20" ht="15.75" x14ac:dyDescent="0.25">
      <c r="A2193" s="2">
        <v>1430</v>
      </c>
      <c r="B2193" s="3">
        <v>46320</v>
      </c>
      <c r="C2193" s="4" t="s">
        <v>40</v>
      </c>
      <c r="D2193" s="4" t="s">
        <v>67</v>
      </c>
      <c r="E2193" s="4" t="s">
        <v>39</v>
      </c>
      <c r="F2193" s="4" t="s">
        <v>33</v>
      </c>
      <c r="G2193" s="4" t="s">
        <v>54</v>
      </c>
      <c r="H2193" s="4" t="s">
        <v>62</v>
      </c>
      <c r="I2193" s="5">
        <v>1</v>
      </c>
      <c r="J2193" s="6">
        <v>36.630000000000003</v>
      </c>
      <c r="K2193" s="7">
        <v>0.05</v>
      </c>
      <c r="L2193" s="6">
        <v>13.97</v>
      </c>
      <c r="M2193" s="6">
        <f t="shared" si="136"/>
        <v>34.798500000000004</v>
      </c>
      <c r="N2193" s="6">
        <f t="shared" si="137"/>
        <v>13.97</v>
      </c>
      <c r="O2193" s="6">
        <f t="shared" si="138"/>
        <v>20.828500000000005</v>
      </c>
      <c r="P2193" s="8">
        <f t="shared" si="139"/>
        <v>0.59854591433538806</v>
      </c>
      <c r="Q2193" s="9">
        <f>YEAR(SalesDataTable[[#This Row],[Order Date]])</f>
        <v>2026</v>
      </c>
      <c r="R2193" s="8" t="str">
        <f>"Q"&amp;ROUNDUP(MONTH(SalesDataTable[[#This Row],[Order Date]])/3,0)</f>
        <v>Q4</v>
      </c>
      <c r="S2193" s="5">
        <f>MONTH(SalesDataTable[[#This Row],[Order Date]])</f>
        <v>10</v>
      </c>
      <c r="T2193" s="8" t="str">
        <f>TEXT(SalesDataTable[[#This Row],[Order Date]],"mmm")</f>
        <v>Oct</v>
      </c>
    </row>
    <row r="2194" spans="1:20" ht="15.75" x14ac:dyDescent="0.25">
      <c r="A2194" s="2">
        <v>2049</v>
      </c>
      <c r="B2194" s="3">
        <v>46320</v>
      </c>
      <c r="C2194" s="4" t="s">
        <v>40</v>
      </c>
      <c r="D2194" s="4" t="s">
        <v>41</v>
      </c>
      <c r="E2194" s="4" t="s">
        <v>28</v>
      </c>
      <c r="F2194" s="4" t="s">
        <v>36</v>
      </c>
      <c r="G2194" s="4" t="s">
        <v>34</v>
      </c>
      <c r="H2194" s="4" t="s">
        <v>35</v>
      </c>
      <c r="I2194" s="5">
        <v>6</v>
      </c>
      <c r="J2194" s="6">
        <v>35.380000000000003</v>
      </c>
      <c r="K2194" s="7">
        <v>0.05</v>
      </c>
      <c r="L2194" s="6">
        <v>13.9</v>
      </c>
      <c r="M2194" s="6">
        <f t="shared" si="136"/>
        <v>201.66600000000003</v>
      </c>
      <c r="N2194" s="6">
        <f t="shared" si="137"/>
        <v>83.4</v>
      </c>
      <c r="O2194" s="6">
        <f t="shared" si="138"/>
        <v>118.26600000000002</v>
      </c>
      <c r="P2194" s="8">
        <f t="shared" si="139"/>
        <v>0.58644491386748387</v>
      </c>
      <c r="Q2194" s="9">
        <f>YEAR(SalesDataTable[[#This Row],[Order Date]])</f>
        <v>2026</v>
      </c>
      <c r="R2194" s="8" t="str">
        <f>"Q"&amp;ROUNDUP(MONTH(SalesDataTable[[#This Row],[Order Date]])/3,0)</f>
        <v>Q4</v>
      </c>
      <c r="S2194" s="5">
        <f>MONTH(SalesDataTable[[#This Row],[Order Date]])</f>
        <v>10</v>
      </c>
      <c r="T2194" s="8" t="str">
        <f>TEXT(SalesDataTable[[#This Row],[Order Date]],"mmm")</f>
        <v>Oct</v>
      </c>
    </row>
    <row r="2195" spans="1:20" ht="15.75" x14ac:dyDescent="0.25">
      <c r="A2195" s="2">
        <v>2199</v>
      </c>
      <c r="B2195" s="3">
        <v>46320</v>
      </c>
      <c r="C2195" s="4" t="s">
        <v>26</v>
      </c>
      <c r="D2195" s="4" t="s">
        <v>63</v>
      </c>
      <c r="E2195" s="4" t="s">
        <v>48</v>
      </c>
      <c r="F2195" s="4" t="s">
        <v>23</v>
      </c>
      <c r="G2195" s="4" t="s">
        <v>34</v>
      </c>
      <c r="H2195" s="4" t="s">
        <v>64</v>
      </c>
      <c r="I2195" s="5">
        <v>1</v>
      </c>
      <c r="J2195" s="6">
        <v>132.63</v>
      </c>
      <c r="K2195" s="7">
        <v>0.05</v>
      </c>
      <c r="L2195" s="6">
        <v>67.489999999999995</v>
      </c>
      <c r="M2195" s="6">
        <f t="shared" si="136"/>
        <v>125.99849999999999</v>
      </c>
      <c r="N2195" s="6">
        <f t="shared" si="137"/>
        <v>67.489999999999995</v>
      </c>
      <c r="O2195" s="6">
        <f t="shared" si="138"/>
        <v>58.508499999999998</v>
      </c>
      <c r="P2195" s="8">
        <f t="shared" si="139"/>
        <v>0.46435870268296847</v>
      </c>
      <c r="Q2195" s="9">
        <f>YEAR(SalesDataTable[[#This Row],[Order Date]])</f>
        <v>2026</v>
      </c>
      <c r="R2195" s="8" t="str">
        <f>"Q"&amp;ROUNDUP(MONTH(SalesDataTable[[#This Row],[Order Date]])/3,0)</f>
        <v>Q4</v>
      </c>
      <c r="S2195" s="5">
        <f>MONTH(SalesDataTable[[#This Row],[Order Date]])</f>
        <v>10</v>
      </c>
      <c r="T2195" s="8" t="str">
        <f>TEXT(SalesDataTable[[#This Row],[Order Date]],"mmm")</f>
        <v>Oct</v>
      </c>
    </row>
    <row r="2196" spans="1:20" ht="15.75" x14ac:dyDescent="0.25">
      <c r="A2196" s="2">
        <v>2954</v>
      </c>
      <c r="B2196" s="3">
        <v>46320</v>
      </c>
      <c r="C2196" s="4" t="s">
        <v>40</v>
      </c>
      <c r="D2196" s="4" t="s">
        <v>41</v>
      </c>
      <c r="E2196" s="4" t="s">
        <v>22</v>
      </c>
      <c r="F2196" s="4" t="s">
        <v>33</v>
      </c>
      <c r="G2196" s="4" t="s">
        <v>29</v>
      </c>
      <c r="H2196" s="4" t="s">
        <v>66</v>
      </c>
      <c r="I2196" s="5">
        <v>1</v>
      </c>
      <c r="J2196" s="6">
        <v>71.17</v>
      </c>
      <c r="K2196" s="7">
        <v>0</v>
      </c>
      <c r="L2196" s="6">
        <v>32.57</v>
      </c>
      <c r="M2196" s="6">
        <f t="shared" si="136"/>
        <v>71.17</v>
      </c>
      <c r="N2196" s="6">
        <f t="shared" si="137"/>
        <v>32.57</v>
      </c>
      <c r="O2196" s="6">
        <f t="shared" si="138"/>
        <v>38.6</v>
      </c>
      <c r="P2196" s="8">
        <f t="shared" si="139"/>
        <v>0.54236335534635383</v>
      </c>
      <c r="Q2196" s="9">
        <f>YEAR(SalesDataTable[[#This Row],[Order Date]])</f>
        <v>2026</v>
      </c>
      <c r="R2196" s="8" t="str">
        <f>"Q"&amp;ROUNDUP(MONTH(SalesDataTable[[#This Row],[Order Date]])/3,0)</f>
        <v>Q4</v>
      </c>
      <c r="S2196" s="5">
        <f>MONTH(SalesDataTable[[#This Row],[Order Date]])</f>
        <v>10</v>
      </c>
      <c r="T2196" s="8" t="str">
        <f>TEXT(SalesDataTable[[#This Row],[Order Date]],"mmm")</f>
        <v>Oct</v>
      </c>
    </row>
    <row r="2197" spans="1:20" ht="15.75" x14ac:dyDescent="0.25">
      <c r="A2197" s="2">
        <v>3218</v>
      </c>
      <c r="B2197" s="3">
        <v>46320</v>
      </c>
      <c r="C2197" s="4" t="s">
        <v>20</v>
      </c>
      <c r="D2197" s="4" t="s">
        <v>70</v>
      </c>
      <c r="E2197" s="4" t="s">
        <v>28</v>
      </c>
      <c r="F2197" s="4" t="s">
        <v>36</v>
      </c>
      <c r="G2197" s="4" t="s">
        <v>34</v>
      </c>
      <c r="H2197" s="4" t="s">
        <v>64</v>
      </c>
      <c r="I2197" s="5">
        <v>6</v>
      </c>
      <c r="J2197" s="6">
        <v>132.08000000000001</v>
      </c>
      <c r="K2197" s="7">
        <v>0.1</v>
      </c>
      <c r="L2197" s="6">
        <v>67.61</v>
      </c>
      <c r="M2197" s="6">
        <f t="shared" si="136"/>
        <v>713.23200000000008</v>
      </c>
      <c r="N2197" s="6">
        <f t="shared" si="137"/>
        <v>405.65999999999997</v>
      </c>
      <c r="O2197" s="6">
        <f t="shared" si="138"/>
        <v>307.57200000000012</v>
      </c>
      <c r="P2197" s="8">
        <f t="shared" si="139"/>
        <v>0.43123696076451995</v>
      </c>
      <c r="Q2197" s="9">
        <f>YEAR(SalesDataTable[[#This Row],[Order Date]])</f>
        <v>2026</v>
      </c>
      <c r="R2197" s="8" t="str">
        <f>"Q"&amp;ROUNDUP(MONTH(SalesDataTable[[#This Row],[Order Date]])/3,0)</f>
        <v>Q4</v>
      </c>
      <c r="S2197" s="5">
        <f>MONTH(SalesDataTable[[#This Row],[Order Date]])</f>
        <v>10</v>
      </c>
      <c r="T2197" s="8" t="str">
        <f>TEXT(SalesDataTable[[#This Row],[Order Date]],"mmm")</f>
        <v>Oct</v>
      </c>
    </row>
    <row r="2198" spans="1:20" ht="15.75" x14ac:dyDescent="0.25">
      <c r="A2198" s="2">
        <v>3965</v>
      </c>
      <c r="B2198" s="3">
        <v>46320</v>
      </c>
      <c r="C2198" s="4" t="s">
        <v>26</v>
      </c>
      <c r="D2198" s="4" t="s">
        <v>61</v>
      </c>
      <c r="E2198" s="4" t="s">
        <v>39</v>
      </c>
      <c r="F2198" s="4" t="s">
        <v>23</v>
      </c>
      <c r="G2198" s="4" t="s">
        <v>43</v>
      </c>
      <c r="H2198" s="4" t="s">
        <v>60</v>
      </c>
      <c r="I2198" s="5">
        <v>3</v>
      </c>
      <c r="J2198" s="6">
        <v>82.75</v>
      </c>
      <c r="K2198" s="7">
        <v>0.05</v>
      </c>
      <c r="L2198" s="6">
        <v>38.53</v>
      </c>
      <c r="M2198" s="6">
        <f t="shared" si="136"/>
        <v>235.83749999999998</v>
      </c>
      <c r="N2198" s="6">
        <f t="shared" si="137"/>
        <v>115.59</v>
      </c>
      <c r="O2198" s="6">
        <f t="shared" si="138"/>
        <v>120.24749999999997</v>
      </c>
      <c r="P2198" s="8">
        <f t="shared" si="139"/>
        <v>0.50987438384480832</v>
      </c>
      <c r="Q2198" s="9">
        <f>YEAR(SalesDataTable[[#This Row],[Order Date]])</f>
        <v>2026</v>
      </c>
      <c r="R2198" s="8" t="str">
        <f>"Q"&amp;ROUNDUP(MONTH(SalesDataTable[[#This Row],[Order Date]])/3,0)</f>
        <v>Q4</v>
      </c>
      <c r="S2198" s="5">
        <f>MONTH(SalesDataTable[[#This Row],[Order Date]])</f>
        <v>10</v>
      </c>
      <c r="T2198" s="8" t="str">
        <f>TEXT(SalesDataTable[[#This Row],[Order Date]],"mmm")</f>
        <v>Oct</v>
      </c>
    </row>
    <row r="2199" spans="1:20" ht="15.75" x14ac:dyDescent="0.25">
      <c r="A2199" s="2">
        <v>2278</v>
      </c>
      <c r="B2199" s="3">
        <v>46321</v>
      </c>
      <c r="C2199" s="4" t="s">
        <v>20</v>
      </c>
      <c r="D2199" s="4" t="s">
        <v>70</v>
      </c>
      <c r="E2199" s="4" t="s">
        <v>22</v>
      </c>
      <c r="F2199" s="4" t="s">
        <v>23</v>
      </c>
      <c r="G2199" s="4" t="s">
        <v>54</v>
      </c>
      <c r="H2199" s="4" t="s">
        <v>65</v>
      </c>
      <c r="I2199" s="5">
        <v>5</v>
      </c>
      <c r="J2199" s="6">
        <v>51.5</v>
      </c>
      <c r="K2199" s="7">
        <v>0.1</v>
      </c>
      <c r="L2199" s="6">
        <v>21.38</v>
      </c>
      <c r="M2199" s="6">
        <f t="shared" si="136"/>
        <v>231.75</v>
      </c>
      <c r="N2199" s="6">
        <f t="shared" si="137"/>
        <v>106.89999999999999</v>
      </c>
      <c r="O2199" s="6">
        <f t="shared" si="138"/>
        <v>124.85000000000001</v>
      </c>
      <c r="P2199" s="8">
        <f t="shared" si="139"/>
        <v>0.53872707659115426</v>
      </c>
      <c r="Q2199" s="9">
        <f>YEAR(SalesDataTable[[#This Row],[Order Date]])</f>
        <v>2026</v>
      </c>
      <c r="R2199" s="8" t="str">
        <f>"Q"&amp;ROUNDUP(MONTH(SalesDataTable[[#This Row],[Order Date]])/3,0)</f>
        <v>Q4</v>
      </c>
      <c r="S2199" s="5">
        <f>MONTH(SalesDataTable[[#This Row],[Order Date]])</f>
        <v>10</v>
      </c>
      <c r="T2199" s="8" t="str">
        <f>TEXT(SalesDataTable[[#This Row],[Order Date]],"mmm")</f>
        <v>Oct</v>
      </c>
    </row>
    <row r="2200" spans="1:20" ht="15.75" x14ac:dyDescent="0.25">
      <c r="A2200" s="2">
        <v>3132</v>
      </c>
      <c r="B2200" s="3">
        <v>46321</v>
      </c>
      <c r="C2200" s="4" t="s">
        <v>31</v>
      </c>
      <c r="D2200" s="4" t="s">
        <v>45</v>
      </c>
      <c r="E2200" s="4" t="s">
        <v>22</v>
      </c>
      <c r="F2200" s="4" t="s">
        <v>33</v>
      </c>
      <c r="G2200" s="4" t="s">
        <v>29</v>
      </c>
      <c r="H2200" s="4" t="s">
        <v>37</v>
      </c>
      <c r="I2200" s="5">
        <v>3</v>
      </c>
      <c r="J2200" s="6">
        <v>140.49</v>
      </c>
      <c r="K2200" s="7">
        <v>0.05</v>
      </c>
      <c r="L2200" s="6">
        <v>77.45</v>
      </c>
      <c r="M2200" s="6">
        <f t="shared" si="136"/>
        <v>400.3965</v>
      </c>
      <c r="N2200" s="6">
        <f t="shared" si="137"/>
        <v>232.35000000000002</v>
      </c>
      <c r="O2200" s="6">
        <f t="shared" si="138"/>
        <v>168.04649999999998</v>
      </c>
      <c r="P2200" s="8">
        <f t="shared" si="139"/>
        <v>0.41970022215478903</v>
      </c>
      <c r="Q2200" s="9">
        <f>YEAR(SalesDataTable[[#This Row],[Order Date]])</f>
        <v>2026</v>
      </c>
      <c r="R2200" s="8" t="str">
        <f>"Q"&amp;ROUNDUP(MONTH(SalesDataTable[[#This Row],[Order Date]])/3,0)</f>
        <v>Q4</v>
      </c>
      <c r="S2200" s="5">
        <f>MONTH(SalesDataTable[[#This Row],[Order Date]])</f>
        <v>10</v>
      </c>
      <c r="T2200" s="8" t="str">
        <f>TEXT(SalesDataTable[[#This Row],[Order Date]],"mmm")</f>
        <v>Oct</v>
      </c>
    </row>
    <row r="2201" spans="1:20" ht="15.75" x14ac:dyDescent="0.25">
      <c r="A2201" s="2">
        <v>3144</v>
      </c>
      <c r="B2201" s="3">
        <v>46321</v>
      </c>
      <c r="C2201" s="4" t="s">
        <v>31</v>
      </c>
      <c r="D2201" s="4" t="s">
        <v>32</v>
      </c>
      <c r="E2201" s="4" t="s">
        <v>48</v>
      </c>
      <c r="F2201" s="4" t="s">
        <v>33</v>
      </c>
      <c r="G2201" s="4" t="s">
        <v>54</v>
      </c>
      <c r="H2201" s="4" t="s">
        <v>62</v>
      </c>
      <c r="I2201" s="5">
        <v>4</v>
      </c>
      <c r="J2201" s="6">
        <v>36.200000000000003</v>
      </c>
      <c r="K2201" s="7">
        <v>0.15</v>
      </c>
      <c r="L2201" s="6">
        <v>13.53</v>
      </c>
      <c r="M2201" s="6">
        <f t="shared" si="136"/>
        <v>123.08000000000001</v>
      </c>
      <c r="N2201" s="6">
        <f t="shared" si="137"/>
        <v>54.12</v>
      </c>
      <c r="O2201" s="6">
        <f t="shared" si="138"/>
        <v>68.960000000000008</v>
      </c>
      <c r="P2201" s="8">
        <f t="shared" si="139"/>
        <v>0.56028599285017877</v>
      </c>
      <c r="Q2201" s="9">
        <f>YEAR(SalesDataTable[[#This Row],[Order Date]])</f>
        <v>2026</v>
      </c>
      <c r="R2201" s="8" t="str">
        <f>"Q"&amp;ROUNDUP(MONTH(SalesDataTable[[#This Row],[Order Date]])/3,0)</f>
        <v>Q4</v>
      </c>
      <c r="S2201" s="5">
        <f>MONTH(SalesDataTable[[#This Row],[Order Date]])</f>
        <v>10</v>
      </c>
      <c r="T2201" s="8" t="str">
        <f>TEXT(SalesDataTable[[#This Row],[Order Date]],"mmm")</f>
        <v>Oct</v>
      </c>
    </row>
    <row r="2202" spans="1:20" ht="15.75" x14ac:dyDescent="0.25">
      <c r="A2202" s="2">
        <v>3501</v>
      </c>
      <c r="B2202" s="3">
        <v>46321</v>
      </c>
      <c r="C2202" s="4" t="s">
        <v>40</v>
      </c>
      <c r="D2202" s="4" t="s">
        <v>51</v>
      </c>
      <c r="E2202" s="4" t="s">
        <v>39</v>
      </c>
      <c r="F2202" s="4" t="s">
        <v>33</v>
      </c>
      <c r="G2202" s="4" t="s">
        <v>43</v>
      </c>
      <c r="H2202" s="4" t="s">
        <v>71</v>
      </c>
      <c r="I2202" s="5">
        <v>1</v>
      </c>
      <c r="J2202" s="6">
        <v>120.5</v>
      </c>
      <c r="K2202" s="7">
        <v>0.05</v>
      </c>
      <c r="L2202" s="6">
        <v>61.71</v>
      </c>
      <c r="M2202" s="6">
        <f t="shared" si="136"/>
        <v>114.47499999999999</v>
      </c>
      <c r="N2202" s="6">
        <f t="shared" si="137"/>
        <v>61.71</v>
      </c>
      <c r="O2202" s="6">
        <f t="shared" si="138"/>
        <v>52.764999999999993</v>
      </c>
      <c r="P2202" s="8">
        <f t="shared" si="139"/>
        <v>0.4609303341340904</v>
      </c>
      <c r="Q2202" s="9">
        <f>YEAR(SalesDataTable[[#This Row],[Order Date]])</f>
        <v>2026</v>
      </c>
      <c r="R2202" s="8" t="str">
        <f>"Q"&amp;ROUNDUP(MONTH(SalesDataTable[[#This Row],[Order Date]])/3,0)</f>
        <v>Q4</v>
      </c>
      <c r="S2202" s="5">
        <f>MONTH(SalesDataTable[[#This Row],[Order Date]])</f>
        <v>10</v>
      </c>
      <c r="T2202" s="8" t="str">
        <f>TEXT(SalesDataTable[[#This Row],[Order Date]],"mmm")</f>
        <v>Oct</v>
      </c>
    </row>
    <row r="2203" spans="1:20" ht="15.75" x14ac:dyDescent="0.25">
      <c r="A2203" s="2">
        <v>458</v>
      </c>
      <c r="B2203" s="3">
        <v>46322</v>
      </c>
      <c r="C2203" s="4" t="s">
        <v>31</v>
      </c>
      <c r="D2203" s="4" t="s">
        <v>32</v>
      </c>
      <c r="E2203" s="4" t="s">
        <v>39</v>
      </c>
      <c r="F2203" s="4" t="s">
        <v>36</v>
      </c>
      <c r="G2203" s="4" t="s">
        <v>24</v>
      </c>
      <c r="H2203" s="4" t="s">
        <v>50</v>
      </c>
      <c r="I2203" s="5">
        <v>1</v>
      </c>
      <c r="J2203" s="6">
        <v>102.44</v>
      </c>
      <c r="K2203" s="7">
        <v>0.05</v>
      </c>
      <c r="L2203" s="6">
        <v>49.14</v>
      </c>
      <c r="M2203" s="6">
        <f t="shared" si="136"/>
        <v>97.317999999999998</v>
      </c>
      <c r="N2203" s="6">
        <f t="shared" si="137"/>
        <v>49.14</v>
      </c>
      <c r="O2203" s="6">
        <f t="shared" si="138"/>
        <v>48.177999999999997</v>
      </c>
      <c r="P2203" s="8">
        <f t="shared" si="139"/>
        <v>0.49505744055570394</v>
      </c>
      <c r="Q2203" s="9">
        <f>YEAR(SalesDataTable[[#This Row],[Order Date]])</f>
        <v>2026</v>
      </c>
      <c r="R2203" s="8" t="str">
        <f>"Q"&amp;ROUNDUP(MONTH(SalesDataTable[[#This Row],[Order Date]])/3,0)</f>
        <v>Q4</v>
      </c>
      <c r="S2203" s="5">
        <f>MONTH(SalesDataTable[[#This Row],[Order Date]])</f>
        <v>10</v>
      </c>
      <c r="T2203" s="8" t="str">
        <f>TEXT(SalesDataTable[[#This Row],[Order Date]],"mmm")</f>
        <v>Oct</v>
      </c>
    </row>
    <row r="2204" spans="1:20" ht="15.75" x14ac:dyDescent="0.25">
      <c r="A2204" s="2">
        <v>1065</v>
      </c>
      <c r="B2204" s="3">
        <v>46322</v>
      </c>
      <c r="C2204" s="4" t="s">
        <v>31</v>
      </c>
      <c r="D2204" s="4" t="s">
        <v>45</v>
      </c>
      <c r="E2204" s="4" t="s">
        <v>22</v>
      </c>
      <c r="F2204" s="4" t="s">
        <v>33</v>
      </c>
      <c r="G2204" s="4" t="s">
        <v>54</v>
      </c>
      <c r="H2204" s="4" t="s">
        <v>58</v>
      </c>
      <c r="I2204" s="5">
        <v>6</v>
      </c>
      <c r="J2204" s="6">
        <v>121.58</v>
      </c>
      <c r="K2204" s="7">
        <v>0.15</v>
      </c>
      <c r="L2204" s="6">
        <v>68.86</v>
      </c>
      <c r="M2204" s="6">
        <f t="shared" si="136"/>
        <v>620.05799999999999</v>
      </c>
      <c r="N2204" s="6">
        <f t="shared" si="137"/>
        <v>413.15999999999997</v>
      </c>
      <c r="O2204" s="6">
        <f t="shared" si="138"/>
        <v>206.89800000000002</v>
      </c>
      <c r="P2204" s="8">
        <f t="shared" si="139"/>
        <v>0.33367523683268346</v>
      </c>
      <c r="Q2204" s="9">
        <f>YEAR(SalesDataTable[[#This Row],[Order Date]])</f>
        <v>2026</v>
      </c>
      <c r="R2204" s="8" t="str">
        <f>"Q"&amp;ROUNDUP(MONTH(SalesDataTable[[#This Row],[Order Date]])/3,0)</f>
        <v>Q4</v>
      </c>
      <c r="S2204" s="5">
        <f>MONTH(SalesDataTable[[#This Row],[Order Date]])</f>
        <v>10</v>
      </c>
      <c r="T2204" s="8" t="str">
        <f>TEXT(SalesDataTable[[#This Row],[Order Date]],"mmm")</f>
        <v>Oct</v>
      </c>
    </row>
    <row r="2205" spans="1:20" ht="15.75" x14ac:dyDescent="0.25">
      <c r="A2205" s="2">
        <v>1707</v>
      </c>
      <c r="B2205" s="3">
        <v>46322</v>
      </c>
      <c r="C2205" s="4" t="s">
        <v>31</v>
      </c>
      <c r="D2205" s="4" t="s">
        <v>72</v>
      </c>
      <c r="E2205" s="4" t="s">
        <v>22</v>
      </c>
      <c r="F2205" s="4" t="s">
        <v>33</v>
      </c>
      <c r="G2205" s="4" t="s">
        <v>34</v>
      </c>
      <c r="H2205" s="4" t="s">
        <v>35</v>
      </c>
      <c r="I2205" s="5">
        <v>2</v>
      </c>
      <c r="J2205" s="6">
        <v>35.36</v>
      </c>
      <c r="K2205" s="7">
        <v>0</v>
      </c>
      <c r="L2205" s="6">
        <v>13.33</v>
      </c>
      <c r="M2205" s="6">
        <f t="shared" si="136"/>
        <v>70.72</v>
      </c>
      <c r="N2205" s="6">
        <f t="shared" si="137"/>
        <v>26.66</v>
      </c>
      <c r="O2205" s="6">
        <f t="shared" si="138"/>
        <v>44.06</v>
      </c>
      <c r="P2205" s="8">
        <f t="shared" si="139"/>
        <v>0.62302036199095023</v>
      </c>
      <c r="Q2205" s="9">
        <f>YEAR(SalesDataTable[[#This Row],[Order Date]])</f>
        <v>2026</v>
      </c>
      <c r="R2205" s="8" t="str">
        <f>"Q"&amp;ROUNDUP(MONTH(SalesDataTable[[#This Row],[Order Date]])/3,0)</f>
        <v>Q4</v>
      </c>
      <c r="S2205" s="5">
        <f>MONTH(SalesDataTable[[#This Row],[Order Date]])</f>
        <v>10</v>
      </c>
      <c r="T2205" s="8" t="str">
        <f>TEXT(SalesDataTable[[#This Row],[Order Date]],"mmm")</f>
        <v>Oct</v>
      </c>
    </row>
    <row r="2206" spans="1:20" ht="15.75" x14ac:dyDescent="0.25">
      <c r="A2206" s="2">
        <v>1989</v>
      </c>
      <c r="B2206" s="3">
        <v>46322</v>
      </c>
      <c r="C2206" s="4" t="s">
        <v>40</v>
      </c>
      <c r="D2206" s="4" t="s">
        <v>41</v>
      </c>
      <c r="E2206" s="4" t="s">
        <v>22</v>
      </c>
      <c r="F2206" s="4" t="s">
        <v>33</v>
      </c>
      <c r="G2206" s="4" t="s">
        <v>43</v>
      </c>
      <c r="H2206" s="4" t="s">
        <v>44</v>
      </c>
      <c r="I2206" s="5">
        <v>2</v>
      </c>
      <c r="J2206" s="6">
        <v>335.73</v>
      </c>
      <c r="K2206" s="7">
        <v>0</v>
      </c>
      <c r="L2206" s="6">
        <v>199.44</v>
      </c>
      <c r="M2206" s="6">
        <f t="shared" si="136"/>
        <v>671.46</v>
      </c>
      <c r="N2206" s="6">
        <f t="shared" si="137"/>
        <v>398.88</v>
      </c>
      <c r="O2206" s="6">
        <f t="shared" si="138"/>
        <v>272.58000000000004</v>
      </c>
      <c r="P2206" s="8">
        <f t="shared" si="139"/>
        <v>0.4059512107943884</v>
      </c>
      <c r="Q2206" s="9">
        <f>YEAR(SalesDataTable[[#This Row],[Order Date]])</f>
        <v>2026</v>
      </c>
      <c r="R2206" s="8" t="str">
        <f>"Q"&amp;ROUNDUP(MONTH(SalesDataTable[[#This Row],[Order Date]])/3,0)</f>
        <v>Q4</v>
      </c>
      <c r="S2206" s="5">
        <f>MONTH(SalesDataTable[[#This Row],[Order Date]])</f>
        <v>10</v>
      </c>
      <c r="T2206" s="8" t="str">
        <f>TEXT(SalesDataTable[[#This Row],[Order Date]],"mmm")</f>
        <v>Oct</v>
      </c>
    </row>
    <row r="2207" spans="1:20" ht="15.75" x14ac:dyDescent="0.25">
      <c r="A2207" s="2">
        <v>2852</v>
      </c>
      <c r="B2207" s="3">
        <v>46322</v>
      </c>
      <c r="C2207" s="4" t="s">
        <v>26</v>
      </c>
      <c r="D2207" s="4" t="s">
        <v>63</v>
      </c>
      <c r="E2207" s="4" t="s">
        <v>28</v>
      </c>
      <c r="F2207" s="4" t="s">
        <v>36</v>
      </c>
      <c r="G2207" s="4" t="s">
        <v>29</v>
      </c>
      <c r="H2207" s="4" t="s">
        <v>37</v>
      </c>
      <c r="I2207" s="5">
        <v>3</v>
      </c>
      <c r="J2207" s="6">
        <v>141.96</v>
      </c>
      <c r="K2207" s="7">
        <v>0.1</v>
      </c>
      <c r="L2207" s="6">
        <v>77.42</v>
      </c>
      <c r="M2207" s="6">
        <f t="shared" si="136"/>
        <v>383.29200000000003</v>
      </c>
      <c r="N2207" s="6">
        <f t="shared" si="137"/>
        <v>232.26</v>
      </c>
      <c r="O2207" s="6">
        <f t="shared" si="138"/>
        <v>151.03200000000004</v>
      </c>
      <c r="P2207" s="8">
        <f t="shared" si="139"/>
        <v>0.39403900942362485</v>
      </c>
      <c r="Q2207" s="9">
        <f>YEAR(SalesDataTable[[#This Row],[Order Date]])</f>
        <v>2026</v>
      </c>
      <c r="R2207" s="8" t="str">
        <f>"Q"&amp;ROUNDUP(MONTH(SalesDataTable[[#This Row],[Order Date]])/3,0)</f>
        <v>Q4</v>
      </c>
      <c r="S2207" s="5">
        <f>MONTH(SalesDataTable[[#This Row],[Order Date]])</f>
        <v>10</v>
      </c>
      <c r="T2207" s="8" t="str">
        <f>TEXT(SalesDataTable[[#This Row],[Order Date]],"mmm")</f>
        <v>Oct</v>
      </c>
    </row>
    <row r="2208" spans="1:20" ht="15.75" x14ac:dyDescent="0.25">
      <c r="A2208" s="2">
        <v>4762</v>
      </c>
      <c r="B2208" s="3">
        <v>46322</v>
      </c>
      <c r="C2208" s="4" t="s">
        <v>26</v>
      </c>
      <c r="D2208" s="4" t="s">
        <v>63</v>
      </c>
      <c r="E2208" s="4" t="s">
        <v>48</v>
      </c>
      <c r="F2208" s="4" t="s">
        <v>33</v>
      </c>
      <c r="G2208" s="4" t="s">
        <v>54</v>
      </c>
      <c r="H2208" s="4" t="s">
        <v>65</v>
      </c>
      <c r="I2208" s="5">
        <v>2</v>
      </c>
      <c r="J2208" s="6">
        <v>51.76</v>
      </c>
      <c r="K2208" s="7">
        <v>0</v>
      </c>
      <c r="L2208" s="6">
        <v>21.64</v>
      </c>
      <c r="M2208" s="6">
        <f t="shared" si="136"/>
        <v>103.52</v>
      </c>
      <c r="N2208" s="6">
        <f t="shared" si="137"/>
        <v>43.28</v>
      </c>
      <c r="O2208" s="6">
        <f t="shared" si="138"/>
        <v>60.239999999999995</v>
      </c>
      <c r="P2208" s="8">
        <f t="shared" si="139"/>
        <v>0.58191653786707875</v>
      </c>
      <c r="Q2208" s="9">
        <f>YEAR(SalesDataTable[[#This Row],[Order Date]])</f>
        <v>2026</v>
      </c>
      <c r="R2208" s="8" t="str">
        <f>"Q"&amp;ROUNDUP(MONTH(SalesDataTable[[#This Row],[Order Date]])/3,0)</f>
        <v>Q4</v>
      </c>
      <c r="S2208" s="5">
        <f>MONTH(SalesDataTable[[#This Row],[Order Date]])</f>
        <v>10</v>
      </c>
      <c r="T2208" s="8" t="str">
        <f>TEXT(SalesDataTable[[#This Row],[Order Date]],"mmm")</f>
        <v>Oct</v>
      </c>
    </row>
    <row r="2209" spans="1:20" ht="15.75" x14ac:dyDescent="0.25">
      <c r="A2209" s="2">
        <v>4997</v>
      </c>
      <c r="B2209" s="3">
        <v>46322</v>
      </c>
      <c r="C2209" s="4" t="s">
        <v>40</v>
      </c>
      <c r="D2209" s="4" t="s">
        <v>51</v>
      </c>
      <c r="E2209" s="4" t="s">
        <v>22</v>
      </c>
      <c r="F2209" s="4" t="s">
        <v>23</v>
      </c>
      <c r="G2209" s="4" t="s">
        <v>43</v>
      </c>
      <c r="H2209" s="4" t="s">
        <v>49</v>
      </c>
      <c r="I2209" s="5">
        <v>3</v>
      </c>
      <c r="J2209" s="6">
        <v>194.09</v>
      </c>
      <c r="K2209" s="7">
        <v>0.1</v>
      </c>
      <c r="L2209" s="6">
        <v>105.84</v>
      </c>
      <c r="M2209" s="6">
        <f t="shared" si="136"/>
        <v>524.04300000000001</v>
      </c>
      <c r="N2209" s="6">
        <f t="shared" si="137"/>
        <v>317.52</v>
      </c>
      <c r="O2209" s="6">
        <f t="shared" si="138"/>
        <v>206.52300000000002</v>
      </c>
      <c r="P2209" s="8">
        <f t="shared" si="139"/>
        <v>0.39409552269565667</v>
      </c>
      <c r="Q2209" s="9">
        <f>YEAR(SalesDataTable[[#This Row],[Order Date]])</f>
        <v>2026</v>
      </c>
      <c r="R2209" s="8" t="str">
        <f>"Q"&amp;ROUNDUP(MONTH(SalesDataTable[[#This Row],[Order Date]])/3,0)</f>
        <v>Q4</v>
      </c>
      <c r="S2209" s="5">
        <f>MONTH(SalesDataTable[[#This Row],[Order Date]])</f>
        <v>10</v>
      </c>
      <c r="T2209" s="8" t="str">
        <f>TEXT(SalesDataTable[[#This Row],[Order Date]],"mmm")</f>
        <v>Oct</v>
      </c>
    </row>
    <row r="2210" spans="1:20" ht="15.75" x14ac:dyDescent="0.25">
      <c r="A2210" s="2">
        <v>1238</v>
      </c>
      <c r="B2210" s="3">
        <v>46323</v>
      </c>
      <c r="C2210" s="4" t="s">
        <v>26</v>
      </c>
      <c r="D2210" s="4" t="s">
        <v>63</v>
      </c>
      <c r="E2210" s="4" t="s">
        <v>22</v>
      </c>
      <c r="F2210" s="4" t="s">
        <v>23</v>
      </c>
      <c r="G2210" s="4" t="s">
        <v>43</v>
      </c>
      <c r="H2210" s="4" t="s">
        <v>71</v>
      </c>
      <c r="I2210" s="5">
        <v>1</v>
      </c>
      <c r="J2210" s="6">
        <v>125.39</v>
      </c>
      <c r="K2210" s="7">
        <v>0.05</v>
      </c>
      <c r="L2210" s="6">
        <v>61.19</v>
      </c>
      <c r="M2210" s="6">
        <f t="shared" si="136"/>
        <v>119.12049999999999</v>
      </c>
      <c r="N2210" s="6">
        <f t="shared" si="137"/>
        <v>61.19</v>
      </c>
      <c r="O2210" s="6">
        <f t="shared" si="138"/>
        <v>57.930499999999995</v>
      </c>
      <c r="P2210" s="8">
        <f t="shared" si="139"/>
        <v>0.48631847582909743</v>
      </c>
      <c r="Q2210" s="9">
        <f>YEAR(SalesDataTable[[#This Row],[Order Date]])</f>
        <v>2026</v>
      </c>
      <c r="R2210" s="8" t="str">
        <f>"Q"&amp;ROUNDUP(MONTH(SalesDataTable[[#This Row],[Order Date]])/3,0)</f>
        <v>Q4</v>
      </c>
      <c r="S2210" s="5">
        <f>MONTH(SalesDataTable[[#This Row],[Order Date]])</f>
        <v>10</v>
      </c>
      <c r="T2210" s="8" t="str">
        <f>TEXT(SalesDataTable[[#This Row],[Order Date]],"mmm")</f>
        <v>Oct</v>
      </c>
    </row>
    <row r="2211" spans="1:20" ht="15.75" x14ac:dyDescent="0.25">
      <c r="A2211" s="2">
        <v>2622</v>
      </c>
      <c r="B2211" s="3">
        <v>46323</v>
      </c>
      <c r="C2211" s="4" t="s">
        <v>20</v>
      </c>
      <c r="D2211" s="4" t="s">
        <v>70</v>
      </c>
      <c r="E2211" s="4" t="s">
        <v>48</v>
      </c>
      <c r="F2211" s="4" t="s">
        <v>33</v>
      </c>
      <c r="G2211" s="4" t="s">
        <v>43</v>
      </c>
      <c r="H2211" s="4" t="s">
        <v>60</v>
      </c>
      <c r="I2211" s="5">
        <v>3</v>
      </c>
      <c r="J2211" s="6">
        <v>83.73</v>
      </c>
      <c r="K2211" s="7">
        <v>0.15</v>
      </c>
      <c r="L2211" s="6">
        <v>39.43</v>
      </c>
      <c r="M2211" s="6">
        <f t="shared" si="136"/>
        <v>213.51149999999998</v>
      </c>
      <c r="N2211" s="6">
        <f t="shared" si="137"/>
        <v>118.28999999999999</v>
      </c>
      <c r="O2211" s="6">
        <f t="shared" si="138"/>
        <v>95.221499999999992</v>
      </c>
      <c r="P2211" s="8">
        <f t="shared" si="139"/>
        <v>0.44597831966896395</v>
      </c>
      <c r="Q2211" s="9">
        <f>YEAR(SalesDataTable[[#This Row],[Order Date]])</f>
        <v>2026</v>
      </c>
      <c r="R2211" s="8" t="str">
        <f>"Q"&amp;ROUNDUP(MONTH(SalesDataTable[[#This Row],[Order Date]])/3,0)</f>
        <v>Q4</v>
      </c>
      <c r="S2211" s="5">
        <f>MONTH(SalesDataTable[[#This Row],[Order Date]])</f>
        <v>10</v>
      </c>
      <c r="T2211" s="8" t="str">
        <f>TEXT(SalesDataTable[[#This Row],[Order Date]],"mmm")</f>
        <v>Oct</v>
      </c>
    </row>
    <row r="2212" spans="1:20" ht="15.75" x14ac:dyDescent="0.25">
      <c r="A2212" s="2">
        <v>3106</v>
      </c>
      <c r="B2212" s="3">
        <v>46323</v>
      </c>
      <c r="C2212" s="4" t="s">
        <v>40</v>
      </c>
      <c r="D2212" s="4" t="s">
        <v>53</v>
      </c>
      <c r="E2212" s="4" t="s">
        <v>48</v>
      </c>
      <c r="F2212" s="4" t="s">
        <v>36</v>
      </c>
      <c r="G2212" s="4" t="s">
        <v>54</v>
      </c>
      <c r="H2212" s="4" t="s">
        <v>62</v>
      </c>
      <c r="I2212" s="5">
        <v>3</v>
      </c>
      <c r="J2212" s="6">
        <v>36.99</v>
      </c>
      <c r="K2212" s="7">
        <v>0.05</v>
      </c>
      <c r="L2212" s="6">
        <v>14.14</v>
      </c>
      <c r="M2212" s="6">
        <f t="shared" si="136"/>
        <v>105.42149999999999</v>
      </c>
      <c r="N2212" s="6">
        <f t="shared" si="137"/>
        <v>42.42</v>
      </c>
      <c r="O2212" s="6">
        <f t="shared" si="138"/>
        <v>63.001499999999993</v>
      </c>
      <c r="P2212" s="8">
        <f t="shared" si="139"/>
        <v>0.59761528720422297</v>
      </c>
      <c r="Q2212" s="9">
        <f>YEAR(SalesDataTable[[#This Row],[Order Date]])</f>
        <v>2026</v>
      </c>
      <c r="R2212" s="8" t="str">
        <f>"Q"&amp;ROUNDUP(MONTH(SalesDataTable[[#This Row],[Order Date]])/3,0)</f>
        <v>Q4</v>
      </c>
      <c r="S2212" s="5">
        <f>MONTH(SalesDataTable[[#This Row],[Order Date]])</f>
        <v>10</v>
      </c>
      <c r="T2212" s="8" t="str">
        <f>TEXT(SalesDataTable[[#This Row],[Order Date]],"mmm")</f>
        <v>Oct</v>
      </c>
    </row>
    <row r="2213" spans="1:20" ht="15.75" x14ac:dyDescent="0.25">
      <c r="A2213" s="2">
        <v>3274</v>
      </c>
      <c r="B2213" s="3">
        <v>46323</v>
      </c>
      <c r="C2213" s="4" t="s">
        <v>40</v>
      </c>
      <c r="D2213" s="4" t="s">
        <v>51</v>
      </c>
      <c r="E2213" s="4" t="s">
        <v>48</v>
      </c>
      <c r="F2213" s="4" t="s">
        <v>33</v>
      </c>
      <c r="G2213" s="4" t="s">
        <v>54</v>
      </c>
      <c r="H2213" s="4" t="s">
        <v>55</v>
      </c>
      <c r="I2213" s="5">
        <v>1</v>
      </c>
      <c r="J2213" s="6">
        <v>39.42</v>
      </c>
      <c r="K2213" s="7">
        <v>0</v>
      </c>
      <c r="L2213" s="6">
        <v>14.58</v>
      </c>
      <c r="M2213" s="6">
        <f t="shared" si="136"/>
        <v>39.42</v>
      </c>
      <c r="N2213" s="6">
        <f t="shared" si="137"/>
        <v>14.58</v>
      </c>
      <c r="O2213" s="6">
        <f t="shared" si="138"/>
        <v>24.840000000000003</v>
      </c>
      <c r="P2213" s="8">
        <f t="shared" si="139"/>
        <v>0.63013698630136994</v>
      </c>
      <c r="Q2213" s="9">
        <f>YEAR(SalesDataTable[[#This Row],[Order Date]])</f>
        <v>2026</v>
      </c>
      <c r="R2213" s="8" t="str">
        <f>"Q"&amp;ROUNDUP(MONTH(SalesDataTable[[#This Row],[Order Date]])/3,0)</f>
        <v>Q4</v>
      </c>
      <c r="S2213" s="5">
        <f>MONTH(SalesDataTable[[#This Row],[Order Date]])</f>
        <v>10</v>
      </c>
      <c r="T2213" s="8" t="str">
        <f>TEXT(SalesDataTable[[#This Row],[Order Date]],"mmm")</f>
        <v>Oct</v>
      </c>
    </row>
    <row r="2214" spans="1:20" ht="15.75" x14ac:dyDescent="0.25">
      <c r="A2214" s="2">
        <v>3542</v>
      </c>
      <c r="B2214" s="3">
        <v>46323</v>
      </c>
      <c r="C2214" s="4" t="s">
        <v>40</v>
      </c>
      <c r="D2214" s="4" t="s">
        <v>41</v>
      </c>
      <c r="E2214" s="4" t="s">
        <v>22</v>
      </c>
      <c r="F2214" s="4" t="s">
        <v>33</v>
      </c>
      <c r="G2214" s="4" t="s">
        <v>24</v>
      </c>
      <c r="H2214" s="4" t="s">
        <v>42</v>
      </c>
      <c r="I2214" s="5">
        <v>2</v>
      </c>
      <c r="J2214" s="6">
        <v>50.66</v>
      </c>
      <c r="K2214" s="7">
        <v>0</v>
      </c>
      <c r="L2214" s="6">
        <v>22.02</v>
      </c>
      <c r="M2214" s="6">
        <f t="shared" si="136"/>
        <v>101.32</v>
      </c>
      <c r="N2214" s="6">
        <f t="shared" si="137"/>
        <v>44.04</v>
      </c>
      <c r="O2214" s="6">
        <f t="shared" si="138"/>
        <v>57.279999999999994</v>
      </c>
      <c r="P2214" s="8">
        <f t="shared" si="139"/>
        <v>0.56533754441373862</v>
      </c>
      <c r="Q2214" s="9">
        <f>YEAR(SalesDataTable[[#This Row],[Order Date]])</f>
        <v>2026</v>
      </c>
      <c r="R2214" s="8" t="str">
        <f>"Q"&amp;ROUNDUP(MONTH(SalesDataTable[[#This Row],[Order Date]])/3,0)</f>
        <v>Q4</v>
      </c>
      <c r="S2214" s="5">
        <f>MONTH(SalesDataTable[[#This Row],[Order Date]])</f>
        <v>10</v>
      </c>
      <c r="T2214" s="8" t="str">
        <f>TEXT(SalesDataTable[[#This Row],[Order Date]],"mmm")</f>
        <v>Oct</v>
      </c>
    </row>
    <row r="2215" spans="1:20" ht="15.75" x14ac:dyDescent="0.25">
      <c r="A2215" s="2">
        <v>3704</v>
      </c>
      <c r="B2215" s="3">
        <v>46323</v>
      </c>
      <c r="C2215" s="4" t="s">
        <v>26</v>
      </c>
      <c r="D2215" s="4" t="s">
        <v>63</v>
      </c>
      <c r="E2215" s="4" t="s">
        <v>22</v>
      </c>
      <c r="F2215" s="4" t="s">
        <v>23</v>
      </c>
      <c r="G2215" s="4" t="s">
        <v>29</v>
      </c>
      <c r="H2215" s="4" t="s">
        <v>66</v>
      </c>
      <c r="I2215" s="5">
        <v>4</v>
      </c>
      <c r="J2215" s="6">
        <v>71.959999999999994</v>
      </c>
      <c r="K2215" s="7">
        <v>0.1</v>
      </c>
      <c r="L2215" s="6">
        <v>31.51</v>
      </c>
      <c r="M2215" s="6">
        <f t="shared" si="136"/>
        <v>259.05599999999998</v>
      </c>
      <c r="N2215" s="6">
        <f t="shared" si="137"/>
        <v>126.04</v>
      </c>
      <c r="O2215" s="6">
        <f t="shared" si="138"/>
        <v>133.01599999999996</v>
      </c>
      <c r="P2215" s="8">
        <f t="shared" si="139"/>
        <v>0.51346427027360864</v>
      </c>
      <c r="Q2215" s="9">
        <f>YEAR(SalesDataTable[[#This Row],[Order Date]])</f>
        <v>2026</v>
      </c>
      <c r="R2215" s="8" t="str">
        <f>"Q"&amp;ROUNDUP(MONTH(SalesDataTable[[#This Row],[Order Date]])/3,0)</f>
        <v>Q4</v>
      </c>
      <c r="S2215" s="5">
        <f>MONTH(SalesDataTable[[#This Row],[Order Date]])</f>
        <v>10</v>
      </c>
      <c r="T2215" s="8" t="str">
        <f>TEXT(SalesDataTable[[#This Row],[Order Date]],"mmm")</f>
        <v>Oct</v>
      </c>
    </row>
    <row r="2216" spans="1:20" ht="15.75" x14ac:dyDescent="0.25">
      <c r="A2216" s="2">
        <v>4699</v>
      </c>
      <c r="B2216" s="3">
        <v>46323</v>
      </c>
      <c r="C2216" s="4" t="s">
        <v>31</v>
      </c>
      <c r="D2216" s="4" t="s">
        <v>45</v>
      </c>
      <c r="E2216" s="4" t="s">
        <v>39</v>
      </c>
      <c r="F2216" s="4" t="s">
        <v>23</v>
      </c>
      <c r="G2216" s="4" t="s">
        <v>24</v>
      </c>
      <c r="H2216" s="4" t="s">
        <v>42</v>
      </c>
      <c r="I2216" s="5">
        <v>1</v>
      </c>
      <c r="J2216" s="6">
        <v>49.72</v>
      </c>
      <c r="K2216" s="7">
        <v>0.05</v>
      </c>
      <c r="L2216" s="6">
        <v>22.5</v>
      </c>
      <c r="M2216" s="6">
        <f t="shared" si="136"/>
        <v>47.233999999999995</v>
      </c>
      <c r="N2216" s="6">
        <f t="shared" si="137"/>
        <v>22.5</v>
      </c>
      <c r="O2216" s="6">
        <f t="shared" si="138"/>
        <v>24.733999999999995</v>
      </c>
      <c r="P2216" s="8">
        <f t="shared" si="139"/>
        <v>0.52364821950290041</v>
      </c>
      <c r="Q2216" s="9">
        <f>YEAR(SalesDataTable[[#This Row],[Order Date]])</f>
        <v>2026</v>
      </c>
      <c r="R2216" s="8" t="str">
        <f>"Q"&amp;ROUNDUP(MONTH(SalesDataTable[[#This Row],[Order Date]])/3,0)</f>
        <v>Q4</v>
      </c>
      <c r="S2216" s="5">
        <f>MONTH(SalesDataTable[[#This Row],[Order Date]])</f>
        <v>10</v>
      </c>
      <c r="T2216" s="8" t="str">
        <f>TEXT(SalesDataTable[[#This Row],[Order Date]],"mmm")</f>
        <v>Oct</v>
      </c>
    </row>
    <row r="2217" spans="1:20" ht="15.75" x14ac:dyDescent="0.25">
      <c r="A2217" s="2">
        <v>1226</v>
      </c>
      <c r="B2217" s="3">
        <v>46324</v>
      </c>
      <c r="C2217" s="4" t="s">
        <v>20</v>
      </c>
      <c r="D2217" s="4" t="s">
        <v>21</v>
      </c>
      <c r="E2217" s="4" t="s">
        <v>48</v>
      </c>
      <c r="F2217" s="4" t="s">
        <v>23</v>
      </c>
      <c r="G2217" s="4" t="s">
        <v>34</v>
      </c>
      <c r="H2217" s="4" t="s">
        <v>35</v>
      </c>
      <c r="I2217" s="5">
        <v>1</v>
      </c>
      <c r="J2217" s="6">
        <v>36.58</v>
      </c>
      <c r="K2217" s="7">
        <v>0</v>
      </c>
      <c r="L2217" s="6">
        <v>13.5</v>
      </c>
      <c r="M2217" s="6">
        <f t="shared" si="136"/>
        <v>36.58</v>
      </c>
      <c r="N2217" s="6">
        <f t="shared" si="137"/>
        <v>13.5</v>
      </c>
      <c r="O2217" s="6">
        <f t="shared" si="138"/>
        <v>23.08</v>
      </c>
      <c r="P2217" s="8">
        <f t="shared" si="139"/>
        <v>0.63094587206123565</v>
      </c>
      <c r="Q2217" s="9">
        <f>YEAR(SalesDataTable[[#This Row],[Order Date]])</f>
        <v>2026</v>
      </c>
      <c r="R2217" s="8" t="str">
        <f>"Q"&amp;ROUNDUP(MONTH(SalesDataTable[[#This Row],[Order Date]])/3,0)</f>
        <v>Q4</v>
      </c>
      <c r="S2217" s="5">
        <f>MONTH(SalesDataTable[[#This Row],[Order Date]])</f>
        <v>10</v>
      </c>
      <c r="T2217" s="8" t="str">
        <f>TEXT(SalesDataTable[[#This Row],[Order Date]],"mmm")</f>
        <v>Oct</v>
      </c>
    </row>
    <row r="2218" spans="1:20" ht="15.75" x14ac:dyDescent="0.25">
      <c r="A2218" s="2">
        <v>1245</v>
      </c>
      <c r="B2218" s="3">
        <v>46324</v>
      </c>
      <c r="C2218" s="4" t="s">
        <v>26</v>
      </c>
      <c r="D2218" s="4" t="s">
        <v>47</v>
      </c>
      <c r="E2218" s="4" t="s">
        <v>48</v>
      </c>
      <c r="F2218" s="4" t="s">
        <v>23</v>
      </c>
      <c r="G2218" s="4" t="s">
        <v>54</v>
      </c>
      <c r="H2218" s="4" t="s">
        <v>55</v>
      </c>
      <c r="I2218" s="5">
        <v>2</v>
      </c>
      <c r="J2218" s="6">
        <v>41.06</v>
      </c>
      <c r="K2218" s="7">
        <v>0.05</v>
      </c>
      <c r="L2218" s="6">
        <v>15.07</v>
      </c>
      <c r="M2218" s="6">
        <f t="shared" si="136"/>
        <v>78.013999999999996</v>
      </c>
      <c r="N2218" s="6">
        <f t="shared" si="137"/>
        <v>30.14</v>
      </c>
      <c r="O2218" s="6">
        <f t="shared" si="138"/>
        <v>47.873999999999995</v>
      </c>
      <c r="P2218" s="8">
        <f t="shared" si="139"/>
        <v>0.6136590868305688</v>
      </c>
      <c r="Q2218" s="9">
        <f>YEAR(SalesDataTable[[#This Row],[Order Date]])</f>
        <v>2026</v>
      </c>
      <c r="R2218" s="8" t="str">
        <f>"Q"&amp;ROUNDUP(MONTH(SalesDataTable[[#This Row],[Order Date]])/3,0)</f>
        <v>Q4</v>
      </c>
      <c r="S2218" s="5">
        <f>MONTH(SalesDataTable[[#This Row],[Order Date]])</f>
        <v>10</v>
      </c>
      <c r="T2218" s="8" t="str">
        <f>TEXT(SalesDataTable[[#This Row],[Order Date]],"mmm")</f>
        <v>Oct</v>
      </c>
    </row>
    <row r="2219" spans="1:20" ht="15.75" x14ac:dyDescent="0.25">
      <c r="A2219" s="2">
        <v>1477</v>
      </c>
      <c r="B2219" s="3">
        <v>46324</v>
      </c>
      <c r="C2219" s="4" t="s">
        <v>26</v>
      </c>
      <c r="D2219" s="4" t="s">
        <v>69</v>
      </c>
      <c r="E2219" s="4" t="s">
        <v>48</v>
      </c>
      <c r="F2219" s="4" t="s">
        <v>23</v>
      </c>
      <c r="G2219" s="4" t="s">
        <v>43</v>
      </c>
      <c r="H2219" s="4" t="s">
        <v>71</v>
      </c>
      <c r="I2219" s="5">
        <v>1</v>
      </c>
      <c r="J2219" s="6">
        <v>121.78</v>
      </c>
      <c r="K2219" s="7">
        <v>0.15</v>
      </c>
      <c r="L2219" s="6">
        <v>61.55</v>
      </c>
      <c r="M2219" s="6">
        <f t="shared" si="136"/>
        <v>103.51300000000001</v>
      </c>
      <c r="N2219" s="6">
        <f t="shared" si="137"/>
        <v>61.55</v>
      </c>
      <c r="O2219" s="6">
        <f t="shared" si="138"/>
        <v>41.963000000000008</v>
      </c>
      <c r="P2219" s="8">
        <f t="shared" si="139"/>
        <v>0.40538869513974096</v>
      </c>
      <c r="Q2219" s="9">
        <f>YEAR(SalesDataTable[[#This Row],[Order Date]])</f>
        <v>2026</v>
      </c>
      <c r="R2219" s="8" t="str">
        <f>"Q"&amp;ROUNDUP(MONTH(SalesDataTable[[#This Row],[Order Date]])/3,0)</f>
        <v>Q4</v>
      </c>
      <c r="S2219" s="5">
        <f>MONTH(SalesDataTable[[#This Row],[Order Date]])</f>
        <v>10</v>
      </c>
      <c r="T2219" s="8" t="str">
        <f>TEXT(SalesDataTable[[#This Row],[Order Date]],"mmm")</f>
        <v>Oct</v>
      </c>
    </row>
    <row r="2220" spans="1:20" ht="15.75" x14ac:dyDescent="0.25">
      <c r="A2220" s="2">
        <v>1575</v>
      </c>
      <c r="B2220" s="3">
        <v>46324</v>
      </c>
      <c r="C2220" s="4" t="s">
        <v>40</v>
      </c>
      <c r="D2220" s="4" t="s">
        <v>51</v>
      </c>
      <c r="E2220" s="4" t="s">
        <v>28</v>
      </c>
      <c r="F2220" s="4" t="s">
        <v>23</v>
      </c>
      <c r="G2220" s="4" t="s">
        <v>34</v>
      </c>
      <c r="H2220" s="4" t="s">
        <v>64</v>
      </c>
      <c r="I2220" s="5">
        <v>5</v>
      </c>
      <c r="J2220" s="6">
        <v>130.68</v>
      </c>
      <c r="K2220" s="7">
        <v>0.2</v>
      </c>
      <c r="L2220" s="6">
        <v>67.209999999999994</v>
      </c>
      <c r="M2220" s="6">
        <f t="shared" si="136"/>
        <v>522.72000000000014</v>
      </c>
      <c r="N2220" s="6">
        <f t="shared" si="137"/>
        <v>336.04999999999995</v>
      </c>
      <c r="O2220" s="6">
        <f t="shared" si="138"/>
        <v>186.67000000000019</v>
      </c>
      <c r="P2220" s="8">
        <f t="shared" si="139"/>
        <v>0.35711279461279488</v>
      </c>
      <c r="Q2220" s="9">
        <f>YEAR(SalesDataTable[[#This Row],[Order Date]])</f>
        <v>2026</v>
      </c>
      <c r="R2220" s="8" t="str">
        <f>"Q"&amp;ROUNDUP(MONTH(SalesDataTable[[#This Row],[Order Date]])/3,0)</f>
        <v>Q4</v>
      </c>
      <c r="S2220" s="5">
        <f>MONTH(SalesDataTable[[#This Row],[Order Date]])</f>
        <v>10</v>
      </c>
      <c r="T2220" s="8" t="str">
        <f>TEXT(SalesDataTable[[#This Row],[Order Date]],"mmm")</f>
        <v>Oct</v>
      </c>
    </row>
    <row r="2221" spans="1:20" ht="15.75" x14ac:dyDescent="0.25">
      <c r="A2221" s="2">
        <v>2830</v>
      </c>
      <c r="B2221" s="3">
        <v>46324</v>
      </c>
      <c r="C2221" s="4" t="s">
        <v>31</v>
      </c>
      <c r="D2221" s="4" t="s">
        <v>32</v>
      </c>
      <c r="E2221" s="4" t="s">
        <v>22</v>
      </c>
      <c r="F2221" s="4" t="s">
        <v>33</v>
      </c>
      <c r="G2221" s="4" t="s">
        <v>34</v>
      </c>
      <c r="H2221" s="4" t="s">
        <v>68</v>
      </c>
      <c r="I2221" s="5">
        <v>1</v>
      </c>
      <c r="J2221" s="6">
        <v>161.94999999999999</v>
      </c>
      <c r="K2221" s="7">
        <v>0</v>
      </c>
      <c r="L2221" s="6">
        <v>86.61</v>
      </c>
      <c r="M2221" s="6">
        <f t="shared" si="136"/>
        <v>161.94999999999999</v>
      </c>
      <c r="N2221" s="6">
        <f t="shared" si="137"/>
        <v>86.61</v>
      </c>
      <c r="O2221" s="6">
        <f t="shared" si="138"/>
        <v>75.339999999999989</v>
      </c>
      <c r="P2221" s="8">
        <f t="shared" si="139"/>
        <v>0.46520531028095086</v>
      </c>
      <c r="Q2221" s="9">
        <f>YEAR(SalesDataTable[[#This Row],[Order Date]])</f>
        <v>2026</v>
      </c>
      <c r="R2221" s="8" t="str">
        <f>"Q"&amp;ROUNDUP(MONTH(SalesDataTable[[#This Row],[Order Date]])/3,0)</f>
        <v>Q4</v>
      </c>
      <c r="S2221" s="5">
        <f>MONTH(SalesDataTable[[#This Row],[Order Date]])</f>
        <v>10</v>
      </c>
      <c r="T2221" s="8" t="str">
        <f>TEXT(SalesDataTable[[#This Row],[Order Date]],"mmm")</f>
        <v>Oct</v>
      </c>
    </row>
    <row r="2222" spans="1:20" ht="15.75" x14ac:dyDescent="0.25">
      <c r="A2222" s="2">
        <v>2884</v>
      </c>
      <c r="B2222" s="3">
        <v>46324</v>
      </c>
      <c r="C2222" s="4" t="s">
        <v>20</v>
      </c>
      <c r="D2222" s="4" t="s">
        <v>70</v>
      </c>
      <c r="E2222" s="4" t="s">
        <v>39</v>
      </c>
      <c r="F2222" s="4" t="s">
        <v>23</v>
      </c>
      <c r="G2222" s="4" t="s">
        <v>24</v>
      </c>
      <c r="H2222" s="4" t="s">
        <v>25</v>
      </c>
      <c r="I2222" s="5">
        <v>2</v>
      </c>
      <c r="J2222" s="6">
        <v>83.6</v>
      </c>
      <c r="K2222" s="7">
        <v>0</v>
      </c>
      <c r="L2222" s="6">
        <v>43.01</v>
      </c>
      <c r="M2222" s="6">
        <f t="shared" si="136"/>
        <v>167.2</v>
      </c>
      <c r="N2222" s="6">
        <f t="shared" si="137"/>
        <v>86.02</v>
      </c>
      <c r="O2222" s="6">
        <f t="shared" si="138"/>
        <v>81.179999999999993</v>
      </c>
      <c r="P2222" s="8">
        <f t="shared" si="139"/>
        <v>0.48552631578947369</v>
      </c>
      <c r="Q2222" s="9">
        <f>YEAR(SalesDataTable[[#This Row],[Order Date]])</f>
        <v>2026</v>
      </c>
      <c r="R2222" s="8" t="str">
        <f>"Q"&amp;ROUNDUP(MONTH(SalesDataTable[[#This Row],[Order Date]])/3,0)</f>
        <v>Q4</v>
      </c>
      <c r="S2222" s="5">
        <f>MONTH(SalesDataTable[[#This Row],[Order Date]])</f>
        <v>10</v>
      </c>
      <c r="T2222" s="8" t="str">
        <f>TEXT(SalesDataTable[[#This Row],[Order Date]],"mmm")</f>
        <v>Oct</v>
      </c>
    </row>
    <row r="2223" spans="1:20" ht="15.75" x14ac:dyDescent="0.25">
      <c r="A2223" s="2">
        <v>3093</v>
      </c>
      <c r="B2223" s="3">
        <v>46324</v>
      </c>
      <c r="C2223" s="4" t="s">
        <v>40</v>
      </c>
      <c r="D2223" s="4" t="s">
        <v>41</v>
      </c>
      <c r="E2223" s="4" t="s">
        <v>28</v>
      </c>
      <c r="F2223" s="4" t="s">
        <v>36</v>
      </c>
      <c r="G2223" s="4" t="s">
        <v>43</v>
      </c>
      <c r="H2223" s="4" t="s">
        <v>49</v>
      </c>
      <c r="I2223" s="5">
        <v>3</v>
      </c>
      <c r="J2223" s="6">
        <v>194.19</v>
      </c>
      <c r="K2223" s="7">
        <v>0.15</v>
      </c>
      <c r="L2223" s="6">
        <v>104.22</v>
      </c>
      <c r="M2223" s="6">
        <f t="shared" si="136"/>
        <v>495.18449999999996</v>
      </c>
      <c r="N2223" s="6">
        <f t="shared" si="137"/>
        <v>312.65999999999997</v>
      </c>
      <c r="O2223" s="6">
        <f t="shared" si="138"/>
        <v>182.52449999999999</v>
      </c>
      <c r="P2223" s="8">
        <f t="shared" si="139"/>
        <v>0.36859897674503139</v>
      </c>
      <c r="Q2223" s="9">
        <f>YEAR(SalesDataTable[[#This Row],[Order Date]])</f>
        <v>2026</v>
      </c>
      <c r="R2223" s="8" t="str">
        <f>"Q"&amp;ROUNDUP(MONTH(SalesDataTable[[#This Row],[Order Date]])/3,0)</f>
        <v>Q4</v>
      </c>
      <c r="S2223" s="5">
        <f>MONTH(SalesDataTable[[#This Row],[Order Date]])</f>
        <v>10</v>
      </c>
      <c r="T2223" s="8" t="str">
        <f>TEXT(SalesDataTable[[#This Row],[Order Date]],"mmm")</f>
        <v>Oct</v>
      </c>
    </row>
    <row r="2224" spans="1:20" ht="15.75" x14ac:dyDescent="0.25">
      <c r="A2224" s="2">
        <v>3613</v>
      </c>
      <c r="B2224" s="3">
        <v>46324</v>
      </c>
      <c r="C2224" s="4" t="s">
        <v>26</v>
      </c>
      <c r="D2224" s="4" t="s">
        <v>63</v>
      </c>
      <c r="E2224" s="4" t="s">
        <v>22</v>
      </c>
      <c r="F2224" s="4" t="s">
        <v>23</v>
      </c>
      <c r="G2224" s="4" t="s">
        <v>34</v>
      </c>
      <c r="H2224" s="4" t="s">
        <v>68</v>
      </c>
      <c r="I2224" s="5">
        <v>3</v>
      </c>
      <c r="J2224" s="6">
        <v>167.41</v>
      </c>
      <c r="K2224" s="7">
        <v>0</v>
      </c>
      <c r="L2224" s="6">
        <v>85.33</v>
      </c>
      <c r="M2224" s="6">
        <f t="shared" si="136"/>
        <v>502.23</v>
      </c>
      <c r="N2224" s="6">
        <f t="shared" si="137"/>
        <v>255.99</v>
      </c>
      <c r="O2224" s="6">
        <f t="shared" si="138"/>
        <v>246.24</v>
      </c>
      <c r="P2224" s="8">
        <f t="shared" si="139"/>
        <v>0.49029329191804549</v>
      </c>
      <c r="Q2224" s="9">
        <f>YEAR(SalesDataTable[[#This Row],[Order Date]])</f>
        <v>2026</v>
      </c>
      <c r="R2224" s="8" t="str">
        <f>"Q"&amp;ROUNDUP(MONTH(SalesDataTable[[#This Row],[Order Date]])/3,0)</f>
        <v>Q4</v>
      </c>
      <c r="S2224" s="5">
        <f>MONTH(SalesDataTable[[#This Row],[Order Date]])</f>
        <v>10</v>
      </c>
      <c r="T2224" s="8" t="str">
        <f>TEXT(SalesDataTable[[#This Row],[Order Date]],"mmm")</f>
        <v>Oct</v>
      </c>
    </row>
    <row r="2225" spans="1:20" ht="15.75" x14ac:dyDescent="0.25">
      <c r="A2225" s="2">
        <v>4496</v>
      </c>
      <c r="B2225" s="3">
        <v>46324</v>
      </c>
      <c r="C2225" s="4" t="s">
        <v>40</v>
      </c>
      <c r="D2225" s="4" t="s">
        <v>53</v>
      </c>
      <c r="E2225" s="4" t="s">
        <v>22</v>
      </c>
      <c r="F2225" s="4" t="s">
        <v>23</v>
      </c>
      <c r="G2225" s="4" t="s">
        <v>54</v>
      </c>
      <c r="H2225" s="4" t="s">
        <v>55</v>
      </c>
      <c r="I2225" s="5">
        <v>2</v>
      </c>
      <c r="J2225" s="6">
        <v>40.83</v>
      </c>
      <c r="K2225" s="7">
        <v>0.1</v>
      </c>
      <c r="L2225" s="6">
        <v>14.91</v>
      </c>
      <c r="M2225" s="6">
        <f t="shared" si="136"/>
        <v>73.494</v>
      </c>
      <c r="N2225" s="6">
        <f t="shared" si="137"/>
        <v>29.82</v>
      </c>
      <c r="O2225" s="6">
        <f t="shared" si="138"/>
        <v>43.673999999999999</v>
      </c>
      <c r="P2225" s="8">
        <f t="shared" si="139"/>
        <v>0.59425259204833047</v>
      </c>
      <c r="Q2225" s="9">
        <f>YEAR(SalesDataTable[[#This Row],[Order Date]])</f>
        <v>2026</v>
      </c>
      <c r="R2225" s="8" t="str">
        <f>"Q"&amp;ROUNDUP(MONTH(SalesDataTable[[#This Row],[Order Date]])/3,0)</f>
        <v>Q4</v>
      </c>
      <c r="S2225" s="5">
        <f>MONTH(SalesDataTable[[#This Row],[Order Date]])</f>
        <v>10</v>
      </c>
      <c r="T2225" s="8" t="str">
        <f>TEXT(SalesDataTable[[#This Row],[Order Date]],"mmm")</f>
        <v>Oct</v>
      </c>
    </row>
    <row r="2226" spans="1:20" ht="15.75" x14ac:dyDescent="0.25">
      <c r="A2226" s="2">
        <v>5194</v>
      </c>
      <c r="B2226" s="3">
        <v>46324</v>
      </c>
      <c r="C2226" s="4" t="s">
        <v>20</v>
      </c>
      <c r="D2226" s="4" t="s">
        <v>56</v>
      </c>
      <c r="E2226" s="4" t="s">
        <v>28</v>
      </c>
      <c r="F2226" s="4" t="s">
        <v>36</v>
      </c>
      <c r="G2226" s="4" t="s">
        <v>43</v>
      </c>
      <c r="H2226" s="4" t="s">
        <v>60</v>
      </c>
      <c r="I2226" s="5">
        <v>12</v>
      </c>
      <c r="J2226" s="6">
        <v>80.84</v>
      </c>
      <c r="K2226" s="7">
        <v>0.1</v>
      </c>
      <c r="L2226" s="6">
        <v>38.39</v>
      </c>
      <c r="M2226" s="6">
        <f t="shared" si="136"/>
        <v>873.072</v>
      </c>
      <c r="N2226" s="6">
        <f t="shared" si="137"/>
        <v>460.68</v>
      </c>
      <c r="O2226" s="6">
        <f t="shared" si="138"/>
        <v>412.392</v>
      </c>
      <c r="P2226" s="8">
        <f t="shared" si="139"/>
        <v>0.4723459233602727</v>
      </c>
      <c r="Q2226" s="9">
        <f>YEAR(SalesDataTable[[#This Row],[Order Date]])</f>
        <v>2026</v>
      </c>
      <c r="R2226" s="8" t="str">
        <f>"Q"&amp;ROUNDUP(MONTH(SalesDataTable[[#This Row],[Order Date]])/3,0)</f>
        <v>Q4</v>
      </c>
      <c r="S2226" s="5">
        <f>MONTH(SalesDataTable[[#This Row],[Order Date]])</f>
        <v>10</v>
      </c>
      <c r="T2226" s="8" t="str">
        <f>TEXT(SalesDataTable[[#This Row],[Order Date]],"mmm")</f>
        <v>Oct</v>
      </c>
    </row>
    <row r="2227" spans="1:20" ht="15.75" x14ac:dyDescent="0.25">
      <c r="A2227" s="2">
        <v>339</v>
      </c>
      <c r="B2227" s="3">
        <v>46325</v>
      </c>
      <c r="C2227" s="4" t="s">
        <v>40</v>
      </c>
      <c r="D2227" s="4" t="s">
        <v>67</v>
      </c>
      <c r="E2227" s="4" t="s">
        <v>22</v>
      </c>
      <c r="F2227" s="4" t="s">
        <v>23</v>
      </c>
      <c r="G2227" s="4" t="s">
        <v>24</v>
      </c>
      <c r="H2227" s="4" t="s">
        <v>46</v>
      </c>
      <c r="I2227" s="5">
        <v>1</v>
      </c>
      <c r="J2227" s="6">
        <v>39.65</v>
      </c>
      <c r="K2227" s="7">
        <v>0</v>
      </c>
      <c r="L2227" s="6">
        <v>16.38</v>
      </c>
      <c r="M2227" s="6">
        <f t="shared" si="136"/>
        <v>39.65</v>
      </c>
      <c r="N2227" s="6">
        <f t="shared" si="137"/>
        <v>16.38</v>
      </c>
      <c r="O2227" s="6">
        <f t="shared" si="138"/>
        <v>23.27</v>
      </c>
      <c r="P2227" s="8">
        <f t="shared" si="139"/>
        <v>0.58688524590163937</v>
      </c>
      <c r="Q2227" s="9">
        <f>YEAR(SalesDataTable[[#This Row],[Order Date]])</f>
        <v>2026</v>
      </c>
      <c r="R2227" s="8" t="str">
        <f>"Q"&amp;ROUNDUP(MONTH(SalesDataTable[[#This Row],[Order Date]])/3,0)</f>
        <v>Q4</v>
      </c>
      <c r="S2227" s="5">
        <f>MONTH(SalesDataTable[[#This Row],[Order Date]])</f>
        <v>10</v>
      </c>
      <c r="T2227" s="8" t="str">
        <f>TEXT(SalesDataTable[[#This Row],[Order Date]],"mmm")</f>
        <v>Oct</v>
      </c>
    </row>
    <row r="2228" spans="1:20" ht="15.75" x14ac:dyDescent="0.25">
      <c r="A2228" s="2">
        <v>1199</v>
      </c>
      <c r="B2228" s="3">
        <v>46325</v>
      </c>
      <c r="C2228" s="4" t="s">
        <v>26</v>
      </c>
      <c r="D2228" s="4" t="s">
        <v>63</v>
      </c>
      <c r="E2228" s="4" t="s">
        <v>22</v>
      </c>
      <c r="F2228" s="4" t="s">
        <v>33</v>
      </c>
      <c r="G2228" s="4" t="s">
        <v>24</v>
      </c>
      <c r="H2228" s="4" t="s">
        <v>50</v>
      </c>
      <c r="I2228" s="5">
        <v>1</v>
      </c>
      <c r="J2228" s="6">
        <v>102.47</v>
      </c>
      <c r="K2228" s="7">
        <v>0.1</v>
      </c>
      <c r="L2228" s="6">
        <v>49.75</v>
      </c>
      <c r="M2228" s="6">
        <f t="shared" si="136"/>
        <v>92.222999999999999</v>
      </c>
      <c r="N2228" s="6">
        <f t="shared" si="137"/>
        <v>49.75</v>
      </c>
      <c r="O2228" s="6">
        <f t="shared" si="138"/>
        <v>42.472999999999999</v>
      </c>
      <c r="P2228" s="8">
        <f t="shared" si="139"/>
        <v>0.46054671828068922</v>
      </c>
      <c r="Q2228" s="9">
        <f>YEAR(SalesDataTable[[#This Row],[Order Date]])</f>
        <v>2026</v>
      </c>
      <c r="R2228" s="8" t="str">
        <f>"Q"&amp;ROUNDUP(MONTH(SalesDataTable[[#This Row],[Order Date]])/3,0)</f>
        <v>Q4</v>
      </c>
      <c r="S2228" s="5">
        <f>MONTH(SalesDataTable[[#This Row],[Order Date]])</f>
        <v>10</v>
      </c>
      <c r="T2228" s="8" t="str">
        <f>TEXT(SalesDataTable[[#This Row],[Order Date]],"mmm")</f>
        <v>Oct</v>
      </c>
    </row>
    <row r="2229" spans="1:20" ht="15.75" x14ac:dyDescent="0.25">
      <c r="A2229" s="2">
        <v>1253</v>
      </c>
      <c r="B2229" s="3">
        <v>46325</v>
      </c>
      <c r="C2229" s="4" t="s">
        <v>40</v>
      </c>
      <c r="D2229" s="4" t="s">
        <v>67</v>
      </c>
      <c r="E2229" s="4" t="s">
        <v>39</v>
      </c>
      <c r="F2229" s="4" t="s">
        <v>36</v>
      </c>
      <c r="G2229" s="4" t="s">
        <v>54</v>
      </c>
      <c r="H2229" s="4" t="s">
        <v>55</v>
      </c>
      <c r="I2229" s="5">
        <v>2</v>
      </c>
      <c r="J2229" s="6">
        <v>40.43</v>
      </c>
      <c r="K2229" s="7">
        <v>0</v>
      </c>
      <c r="L2229" s="6">
        <v>14.88</v>
      </c>
      <c r="M2229" s="6">
        <f t="shared" si="136"/>
        <v>80.86</v>
      </c>
      <c r="N2229" s="6">
        <f t="shared" si="137"/>
        <v>29.76</v>
      </c>
      <c r="O2229" s="6">
        <f t="shared" si="138"/>
        <v>51.099999999999994</v>
      </c>
      <c r="P2229" s="8">
        <f t="shared" si="139"/>
        <v>0.63195646796932969</v>
      </c>
      <c r="Q2229" s="9">
        <f>YEAR(SalesDataTable[[#This Row],[Order Date]])</f>
        <v>2026</v>
      </c>
      <c r="R2229" s="8" t="str">
        <f>"Q"&amp;ROUNDUP(MONTH(SalesDataTable[[#This Row],[Order Date]])/3,0)</f>
        <v>Q4</v>
      </c>
      <c r="S2229" s="5">
        <f>MONTH(SalesDataTable[[#This Row],[Order Date]])</f>
        <v>10</v>
      </c>
      <c r="T2229" s="8" t="str">
        <f>TEXT(SalesDataTable[[#This Row],[Order Date]],"mmm")</f>
        <v>Oct</v>
      </c>
    </row>
    <row r="2230" spans="1:20" ht="15.75" x14ac:dyDescent="0.25">
      <c r="A2230" s="2">
        <v>1407</v>
      </c>
      <c r="B2230" s="3">
        <v>46325</v>
      </c>
      <c r="C2230" s="4" t="s">
        <v>40</v>
      </c>
      <c r="D2230" s="4" t="s">
        <v>53</v>
      </c>
      <c r="E2230" s="4" t="s">
        <v>39</v>
      </c>
      <c r="F2230" s="4" t="s">
        <v>36</v>
      </c>
      <c r="G2230" s="4" t="s">
        <v>34</v>
      </c>
      <c r="H2230" s="4" t="s">
        <v>35</v>
      </c>
      <c r="I2230" s="5">
        <v>2</v>
      </c>
      <c r="J2230" s="6">
        <v>35.880000000000003</v>
      </c>
      <c r="K2230" s="7">
        <v>0.05</v>
      </c>
      <c r="L2230" s="6">
        <v>13.52</v>
      </c>
      <c r="M2230" s="6">
        <f t="shared" si="136"/>
        <v>68.171999999999997</v>
      </c>
      <c r="N2230" s="6">
        <f t="shared" si="137"/>
        <v>27.04</v>
      </c>
      <c r="O2230" s="6">
        <f t="shared" si="138"/>
        <v>41.131999999999998</v>
      </c>
      <c r="P2230" s="8">
        <f t="shared" si="139"/>
        <v>0.60335621662852779</v>
      </c>
      <c r="Q2230" s="9">
        <f>YEAR(SalesDataTable[[#This Row],[Order Date]])</f>
        <v>2026</v>
      </c>
      <c r="R2230" s="8" t="str">
        <f>"Q"&amp;ROUNDUP(MONTH(SalesDataTable[[#This Row],[Order Date]])/3,0)</f>
        <v>Q4</v>
      </c>
      <c r="S2230" s="5">
        <f>MONTH(SalesDataTable[[#This Row],[Order Date]])</f>
        <v>10</v>
      </c>
      <c r="T2230" s="8" t="str">
        <f>TEXT(SalesDataTable[[#This Row],[Order Date]],"mmm")</f>
        <v>Oct</v>
      </c>
    </row>
    <row r="2231" spans="1:20" ht="15.75" x14ac:dyDescent="0.25">
      <c r="A2231" s="2">
        <v>2532</v>
      </c>
      <c r="B2231" s="3">
        <v>46325</v>
      </c>
      <c r="C2231" s="4" t="s">
        <v>20</v>
      </c>
      <c r="D2231" s="4" t="s">
        <v>70</v>
      </c>
      <c r="E2231" s="4" t="s">
        <v>48</v>
      </c>
      <c r="F2231" s="4" t="s">
        <v>33</v>
      </c>
      <c r="G2231" s="4" t="s">
        <v>24</v>
      </c>
      <c r="H2231" s="4" t="s">
        <v>25</v>
      </c>
      <c r="I2231" s="5">
        <v>1</v>
      </c>
      <c r="J2231" s="6">
        <v>80.400000000000006</v>
      </c>
      <c r="K2231" s="7">
        <v>0</v>
      </c>
      <c r="L2231" s="6">
        <v>43.34</v>
      </c>
      <c r="M2231" s="6">
        <f t="shared" si="136"/>
        <v>80.400000000000006</v>
      </c>
      <c r="N2231" s="6">
        <f t="shared" si="137"/>
        <v>43.34</v>
      </c>
      <c r="O2231" s="6">
        <f t="shared" si="138"/>
        <v>37.06</v>
      </c>
      <c r="P2231" s="8">
        <f t="shared" si="139"/>
        <v>0.46094527363184079</v>
      </c>
      <c r="Q2231" s="9">
        <f>YEAR(SalesDataTable[[#This Row],[Order Date]])</f>
        <v>2026</v>
      </c>
      <c r="R2231" s="8" t="str">
        <f>"Q"&amp;ROUNDUP(MONTH(SalesDataTable[[#This Row],[Order Date]])/3,0)</f>
        <v>Q4</v>
      </c>
      <c r="S2231" s="5">
        <f>MONTH(SalesDataTable[[#This Row],[Order Date]])</f>
        <v>10</v>
      </c>
      <c r="T2231" s="8" t="str">
        <f>TEXT(SalesDataTable[[#This Row],[Order Date]],"mmm")</f>
        <v>Oct</v>
      </c>
    </row>
    <row r="2232" spans="1:20" ht="15.75" x14ac:dyDescent="0.25">
      <c r="A2232" s="2">
        <v>307</v>
      </c>
      <c r="B2232" s="3">
        <v>46326</v>
      </c>
      <c r="C2232" s="4" t="s">
        <v>40</v>
      </c>
      <c r="D2232" s="4" t="s">
        <v>53</v>
      </c>
      <c r="E2232" s="4" t="s">
        <v>22</v>
      </c>
      <c r="F2232" s="4" t="s">
        <v>23</v>
      </c>
      <c r="G2232" s="4" t="s">
        <v>54</v>
      </c>
      <c r="H2232" s="4" t="s">
        <v>62</v>
      </c>
      <c r="I2232" s="5">
        <v>1</v>
      </c>
      <c r="J2232" s="6">
        <v>37.08</v>
      </c>
      <c r="K2232" s="7">
        <v>0</v>
      </c>
      <c r="L2232" s="6">
        <v>13.62</v>
      </c>
      <c r="M2232" s="6">
        <f t="shared" si="136"/>
        <v>37.08</v>
      </c>
      <c r="N2232" s="6">
        <f t="shared" si="137"/>
        <v>13.62</v>
      </c>
      <c r="O2232" s="6">
        <f t="shared" si="138"/>
        <v>23.46</v>
      </c>
      <c r="P2232" s="8">
        <f t="shared" si="139"/>
        <v>0.63268608414239491</v>
      </c>
      <c r="Q2232" s="9">
        <f>YEAR(SalesDataTable[[#This Row],[Order Date]])</f>
        <v>2026</v>
      </c>
      <c r="R2232" s="8" t="str">
        <f>"Q"&amp;ROUNDUP(MONTH(SalesDataTable[[#This Row],[Order Date]])/3,0)</f>
        <v>Q4</v>
      </c>
      <c r="S2232" s="5">
        <f>MONTH(SalesDataTable[[#This Row],[Order Date]])</f>
        <v>10</v>
      </c>
      <c r="T2232" s="8" t="str">
        <f>TEXT(SalesDataTable[[#This Row],[Order Date]],"mmm")</f>
        <v>Oct</v>
      </c>
    </row>
    <row r="2233" spans="1:20" ht="15.75" x14ac:dyDescent="0.25">
      <c r="A2233" s="2">
        <v>3257</v>
      </c>
      <c r="B2233" s="3">
        <v>46326</v>
      </c>
      <c r="C2233" s="4" t="s">
        <v>40</v>
      </c>
      <c r="D2233" s="4" t="s">
        <v>41</v>
      </c>
      <c r="E2233" s="4" t="s">
        <v>39</v>
      </c>
      <c r="F2233" s="4" t="s">
        <v>33</v>
      </c>
      <c r="G2233" s="4" t="s">
        <v>34</v>
      </c>
      <c r="H2233" s="4" t="s">
        <v>68</v>
      </c>
      <c r="I2233" s="5">
        <v>6</v>
      </c>
      <c r="J2233" s="6">
        <v>165.92</v>
      </c>
      <c r="K2233" s="7">
        <v>0</v>
      </c>
      <c r="L2233" s="6">
        <v>87.55</v>
      </c>
      <c r="M2233" s="6">
        <f t="shared" si="136"/>
        <v>995.52</v>
      </c>
      <c r="N2233" s="6">
        <f t="shared" si="137"/>
        <v>525.29999999999995</v>
      </c>
      <c r="O2233" s="6">
        <f t="shared" si="138"/>
        <v>470.22</v>
      </c>
      <c r="P2233" s="8">
        <f t="shared" si="139"/>
        <v>0.4723360655737705</v>
      </c>
      <c r="Q2233" s="9">
        <f>YEAR(SalesDataTable[[#This Row],[Order Date]])</f>
        <v>2026</v>
      </c>
      <c r="R2233" s="8" t="str">
        <f>"Q"&amp;ROUNDUP(MONTH(SalesDataTable[[#This Row],[Order Date]])/3,0)</f>
        <v>Q4</v>
      </c>
      <c r="S2233" s="5">
        <f>MONTH(SalesDataTable[[#This Row],[Order Date]])</f>
        <v>10</v>
      </c>
      <c r="T2233" s="8" t="str">
        <f>TEXT(SalesDataTable[[#This Row],[Order Date]],"mmm")</f>
        <v>Oct</v>
      </c>
    </row>
    <row r="2234" spans="1:20" ht="15.75" x14ac:dyDescent="0.25">
      <c r="A2234" s="2">
        <v>3739</v>
      </c>
      <c r="B2234" s="3">
        <v>46326</v>
      </c>
      <c r="C2234" s="4" t="s">
        <v>26</v>
      </c>
      <c r="D2234" s="4" t="s">
        <v>63</v>
      </c>
      <c r="E2234" s="4" t="s">
        <v>48</v>
      </c>
      <c r="F2234" s="4" t="s">
        <v>33</v>
      </c>
      <c r="G2234" s="4" t="s">
        <v>34</v>
      </c>
      <c r="H2234" s="4" t="s">
        <v>64</v>
      </c>
      <c r="I2234" s="5">
        <v>1</v>
      </c>
      <c r="J2234" s="6">
        <v>135.19</v>
      </c>
      <c r="K2234" s="7">
        <v>0</v>
      </c>
      <c r="L2234" s="6">
        <v>68.319999999999993</v>
      </c>
      <c r="M2234" s="6">
        <f t="shared" si="136"/>
        <v>135.19</v>
      </c>
      <c r="N2234" s="6">
        <f t="shared" si="137"/>
        <v>68.319999999999993</v>
      </c>
      <c r="O2234" s="6">
        <f t="shared" si="138"/>
        <v>66.87</v>
      </c>
      <c r="P2234" s="8">
        <f t="shared" si="139"/>
        <v>0.49463717730601381</v>
      </c>
      <c r="Q2234" s="9">
        <f>YEAR(SalesDataTable[[#This Row],[Order Date]])</f>
        <v>2026</v>
      </c>
      <c r="R2234" s="8" t="str">
        <f>"Q"&amp;ROUNDUP(MONTH(SalesDataTable[[#This Row],[Order Date]])/3,0)</f>
        <v>Q4</v>
      </c>
      <c r="S2234" s="5">
        <f>MONTH(SalesDataTable[[#This Row],[Order Date]])</f>
        <v>10</v>
      </c>
      <c r="T2234" s="8" t="str">
        <f>TEXT(SalesDataTable[[#This Row],[Order Date]],"mmm")</f>
        <v>Oct</v>
      </c>
    </row>
    <row r="2235" spans="1:20" ht="15.75" x14ac:dyDescent="0.25">
      <c r="A2235" s="2">
        <v>77</v>
      </c>
      <c r="B2235" s="3">
        <v>46327</v>
      </c>
      <c r="C2235" s="4" t="s">
        <v>26</v>
      </c>
      <c r="D2235" s="4" t="s">
        <v>61</v>
      </c>
      <c r="E2235" s="4" t="s">
        <v>22</v>
      </c>
      <c r="F2235" s="4" t="s">
        <v>33</v>
      </c>
      <c r="G2235" s="4" t="s">
        <v>34</v>
      </c>
      <c r="H2235" s="4" t="s">
        <v>64</v>
      </c>
      <c r="I2235" s="5">
        <v>2</v>
      </c>
      <c r="J2235" s="6">
        <v>133.96</v>
      </c>
      <c r="K2235" s="7">
        <v>0.1</v>
      </c>
      <c r="L2235" s="6">
        <v>65.44</v>
      </c>
      <c r="M2235" s="6">
        <f t="shared" si="136"/>
        <v>241.12800000000001</v>
      </c>
      <c r="N2235" s="6">
        <f t="shared" si="137"/>
        <v>130.88</v>
      </c>
      <c r="O2235" s="6">
        <f t="shared" si="138"/>
        <v>110.24800000000002</v>
      </c>
      <c r="P2235" s="8">
        <f t="shared" si="139"/>
        <v>0.4572177432732823</v>
      </c>
      <c r="Q2235" s="9">
        <f>YEAR(SalesDataTable[[#This Row],[Order Date]])</f>
        <v>2026</v>
      </c>
      <c r="R2235" s="8" t="str">
        <f>"Q"&amp;ROUNDUP(MONTH(SalesDataTable[[#This Row],[Order Date]])/3,0)</f>
        <v>Q4</v>
      </c>
      <c r="S2235" s="5">
        <f>MONTH(SalesDataTable[[#This Row],[Order Date]])</f>
        <v>11</v>
      </c>
      <c r="T2235" s="8" t="str">
        <f>TEXT(SalesDataTable[[#This Row],[Order Date]],"mmm")</f>
        <v>Nov</v>
      </c>
    </row>
    <row r="2236" spans="1:20" ht="15.75" x14ac:dyDescent="0.25">
      <c r="A2236" s="2">
        <v>461</v>
      </c>
      <c r="B2236" s="3">
        <v>46327</v>
      </c>
      <c r="C2236" s="4" t="s">
        <v>26</v>
      </c>
      <c r="D2236" s="4" t="s">
        <v>61</v>
      </c>
      <c r="E2236" s="4" t="s">
        <v>48</v>
      </c>
      <c r="F2236" s="4" t="s">
        <v>36</v>
      </c>
      <c r="G2236" s="4" t="s">
        <v>24</v>
      </c>
      <c r="H2236" s="4" t="s">
        <v>42</v>
      </c>
      <c r="I2236" s="5">
        <v>3</v>
      </c>
      <c r="J2236" s="6">
        <v>51.67</v>
      </c>
      <c r="K2236" s="7">
        <v>0.05</v>
      </c>
      <c r="L2236" s="6">
        <v>22.8</v>
      </c>
      <c r="M2236" s="6">
        <f t="shared" si="136"/>
        <v>147.25949999999997</v>
      </c>
      <c r="N2236" s="6">
        <f t="shared" si="137"/>
        <v>68.400000000000006</v>
      </c>
      <c r="O2236" s="6">
        <f t="shared" si="138"/>
        <v>78.859499999999969</v>
      </c>
      <c r="P2236" s="8">
        <f t="shared" si="139"/>
        <v>0.53551383781691497</v>
      </c>
      <c r="Q2236" s="9">
        <f>YEAR(SalesDataTable[[#This Row],[Order Date]])</f>
        <v>2026</v>
      </c>
      <c r="R2236" s="8" t="str">
        <f>"Q"&amp;ROUNDUP(MONTH(SalesDataTable[[#This Row],[Order Date]])/3,0)</f>
        <v>Q4</v>
      </c>
      <c r="S2236" s="5">
        <f>MONTH(SalesDataTable[[#This Row],[Order Date]])</f>
        <v>11</v>
      </c>
      <c r="T2236" s="8" t="str">
        <f>TEXT(SalesDataTable[[#This Row],[Order Date]],"mmm")</f>
        <v>Nov</v>
      </c>
    </row>
    <row r="2237" spans="1:20" ht="15.75" x14ac:dyDescent="0.25">
      <c r="A2237" s="2">
        <v>732</v>
      </c>
      <c r="B2237" s="3">
        <v>46327</v>
      </c>
      <c r="C2237" s="4" t="s">
        <v>26</v>
      </c>
      <c r="D2237" s="4" t="s">
        <v>27</v>
      </c>
      <c r="E2237" s="4" t="s">
        <v>48</v>
      </c>
      <c r="F2237" s="4" t="s">
        <v>23</v>
      </c>
      <c r="G2237" s="4" t="s">
        <v>29</v>
      </c>
      <c r="H2237" s="4" t="s">
        <v>57</v>
      </c>
      <c r="I2237" s="5">
        <v>1</v>
      </c>
      <c r="J2237" s="6">
        <v>150.46</v>
      </c>
      <c r="K2237" s="7">
        <v>0.15</v>
      </c>
      <c r="L2237" s="6">
        <v>78.39</v>
      </c>
      <c r="M2237" s="6">
        <f t="shared" si="136"/>
        <v>127.89100000000001</v>
      </c>
      <c r="N2237" s="6">
        <f t="shared" si="137"/>
        <v>78.39</v>
      </c>
      <c r="O2237" s="6">
        <f t="shared" si="138"/>
        <v>49.501000000000005</v>
      </c>
      <c r="P2237" s="8">
        <f t="shared" si="139"/>
        <v>0.38705616501552104</v>
      </c>
      <c r="Q2237" s="9">
        <f>YEAR(SalesDataTable[[#This Row],[Order Date]])</f>
        <v>2026</v>
      </c>
      <c r="R2237" s="8" t="str">
        <f>"Q"&amp;ROUNDUP(MONTH(SalesDataTable[[#This Row],[Order Date]])/3,0)</f>
        <v>Q4</v>
      </c>
      <c r="S2237" s="5">
        <f>MONTH(SalesDataTable[[#This Row],[Order Date]])</f>
        <v>11</v>
      </c>
      <c r="T2237" s="8" t="str">
        <f>TEXT(SalesDataTable[[#This Row],[Order Date]],"mmm")</f>
        <v>Nov</v>
      </c>
    </row>
    <row r="2238" spans="1:20" ht="15.75" x14ac:dyDescent="0.25">
      <c r="A2238" s="2">
        <v>919</v>
      </c>
      <c r="B2238" s="3">
        <v>46327</v>
      </c>
      <c r="C2238" s="4" t="s">
        <v>40</v>
      </c>
      <c r="D2238" s="4" t="s">
        <v>67</v>
      </c>
      <c r="E2238" s="4" t="s">
        <v>22</v>
      </c>
      <c r="F2238" s="4" t="s">
        <v>33</v>
      </c>
      <c r="G2238" s="4" t="s">
        <v>24</v>
      </c>
      <c r="H2238" s="4" t="s">
        <v>50</v>
      </c>
      <c r="I2238" s="5">
        <v>1</v>
      </c>
      <c r="J2238" s="6">
        <v>103.53</v>
      </c>
      <c r="K2238" s="7">
        <v>0.1</v>
      </c>
      <c r="L2238" s="6">
        <v>51.75</v>
      </c>
      <c r="M2238" s="6">
        <f t="shared" si="136"/>
        <v>93.177000000000007</v>
      </c>
      <c r="N2238" s="6">
        <f t="shared" si="137"/>
        <v>51.75</v>
      </c>
      <c r="O2238" s="6">
        <f t="shared" si="138"/>
        <v>41.427000000000007</v>
      </c>
      <c r="P2238" s="8">
        <f t="shared" si="139"/>
        <v>0.4446054283782479</v>
      </c>
      <c r="Q2238" s="9">
        <f>YEAR(SalesDataTable[[#This Row],[Order Date]])</f>
        <v>2026</v>
      </c>
      <c r="R2238" s="8" t="str">
        <f>"Q"&amp;ROUNDUP(MONTH(SalesDataTable[[#This Row],[Order Date]])/3,0)</f>
        <v>Q4</v>
      </c>
      <c r="S2238" s="5">
        <f>MONTH(SalesDataTable[[#This Row],[Order Date]])</f>
        <v>11</v>
      </c>
      <c r="T2238" s="8" t="str">
        <f>TEXT(SalesDataTable[[#This Row],[Order Date]],"mmm")</f>
        <v>Nov</v>
      </c>
    </row>
    <row r="2239" spans="1:20" ht="15.75" x14ac:dyDescent="0.25">
      <c r="A2239" s="2">
        <v>949</v>
      </c>
      <c r="B2239" s="3">
        <v>46327</v>
      </c>
      <c r="C2239" s="4" t="s">
        <v>31</v>
      </c>
      <c r="D2239" s="4" t="s">
        <v>32</v>
      </c>
      <c r="E2239" s="4" t="s">
        <v>22</v>
      </c>
      <c r="F2239" s="4" t="s">
        <v>23</v>
      </c>
      <c r="G2239" s="4" t="s">
        <v>24</v>
      </c>
      <c r="H2239" s="4" t="s">
        <v>50</v>
      </c>
      <c r="I2239" s="5">
        <v>4</v>
      </c>
      <c r="J2239" s="6">
        <v>103.33</v>
      </c>
      <c r="K2239" s="7">
        <v>0</v>
      </c>
      <c r="L2239" s="6">
        <v>49.15</v>
      </c>
      <c r="M2239" s="6">
        <f t="shared" si="136"/>
        <v>413.32</v>
      </c>
      <c r="N2239" s="6">
        <f t="shared" si="137"/>
        <v>196.6</v>
      </c>
      <c r="O2239" s="6">
        <f t="shared" si="138"/>
        <v>216.72</v>
      </c>
      <c r="P2239" s="8">
        <f t="shared" si="139"/>
        <v>0.5243394948224136</v>
      </c>
      <c r="Q2239" s="9">
        <f>YEAR(SalesDataTable[[#This Row],[Order Date]])</f>
        <v>2026</v>
      </c>
      <c r="R2239" s="8" t="str">
        <f>"Q"&amp;ROUNDUP(MONTH(SalesDataTable[[#This Row],[Order Date]])/3,0)</f>
        <v>Q4</v>
      </c>
      <c r="S2239" s="5">
        <f>MONTH(SalesDataTable[[#This Row],[Order Date]])</f>
        <v>11</v>
      </c>
      <c r="T2239" s="8" t="str">
        <f>TEXT(SalesDataTable[[#This Row],[Order Date]],"mmm")</f>
        <v>Nov</v>
      </c>
    </row>
    <row r="2240" spans="1:20" ht="15.75" x14ac:dyDescent="0.25">
      <c r="A2240" s="2">
        <v>1185</v>
      </c>
      <c r="B2240" s="3">
        <v>46327</v>
      </c>
      <c r="C2240" s="4" t="s">
        <v>40</v>
      </c>
      <c r="D2240" s="4" t="s">
        <v>53</v>
      </c>
      <c r="E2240" s="4" t="s">
        <v>28</v>
      </c>
      <c r="F2240" s="4" t="s">
        <v>36</v>
      </c>
      <c r="G2240" s="4" t="s">
        <v>34</v>
      </c>
      <c r="H2240" s="4" t="s">
        <v>35</v>
      </c>
      <c r="I2240" s="5">
        <v>5</v>
      </c>
      <c r="J2240" s="6">
        <v>37.08</v>
      </c>
      <c r="K2240" s="7">
        <v>0.15</v>
      </c>
      <c r="L2240" s="6">
        <v>13.27</v>
      </c>
      <c r="M2240" s="6">
        <f t="shared" si="136"/>
        <v>157.58999999999997</v>
      </c>
      <c r="N2240" s="6">
        <f t="shared" si="137"/>
        <v>66.349999999999994</v>
      </c>
      <c r="O2240" s="6">
        <f t="shared" si="138"/>
        <v>91.239999999999981</v>
      </c>
      <c r="P2240" s="8">
        <f t="shared" si="139"/>
        <v>0.57897074687480166</v>
      </c>
      <c r="Q2240" s="9">
        <f>YEAR(SalesDataTable[[#This Row],[Order Date]])</f>
        <v>2026</v>
      </c>
      <c r="R2240" s="8" t="str">
        <f>"Q"&amp;ROUNDUP(MONTH(SalesDataTable[[#This Row],[Order Date]])/3,0)</f>
        <v>Q4</v>
      </c>
      <c r="S2240" s="5">
        <f>MONTH(SalesDataTable[[#This Row],[Order Date]])</f>
        <v>11</v>
      </c>
      <c r="T2240" s="8" t="str">
        <f>TEXT(SalesDataTable[[#This Row],[Order Date]],"mmm")</f>
        <v>Nov</v>
      </c>
    </row>
    <row r="2241" spans="1:20" ht="15.75" x14ac:dyDescent="0.25">
      <c r="A2241" s="2">
        <v>1248</v>
      </c>
      <c r="B2241" s="3">
        <v>46327</v>
      </c>
      <c r="C2241" s="4" t="s">
        <v>20</v>
      </c>
      <c r="D2241" s="4" t="s">
        <v>21</v>
      </c>
      <c r="E2241" s="4" t="s">
        <v>28</v>
      </c>
      <c r="F2241" s="4" t="s">
        <v>36</v>
      </c>
      <c r="G2241" s="4" t="s">
        <v>34</v>
      </c>
      <c r="H2241" s="4" t="s">
        <v>64</v>
      </c>
      <c r="I2241" s="5">
        <v>5</v>
      </c>
      <c r="J2241" s="6">
        <v>132.33000000000001</v>
      </c>
      <c r="K2241" s="7">
        <v>0.2</v>
      </c>
      <c r="L2241" s="6">
        <v>65.2</v>
      </c>
      <c r="M2241" s="6">
        <f t="shared" si="136"/>
        <v>529.32000000000005</v>
      </c>
      <c r="N2241" s="6">
        <f t="shared" si="137"/>
        <v>326</v>
      </c>
      <c r="O2241" s="6">
        <f t="shared" si="138"/>
        <v>203.32000000000005</v>
      </c>
      <c r="P2241" s="8">
        <f t="shared" si="139"/>
        <v>0.3841154689034989</v>
      </c>
      <c r="Q2241" s="9">
        <f>YEAR(SalesDataTable[[#This Row],[Order Date]])</f>
        <v>2026</v>
      </c>
      <c r="R2241" s="8" t="str">
        <f>"Q"&amp;ROUNDUP(MONTH(SalesDataTable[[#This Row],[Order Date]])/3,0)</f>
        <v>Q4</v>
      </c>
      <c r="S2241" s="5">
        <f>MONTH(SalesDataTable[[#This Row],[Order Date]])</f>
        <v>11</v>
      </c>
      <c r="T2241" s="8" t="str">
        <f>TEXT(SalesDataTable[[#This Row],[Order Date]],"mmm")</f>
        <v>Nov</v>
      </c>
    </row>
    <row r="2242" spans="1:20" ht="15.75" x14ac:dyDescent="0.25">
      <c r="A2242" s="2">
        <v>2129</v>
      </c>
      <c r="B2242" s="3">
        <v>46327</v>
      </c>
      <c r="C2242" s="4" t="s">
        <v>40</v>
      </c>
      <c r="D2242" s="4" t="s">
        <v>67</v>
      </c>
      <c r="E2242" s="4" t="s">
        <v>39</v>
      </c>
      <c r="F2242" s="4" t="s">
        <v>33</v>
      </c>
      <c r="G2242" s="4" t="s">
        <v>24</v>
      </c>
      <c r="H2242" s="4" t="s">
        <v>42</v>
      </c>
      <c r="I2242" s="5">
        <v>2</v>
      </c>
      <c r="J2242" s="6">
        <v>50.43</v>
      </c>
      <c r="K2242" s="7">
        <v>0</v>
      </c>
      <c r="L2242" s="6">
        <v>22.54</v>
      </c>
      <c r="M2242" s="6">
        <f t="shared" ref="M2242:M2305" si="140">I2242*J2242*(1-K2242)</f>
        <v>100.86</v>
      </c>
      <c r="N2242" s="6">
        <f t="shared" ref="N2242:N2305" si="141">I2242*L2242</f>
        <v>45.08</v>
      </c>
      <c r="O2242" s="6">
        <f t="shared" ref="O2242:O2305" si="142">M2242-N2242</f>
        <v>55.78</v>
      </c>
      <c r="P2242" s="8">
        <f t="shared" ref="P2242:P2305" si="143">IFERROR(O2242/M2242,0)</f>
        <v>0.55304382312115807</v>
      </c>
      <c r="Q2242" s="9">
        <f>YEAR(SalesDataTable[[#This Row],[Order Date]])</f>
        <v>2026</v>
      </c>
      <c r="R2242" s="8" t="str">
        <f>"Q"&amp;ROUNDUP(MONTH(SalesDataTable[[#This Row],[Order Date]])/3,0)</f>
        <v>Q4</v>
      </c>
      <c r="S2242" s="5">
        <f>MONTH(SalesDataTable[[#This Row],[Order Date]])</f>
        <v>11</v>
      </c>
      <c r="T2242" s="8" t="str">
        <f>TEXT(SalesDataTable[[#This Row],[Order Date]],"mmm")</f>
        <v>Nov</v>
      </c>
    </row>
    <row r="2243" spans="1:20" ht="15.75" x14ac:dyDescent="0.25">
      <c r="A2243" s="2">
        <v>2850</v>
      </c>
      <c r="B2243" s="3">
        <v>46327</v>
      </c>
      <c r="C2243" s="4" t="s">
        <v>31</v>
      </c>
      <c r="D2243" s="4" t="s">
        <v>32</v>
      </c>
      <c r="E2243" s="4" t="s">
        <v>28</v>
      </c>
      <c r="F2243" s="4" t="s">
        <v>23</v>
      </c>
      <c r="G2243" s="4" t="s">
        <v>54</v>
      </c>
      <c r="H2243" s="4" t="s">
        <v>65</v>
      </c>
      <c r="I2243" s="5">
        <v>3</v>
      </c>
      <c r="J2243" s="6">
        <v>50.05</v>
      </c>
      <c r="K2243" s="7">
        <v>0.15</v>
      </c>
      <c r="L2243" s="6">
        <v>22.36</v>
      </c>
      <c r="M2243" s="6">
        <f t="shared" si="140"/>
        <v>127.62749999999998</v>
      </c>
      <c r="N2243" s="6">
        <f t="shared" si="141"/>
        <v>67.08</v>
      </c>
      <c r="O2243" s="6">
        <f t="shared" si="142"/>
        <v>60.547499999999985</v>
      </c>
      <c r="P2243" s="8">
        <f t="shared" si="143"/>
        <v>0.47440794499618022</v>
      </c>
      <c r="Q2243" s="9">
        <f>YEAR(SalesDataTable[[#This Row],[Order Date]])</f>
        <v>2026</v>
      </c>
      <c r="R2243" s="8" t="str">
        <f>"Q"&amp;ROUNDUP(MONTH(SalesDataTable[[#This Row],[Order Date]])/3,0)</f>
        <v>Q4</v>
      </c>
      <c r="S2243" s="5">
        <f>MONTH(SalesDataTable[[#This Row],[Order Date]])</f>
        <v>11</v>
      </c>
      <c r="T2243" s="8" t="str">
        <f>TEXT(SalesDataTable[[#This Row],[Order Date]],"mmm")</f>
        <v>Nov</v>
      </c>
    </row>
    <row r="2244" spans="1:20" ht="15.75" x14ac:dyDescent="0.25">
      <c r="A2244" s="2">
        <v>3477</v>
      </c>
      <c r="B2244" s="3">
        <v>46327</v>
      </c>
      <c r="C2244" s="4" t="s">
        <v>40</v>
      </c>
      <c r="D2244" s="4" t="s">
        <v>67</v>
      </c>
      <c r="E2244" s="4" t="s">
        <v>22</v>
      </c>
      <c r="F2244" s="4" t="s">
        <v>23</v>
      </c>
      <c r="G2244" s="4" t="s">
        <v>43</v>
      </c>
      <c r="H2244" s="4" t="s">
        <v>49</v>
      </c>
      <c r="I2244" s="5">
        <v>1</v>
      </c>
      <c r="J2244" s="6">
        <v>197.14</v>
      </c>
      <c r="K2244" s="7">
        <v>0.05</v>
      </c>
      <c r="L2244" s="6">
        <v>102.87</v>
      </c>
      <c r="M2244" s="6">
        <f t="shared" si="140"/>
        <v>187.28299999999999</v>
      </c>
      <c r="N2244" s="6">
        <f t="shared" si="141"/>
        <v>102.87</v>
      </c>
      <c r="O2244" s="6">
        <f t="shared" si="142"/>
        <v>84.412999999999982</v>
      </c>
      <c r="P2244" s="8">
        <f t="shared" si="143"/>
        <v>0.45072430492890431</v>
      </c>
      <c r="Q2244" s="9">
        <f>YEAR(SalesDataTable[[#This Row],[Order Date]])</f>
        <v>2026</v>
      </c>
      <c r="R2244" s="8" t="str">
        <f>"Q"&amp;ROUNDUP(MONTH(SalesDataTable[[#This Row],[Order Date]])/3,0)</f>
        <v>Q4</v>
      </c>
      <c r="S2244" s="5">
        <f>MONTH(SalesDataTable[[#This Row],[Order Date]])</f>
        <v>11</v>
      </c>
      <c r="T2244" s="8" t="str">
        <f>TEXT(SalesDataTable[[#This Row],[Order Date]],"mmm")</f>
        <v>Nov</v>
      </c>
    </row>
    <row r="2245" spans="1:20" ht="15.75" x14ac:dyDescent="0.25">
      <c r="A2245" s="2">
        <v>4673</v>
      </c>
      <c r="B2245" s="3">
        <v>46327</v>
      </c>
      <c r="C2245" s="4" t="s">
        <v>20</v>
      </c>
      <c r="D2245" s="4" t="s">
        <v>21</v>
      </c>
      <c r="E2245" s="4" t="s">
        <v>28</v>
      </c>
      <c r="F2245" s="4" t="s">
        <v>36</v>
      </c>
      <c r="G2245" s="4" t="s">
        <v>29</v>
      </c>
      <c r="H2245" s="4" t="s">
        <v>66</v>
      </c>
      <c r="I2245" s="5">
        <v>5</v>
      </c>
      <c r="J2245" s="6">
        <v>72.13</v>
      </c>
      <c r="K2245" s="7">
        <v>0.1</v>
      </c>
      <c r="L2245" s="6">
        <v>31.41</v>
      </c>
      <c r="M2245" s="6">
        <f t="shared" si="140"/>
        <v>324.58499999999998</v>
      </c>
      <c r="N2245" s="6">
        <f t="shared" si="141"/>
        <v>157.05000000000001</v>
      </c>
      <c r="O2245" s="6">
        <f t="shared" si="142"/>
        <v>167.53499999999997</v>
      </c>
      <c r="P2245" s="8">
        <f t="shared" si="143"/>
        <v>0.51615139331762094</v>
      </c>
      <c r="Q2245" s="9">
        <f>YEAR(SalesDataTable[[#This Row],[Order Date]])</f>
        <v>2026</v>
      </c>
      <c r="R2245" s="8" t="str">
        <f>"Q"&amp;ROUNDUP(MONTH(SalesDataTable[[#This Row],[Order Date]])/3,0)</f>
        <v>Q4</v>
      </c>
      <c r="S2245" s="5">
        <f>MONTH(SalesDataTable[[#This Row],[Order Date]])</f>
        <v>11</v>
      </c>
      <c r="T2245" s="8" t="str">
        <f>TEXT(SalesDataTable[[#This Row],[Order Date]],"mmm")</f>
        <v>Nov</v>
      </c>
    </row>
    <row r="2246" spans="1:20" ht="15.75" x14ac:dyDescent="0.25">
      <c r="A2246" s="2">
        <v>4679</v>
      </c>
      <c r="B2246" s="3">
        <v>46327</v>
      </c>
      <c r="C2246" s="4" t="s">
        <v>26</v>
      </c>
      <c r="D2246" s="4" t="s">
        <v>63</v>
      </c>
      <c r="E2246" s="4" t="s">
        <v>28</v>
      </c>
      <c r="F2246" s="4" t="s">
        <v>23</v>
      </c>
      <c r="G2246" s="4" t="s">
        <v>43</v>
      </c>
      <c r="H2246" s="4" t="s">
        <v>44</v>
      </c>
      <c r="I2246" s="5">
        <v>8</v>
      </c>
      <c r="J2246" s="6">
        <v>341.51</v>
      </c>
      <c r="K2246" s="7">
        <v>0.1</v>
      </c>
      <c r="L2246" s="6">
        <v>200.1</v>
      </c>
      <c r="M2246" s="6">
        <f t="shared" si="140"/>
        <v>2458.8719999999998</v>
      </c>
      <c r="N2246" s="6">
        <f t="shared" si="141"/>
        <v>1600.8</v>
      </c>
      <c r="O2246" s="6">
        <f t="shared" si="142"/>
        <v>858.07199999999989</v>
      </c>
      <c r="P2246" s="8">
        <f t="shared" si="143"/>
        <v>0.34896977150498276</v>
      </c>
      <c r="Q2246" s="9">
        <f>YEAR(SalesDataTable[[#This Row],[Order Date]])</f>
        <v>2026</v>
      </c>
      <c r="R2246" s="8" t="str">
        <f>"Q"&amp;ROUNDUP(MONTH(SalesDataTable[[#This Row],[Order Date]])/3,0)</f>
        <v>Q4</v>
      </c>
      <c r="S2246" s="5">
        <f>MONTH(SalesDataTable[[#This Row],[Order Date]])</f>
        <v>11</v>
      </c>
      <c r="T2246" s="8" t="str">
        <f>TEXT(SalesDataTable[[#This Row],[Order Date]],"mmm")</f>
        <v>Nov</v>
      </c>
    </row>
    <row r="2247" spans="1:20" ht="15.75" x14ac:dyDescent="0.25">
      <c r="A2247" s="2">
        <v>4809</v>
      </c>
      <c r="B2247" s="3">
        <v>46327</v>
      </c>
      <c r="C2247" s="4" t="s">
        <v>26</v>
      </c>
      <c r="D2247" s="4" t="s">
        <v>61</v>
      </c>
      <c r="E2247" s="4" t="s">
        <v>22</v>
      </c>
      <c r="F2247" s="4" t="s">
        <v>33</v>
      </c>
      <c r="G2247" s="4" t="s">
        <v>34</v>
      </c>
      <c r="H2247" s="4" t="s">
        <v>35</v>
      </c>
      <c r="I2247" s="5">
        <v>1</v>
      </c>
      <c r="J2247" s="6">
        <v>36.47</v>
      </c>
      <c r="K2247" s="7">
        <v>0.05</v>
      </c>
      <c r="L2247" s="6">
        <v>13.88</v>
      </c>
      <c r="M2247" s="6">
        <f t="shared" si="140"/>
        <v>34.646499999999996</v>
      </c>
      <c r="N2247" s="6">
        <f t="shared" si="141"/>
        <v>13.88</v>
      </c>
      <c r="O2247" s="6">
        <f t="shared" si="142"/>
        <v>20.766499999999994</v>
      </c>
      <c r="P2247" s="8">
        <f t="shared" si="143"/>
        <v>0.59938233299178834</v>
      </c>
      <c r="Q2247" s="9">
        <f>YEAR(SalesDataTable[[#This Row],[Order Date]])</f>
        <v>2026</v>
      </c>
      <c r="R2247" s="8" t="str">
        <f>"Q"&amp;ROUNDUP(MONTH(SalesDataTable[[#This Row],[Order Date]])/3,0)</f>
        <v>Q4</v>
      </c>
      <c r="S2247" s="5">
        <f>MONTH(SalesDataTable[[#This Row],[Order Date]])</f>
        <v>11</v>
      </c>
      <c r="T2247" s="8" t="str">
        <f>TEXT(SalesDataTable[[#This Row],[Order Date]],"mmm")</f>
        <v>Nov</v>
      </c>
    </row>
    <row r="2248" spans="1:20" ht="15.75" x14ac:dyDescent="0.25">
      <c r="A2248" s="2">
        <v>4849</v>
      </c>
      <c r="B2248" s="3">
        <v>46327</v>
      </c>
      <c r="C2248" s="4" t="s">
        <v>20</v>
      </c>
      <c r="D2248" s="4" t="s">
        <v>21</v>
      </c>
      <c r="E2248" s="4" t="s">
        <v>22</v>
      </c>
      <c r="F2248" s="4" t="s">
        <v>33</v>
      </c>
      <c r="G2248" s="4" t="s">
        <v>34</v>
      </c>
      <c r="H2248" s="4" t="s">
        <v>35</v>
      </c>
      <c r="I2248" s="5">
        <v>4</v>
      </c>
      <c r="J2248" s="6">
        <v>35.69</v>
      </c>
      <c r="K2248" s="7">
        <v>0.15</v>
      </c>
      <c r="L2248" s="6">
        <v>13.52</v>
      </c>
      <c r="M2248" s="6">
        <f t="shared" si="140"/>
        <v>121.34599999999999</v>
      </c>
      <c r="N2248" s="6">
        <f t="shared" si="141"/>
        <v>54.08</v>
      </c>
      <c r="O2248" s="6">
        <f t="shared" si="142"/>
        <v>67.265999999999991</v>
      </c>
      <c r="P2248" s="8">
        <f t="shared" si="143"/>
        <v>0.55433224004087478</v>
      </c>
      <c r="Q2248" s="9">
        <f>YEAR(SalesDataTable[[#This Row],[Order Date]])</f>
        <v>2026</v>
      </c>
      <c r="R2248" s="8" t="str">
        <f>"Q"&amp;ROUNDUP(MONTH(SalesDataTable[[#This Row],[Order Date]])/3,0)</f>
        <v>Q4</v>
      </c>
      <c r="S2248" s="5">
        <f>MONTH(SalesDataTable[[#This Row],[Order Date]])</f>
        <v>11</v>
      </c>
      <c r="T2248" s="8" t="str">
        <f>TEXT(SalesDataTable[[#This Row],[Order Date]],"mmm")</f>
        <v>Nov</v>
      </c>
    </row>
    <row r="2249" spans="1:20" ht="15.75" x14ac:dyDescent="0.25">
      <c r="A2249" s="2">
        <v>436</v>
      </c>
      <c r="B2249" s="3">
        <v>46328</v>
      </c>
      <c r="C2249" s="4" t="s">
        <v>31</v>
      </c>
      <c r="D2249" s="4" t="s">
        <v>59</v>
      </c>
      <c r="E2249" s="4" t="s">
        <v>22</v>
      </c>
      <c r="F2249" s="4" t="s">
        <v>33</v>
      </c>
      <c r="G2249" s="4" t="s">
        <v>34</v>
      </c>
      <c r="H2249" s="4" t="s">
        <v>35</v>
      </c>
      <c r="I2249" s="5">
        <v>2</v>
      </c>
      <c r="J2249" s="6">
        <v>35.340000000000003</v>
      </c>
      <c r="K2249" s="7">
        <v>0.1</v>
      </c>
      <c r="L2249" s="6">
        <v>13.82</v>
      </c>
      <c r="M2249" s="6">
        <f t="shared" si="140"/>
        <v>63.612000000000009</v>
      </c>
      <c r="N2249" s="6">
        <f t="shared" si="141"/>
        <v>27.64</v>
      </c>
      <c r="O2249" s="6">
        <f t="shared" si="142"/>
        <v>35.972000000000008</v>
      </c>
      <c r="P2249" s="8">
        <f t="shared" si="143"/>
        <v>0.56549078790165386</v>
      </c>
      <c r="Q2249" s="9">
        <f>YEAR(SalesDataTable[[#This Row],[Order Date]])</f>
        <v>2026</v>
      </c>
      <c r="R2249" s="8" t="str">
        <f>"Q"&amp;ROUNDUP(MONTH(SalesDataTable[[#This Row],[Order Date]])/3,0)</f>
        <v>Q4</v>
      </c>
      <c r="S2249" s="5">
        <f>MONTH(SalesDataTable[[#This Row],[Order Date]])</f>
        <v>11</v>
      </c>
      <c r="T2249" s="8" t="str">
        <f>TEXT(SalesDataTable[[#This Row],[Order Date]],"mmm")</f>
        <v>Nov</v>
      </c>
    </row>
    <row r="2250" spans="1:20" ht="15.75" x14ac:dyDescent="0.25">
      <c r="A2250" s="2">
        <v>879</v>
      </c>
      <c r="B2250" s="3">
        <v>46328</v>
      </c>
      <c r="C2250" s="4" t="s">
        <v>31</v>
      </c>
      <c r="D2250" s="4" t="s">
        <v>59</v>
      </c>
      <c r="E2250" s="4" t="s">
        <v>22</v>
      </c>
      <c r="F2250" s="4" t="s">
        <v>33</v>
      </c>
      <c r="G2250" s="4" t="s">
        <v>34</v>
      </c>
      <c r="H2250" s="4" t="s">
        <v>52</v>
      </c>
      <c r="I2250" s="5">
        <v>4</v>
      </c>
      <c r="J2250" s="6">
        <v>46.8</v>
      </c>
      <c r="K2250" s="7">
        <v>0.05</v>
      </c>
      <c r="L2250" s="6">
        <v>18.52</v>
      </c>
      <c r="M2250" s="6">
        <f t="shared" si="140"/>
        <v>177.83999999999997</v>
      </c>
      <c r="N2250" s="6">
        <f t="shared" si="141"/>
        <v>74.08</v>
      </c>
      <c r="O2250" s="6">
        <f t="shared" si="142"/>
        <v>103.75999999999998</v>
      </c>
      <c r="P2250" s="8">
        <f t="shared" si="143"/>
        <v>0.58344579397210972</v>
      </c>
      <c r="Q2250" s="9">
        <f>YEAR(SalesDataTable[[#This Row],[Order Date]])</f>
        <v>2026</v>
      </c>
      <c r="R2250" s="8" t="str">
        <f>"Q"&amp;ROUNDUP(MONTH(SalesDataTable[[#This Row],[Order Date]])/3,0)</f>
        <v>Q4</v>
      </c>
      <c r="S2250" s="5">
        <f>MONTH(SalesDataTable[[#This Row],[Order Date]])</f>
        <v>11</v>
      </c>
      <c r="T2250" s="8" t="str">
        <f>TEXT(SalesDataTable[[#This Row],[Order Date]],"mmm")</f>
        <v>Nov</v>
      </c>
    </row>
    <row r="2251" spans="1:20" ht="15.75" x14ac:dyDescent="0.25">
      <c r="A2251" s="2">
        <v>955</v>
      </c>
      <c r="B2251" s="3">
        <v>46328</v>
      </c>
      <c r="C2251" s="4" t="s">
        <v>40</v>
      </c>
      <c r="D2251" s="4" t="s">
        <v>67</v>
      </c>
      <c r="E2251" s="4" t="s">
        <v>39</v>
      </c>
      <c r="F2251" s="4" t="s">
        <v>33</v>
      </c>
      <c r="G2251" s="4" t="s">
        <v>43</v>
      </c>
      <c r="H2251" s="4" t="s">
        <v>49</v>
      </c>
      <c r="I2251" s="5">
        <v>1</v>
      </c>
      <c r="J2251" s="6">
        <v>198.34</v>
      </c>
      <c r="K2251" s="7">
        <v>0.05</v>
      </c>
      <c r="L2251" s="6">
        <v>103.2</v>
      </c>
      <c r="M2251" s="6">
        <f t="shared" si="140"/>
        <v>188.423</v>
      </c>
      <c r="N2251" s="6">
        <f t="shared" si="141"/>
        <v>103.2</v>
      </c>
      <c r="O2251" s="6">
        <f t="shared" si="142"/>
        <v>85.222999999999999</v>
      </c>
      <c r="P2251" s="8">
        <f t="shared" si="143"/>
        <v>0.45229616341954004</v>
      </c>
      <c r="Q2251" s="9">
        <f>YEAR(SalesDataTable[[#This Row],[Order Date]])</f>
        <v>2026</v>
      </c>
      <c r="R2251" s="8" t="str">
        <f>"Q"&amp;ROUNDUP(MONTH(SalesDataTable[[#This Row],[Order Date]])/3,0)</f>
        <v>Q4</v>
      </c>
      <c r="S2251" s="5">
        <f>MONTH(SalesDataTable[[#This Row],[Order Date]])</f>
        <v>11</v>
      </c>
      <c r="T2251" s="8" t="str">
        <f>TEXT(SalesDataTable[[#This Row],[Order Date]],"mmm")</f>
        <v>Nov</v>
      </c>
    </row>
    <row r="2252" spans="1:20" ht="15.75" x14ac:dyDescent="0.25">
      <c r="A2252" s="2">
        <v>1068</v>
      </c>
      <c r="B2252" s="3">
        <v>46328</v>
      </c>
      <c r="C2252" s="4" t="s">
        <v>26</v>
      </c>
      <c r="D2252" s="4" t="s">
        <v>47</v>
      </c>
      <c r="E2252" s="4" t="s">
        <v>22</v>
      </c>
      <c r="F2252" s="4" t="s">
        <v>23</v>
      </c>
      <c r="G2252" s="4" t="s">
        <v>54</v>
      </c>
      <c r="H2252" s="4" t="s">
        <v>58</v>
      </c>
      <c r="I2252" s="5">
        <v>5</v>
      </c>
      <c r="J2252" s="6">
        <v>122.26</v>
      </c>
      <c r="K2252" s="7">
        <v>0.1</v>
      </c>
      <c r="L2252" s="6">
        <v>68.3</v>
      </c>
      <c r="M2252" s="6">
        <f t="shared" si="140"/>
        <v>550.17000000000007</v>
      </c>
      <c r="N2252" s="6">
        <f t="shared" si="141"/>
        <v>341.5</v>
      </c>
      <c r="O2252" s="6">
        <f t="shared" si="142"/>
        <v>208.67000000000007</v>
      </c>
      <c r="P2252" s="8">
        <f t="shared" si="143"/>
        <v>0.37928276714470083</v>
      </c>
      <c r="Q2252" s="9">
        <f>YEAR(SalesDataTable[[#This Row],[Order Date]])</f>
        <v>2026</v>
      </c>
      <c r="R2252" s="8" t="str">
        <f>"Q"&amp;ROUNDUP(MONTH(SalesDataTable[[#This Row],[Order Date]])/3,0)</f>
        <v>Q4</v>
      </c>
      <c r="S2252" s="5">
        <f>MONTH(SalesDataTable[[#This Row],[Order Date]])</f>
        <v>11</v>
      </c>
      <c r="T2252" s="8" t="str">
        <f>TEXT(SalesDataTable[[#This Row],[Order Date]],"mmm")</f>
        <v>Nov</v>
      </c>
    </row>
    <row r="2253" spans="1:20" ht="15.75" x14ac:dyDescent="0.25">
      <c r="A2253" s="2">
        <v>1733</v>
      </c>
      <c r="B2253" s="3">
        <v>46328</v>
      </c>
      <c r="C2253" s="4" t="s">
        <v>20</v>
      </c>
      <c r="D2253" s="4" t="s">
        <v>56</v>
      </c>
      <c r="E2253" s="4" t="s">
        <v>28</v>
      </c>
      <c r="F2253" s="4" t="s">
        <v>23</v>
      </c>
      <c r="G2253" s="4" t="s">
        <v>29</v>
      </c>
      <c r="H2253" s="4" t="s">
        <v>66</v>
      </c>
      <c r="I2253" s="5">
        <v>3</v>
      </c>
      <c r="J2253" s="6">
        <v>71.12</v>
      </c>
      <c r="K2253" s="7">
        <v>0.15</v>
      </c>
      <c r="L2253" s="6">
        <v>33.090000000000003</v>
      </c>
      <c r="M2253" s="6">
        <f t="shared" si="140"/>
        <v>181.35599999999999</v>
      </c>
      <c r="N2253" s="6">
        <f t="shared" si="141"/>
        <v>99.27000000000001</v>
      </c>
      <c r="O2253" s="6">
        <f t="shared" si="142"/>
        <v>82.085999999999984</v>
      </c>
      <c r="P2253" s="8">
        <f t="shared" si="143"/>
        <v>0.45262356911268437</v>
      </c>
      <c r="Q2253" s="9">
        <f>YEAR(SalesDataTable[[#This Row],[Order Date]])</f>
        <v>2026</v>
      </c>
      <c r="R2253" s="8" t="str">
        <f>"Q"&amp;ROUNDUP(MONTH(SalesDataTable[[#This Row],[Order Date]])/3,0)</f>
        <v>Q4</v>
      </c>
      <c r="S2253" s="5">
        <f>MONTH(SalesDataTable[[#This Row],[Order Date]])</f>
        <v>11</v>
      </c>
      <c r="T2253" s="8" t="str">
        <f>TEXT(SalesDataTable[[#This Row],[Order Date]],"mmm")</f>
        <v>Nov</v>
      </c>
    </row>
    <row r="2254" spans="1:20" ht="15.75" x14ac:dyDescent="0.25">
      <c r="A2254" s="2">
        <v>3270</v>
      </c>
      <c r="B2254" s="3">
        <v>46328</v>
      </c>
      <c r="C2254" s="4" t="s">
        <v>26</v>
      </c>
      <c r="D2254" s="4" t="s">
        <v>63</v>
      </c>
      <c r="E2254" s="4" t="s">
        <v>39</v>
      </c>
      <c r="F2254" s="4" t="s">
        <v>23</v>
      </c>
      <c r="G2254" s="4" t="s">
        <v>24</v>
      </c>
      <c r="H2254" s="4" t="s">
        <v>25</v>
      </c>
      <c r="I2254" s="5">
        <v>2</v>
      </c>
      <c r="J2254" s="6">
        <v>81.900000000000006</v>
      </c>
      <c r="K2254" s="7">
        <v>0.15</v>
      </c>
      <c r="L2254" s="6">
        <v>41.91</v>
      </c>
      <c r="M2254" s="6">
        <f t="shared" si="140"/>
        <v>139.23000000000002</v>
      </c>
      <c r="N2254" s="6">
        <f t="shared" si="141"/>
        <v>83.82</v>
      </c>
      <c r="O2254" s="6">
        <f t="shared" si="142"/>
        <v>55.410000000000025</v>
      </c>
      <c r="P2254" s="8">
        <f t="shared" si="143"/>
        <v>0.39797457444516282</v>
      </c>
      <c r="Q2254" s="9">
        <f>YEAR(SalesDataTable[[#This Row],[Order Date]])</f>
        <v>2026</v>
      </c>
      <c r="R2254" s="8" t="str">
        <f>"Q"&amp;ROUNDUP(MONTH(SalesDataTable[[#This Row],[Order Date]])/3,0)</f>
        <v>Q4</v>
      </c>
      <c r="S2254" s="5">
        <f>MONTH(SalesDataTable[[#This Row],[Order Date]])</f>
        <v>11</v>
      </c>
      <c r="T2254" s="8" t="str">
        <f>TEXT(SalesDataTable[[#This Row],[Order Date]],"mmm")</f>
        <v>Nov</v>
      </c>
    </row>
    <row r="2255" spans="1:20" ht="15.75" x14ac:dyDescent="0.25">
      <c r="A2255" s="2">
        <v>3484</v>
      </c>
      <c r="B2255" s="3">
        <v>46328</v>
      </c>
      <c r="C2255" s="4" t="s">
        <v>31</v>
      </c>
      <c r="D2255" s="4" t="s">
        <v>32</v>
      </c>
      <c r="E2255" s="4" t="s">
        <v>48</v>
      </c>
      <c r="F2255" s="4" t="s">
        <v>23</v>
      </c>
      <c r="G2255" s="4" t="s">
        <v>34</v>
      </c>
      <c r="H2255" s="4" t="s">
        <v>68</v>
      </c>
      <c r="I2255" s="5">
        <v>4</v>
      </c>
      <c r="J2255" s="6">
        <v>165.12</v>
      </c>
      <c r="K2255" s="7">
        <v>0.05</v>
      </c>
      <c r="L2255" s="6">
        <v>89.65</v>
      </c>
      <c r="M2255" s="6">
        <f t="shared" si="140"/>
        <v>627.45600000000002</v>
      </c>
      <c r="N2255" s="6">
        <f t="shared" si="141"/>
        <v>358.6</v>
      </c>
      <c r="O2255" s="6">
        <f t="shared" si="142"/>
        <v>268.85599999999999</v>
      </c>
      <c r="P2255" s="8">
        <f t="shared" si="143"/>
        <v>0.42848582211342306</v>
      </c>
      <c r="Q2255" s="9">
        <f>YEAR(SalesDataTable[[#This Row],[Order Date]])</f>
        <v>2026</v>
      </c>
      <c r="R2255" s="8" t="str">
        <f>"Q"&amp;ROUNDUP(MONTH(SalesDataTable[[#This Row],[Order Date]])/3,0)</f>
        <v>Q4</v>
      </c>
      <c r="S2255" s="5">
        <f>MONTH(SalesDataTable[[#This Row],[Order Date]])</f>
        <v>11</v>
      </c>
      <c r="T2255" s="8" t="str">
        <f>TEXT(SalesDataTable[[#This Row],[Order Date]],"mmm")</f>
        <v>Nov</v>
      </c>
    </row>
    <row r="2256" spans="1:20" ht="15.75" x14ac:dyDescent="0.25">
      <c r="A2256" s="2">
        <v>3608</v>
      </c>
      <c r="B2256" s="3">
        <v>46328</v>
      </c>
      <c r="C2256" s="4" t="s">
        <v>40</v>
      </c>
      <c r="D2256" s="4" t="s">
        <v>53</v>
      </c>
      <c r="E2256" s="4" t="s">
        <v>39</v>
      </c>
      <c r="F2256" s="4" t="s">
        <v>33</v>
      </c>
      <c r="G2256" s="4" t="s">
        <v>29</v>
      </c>
      <c r="H2256" s="4" t="s">
        <v>30</v>
      </c>
      <c r="I2256" s="5">
        <v>1</v>
      </c>
      <c r="J2256" s="6">
        <v>91.35</v>
      </c>
      <c r="K2256" s="7">
        <v>0</v>
      </c>
      <c r="L2256" s="6">
        <v>45.5</v>
      </c>
      <c r="M2256" s="6">
        <f t="shared" si="140"/>
        <v>91.35</v>
      </c>
      <c r="N2256" s="6">
        <f t="shared" si="141"/>
        <v>45.5</v>
      </c>
      <c r="O2256" s="6">
        <f t="shared" si="142"/>
        <v>45.849999999999994</v>
      </c>
      <c r="P2256" s="8">
        <f t="shared" si="143"/>
        <v>0.50191570881226055</v>
      </c>
      <c r="Q2256" s="9">
        <f>YEAR(SalesDataTable[[#This Row],[Order Date]])</f>
        <v>2026</v>
      </c>
      <c r="R2256" s="8" t="str">
        <f>"Q"&amp;ROUNDUP(MONTH(SalesDataTable[[#This Row],[Order Date]])/3,0)</f>
        <v>Q4</v>
      </c>
      <c r="S2256" s="5">
        <f>MONTH(SalesDataTable[[#This Row],[Order Date]])</f>
        <v>11</v>
      </c>
      <c r="T2256" s="8" t="str">
        <f>TEXT(SalesDataTable[[#This Row],[Order Date]],"mmm")</f>
        <v>Nov</v>
      </c>
    </row>
    <row r="2257" spans="1:20" ht="15.75" x14ac:dyDescent="0.25">
      <c r="A2257" s="2">
        <v>4036</v>
      </c>
      <c r="B2257" s="3">
        <v>46328</v>
      </c>
      <c r="C2257" s="4" t="s">
        <v>31</v>
      </c>
      <c r="D2257" s="4" t="s">
        <v>38</v>
      </c>
      <c r="E2257" s="4" t="s">
        <v>22</v>
      </c>
      <c r="F2257" s="4" t="s">
        <v>36</v>
      </c>
      <c r="G2257" s="4" t="s">
        <v>54</v>
      </c>
      <c r="H2257" s="4" t="s">
        <v>62</v>
      </c>
      <c r="I2257" s="5">
        <v>1</v>
      </c>
      <c r="J2257" s="6">
        <v>36.96</v>
      </c>
      <c r="K2257" s="7">
        <v>0.1</v>
      </c>
      <c r="L2257" s="6">
        <v>14.18</v>
      </c>
      <c r="M2257" s="6">
        <f t="shared" si="140"/>
        <v>33.264000000000003</v>
      </c>
      <c r="N2257" s="6">
        <f t="shared" si="141"/>
        <v>14.18</v>
      </c>
      <c r="O2257" s="6">
        <f t="shared" si="142"/>
        <v>19.084000000000003</v>
      </c>
      <c r="P2257" s="8">
        <f t="shared" si="143"/>
        <v>0.57371332371332373</v>
      </c>
      <c r="Q2257" s="9">
        <f>YEAR(SalesDataTable[[#This Row],[Order Date]])</f>
        <v>2026</v>
      </c>
      <c r="R2257" s="8" t="str">
        <f>"Q"&amp;ROUNDUP(MONTH(SalesDataTable[[#This Row],[Order Date]])/3,0)</f>
        <v>Q4</v>
      </c>
      <c r="S2257" s="5">
        <f>MONTH(SalesDataTable[[#This Row],[Order Date]])</f>
        <v>11</v>
      </c>
      <c r="T2257" s="8" t="str">
        <f>TEXT(SalesDataTable[[#This Row],[Order Date]],"mmm")</f>
        <v>Nov</v>
      </c>
    </row>
    <row r="2258" spans="1:20" ht="15.75" x14ac:dyDescent="0.25">
      <c r="A2258" s="2">
        <v>408</v>
      </c>
      <c r="B2258" s="3">
        <v>46329</v>
      </c>
      <c r="C2258" s="4" t="s">
        <v>40</v>
      </c>
      <c r="D2258" s="4" t="s">
        <v>67</v>
      </c>
      <c r="E2258" s="4" t="s">
        <v>22</v>
      </c>
      <c r="F2258" s="4" t="s">
        <v>23</v>
      </c>
      <c r="G2258" s="4" t="s">
        <v>24</v>
      </c>
      <c r="H2258" s="4" t="s">
        <v>42</v>
      </c>
      <c r="I2258" s="5">
        <v>1</v>
      </c>
      <c r="J2258" s="6">
        <v>49.61</v>
      </c>
      <c r="K2258" s="7">
        <v>0</v>
      </c>
      <c r="L2258" s="6">
        <v>22.8</v>
      </c>
      <c r="M2258" s="6">
        <f t="shared" si="140"/>
        <v>49.61</v>
      </c>
      <c r="N2258" s="6">
        <f t="shared" si="141"/>
        <v>22.8</v>
      </c>
      <c r="O2258" s="6">
        <f t="shared" si="142"/>
        <v>26.81</v>
      </c>
      <c r="P2258" s="8">
        <f t="shared" si="143"/>
        <v>0.54041523886313236</v>
      </c>
      <c r="Q2258" s="9">
        <f>YEAR(SalesDataTable[[#This Row],[Order Date]])</f>
        <v>2026</v>
      </c>
      <c r="R2258" s="8" t="str">
        <f>"Q"&amp;ROUNDUP(MONTH(SalesDataTable[[#This Row],[Order Date]])/3,0)</f>
        <v>Q4</v>
      </c>
      <c r="S2258" s="5">
        <f>MONTH(SalesDataTable[[#This Row],[Order Date]])</f>
        <v>11</v>
      </c>
      <c r="T2258" s="8" t="str">
        <f>TEXT(SalesDataTable[[#This Row],[Order Date]],"mmm")</f>
        <v>Nov</v>
      </c>
    </row>
    <row r="2259" spans="1:20" ht="15.75" x14ac:dyDescent="0.25">
      <c r="A2259" s="2">
        <v>939</v>
      </c>
      <c r="B2259" s="3">
        <v>46329</v>
      </c>
      <c r="C2259" s="4" t="s">
        <v>26</v>
      </c>
      <c r="D2259" s="4" t="s">
        <v>61</v>
      </c>
      <c r="E2259" s="4" t="s">
        <v>39</v>
      </c>
      <c r="F2259" s="4" t="s">
        <v>23</v>
      </c>
      <c r="G2259" s="4" t="s">
        <v>24</v>
      </c>
      <c r="H2259" s="4" t="s">
        <v>42</v>
      </c>
      <c r="I2259" s="5">
        <v>1</v>
      </c>
      <c r="J2259" s="6">
        <v>49.76</v>
      </c>
      <c r="K2259" s="7">
        <v>0.1</v>
      </c>
      <c r="L2259" s="6">
        <v>21.94</v>
      </c>
      <c r="M2259" s="6">
        <f t="shared" si="140"/>
        <v>44.783999999999999</v>
      </c>
      <c r="N2259" s="6">
        <f t="shared" si="141"/>
        <v>21.94</v>
      </c>
      <c r="O2259" s="6">
        <f t="shared" si="142"/>
        <v>22.843999999999998</v>
      </c>
      <c r="P2259" s="8">
        <f t="shared" si="143"/>
        <v>0.51009289031797067</v>
      </c>
      <c r="Q2259" s="9">
        <f>YEAR(SalesDataTable[[#This Row],[Order Date]])</f>
        <v>2026</v>
      </c>
      <c r="R2259" s="8" t="str">
        <f>"Q"&amp;ROUNDUP(MONTH(SalesDataTable[[#This Row],[Order Date]])/3,0)</f>
        <v>Q4</v>
      </c>
      <c r="S2259" s="5">
        <f>MONTH(SalesDataTable[[#This Row],[Order Date]])</f>
        <v>11</v>
      </c>
      <c r="T2259" s="8" t="str">
        <f>TEXT(SalesDataTable[[#This Row],[Order Date]],"mmm")</f>
        <v>Nov</v>
      </c>
    </row>
    <row r="2260" spans="1:20" ht="15.75" x14ac:dyDescent="0.25">
      <c r="A2260" s="2">
        <v>1022</v>
      </c>
      <c r="B2260" s="3">
        <v>46329</v>
      </c>
      <c r="C2260" s="4" t="s">
        <v>40</v>
      </c>
      <c r="D2260" s="4" t="s">
        <v>51</v>
      </c>
      <c r="E2260" s="4" t="s">
        <v>22</v>
      </c>
      <c r="F2260" s="4" t="s">
        <v>23</v>
      </c>
      <c r="G2260" s="4" t="s">
        <v>24</v>
      </c>
      <c r="H2260" s="4" t="s">
        <v>46</v>
      </c>
      <c r="I2260" s="5">
        <v>1</v>
      </c>
      <c r="J2260" s="6">
        <v>39.97</v>
      </c>
      <c r="K2260" s="7">
        <v>0.1</v>
      </c>
      <c r="L2260" s="6">
        <v>16.93</v>
      </c>
      <c r="M2260" s="6">
        <f t="shared" si="140"/>
        <v>35.972999999999999</v>
      </c>
      <c r="N2260" s="6">
        <f t="shared" si="141"/>
        <v>16.93</v>
      </c>
      <c r="O2260" s="6">
        <f t="shared" si="142"/>
        <v>19.042999999999999</v>
      </c>
      <c r="P2260" s="8">
        <f t="shared" si="143"/>
        <v>0.52936924915909156</v>
      </c>
      <c r="Q2260" s="9">
        <f>YEAR(SalesDataTable[[#This Row],[Order Date]])</f>
        <v>2026</v>
      </c>
      <c r="R2260" s="8" t="str">
        <f>"Q"&amp;ROUNDUP(MONTH(SalesDataTable[[#This Row],[Order Date]])/3,0)</f>
        <v>Q4</v>
      </c>
      <c r="S2260" s="5">
        <f>MONTH(SalesDataTable[[#This Row],[Order Date]])</f>
        <v>11</v>
      </c>
      <c r="T2260" s="8" t="str">
        <f>TEXT(SalesDataTable[[#This Row],[Order Date]],"mmm")</f>
        <v>Nov</v>
      </c>
    </row>
    <row r="2261" spans="1:20" ht="15.75" x14ac:dyDescent="0.25">
      <c r="A2261" s="2">
        <v>1997</v>
      </c>
      <c r="B2261" s="3">
        <v>46329</v>
      </c>
      <c r="C2261" s="4" t="s">
        <v>26</v>
      </c>
      <c r="D2261" s="4" t="s">
        <v>63</v>
      </c>
      <c r="E2261" s="4" t="s">
        <v>48</v>
      </c>
      <c r="F2261" s="4" t="s">
        <v>23</v>
      </c>
      <c r="G2261" s="4" t="s">
        <v>43</v>
      </c>
      <c r="H2261" s="4" t="s">
        <v>44</v>
      </c>
      <c r="I2261" s="5">
        <v>2</v>
      </c>
      <c r="J2261" s="6">
        <v>335.46</v>
      </c>
      <c r="K2261" s="7">
        <v>0.1</v>
      </c>
      <c r="L2261" s="6">
        <v>199.87</v>
      </c>
      <c r="M2261" s="6">
        <f t="shared" si="140"/>
        <v>603.82799999999997</v>
      </c>
      <c r="N2261" s="6">
        <f t="shared" si="141"/>
        <v>399.74</v>
      </c>
      <c r="O2261" s="6">
        <f t="shared" si="142"/>
        <v>204.08799999999997</v>
      </c>
      <c r="P2261" s="8">
        <f t="shared" si="143"/>
        <v>0.33799028862523761</v>
      </c>
      <c r="Q2261" s="9">
        <f>YEAR(SalesDataTable[[#This Row],[Order Date]])</f>
        <v>2026</v>
      </c>
      <c r="R2261" s="8" t="str">
        <f>"Q"&amp;ROUNDUP(MONTH(SalesDataTable[[#This Row],[Order Date]])/3,0)</f>
        <v>Q4</v>
      </c>
      <c r="S2261" s="5">
        <f>MONTH(SalesDataTable[[#This Row],[Order Date]])</f>
        <v>11</v>
      </c>
      <c r="T2261" s="8" t="str">
        <f>TEXT(SalesDataTable[[#This Row],[Order Date]],"mmm")</f>
        <v>Nov</v>
      </c>
    </row>
    <row r="2262" spans="1:20" ht="15.75" x14ac:dyDescent="0.25">
      <c r="A2262" s="2">
        <v>3978</v>
      </c>
      <c r="B2262" s="3">
        <v>46329</v>
      </c>
      <c r="C2262" s="4" t="s">
        <v>26</v>
      </c>
      <c r="D2262" s="4" t="s">
        <v>63</v>
      </c>
      <c r="E2262" s="4" t="s">
        <v>22</v>
      </c>
      <c r="F2262" s="4" t="s">
        <v>33</v>
      </c>
      <c r="G2262" s="4" t="s">
        <v>29</v>
      </c>
      <c r="H2262" s="4" t="s">
        <v>57</v>
      </c>
      <c r="I2262" s="5">
        <v>4</v>
      </c>
      <c r="J2262" s="6">
        <v>154.46</v>
      </c>
      <c r="K2262" s="7">
        <v>0.05</v>
      </c>
      <c r="L2262" s="6">
        <v>80.48</v>
      </c>
      <c r="M2262" s="6">
        <f t="shared" si="140"/>
        <v>586.94799999999998</v>
      </c>
      <c r="N2262" s="6">
        <f t="shared" si="141"/>
        <v>321.92</v>
      </c>
      <c r="O2262" s="6">
        <f t="shared" si="142"/>
        <v>265.02799999999996</v>
      </c>
      <c r="P2262" s="8">
        <f t="shared" si="143"/>
        <v>0.45153574081519993</v>
      </c>
      <c r="Q2262" s="9">
        <f>YEAR(SalesDataTable[[#This Row],[Order Date]])</f>
        <v>2026</v>
      </c>
      <c r="R2262" s="8" t="str">
        <f>"Q"&amp;ROUNDUP(MONTH(SalesDataTable[[#This Row],[Order Date]])/3,0)</f>
        <v>Q4</v>
      </c>
      <c r="S2262" s="5">
        <f>MONTH(SalesDataTable[[#This Row],[Order Date]])</f>
        <v>11</v>
      </c>
      <c r="T2262" s="8" t="str">
        <f>TEXT(SalesDataTable[[#This Row],[Order Date]],"mmm")</f>
        <v>Nov</v>
      </c>
    </row>
    <row r="2263" spans="1:20" ht="15.75" x14ac:dyDescent="0.25">
      <c r="A2263" s="2">
        <v>4715</v>
      </c>
      <c r="B2263" s="3">
        <v>46329</v>
      </c>
      <c r="C2263" s="4" t="s">
        <v>20</v>
      </c>
      <c r="D2263" s="4" t="s">
        <v>21</v>
      </c>
      <c r="E2263" s="4" t="s">
        <v>28</v>
      </c>
      <c r="F2263" s="4" t="s">
        <v>36</v>
      </c>
      <c r="G2263" s="4" t="s">
        <v>54</v>
      </c>
      <c r="H2263" s="4" t="s">
        <v>55</v>
      </c>
      <c r="I2263" s="5">
        <v>10</v>
      </c>
      <c r="J2263" s="6">
        <v>39.869999999999997</v>
      </c>
      <c r="K2263" s="7">
        <v>0.15</v>
      </c>
      <c r="L2263" s="6">
        <v>14.31</v>
      </c>
      <c r="M2263" s="6">
        <f t="shared" si="140"/>
        <v>338.89499999999998</v>
      </c>
      <c r="N2263" s="6">
        <f t="shared" si="141"/>
        <v>143.1</v>
      </c>
      <c r="O2263" s="6">
        <f t="shared" si="142"/>
        <v>195.79499999999999</v>
      </c>
      <c r="P2263" s="8">
        <f t="shared" si="143"/>
        <v>0.57774531934670026</v>
      </c>
      <c r="Q2263" s="9">
        <f>YEAR(SalesDataTable[[#This Row],[Order Date]])</f>
        <v>2026</v>
      </c>
      <c r="R2263" s="8" t="str">
        <f>"Q"&amp;ROUNDUP(MONTH(SalesDataTable[[#This Row],[Order Date]])/3,0)</f>
        <v>Q4</v>
      </c>
      <c r="S2263" s="5">
        <f>MONTH(SalesDataTable[[#This Row],[Order Date]])</f>
        <v>11</v>
      </c>
      <c r="T2263" s="8" t="str">
        <f>TEXT(SalesDataTable[[#This Row],[Order Date]],"mmm")</f>
        <v>Nov</v>
      </c>
    </row>
    <row r="2264" spans="1:20" ht="15.75" x14ac:dyDescent="0.25">
      <c r="A2264" s="2">
        <v>145</v>
      </c>
      <c r="B2264" s="3">
        <v>46330</v>
      </c>
      <c r="C2264" s="4" t="s">
        <v>20</v>
      </c>
      <c r="D2264" s="4" t="s">
        <v>70</v>
      </c>
      <c r="E2264" s="4" t="s">
        <v>22</v>
      </c>
      <c r="F2264" s="4" t="s">
        <v>36</v>
      </c>
      <c r="G2264" s="4" t="s">
        <v>29</v>
      </c>
      <c r="H2264" s="4" t="s">
        <v>30</v>
      </c>
      <c r="I2264" s="5">
        <v>2</v>
      </c>
      <c r="J2264" s="6">
        <v>93.19</v>
      </c>
      <c r="K2264" s="7">
        <v>0.2</v>
      </c>
      <c r="L2264" s="6">
        <v>45.7</v>
      </c>
      <c r="M2264" s="6">
        <f t="shared" si="140"/>
        <v>149.10400000000001</v>
      </c>
      <c r="N2264" s="6">
        <f t="shared" si="141"/>
        <v>91.4</v>
      </c>
      <c r="O2264" s="6">
        <f t="shared" si="142"/>
        <v>57.704000000000008</v>
      </c>
      <c r="P2264" s="8">
        <f t="shared" si="143"/>
        <v>0.38700504345959869</v>
      </c>
      <c r="Q2264" s="9">
        <f>YEAR(SalesDataTable[[#This Row],[Order Date]])</f>
        <v>2026</v>
      </c>
      <c r="R2264" s="8" t="str">
        <f>"Q"&amp;ROUNDUP(MONTH(SalesDataTable[[#This Row],[Order Date]])/3,0)</f>
        <v>Q4</v>
      </c>
      <c r="S2264" s="5">
        <f>MONTH(SalesDataTable[[#This Row],[Order Date]])</f>
        <v>11</v>
      </c>
      <c r="T2264" s="8" t="str">
        <f>TEXT(SalesDataTable[[#This Row],[Order Date]],"mmm")</f>
        <v>Nov</v>
      </c>
    </row>
    <row r="2265" spans="1:20" ht="15.75" x14ac:dyDescent="0.25">
      <c r="A2265" s="2">
        <v>465</v>
      </c>
      <c r="B2265" s="3">
        <v>46330</v>
      </c>
      <c r="C2265" s="4" t="s">
        <v>26</v>
      </c>
      <c r="D2265" s="4" t="s">
        <v>63</v>
      </c>
      <c r="E2265" s="4" t="s">
        <v>22</v>
      </c>
      <c r="F2265" s="4" t="s">
        <v>23</v>
      </c>
      <c r="G2265" s="4" t="s">
        <v>54</v>
      </c>
      <c r="H2265" s="4" t="s">
        <v>55</v>
      </c>
      <c r="I2265" s="5">
        <v>3</v>
      </c>
      <c r="J2265" s="6">
        <v>41.29</v>
      </c>
      <c r="K2265" s="7">
        <v>0.05</v>
      </c>
      <c r="L2265" s="6">
        <v>14.43</v>
      </c>
      <c r="M2265" s="6">
        <f t="shared" si="140"/>
        <v>117.6765</v>
      </c>
      <c r="N2265" s="6">
        <f t="shared" si="141"/>
        <v>43.29</v>
      </c>
      <c r="O2265" s="6">
        <f t="shared" si="142"/>
        <v>74.386500000000012</v>
      </c>
      <c r="P2265" s="8">
        <f t="shared" si="143"/>
        <v>0.63212706020318421</v>
      </c>
      <c r="Q2265" s="9">
        <f>YEAR(SalesDataTable[[#This Row],[Order Date]])</f>
        <v>2026</v>
      </c>
      <c r="R2265" s="8" t="str">
        <f>"Q"&amp;ROUNDUP(MONTH(SalesDataTable[[#This Row],[Order Date]])/3,0)</f>
        <v>Q4</v>
      </c>
      <c r="S2265" s="5">
        <f>MONTH(SalesDataTable[[#This Row],[Order Date]])</f>
        <v>11</v>
      </c>
      <c r="T2265" s="8" t="str">
        <f>TEXT(SalesDataTable[[#This Row],[Order Date]],"mmm")</f>
        <v>Nov</v>
      </c>
    </row>
    <row r="2266" spans="1:20" ht="15.75" x14ac:dyDescent="0.25">
      <c r="A2266" s="2">
        <v>1449</v>
      </c>
      <c r="B2266" s="3">
        <v>46330</v>
      </c>
      <c r="C2266" s="4" t="s">
        <v>40</v>
      </c>
      <c r="D2266" s="4" t="s">
        <v>53</v>
      </c>
      <c r="E2266" s="4" t="s">
        <v>22</v>
      </c>
      <c r="F2266" s="4" t="s">
        <v>23</v>
      </c>
      <c r="G2266" s="4" t="s">
        <v>24</v>
      </c>
      <c r="H2266" s="4" t="s">
        <v>42</v>
      </c>
      <c r="I2266" s="5">
        <v>1</v>
      </c>
      <c r="J2266" s="6">
        <v>50.76</v>
      </c>
      <c r="K2266" s="7">
        <v>0.1</v>
      </c>
      <c r="L2266" s="6">
        <v>22.72</v>
      </c>
      <c r="M2266" s="6">
        <f t="shared" si="140"/>
        <v>45.683999999999997</v>
      </c>
      <c r="N2266" s="6">
        <f t="shared" si="141"/>
        <v>22.72</v>
      </c>
      <c r="O2266" s="6">
        <f t="shared" si="142"/>
        <v>22.963999999999999</v>
      </c>
      <c r="P2266" s="8">
        <f t="shared" si="143"/>
        <v>0.50267051921898254</v>
      </c>
      <c r="Q2266" s="9">
        <f>YEAR(SalesDataTable[[#This Row],[Order Date]])</f>
        <v>2026</v>
      </c>
      <c r="R2266" s="8" t="str">
        <f>"Q"&amp;ROUNDUP(MONTH(SalesDataTable[[#This Row],[Order Date]])/3,0)</f>
        <v>Q4</v>
      </c>
      <c r="S2266" s="5">
        <f>MONTH(SalesDataTable[[#This Row],[Order Date]])</f>
        <v>11</v>
      </c>
      <c r="T2266" s="8" t="str">
        <f>TEXT(SalesDataTable[[#This Row],[Order Date]],"mmm")</f>
        <v>Nov</v>
      </c>
    </row>
    <row r="2267" spans="1:20" ht="15.75" x14ac:dyDescent="0.25">
      <c r="A2267" s="2">
        <v>1802</v>
      </c>
      <c r="B2267" s="3">
        <v>46330</v>
      </c>
      <c r="C2267" s="4" t="s">
        <v>31</v>
      </c>
      <c r="D2267" s="4" t="s">
        <v>72</v>
      </c>
      <c r="E2267" s="4" t="s">
        <v>39</v>
      </c>
      <c r="F2267" s="4" t="s">
        <v>36</v>
      </c>
      <c r="G2267" s="4" t="s">
        <v>34</v>
      </c>
      <c r="H2267" s="4" t="s">
        <v>35</v>
      </c>
      <c r="I2267" s="5">
        <v>1</v>
      </c>
      <c r="J2267" s="6">
        <v>35.94</v>
      </c>
      <c r="K2267" s="7">
        <v>0.05</v>
      </c>
      <c r="L2267" s="6">
        <v>13.39</v>
      </c>
      <c r="M2267" s="6">
        <f t="shared" si="140"/>
        <v>34.142999999999994</v>
      </c>
      <c r="N2267" s="6">
        <f t="shared" si="141"/>
        <v>13.39</v>
      </c>
      <c r="O2267" s="6">
        <f t="shared" si="142"/>
        <v>20.752999999999993</v>
      </c>
      <c r="P2267" s="8">
        <f t="shared" si="143"/>
        <v>0.60782590867820629</v>
      </c>
      <c r="Q2267" s="9">
        <f>YEAR(SalesDataTable[[#This Row],[Order Date]])</f>
        <v>2026</v>
      </c>
      <c r="R2267" s="8" t="str">
        <f>"Q"&amp;ROUNDUP(MONTH(SalesDataTable[[#This Row],[Order Date]])/3,0)</f>
        <v>Q4</v>
      </c>
      <c r="S2267" s="5">
        <f>MONTH(SalesDataTable[[#This Row],[Order Date]])</f>
        <v>11</v>
      </c>
      <c r="T2267" s="8" t="str">
        <f>TEXT(SalesDataTable[[#This Row],[Order Date]],"mmm")</f>
        <v>Nov</v>
      </c>
    </row>
    <row r="2268" spans="1:20" ht="15.75" x14ac:dyDescent="0.25">
      <c r="A2268" s="2">
        <v>2645</v>
      </c>
      <c r="B2268" s="3">
        <v>46330</v>
      </c>
      <c r="C2268" s="4" t="s">
        <v>20</v>
      </c>
      <c r="D2268" s="4" t="s">
        <v>70</v>
      </c>
      <c r="E2268" s="4" t="s">
        <v>39</v>
      </c>
      <c r="F2268" s="4" t="s">
        <v>33</v>
      </c>
      <c r="G2268" s="4" t="s">
        <v>29</v>
      </c>
      <c r="H2268" s="4" t="s">
        <v>66</v>
      </c>
      <c r="I2268" s="5">
        <v>4</v>
      </c>
      <c r="J2268" s="6">
        <v>70.010000000000005</v>
      </c>
      <c r="K2268" s="7">
        <v>0.05</v>
      </c>
      <c r="L2268" s="6">
        <v>31.43</v>
      </c>
      <c r="M2268" s="6">
        <f t="shared" si="140"/>
        <v>266.03800000000001</v>
      </c>
      <c r="N2268" s="6">
        <f t="shared" si="141"/>
        <v>125.72</v>
      </c>
      <c r="O2268" s="6">
        <f t="shared" si="142"/>
        <v>140.31800000000001</v>
      </c>
      <c r="P2268" s="8">
        <f t="shared" si="143"/>
        <v>0.52743593020545942</v>
      </c>
      <c r="Q2268" s="9">
        <f>YEAR(SalesDataTable[[#This Row],[Order Date]])</f>
        <v>2026</v>
      </c>
      <c r="R2268" s="8" t="str">
        <f>"Q"&amp;ROUNDUP(MONTH(SalesDataTable[[#This Row],[Order Date]])/3,0)</f>
        <v>Q4</v>
      </c>
      <c r="S2268" s="5">
        <f>MONTH(SalesDataTable[[#This Row],[Order Date]])</f>
        <v>11</v>
      </c>
      <c r="T2268" s="8" t="str">
        <f>TEXT(SalesDataTable[[#This Row],[Order Date]],"mmm")</f>
        <v>Nov</v>
      </c>
    </row>
    <row r="2269" spans="1:20" ht="15.75" x14ac:dyDescent="0.25">
      <c r="A2269" s="2">
        <v>3539</v>
      </c>
      <c r="B2269" s="3">
        <v>46330</v>
      </c>
      <c r="C2269" s="4" t="s">
        <v>20</v>
      </c>
      <c r="D2269" s="4" t="s">
        <v>70</v>
      </c>
      <c r="E2269" s="4" t="s">
        <v>48</v>
      </c>
      <c r="F2269" s="4" t="s">
        <v>23</v>
      </c>
      <c r="G2269" s="4" t="s">
        <v>29</v>
      </c>
      <c r="H2269" s="4" t="s">
        <v>57</v>
      </c>
      <c r="I2269" s="5">
        <v>3</v>
      </c>
      <c r="J2269" s="6">
        <v>152.32</v>
      </c>
      <c r="K2269" s="7">
        <v>0.1</v>
      </c>
      <c r="L2269" s="6">
        <v>79.36</v>
      </c>
      <c r="M2269" s="6">
        <f t="shared" si="140"/>
        <v>411.26400000000001</v>
      </c>
      <c r="N2269" s="6">
        <f t="shared" si="141"/>
        <v>238.07999999999998</v>
      </c>
      <c r="O2269" s="6">
        <f t="shared" si="142"/>
        <v>173.18400000000003</v>
      </c>
      <c r="P2269" s="8">
        <f t="shared" si="143"/>
        <v>0.42110177404295057</v>
      </c>
      <c r="Q2269" s="9">
        <f>YEAR(SalesDataTable[[#This Row],[Order Date]])</f>
        <v>2026</v>
      </c>
      <c r="R2269" s="8" t="str">
        <f>"Q"&amp;ROUNDUP(MONTH(SalesDataTable[[#This Row],[Order Date]])/3,0)</f>
        <v>Q4</v>
      </c>
      <c r="S2269" s="5">
        <f>MONTH(SalesDataTable[[#This Row],[Order Date]])</f>
        <v>11</v>
      </c>
      <c r="T2269" s="8" t="str">
        <f>TEXT(SalesDataTable[[#This Row],[Order Date]],"mmm")</f>
        <v>Nov</v>
      </c>
    </row>
    <row r="2270" spans="1:20" ht="15.75" x14ac:dyDescent="0.25">
      <c r="A2270" s="2">
        <v>4309</v>
      </c>
      <c r="B2270" s="3">
        <v>46330</v>
      </c>
      <c r="C2270" s="4" t="s">
        <v>40</v>
      </c>
      <c r="D2270" s="4" t="s">
        <v>53</v>
      </c>
      <c r="E2270" s="4" t="s">
        <v>22</v>
      </c>
      <c r="F2270" s="4" t="s">
        <v>36</v>
      </c>
      <c r="G2270" s="4" t="s">
        <v>24</v>
      </c>
      <c r="H2270" s="4" t="s">
        <v>42</v>
      </c>
      <c r="I2270" s="5">
        <v>1</v>
      </c>
      <c r="J2270" s="6">
        <v>50.32</v>
      </c>
      <c r="K2270" s="7">
        <v>0.05</v>
      </c>
      <c r="L2270" s="6">
        <v>22.46</v>
      </c>
      <c r="M2270" s="6">
        <f t="shared" si="140"/>
        <v>47.803999999999995</v>
      </c>
      <c r="N2270" s="6">
        <f t="shared" si="141"/>
        <v>22.46</v>
      </c>
      <c r="O2270" s="6">
        <f t="shared" si="142"/>
        <v>25.343999999999994</v>
      </c>
      <c r="P2270" s="8">
        <f t="shared" si="143"/>
        <v>0.53016483976236295</v>
      </c>
      <c r="Q2270" s="9">
        <f>YEAR(SalesDataTable[[#This Row],[Order Date]])</f>
        <v>2026</v>
      </c>
      <c r="R2270" s="8" t="str">
        <f>"Q"&amp;ROUNDUP(MONTH(SalesDataTable[[#This Row],[Order Date]])/3,0)</f>
        <v>Q4</v>
      </c>
      <c r="S2270" s="5">
        <f>MONTH(SalesDataTable[[#This Row],[Order Date]])</f>
        <v>11</v>
      </c>
      <c r="T2270" s="8" t="str">
        <f>TEXT(SalesDataTable[[#This Row],[Order Date]],"mmm")</f>
        <v>Nov</v>
      </c>
    </row>
    <row r="2271" spans="1:20" ht="15.75" x14ac:dyDescent="0.25">
      <c r="A2271" s="2">
        <v>4355</v>
      </c>
      <c r="B2271" s="3">
        <v>46330</v>
      </c>
      <c r="C2271" s="4" t="s">
        <v>31</v>
      </c>
      <c r="D2271" s="4" t="s">
        <v>32</v>
      </c>
      <c r="E2271" s="4" t="s">
        <v>39</v>
      </c>
      <c r="F2271" s="4" t="s">
        <v>23</v>
      </c>
      <c r="G2271" s="4" t="s">
        <v>29</v>
      </c>
      <c r="H2271" s="4" t="s">
        <v>57</v>
      </c>
      <c r="I2271" s="5">
        <v>2</v>
      </c>
      <c r="J2271" s="6">
        <v>151.04</v>
      </c>
      <c r="K2271" s="7">
        <v>0.15</v>
      </c>
      <c r="L2271" s="6">
        <v>76.97</v>
      </c>
      <c r="M2271" s="6">
        <f t="shared" si="140"/>
        <v>256.76799999999997</v>
      </c>
      <c r="N2271" s="6">
        <f t="shared" si="141"/>
        <v>153.94</v>
      </c>
      <c r="O2271" s="6">
        <f t="shared" si="142"/>
        <v>102.82799999999997</v>
      </c>
      <c r="P2271" s="8">
        <f t="shared" si="143"/>
        <v>0.40047046360917243</v>
      </c>
      <c r="Q2271" s="9">
        <f>YEAR(SalesDataTable[[#This Row],[Order Date]])</f>
        <v>2026</v>
      </c>
      <c r="R2271" s="8" t="str">
        <f>"Q"&amp;ROUNDUP(MONTH(SalesDataTable[[#This Row],[Order Date]])/3,0)</f>
        <v>Q4</v>
      </c>
      <c r="S2271" s="5">
        <f>MONTH(SalesDataTable[[#This Row],[Order Date]])</f>
        <v>11</v>
      </c>
      <c r="T2271" s="8" t="str">
        <f>TEXT(SalesDataTable[[#This Row],[Order Date]],"mmm")</f>
        <v>Nov</v>
      </c>
    </row>
    <row r="2272" spans="1:20" ht="15.75" x14ac:dyDescent="0.25">
      <c r="A2272" s="2">
        <v>5052</v>
      </c>
      <c r="B2272" s="3">
        <v>46330</v>
      </c>
      <c r="C2272" s="4" t="s">
        <v>20</v>
      </c>
      <c r="D2272" s="4" t="s">
        <v>70</v>
      </c>
      <c r="E2272" s="4" t="s">
        <v>48</v>
      </c>
      <c r="F2272" s="4" t="s">
        <v>23</v>
      </c>
      <c r="G2272" s="4" t="s">
        <v>24</v>
      </c>
      <c r="H2272" s="4" t="s">
        <v>46</v>
      </c>
      <c r="I2272" s="5">
        <v>3</v>
      </c>
      <c r="J2272" s="6">
        <v>41.12</v>
      </c>
      <c r="K2272" s="7">
        <v>0.1</v>
      </c>
      <c r="L2272" s="6">
        <v>16.670000000000002</v>
      </c>
      <c r="M2272" s="6">
        <f t="shared" si="140"/>
        <v>111.02399999999999</v>
      </c>
      <c r="N2272" s="6">
        <f t="shared" si="141"/>
        <v>50.010000000000005</v>
      </c>
      <c r="O2272" s="6">
        <f t="shared" si="142"/>
        <v>61.013999999999982</v>
      </c>
      <c r="P2272" s="8">
        <f t="shared" si="143"/>
        <v>0.54955685257241671</v>
      </c>
      <c r="Q2272" s="9">
        <f>YEAR(SalesDataTable[[#This Row],[Order Date]])</f>
        <v>2026</v>
      </c>
      <c r="R2272" s="8" t="str">
        <f>"Q"&amp;ROUNDUP(MONTH(SalesDataTable[[#This Row],[Order Date]])/3,0)</f>
        <v>Q4</v>
      </c>
      <c r="S2272" s="5">
        <f>MONTH(SalesDataTable[[#This Row],[Order Date]])</f>
        <v>11</v>
      </c>
      <c r="T2272" s="8" t="str">
        <f>TEXT(SalesDataTable[[#This Row],[Order Date]],"mmm")</f>
        <v>Nov</v>
      </c>
    </row>
    <row r="2273" spans="1:20" ht="15.75" x14ac:dyDescent="0.25">
      <c r="A2273" s="2">
        <v>9</v>
      </c>
      <c r="B2273" s="3">
        <v>46331</v>
      </c>
      <c r="C2273" s="4" t="s">
        <v>20</v>
      </c>
      <c r="D2273" s="4" t="s">
        <v>70</v>
      </c>
      <c r="E2273" s="4" t="s">
        <v>22</v>
      </c>
      <c r="F2273" s="4" t="s">
        <v>33</v>
      </c>
      <c r="G2273" s="4" t="s">
        <v>29</v>
      </c>
      <c r="H2273" s="4" t="s">
        <v>37</v>
      </c>
      <c r="I2273" s="5">
        <v>1</v>
      </c>
      <c r="J2273" s="6">
        <v>140.59</v>
      </c>
      <c r="K2273" s="7">
        <v>0.1</v>
      </c>
      <c r="L2273" s="6">
        <v>79.510000000000005</v>
      </c>
      <c r="M2273" s="6">
        <f t="shared" si="140"/>
        <v>126.53100000000001</v>
      </c>
      <c r="N2273" s="6">
        <f t="shared" si="141"/>
        <v>79.510000000000005</v>
      </c>
      <c r="O2273" s="6">
        <f t="shared" si="142"/>
        <v>47.021000000000001</v>
      </c>
      <c r="P2273" s="8">
        <f t="shared" si="143"/>
        <v>0.37161644182058151</v>
      </c>
      <c r="Q2273" s="9">
        <f>YEAR(SalesDataTable[[#This Row],[Order Date]])</f>
        <v>2026</v>
      </c>
      <c r="R2273" s="8" t="str">
        <f>"Q"&amp;ROUNDUP(MONTH(SalesDataTable[[#This Row],[Order Date]])/3,0)</f>
        <v>Q4</v>
      </c>
      <c r="S2273" s="5">
        <f>MONTH(SalesDataTable[[#This Row],[Order Date]])</f>
        <v>11</v>
      </c>
      <c r="T2273" s="8" t="str">
        <f>TEXT(SalesDataTable[[#This Row],[Order Date]],"mmm")</f>
        <v>Nov</v>
      </c>
    </row>
    <row r="2274" spans="1:20" ht="15.75" x14ac:dyDescent="0.25">
      <c r="A2274" s="2">
        <v>703</v>
      </c>
      <c r="B2274" s="3">
        <v>46331</v>
      </c>
      <c r="C2274" s="4" t="s">
        <v>26</v>
      </c>
      <c r="D2274" s="4" t="s">
        <v>69</v>
      </c>
      <c r="E2274" s="4" t="s">
        <v>22</v>
      </c>
      <c r="F2274" s="4" t="s">
        <v>23</v>
      </c>
      <c r="G2274" s="4" t="s">
        <v>34</v>
      </c>
      <c r="H2274" s="4" t="s">
        <v>68</v>
      </c>
      <c r="I2274" s="5">
        <v>2</v>
      </c>
      <c r="J2274" s="6">
        <v>160.68</v>
      </c>
      <c r="K2274" s="7">
        <v>0</v>
      </c>
      <c r="L2274" s="6">
        <v>89.49</v>
      </c>
      <c r="M2274" s="6">
        <f t="shared" si="140"/>
        <v>321.36</v>
      </c>
      <c r="N2274" s="6">
        <f t="shared" si="141"/>
        <v>178.98</v>
      </c>
      <c r="O2274" s="6">
        <f t="shared" si="142"/>
        <v>142.38000000000002</v>
      </c>
      <c r="P2274" s="8">
        <f t="shared" si="143"/>
        <v>0.4430545182972368</v>
      </c>
      <c r="Q2274" s="9">
        <f>YEAR(SalesDataTable[[#This Row],[Order Date]])</f>
        <v>2026</v>
      </c>
      <c r="R2274" s="8" t="str">
        <f>"Q"&amp;ROUNDUP(MONTH(SalesDataTable[[#This Row],[Order Date]])/3,0)</f>
        <v>Q4</v>
      </c>
      <c r="S2274" s="5">
        <f>MONTH(SalesDataTable[[#This Row],[Order Date]])</f>
        <v>11</v>
      </c>
      <c r="T2274" s="8" t="str">
        <f>TEXT(SalesDataTable[[#This Row],[Order Date]],"mmm")</f>
        <v>Nov</v>
      </c>
    </row>
    <row r="2275" spans="1:20" ht="15.75" x14ac:dyDescent="0.25">
      <c r="A2275" s="2">
        <v>1627</v>
      </c>
      <c r="B2275" s="3">
        <v>46331</v>
      </c>
      <c r="C2275" s="4" t="s">
        <v>40</v>
      </c>
      <c r="D2275" s="4" t="s">
        <v>41</v>
      </c>
      <c r="E2275" s="4" t="s">
        <v>22</v>
      </c>
      <c r="F2275" s="4" t="s">
        <v>23</v>
      </c>
      <c r="G2275" s="4" t="s">
        <v>54</v>
      </c>
      <c r="H2275" s="4" t="s">
        <v>65</v>
      </c>
      <c r="I2275" s="5">
        <v>6</v>
      </c>
      <c r="J2275" s="6">
        <v>49.7</v>
      </c>
      <c r="K2275" s="7">
        <v>0</v>
      </c>
      <c r="L2275" s="6">
        <v>22.34</v>
      </c>
      <c r="M2275" s="6">
        <f t="shared" si="140"/>
        <v>298.20000000000005</v>
      </c>
      <c r="N2275" s="6">
        <f t="shared" si="141"/>
        <v>134.04</v>
      </c>
      <c r="O2275" s="6">
        <f t="shared" si="142"/>
        <v>164.16000000000005</v>
      </c>
      <c r="P2275" s="8">
        <f t="shared" si="143"/>
        <v>0.55050301810865199</v>
      </c>
      <c r="Q2275" s="9">
        <f>YEAR(SalesDataTable[[#This Row],[Order Date]])</f>
        <v>2026</v>
      </c>
      <c r="R2275" s="8" t="str">
        <f>"Q"&amp;ROUNDUP(MONTH(SalesDataTable[[#This Row],[Order Date]])/3,0)</f>
        <v>Q4</v>
      </c>
      <c r="S2275" s="5">
        <f>MONTH(SalesDataTable[[#This Row],[Order Date]])</f>
        <v>11</v>
      </c>
      <c r="T2275" s="8" t="str">
        <f>TEXT(SalesDataTable[[#This Row],[Order Date]],"mmm")</f>
        <v>Nov</v>
      </c>
    </row>
    <row r="2276" spans="1:20" ht="15.75" x14ac:dyDescent="0.25">
      <c r="A2276" s="2">
        <v>1760</v>
      </c>
      <c r="B2276" s="3">
        <v>46331</v>
      </c>
      <c r="C2276" s="4" t="s">
        <v>26</v>
      </c>
      <c r="D2276" s="4" t="s">
        <v>61</v>
      </c>
      <c r="E2276" s="4" t="s">
        <v>39</v>
      </c>
      <c r="F2276" s="4" t="s">
        <v>23</v>
      </c>
      <c r="G2276" s="4" t="s">
        <v>24</v>
      </c>
      <c r="H2276" s="4" t="s">
        <v>25</v>
      </c>
      <c r="I2276" s="5">
        <v>3</v>
      </c>
      <c r="J2276" s="6">
        <v>80.400000000000006</v>
      </c>
      <c r="K2276" s="7">
        <v>0.05</v>
      </c>
      <c r="L2276" s="6">
        <v>42.82</v>
      </c>
      <c r="M2276" s="6">
        <f t="shared" si="140"/>
        <v>229.14000000000001</v>
      </c>
      <c r="N2276" s="6">
        <f t="shared" si="141"/>
        <v>128.46</v>
      </c>
      <c r="O2276" s="6">
        <f t="shared" si="142"/>
        <v>100.68</v>
      </c>
      <c r="P2276" s="8">
        <f t="shared" si="143"/>
        <v>0.43938203718250851</v>
      </c>
      <c r="Q2276" s="9">
        <f>YEAR(SalesDataTable[[#This Row],[Order Date]])</f>
        <v>2026</v>
      </c>
      <c r="R2276" s="8" t="str">
        <f>"Q"&amp;ROUNDUP(MONTH(SalesDataTable[[#This Row],[Order Date]])/3,0)</f>
        <v>Q4</v>
      </c>
      <c r="S2276" s="5">
        <f>MONTH(SalesDataTable[[#This Row],[Order Date]])</f>
        <v>11</v>
      </c>
      <c r="T2276" s="8" t="str">
        <f>TEXT(SalesDataTable[[#This Row],[Order Date]],"mmm")</f>
        <v>Nov</v>
      </c>
    </row>
    <row r="2277" spans="1:20" ht="15.75" x14ac:dyDescent="0.25">
      <c r="A2277" s="2">
        <v>2268</v>
      </c>
      <c r="B2277" s="3">
        <v>46331</v>
      </c>
      <c r="C2277" s="4" t="s">
        <v>26</v>
      </c>
      <c r="D2277" s="4" t="s">
        <v>27</v>
      </c>
      <c r="E2277" s="4" t="s">
        <v>39</v>
      </c>
      <c r="F2277" s="4" t="s">
        <v>33</v>
      </c>
      <c r="G2277" s="4" t="s">
        <v>29</v>
      </c>
      <c r="H2277" s="4" t="s">
        <v>57</v>
      </c>
      <c r="I2277" s="5">
        <v>4</v>
      </c>
      <c r="J2277" s="6">
        <v>151.38999999999999</v>
      </c>
      <c r="K2277" s="7">
        <v>0.05</v>
      </c>
      <c r="L2277" s="6">
        <v>80.66</v>
      </c>
      <c r="M2277" s="6">
        <f t="shared" si="140"/>
        <v>575.28199999999993</v>
      </c>
      <c r="N2277" s="6">
        <f t="shared" si="141"/>
        <v>322.64</v>
      </c>
      <c r="O2277" s="6">
        <f t="shared" si="142"/>
        <v>252.64199999999994</v>
      </c>
      <c r="P2277" s="8">
        <f t="shared" si="143"/>
        <v>0.43916201097896329</v>
      </c>
      <c r="Q2277" s="9">
        <f>YEAR(SalesDataTable[[#This Row],[Order Date]])</f>
        <v>2026</v>
      </c>
      <c r="R2277" s="8" t="str">
        <f>"Q"&amp;ROUNDUP(MONTH(SalesDataTable[[#This Row],[Order Date]])/3,0)</f>
        <v>Q4</v>
      </c>
      <c r="S2277" s="5">
        <f>MONTH(SalesDataTable[[#This Row],[Order Date]])</f>
        <v>11</v>
      </c>
      <c r="T2277" s="8" t="str">
        <f>TEXT(SalesDataTable[[#This Row],[Order Date]],"mmm")</f>
        <v>Nov</v>
      </c>
    </row>
    <row r="2278" spans="1:20" ht="15.75" x14ac:dyDescent="0.25">
      <c r="A2278" s="2">
        <v>2636</v>
      </c>
      <c r="B2278" s="3">
        <v>46331</v>
      </c>
      <c r="C2278" s="4" t="s">
        <v>26</v>
      </c>
      <c r="D2278" s="4" t="s">
        <v>69</v>
      </c>
      <c r="E2278" s="4" t="s">
        <v>39</v>
      </c>
      <c r="F2278" s="4" t="s">
        <v>36</v>
      </c>
      <c r="G2278" s="4" t="s">
        <v>34</v>
      </c>
      <c r="H2278" s="4" t="s">
        <v>52</v>
      </c>
      <c r="I2278" s="5">
        <v>2</v>
      </c>
      <c r="J2278" s="6">
        <v>45.44</v>
      </c>
      <c r="K2278" s="7">
        <v>0.05</v>
      </c>
      <c r="L2278" s="6">
        <v>18.2</v>
      </c>
      <c r="M2278" s="6">
        <f t="shared" si="140"/>
        <v>86.335999999999999</v>
      </c>
      <c r="N2278" s="6">
        <f t="shared" si="141"/>
        <v>36.4</v>
      </c>
      <c r="O2278" s="6">
        <f t="shared" si="142"/>
        <v>49.936</v>
      </c>
      <c r="P2278" s="8">
        <f t="shared" si="143"/>
        <v>0.57839140103780584</v>
      </c>
      <c r="Q2278" s="9">
        <f>YEAR(SalesDataTable[[#This Row],[Order Date]])</f>
        <v>2026</v>
      </c>
      <c r="R2278" s="8" t="str">
        <f>"Q"&amp;ROUNDUP(MONTH(SalesDataTable[[#This Row],[Order Date]])/3,0)</f>
        <v>Q4</v>
      </c>
      <c r="S2278" s="5">
        <f>MONTH(SalesDataTable[[#This Row],[Order Date]])</f>
        <v>11</v>
      </c>
      <c r="T2278" s="8" t="str">
        <f>TEXT(SalesDataTable[[#This Row],[Order Date]],"mmm")</f>
        <v>Nov</v>
      </c>
    </row>
    <row r="2279" spans="1:20" ht="15.75" x14ac:dyDescent="0.25">
      <c r="A2279" s="2">
        <v>3255</v>
      </c>
      <c r="B2279" s="3">
        <v>46331</v>
      </c>
      <c r="C2279" s="4" t="s">
        <v>40</v>
      </c>
      <c r="D2279" s="4" t="s">
        <v>67</v>
      </c>
      <c r="E2279" s="4" t="s">
        <v>22</v>
      </c>
      <c r="F2279" s="4" t="s">
        <v>33</v>
      </c>
      <c r="G2279" s="4" t="s">
        <v>29</v>
      </c>
      <c r="H2279" s="4" t="s">
        <v>66</v>
      </c>
      <c r="I2279" s="5">
        <v>2</v>
      </c>
      <c r="J2279" s="6">
        <v>70.790000000000006</v>
      </c>
      <c r="K2279" s="7">
        <v>0.15</v>
      </c>
      <c r="L2279" s="6">
        <v>33.32</v>
      </c>
      <c r="M2279" s="6">
        <f t="shared" si="140"/>
        <v>120.343</v>
      </c>
      <c r="N2279" s="6">
        <f t="shared" si="141"/>
        <v>66.64</v>
      </c>
      <c r="O2279" s="6">
        <f t="shared" si="142"/>
        <v>53.703000000000003</v>
      </c>
      <c r="P2279" s="8">
        <f t="shared" si="143"/>
        <v>0.44624947026416162</v>
      </c>
      <c r="Q2279" s="9">
        <f>YEAR(SalesDataTable[[#This Row],[Order Date]])</f>
        <v>2026</v>
      </c>
      <c r="R2279" s="8" t="str">
        <f>"Q"&amp;ROUNDUP(MONTH(SalesDataTable[[#This Row],[Order Date]])/3,0)</f>
        <v>Q4</v>
      </c>
      <c r="S2279" s="5">
        <f>MONTH(SalesDataTable[[#This Row],[Order Date]])</f>
        <v>11</v>
      </c>
      <c r="T2279" s="8" t="str">
        <f>TEXT(SalesDataTable[[#This Row],[Order Date]],"mmm")</f>
        <v>Nov</v>
      </c>
    </row>
    <row r="2280" spans="1:20" ht="15.75" x14ac:dyDescent="0.25">
      <c r="A2280" s="2">
        <v>4326</v>
      </c>
      <c r="B2280" s="3">
        <v>46331</v>
      </c>
      <c r="C2280" s="4" t="s">
        <v>31</v>
      </c>
      <c r="D2280" s="4" t="s">
        <v>45</v>
      </c>
      <c r="E2280" s="4" t="s">
        <v>39</v>
      </c>
      <c r="F2280" s="4" t="s">
        <v>23</v>
      </c>
      <c r="G2280" s="4" t="s">
        <v>34</v>
      </c>
      <c r="H2280" s="4" t="s">
        <v>35</v>
      </c>
      <c r="I2280" s="5">
        <v>1</v>
      </c>
      <c r="J2280" s="6">
        <v>35.630000000000003</v>
      </c>
      <c r="K2280" s="7">
        <v>0</v>
      </c>
      <c r="L2280" s="6">
        <v>13.47</v>
      </c>
      <c r="M2280" s="6">
        <f t="shared" si="140"/>
        <v>35.630000000000003</v>
      </c>
      <c r="N2280" s="6">
        <f t="shared" si="141"/>
        <v>13.47</v>
      </c>
      <c r="O2280" s="6">
        <f t="shared" si="142"/>
        <v>22.160000000000004</v>
      </c>
      <c r="P2280" s="8">
        <f t="shared" si="143"/>
        <v>0.62194779680044909</v>
      </c>
      <c r="Q2280" s="9">
        <f>YEAR(SalesDataTable[[#This Row],[Order Date]])</f>
        <v>2026</v>
      </c>
      <c r="R2280" s="8" t="str">
        <f>"Q"&amp;ROUNDUP(MONTH(SalesDataTable[[#This Row],[Order Date]])/3,0)</f>
        <v>Q4</v>
      </c>
      <c r="S2280" s="5">
        <f>MONTH(SalesDataTable[[#This Row],[Order Date]])</f>
        <v>11</v>
      </c>
      <c r="T2280" s="8" t="str">
        <f>TEXT(SalesDataTable[[#This Row],[Order Date]],"mmm")</f>
        <v>Nov</v>
      </c>
    </row>
    <row r="2281" spans="1:20" ht="15.75" x14ac:dyDescent="0.25">
      <c r="A2281" s="2">
        <v>4346</v>
      </c>
      <c r="B2281" s="3">
        <v>46331</v>
      </c>
      <c r="C2281" s="4" t="s">
        <v>20</v>
      </c>
      <c r="D2281" s="4" t="s">
        <v>70</v>
      </c>
      <c r="E2281" s="4" t="s">
        <v>22</v>
      </c>
      <c r="F2281" s="4" t="s">
        <v>36</v>
      </c>
      <c r="G2281" s="4" t="s">
        <v>29</v>
      </c>
      <c r="H2281" s="4" t="s">
        <v>66</v>
      </c>
      <c r="I2281" s="5">
        <v>3</v>
      </c>
      <c r="J2281" s="6">
        <v>73.010000000000005</v>
      </c>
      <c r="K2281" s="7">
        <v>0.15</v>
      </c>
      <c r="L2281" s="6">
        <v>32.49</v>
      </c>
      <c r="M2281" s="6">
        <f t="shared" si="140"/>
        <v>186.17550000000003</v>
      </c>
      <c r="N2281" s="6">
        <f t="shared" si="141"/>
        <v>97.47</v>
      </c>
      <c r="O2281" s="6">
        <f t="shared" si="142"/>
        <v>88.705500000000029</v>
      </c>
      <c r="P2281" s="8">
        <f t="shared" si="143"/>
        <v>0.47646172562984934</v>
      </c>
      <c r="Q2281" s="9">
        <f>YEAR(SalesDataTable[[#This Row],[Order Date]])</f>
        <v>2026</v>
      </c>
      <c r="R2281" s="8" t="str">
        <f>"Q"&amp;ROUNDUP(MONTH(SalesDataTable[[#This Row],[Order Date]])/3,0)</f>
        <v>Q4</v>
      </c>
      <c r="S2281" s="5">
        <f>MONTH(SalesDataTable[[#This Row],[Order Date]])</f>
        <v>11</v>
      </c>
      <c r="T2281" s="8" t="str">
        <f>TEXT(SalesDataTable[[#This Row],[Order Date]],"mmm")</f>
        <v>Nov</v>
      </c>
    </row>
    <row r="2282" spans="1:20" ht="15.75" x14ac:dyDescent="0.25">
      <c r="A2282" s="2">
        <v>266</v>
      </c>
      <c r="B2282" s="3">
        <v>46332</v>
      </c>
      <c r="C2282" s="4" t="s">
        <v>26</v>
      </c>
      <c r="D2282" s="4" t="s">
        <v>27</v>
      </c>
      <c r="E2282" s="4" t="s">
        <v>48</v>
      </c>
      <c r="F2282" s="4" t="s">
        <v>36</v>
      </c>
      <c r="G2282" s="4" t="s">
        <v>29</v>
      </c>
      <c r="H2282" s="4" t="s">
        <v>30</v>
      </c>
      <c r="I2282" s="5">
        <v>1</v>
      </c>
      <c r="J2282" s="6">
        <v>93.48</v>
      </c>
      <c r="K2282" s="7">
        <v>0.05</v>
      </c>
      <c r="L2282" s="6">
        <v>46.34</v>
      </c>
      <c r="M2282" s="6">
        <f t="shared" si="140"/>
        <v>88.805999999999997</v>
      </c>
      <c r="N2282" s="6">
        <f t="shared" si="141"/>
        <v>46.34</v>
      </c>
      <c r="O2282" s="6">
        <f t="shared" si="142"/>
        <v>42.465999999999994</v>
      </c>
      <c r="P2282" s="8">
        <f t="shared" si="143"/>
        <v>0.47818841069297113</v>
      </c>
      <c r="Q2282" s="9">
        <f>YEAR(SalesDataTable[[#This Row],[Order Date]])</f>
        <v>2026</v>
      </c>
      <c r="R2282" s="8" t="str">
        <f>"Q"&amp;ROUNDUP(MONTH(SalesDataTable[[#This Row],[Order Date]])/3,0)</f>
        <v>Q4</v>
      </c>
      <c r="S2282" s="5">
        <f>MONTH(SalesDataTable[[#This Row],[Order Date]])</f>
        <v>11</v>
      </c>
      <c r="T2282" s="8" t="str">
        <f>TEXT(SalesDataTable[[#This Row],[Order Date]],"mmm")</f>
        <v>Nov</v>
      </c>
    </row>
    <row r="2283" spans="1:20" ht="15.75" x14ac:dyDescent="0.25">
      <c r="A2283" s="2">
        <v>274</v>
      </c>
      <c r="B2283" s="3">
        <v>46332</v>
      </c>
      <c r="C2283" s="4" t="s">
        <v>26</v>
      </c>
      <c r="D2283" s="4" t="s">
        <v>27</v>
      </c>
      <c r="E2283" s="4" t="s">
        <v>22</v>
      </c>
      <c r="F2283" s="4" t="s">
        <v>36</v>
      </c>
      <c r="G2283" s="4" t="s">
        <v>24</v>
      </c>
      <c r="H2283" s="4" t="s">
        <v>25</v>
      </c>
      <c r="I2283" s="5">
        <v>1</v>
      </c>
      <c r="J2283" s="6">
        <v>82.89</v>
      </c>
      <c r="K2283" s="7">
        <v>0</v>
      </c>
      <c r="L2283" s="6">
        <v>41.44</v>
      </c>
      <c r="M2283" s="6">
        <f t="shared" si="140"/>
        <v>82.89</v>
      </c>
      <c r="N2283" s="6">
        <f t="shared" si="141"/>
        <v>41.44</v>
      </c>
      <c r="O2283" s="6">
        <f t="shared" si="142"/>
        <v>41.45</v>
      </c>
      <c r="P2283" s="8">
        <f t="shared" si="143"/>
        <v>0.50006032090722652</v>
      </c>
      <c r="Q2283" s="9">
        <f>YEAR(SalesDataTable[[#This Row],[Order Date]])</f>
        <v>2026</v>
      </c>
      <c r="R2283" s="8" t="str">
        <f>"Q"&amp;ROUNDUP(MONTH(SalesDataTable[[#This Row],[Order Date]])/3,0)</f>
        <v>Q4</v>
      </c>
      <c r="S2283" s="5">
        <f>MONTH(SalesDataTable[[#This Row],[Order Date]])</f>
        <v>11</v>
      </c>
      <c r="T2283" s="8" t="str">
        <f>TEXT(SalesDataTable[[#This Row],[Order Date]],"mmm")</f>
        <v>Nov</v>
      </c>
    </row>
    <row r="2284" spans="1:20" ht="15.75" x14ac:dyDescent="0.25">
      <c r="A2284" s="2">
        <v>1135</v>
      </c>
      <c r="B2284" s="3">
        <v>46332</v>
      </c>
      <c r="C2284" s="4" t="s">
        <v>40</v>
      </c>
      <c r="D2284" s="4" t="s">
        <v>51</v>
      </c>
      <c r="E2284" s="4" t="s">
        <v>22</v>
      </c>
      <c r="F2284" s="4" t="s">
        <v>33</v>
      </c>
      <c r="G2284" s="4" t="s">
        <v>34</v>
      </c>
      <c r="H2284" s="4" t="s">
        <v>35</v>
      </c>
      <c r="I2284" s="5">
        <v>2</v>
      </c>
      <c r="J2284" s="6">
        <v>35.71</v>
      </c>
      <c r="K2284" s="7">
        <v>0.2</v>
      </c>
      <c r="L2284" s="6">
        <v>13.48</v>
      </c>
      <c r="M2284" s="6">
        <f t="shared" si="140"/>
        <v>57.136000000000003</v>
      </c>
      <c r="N2284" s="6">
        <f t="shared" si="141"/>
        <v>26.96</v>
      </c>
      <c r="O2284" s="6">
        <f t="shared" si="142"/>
        <v>30.176000000000002</v>
      </c>
      <c r="P2284" s="8">
        <f t="shared" si="143"/>
        <v>0.52814337720526461</v>
      </c>
      <c r="Q2284" s="9">
        <f>YEAR(SalesDataTable[[#This Row],[Order Date]])</f>
        <v>2026</v>
      </c>
      <c r="R2284" s="8" t="str">
        <f>"Q"&amp;ROUNDUP(MONTH(SalesDataTable[[#This Row],[Order Date]])/3,0)</f>
        <v>Q4</v>
      </c>
      <c r="S2284" s="5">
        <f>MONTH(SalesDataTable[[#This Row],[Order Date]])</f>
        <v>11</v>
      </c>
      <c r="T2284" s="8" t="str">
        <f>TEXT(SalesDataTable[[#This Row],[Order Date]],"mmm")</f>
        <v>Nov</v>
      </c>
    </row>
    <row r="2285" spans="1:20" ht="15.75" x14ac:dyDescent="0.25">
      <c r="A2285" s="2">
        <v>2166</v>
      </c>
      <c r="B2285" s="3">
        <v>46332</v>
      </c>
      <c r="C2285" s="4" t="s">
        <v>40</v>
      </c>
      <c r="D2285" s="4" t="s">
        <v>67</v>
      </c>
      <c r="E2285" s="4" t="s">
        <v>39</v>
      </c>
      <c r="F2285" s="4" t="s">
        <v>33</v>
      </c>
      <c r="G2285" s="4" t="s">
        <v>54</v>
      </c>
      <c r="H2285" s="4" t="s">
        <v>55</v>
      </c>
      <c r="I2285" s="5">
        <v>1</v>
      </c>
      <c r="J2285" s="6">
        <v>40.380000000000003</v>
      </c>
      <c r="K2285" s="7">
        <v>0.15</v>
      </c>
      <c r="L2285" s="6">
        <v>14.53</v>
      </c>
      <c r="M2285" s="6">
        <f t="shared" si="140"/>
        <v>34.323</v>
      </c>
      <c r="N2285" s="6">
        <f t="shared" si="141"/>
        <v>14.53</v>
      </c>
      <c r="O2285" s="6">
        <f t="shared" si="142"/>
        <v>19.792999999999999</v>
      </c>
      <c r="P2285" s="8">
        <f t="shared" si="143"/>
        <v>0.57666870611543275</v>
      </c>
      <c r="Q2285" s="9">
        <f>YEAR(SalesDataTable[[#This Row],[Order Date]])</f>
        <v>2026</v>
      </c>
      <c r="R2285" s="8" t="str">
        <f>"Q"&amp;ROUNDUP(MONTH(SalesDataTable[[#This Row],[Order Date]])/3,0)</f>
        <v>Q4</v>
      </c>
      <c r="S2285" s="5">
        <f>MONTH(SalesDataTable[[#This Row],[Order Date]])</f>
        <v>11</v>
      </c>
      <c r="T2285" s="8" t="str">
        <f>TEXT(SalesDataTable[[#This Row],[Order Date]],"mmm")</f>
        <v>Nov</v>
      </c>
    </row>
    <row r="2286" spans="1:20" ht="15.75" x14ac:dyDescent="0.25">
      <c r="A2286" s="2">
        <v>3620</v>
      </c>
      <c r="B2286" s="3">
        <v>46332</v>
      </c>
      <c r="C2286" s="4" t="s">
        <v>26</v>
      </c>
      <c r="D2286" s="4" t="s">
        <v>63</v>
      </c>
      <c r="E2286" s="4" t="s">
        <v>48</v>
      </c>
      <c r="F2286" s="4" t="s">
        <v>33</v>
      </c>
      <c r="G2286" s="4" t="s">
        <v>29</v>
      </c>
      <c r="H2286" s="4" t="s">
        <v>37</v>
      </c>
      <c r="I2286" s="5">
        <v>1</v>
      </c>
      <c r="J2286" s="6">
        <v>142</v>
      </c>
      <c r="K2286" s="7">
        <v>0.05</v>
      </c>
      <c r="L2286" s="6">
        <v>81.099999999999994</v>
      </c>
      <c r="M2286" s="6">
        <f t="shared" si="140"/>
        <v>134.9</v>
      </c>
      <c r="N2286" s="6">
        <f t="shared" si="141"/>
        <v>81.099999999999994</v>
      </c>
      <c r="O2286" s="6">
        <f t="shared" si="142"/>
        <v>53.800000000000011</v>
      </c>
      <c r="P2286" s="8">
        <f t="shared" si="143"/>
        <v>0.39881393624907346</v>
      </c>
      <c r="Q2286" s="9">
        <f>YEAR(SalesDataTable[[#This Row],[Order Date]])</f>
        <v>2026</v>
      </c>
      <c r="R2286" s="8" t="str">
        <f>"Q"&amp;ROUNDUP(MONTH(SalesDataTable[[#This Row],[Order Date]])/3,0)</f>
        <v>Q4</v>
      </c>
      <c r="S2286" s="5">
        <f>MONTH(SalesDataTable[[#This Row],[Order Date]])</f>
        <v>11</v>
      </c>
      <c r="T2286" s="8" t="str">
        <f>TEXT(SalesDataTable[[#This Row],[Order Date]],"mmm")</f>
        <v>Nov</v>
      </c>
    </row>
    <row r="2287" spans="1:20" ht="15.75" x14ac:dyDescent="0.25">
      <c r="A2287" s="2">
        <v>3986</v>
      </c>
      <c r="B2287" s="3">
        <v>46332</v>
      </c>
      <c r="C2287" s="4" t="s">
        <v>20</v>
      </c>
      <c r="D2287" s="4" t="s">
        <v>70</v>
      </c>
      <c r="E2287" s="4" t="s">
        <v>48</v>
      </c>
      <c r="F2287" s="4" t="s">
        <v>33</v>
      </c>
      <c r="G2287" s="4" t="s">
        <v>34</v>
      </c>
      <c r="H2287" s="4" t="s">
        <v>35</v>
      </c>
      <c r="I2287" s="5">
        <v>2</v>
      </c>
      <c r="J2287" s="6">
        <v>36.29</v>
      </c>
      <c r="K2287" s="7">
        <v>0.15</v>
      </c>
      <c r="L2287" s="6">
        <v>13.93</v>
      </c>
      <c r="M2287" s="6">
        <f t="shared" si="140"/>
        <v>61.692999999999998</v>
      </c>
      <c r="N2287" s="6">
        <f t="shared" si="141"/>
        <v>27.86</v>
      </c>
      <c r="O2287" s="6">
        <f t="shared" si="142"/>
        <v>33.832999999999998</v>
      </c>
      <c r="P2287" s="8">
        <f t="shared" si="143"/>
        <v>0.54840905775371596</v>
      </c>
      <c r="Q2287" s="9">
        <f>YEAR(SalesDataTable[[#This Row],[Order Date]])</f>
        <v>2026</v>
      </c>
      <c r="R2287" s="8" t="str">
        <f>"Q"&amp;ROUNDUP(MONTH(SalesDataTable[[#This Row],[Order Date]])/3,0)</f>
        <v>Q4</v>
      </c>
      <c r="S2287" s="5">
        <f>MONTH(SalesDataTable[[#This Row],[Order Date]])</f>
        <v>11</v>
      </c>
      <c r="T2287" s="8" t="str">
        <f>TEXT(SalesDataTable[[#This Row],[Order Date]],"mmm")</f>
        <v>Nov</v>
      </c>
    </row>
    <row r="2288" spans="1:20" ht="15.75" x14ac:dyDescent="0.25">
      <c r="A2288" s="2">
        <v>4384</v>
      </c>
      <c r="B2288" s="3">
        <v>46332</v>
      </c>
      <c r="C2288" s="4" t="s">
        <v>40</v>
      </c>
      <c r="D2288" s="4" t="s">
        <v>53</v>
      </c>
      <c r="E2288" s="4" t="s">
        <v>22</v>
      </c>
      <c r="F2288" s="4" t="s">
        <v>33</v>
      </c>
      <c r="G2288" s="4" t="s">
        <v>43</v>
      </c>
      <c r="H2288" s="4" t="s">
        <v>71</v>
      </c>
      <c r="I2288" s="5">
        <v>1</v>
      </c>
      <c r="J2288" s="6">
        <v>121.66</v>
      </c>
      <c r="K2288" s="7">
        <v>0</v>
      </c>
      <c r="L2288" s="6">
        <v>61.66</v>
      </c>
      <c r="M2288" s="6">
        <f t="shared" si="140"/>
        <v>121.66</v>
      </c>
      <c r="N2288" s="6">
        <f t="shared" si="141"/>
        <v>61.66</v>
      </c>
      <c r="O2288" s="6">
        <f t="shared" si="142"/>
        <v>60</v>
      </c>
      <c r="P2288" s="8">
        <f t="shared" si="143"/>
        <v>0.49317770836758179</v>
      </c>
      <c r="Q2288" s="9">
        <f>YEAR(SalesDataTable[[#This Row],[Order Date]])</f>
        <v>2026</v>
      </c>
      <c r="R2288" s="8" t="str">
        <f>"Q"&amp;ROUNDUP(MONTH(SalesDataTable[[#This Row],[Order Date]])/3,0)</f>
        <v>Q4</v>
      </c>
      <c r="S2288" s="5">
        <f>MONTH(SalesDataTable[[#This Row],[Order Date]])</f>
        <v>11</v>
      </c>
      <c r="T2288" s="8" t="str">
        <f>TEXT(SalesDataTable[[#This Row],[Order Date]],"mmm")</f>
        <v>Nov</v>
      </c>
    </row>
    <row r="2289" spans="1:20" ht="15.75" x14ac:dyDescent="0.25">
      <c r="A2289" s="2">
        <v>4565</v>
      </c>
      <c r="B2289" s="3">
        <v>46332</v>
      </c>
      <c r="C2289" s="4" t="s">
        <v>26</v>
      </c>
      <c r="D2289" s="4" t="s">
        <v>69</v>
      </c>
      <c r="E2289" s="4" t="s">
        <v>22</v>
      </c>
      <c r="F2289" s="4" t="s">
        <v>23</v>
      </c>
      <c r="G2289" s="4" t="s">
        <v>43</v>
      </c>
      <c r="H2289" s="4" t="s">
        <v>71</v>
      </c>
      <c r="I2289" s="5">
        <v>3</v>
      </c>
      <c r="J2289" s="6">
        <v>124.65</v>
      </c>
      <c r="K2289" s="7">
        <v>0.05</v>
      </c>
      <c r="L2289" s="6">
        <v>62.27</v>
      </c>
      <c r="M2289" s="6">
        <f t="shared" si="140"/>
        <v>355.25250000000005</v>
      </c>
      <c r="N2289" s="6">
        <f t="shared" si="141"/>
        <v>186.81</v>
      </c>
      <c r="O2289" s="6">
        <f t="shared" si="142"/>
        <v>168.44250000000005</v>
      </c>
      <c r="P2289" s="8">
        <f t="shared" si="143"/>
        <v>0.47414866890451163</v>
      </c>
      <c r="Q2289" s="9">
        <f>YEAR(SalesDataTable[[#This Row],[Order Date]])</f>
        <v>2026</v>
      </c>
      <c r="R2289" s="8" t="str">
        <f>"Q"&amp;ROUNDUP(MONTH(SalesDataTable[[#This Row],[Order Date]])/3,0)</f>
        <v>Q4</v>
      </c>
      <c r="S2289" s="5">
        <f>MONTH(SalesDataTable[[#This Row],[Order Date]])</f>
        <v>11</v>
      </c>
      <c r="T2289" s="8" t="str">
        <f>TEXT(SalesDataTable[[#This Row],[Order Date]],"mmm")</f>
        <v>Nov</v>
      </c>
    </row>
    <row r="2290" spans="1:20" ht="15.75" x14ac:dyDescent="0.25">
      <c r="A2290" s="2">
        <v>4634</v>
      </c>
      <c r="B2290" s="3">
        <v>46332</v>
      </c>
      <c r="C2290" s="4" t="s">
        <v>20</v>
      </c>
      <c r="D2290" s="4" t="s">
        <v>70</v>
      </c>
      <c r="E2290" s="4" t="s">
        <v>22</v>
      </c>
      <c r="F2290" s="4" t="s">
        <v>33</v>
      </c>
      <c r="G2290" s="4" t="s">
        <v>24</v>
      </c>
      <c r="H2290" s="4" t="s">
        <v>25</v>
      </c>
      <c r="I2290" s="5">
        <v>2</v>
      </c>
      <c r="J2290" s="6">
        <v>80.61</v>
      </c>
      <c r="K2290" s="7">
        <v>0</v>
      </c>
      <c r="L2290" s="6">
        <v>43.72</v>
      </c>
      <c r="M2290" s="6">
        <f t="shared" si="140"/>
        <v>161.22</v>
      </c>
      <c r="N2290" s="6">
        <f t="shared" si="141"/>
        <v>87.44</v>
      </c>
      <c r="O2290" s="6">
        <f t="shared" si="142"/>
        <v>73.78</v>
      </c>
      <c r="P2290" s="8">
        <f t="shared" si="143"/>
        <v>0.45763552909068356</v>
      </c>
      <c r="Q2290" s="9">
        <f>YEAR(SalesDataTable[[#This Row],[Order Date]])</f>
        <v>2026</v>
      </c>
      <c r="R2290" s="8" t="str">
        <f>"Q"&amp;ROUNDUP(MONTH(SalesDataTable[[#This Row],[Order Date]])/3,0)</f>
        <v>Q4</v>
      </c>
      <c r="S2290" s="5">
        <f>MONTH(SalesDataTable[[#This Row],[Order Date]])</f>
        <v>11</v>
      </c>
      <c r="T2290" s="8" t="str">
        <f>TEXT(SalesDataTable[[#This Row],[Order Date]],"mmm")</f>
        <v>Nov</v>
      </c>
    </row>
    <row r="2291" spans="1:20" ht="15.75" x14ac:dyDescent="0.25">
      <c r="A2291" s="2">
        <v>104</v>
      </c>
      <c r="B2291" s="3">
        <v>46333</v>
      </c>
      <c r="C2291" s="4" t="s">
        <v>26</v>
      </c>
      <c r="D2291" s="4" t="s">
        <v>61</v>
      </c>
      <c r="E2291" s="4" t="s">
        <v>22</v>
      </c>
      <c r="F2291" s="4" t="s">
        <v>33</v>
      </c>
      <c r="G2291" s="4" t="s">
        <v>29</v>
      </c>
      <c r="H2291" s="4" t="s">
        <v>57</v>
      </c>
      <c r="I2291" s="5">
        <v>1</v>
      </c>
      <c r="J2291" s="6">
        <v>153.96</v>
      </c>
      <c r="K2291" s="7">
        <v>0</v>
      </c>
      <c r="L2291" s="6">
        <v>80.62</v>
      </c>
      <c r="M2291" s="6">
        <f t="shared" si="140"/>
        <v>153.96</v>
      </c>
      <c r="N2291" s="6">
        <f t="shared" si="141"/>
        <v>80.62</v>
      </c>
      <c r="O2291" s="6">
        <f t="shared" si="142"/>
        <v>73.34</v>
      </c>
      <c r="P2291" s="8">
        <f t="shared" si="143"/>
        <v>0.47635749545336453</v>
      </c>
      <c r="Q2291" s="9">
        <f>YEAR(SalesDataTable[[#This Row],[Order Date]])</f>
        <v>2026</v>
      </c>
      <c r="R2291" s="8" t="str">
        <f>"Q"&amp;ROUNDUP(MONTH(SalesDataTable[[#This Row],[Order Date]])/3,0)</f>
        <v>Q4</v>
      </c>
      <c r="S2291" s="5">
        <f>MONTH(SalesDataTable[[#This Row],[Order Date]])</f>
        <v>11</v>
      </c>
      <c r="T2291" s="8" t="str">
        <f>TEXT(SalesDataTable[[#This Row],[Order Date]],"mmm")</f>
        <v>Nov</v>
      </c>
    </row>
    <row r="2292" spans="1:20" ht="15.75" x14ac:dyDescent="0.25">
      <c r="A2292" s="2">
        <v>181</v>
      </c>
      <c r="B2292" s="3">
        <v>46333</v>
      </c>
      <c r="C2292" s="4" t="s">
        <v>26</v>
      </c>
      <c r="D2292" s="4" t="s">
        <v>27</v>
      </c>
      <c r="E2292" s="4" t="s">
        <v>39</v>
      </c>
      <c r="F2292" s="4" t="s">
        <v>23</v>
      </c>
      <c r="G2292" s="4" t="s">
        <v>34</v>
      </c>
      <c r="H2292" s="4" t="s">
        <v>35</v>
      </c>
      <c r="I2292" s="5">
        <v>1</v>
      </c>
      <c r="J2292" s="6">
        <v>35.58</v>
      </c>
      <c r="K2292" s="7">
        <v>0</v>
      </c>
      <c r="L2292" s="6">
        <v>13.4</v>
      </c>
      <c r="M2292" s="6">
        <f t="shared" si="140"/>
        <v>35.58</v>
      </c>
      <c r="N2292" s="6">
        <f t="shared" si="141"/>
        <v>13.4</v>
      </c>
      <c r="O2292" s="6">
        <f t="shared" si="142"/>
        <v>22.18</v>
      </c>
      <c r="P2292" s="8">
        <f t="shared" si="143"/>
        <v>0.62338392355255767</v>
      </c>
      <c r="Q2292" s="9">
        <f>YEAR(SalesDataTable[[#This Row],[Order Date]])</f>
        <v>2026</v>
      </c>
      <c r="R2292" s="8" t="str">
        <f>"Q"&amp;ROUNDUP(MONTH(SalesDataTable[[#This Row],[Order Date]])/3,0)</f>
        <v>Q4</v>
      </c>
      <c r="S2292" s="5">
        <f>MONTH(SalesDataTable[[#This Row],[Order Date]])</f>
        <v>11</v>
      </c>
      <c r="T2292" s="8" t="str">
        <f>TEXT(SalesDataTable[[#This Row],[Order Date]],"mmm")</f>
        <v>Nov</v>
      </c>
    </row>
    <row r="2293" spans="1:20" ht="15.75" x14ac:dyDescent="0.25">
      <c r="A2293" s="2">
        <v>823</v>
      </c>
      <c r="B2293" s="3">
        <v>46333</v>
      </c>
      <c r="C2293" s="4" t="s">
        <v>20</v>
      </c>
      <c r="D2293" s="4" t="s">
        <v>21</v>
      </c>
      <c r="E2293" s="4" t="s">
        <v>48</v>
      </c>
      <c r="F2293" s="4" t="s">
        <v>33</v>
      </c>
      <c r="G2293" s="4" t="s">
        <v>54</v>
      </c>
      <c r="H2293" s="4" t="s">
        <v>62</v>
      </c>
      <c r="I2293" s="5">
        <v>5</v>
      </c>
      <c r="J2293" s="6">
        <v>36.369999999999997</v>
      </c>
      <c r="K2293" s="7">
        <v>0.15</v>
      </c>
      <c r="L2293" s="6">
        <v>13.65</v>
      </c>
      <c r="M2293" s="6">
        <f t="shared" si="140"/>
        <v>154.57249999999999</v>
      </c>
      <c r="N2293" s="6">
        <f t="shared" si="141"/>
        <v>68.25</v>
      </c>
      <c r="O2293" s="6">
        <f t="shared" si="142"/>
        <v>86.322499999999991</v>
      </c>
      <c r="P2293" s="8">
        <f t="shared" si="143"/>
        <v>0.55845962250723769</v>
      </c>
      <c r="Q2293" s="9">
        <f>YEAR(SalesDataTable[[#This Row],[Order Date]])</f>
        <v>2026</v>
      </c>
      <c r="R2293" s="8" t="str">
        <f>"Q"&amp;ROUNDUP(MONTH(SalesDataTable[[#This Row],[Order Date]])/3,0)</f>
        <v>Q4</v>
      </c>
      <c r="S2293" s="5">
        <f>MONTH(SalesDataTable[[#This Row],[Order Date]])</f>
        <v>11</v>
      </c>
      <c r="T2293" s="8" t="str">
        <f>TEXT(SalesDataTable[[#This Row],[Order Date]],"mmm")</f>
        <v>Nov</v>
      </c>
    </row>
    <row r="2294" spans="1:20" ht="15.75" x14ac:dyDescent="0.25">
      <c r="A2294" s="2">
        <v>1730</v>
      </c>
      <c r="B2294" s="3">
        <v>46333</v>
      </c>
      <c r="C2294" s="4" t="s">
        <v>40</v>
      </c>
      <c r="D2294" s="4" t="s">
        <v>41</v>
      </c>
      <c r="E2294" s="4" t="s">
        <v>48</v>
      </c>
      <c r="F2294" s="4" t="s">
        <v>23</v>
      </c>
      <c r="G2294" s="4" t="s">
        <v>29</v>
      </c>
      <c r="H2294" s="4" t="s">
        <v>57</v>
      </c>
      <c r="I2294" s="5">
        <v>2</v>
      </c>
      <c r="J2294" s="6">
        <v>151.55000000000001</v>
      </c>
      <c r="K2294" s="7">
        <v>0.1</v>
      </c>
      <c r="L2294" s="6">
        <v>80.48</v>
      </c>
      <c r="M2294" s="6">
        <f t="shared" si="140"/>
        <v>272.79000000000002</v>
      </c>
      <c r="N2294" s="6">
        <f t="shared" si="141"/>
        <v>160.96</v>
      </c>
      <c r="O2294" s="6">
        <f t="shared" si="142"/>
        <v>111.83000000000001</v>
      </c>
      <c r="P2294" s="8">
        <f t="shared" si="143"/>
        <v>0.40994904505297114</v>
      </c>
      <c r="Q2294" s="9">
        <f>YEAR(SalesDataTable[[#This Row],[Order Date]])</f>
        <v>2026</v>
      </c>
      <c r="R2294" s="8" t="str">
        <f>"Q"&amp;ROUNDUP(MONTH(SalesDataTable[[#This Row],[Order Date]])/3,0)</f>
        <v>Q4</v>
      </c>
      <c r="S2294" s="5">
        <f>MONTH(SalesDataTable[[#This Row],[Order Date]])</f>
        <v>11</v>
      </c>
      <c r="T2294" s="8" t="str">
        <f>TEXT(SalesDataTable[[#This Row],[Order Date]],"mmm")</f>
        <v>Nov</v>
      </c>
    </row>
    <row r="2295" spans="1:20" ht="15.75" x14ac:dyDescent="0.25">
      <c r="A2295" s="2">
        <v>2710</v>
      </c>
      <c r="B2295" s="3">
        <v>46333</v>
      </c>
      <c r="C2295" s="4" t="s">
        <v>20</v>
      </c>
      <c r="D2295" s="4" t="s">
        <v>56</v>
      </c>
      <c r="E2295" s="4" t="s">
        <v>39</v>
      </c>
      <c r="F2295" s="4" t="s">
        <v>33</v>
      </c>
      <c r="G2295" s="4" t="s">
        <v>43</v>
      </c>
      <c r="H2295" s="4" t="s">
        <v>60</v>
      </c>
      <c r="I2295" s="5">
        <v>2</v>
      </c>
      <c r="J2295" s="6">
        <v>80.67</v>
      </c>
      <c r="K2295" s="7">
        <v>0</v>
      </c>
      <c r="L2295" s="6">
        <v>40.5</v>
      </c>
      <c r="M2295" s="6">
        <f t="shared" si="140"/>
        <v>161.34</v>
      </c>
      <c r="N2295" s="6">
        <f t="shared" si="141"/>
        <v>81</v>
      </c>
      <c r="O2295" s="6">
        <f t="shared" si="142"/>
        <v>80.34</v>
      </c>
      <c r="P2295" s="8">
        <f t="shared" si="143"/>
        <v>0.49795462997396805</v>
      </c>
      <c r="Q2295" s="9">
        <f>YEAR(SalesDataTable[[#This Row],[Order Date]])</f>
        <v>2026</v>
      </c>
      <c r="R2295" s="8" t="str">
        <f>"Q"&amp;ROUNDUP(MONTH(SalesDataTable[[#This Row],[Order Date]])/3,0)</f>
        <v>Q4</v>
      </c>
      <c r="S2295" s="5">
        <f>MONTH(SalesDataTable[[#This Row],[Order Date]])</f>
        <v>11</v>
      </c>
      <c r="T2295" s="8" t="str">
        <f>TEXT(SalesDataTable[[#This Row],[Order Date]],"mmm")</f>
        <v>Nov</v>
      </c>
    </row>
    <row r="2296" spans="1:20" ht="15.75" x14ac:dyDescent="0.25">
      <c r="A2296" s="2">
        <v>3018</v>
      </c>
      <c r="B2296" s="3">
        <v>46333</v>
      </c>
      <c r="C2296" s="4" t="s">
        <v>40</v>
      </c>
      <c r="D2296" s="4" t="s">
        <v>51</v>
      </c>
      <c r="E2296" s="4" t="s">
        <v>28</v>
      </c>
      <c r="F2296" s="4" t="s">
        <v>36</v>
      </c>
      <c r="G2296" s="4" t="s">
        <v>24</v>
      </c>
      <c r="H2296" s="4" t="s">
        <v>25</v>
      </c>
      <c r="I2296" s="5">
        <v>10</v>
      </c>
      <c r="J2296" s="6">
        <v>81.48</v>
      </c>
      <c r="K2296" s="7">
        <v>0.05</v>
      </c>
      <c r="L2296" s="6">
        <v>43.7</v>
      </c>
      <c r="M2296" s="6">
        <f t="shared" si="140"/>
        <v>774.06000000000006</v>
      </c>
      <c r="N2296" s="6">
        <f t="shared" si="141"/>
        <v>437</v>
      </c>
      <c r="O2296" s="6">
        <f t="shared" si="142"/>
        <v>337.06000000000006</v>
      </c>
      <c r="P2296" s="8">
        <f t="shared" si="143"/>
        <v>0.43544428080510561</v>
      </c>
      <c r="Q2296" s="9">
        <f>YEAR(SalesDataTable[[#This Row],[Order Date]])</f>
        <v>2026</v>
      </c>
      <c r="R2296" s="8" t="str">
        <f>"Q"&amp;ROUNDUP(MONTH(SalesDataTable[[#This Row],[Order Date]])/3,0)</f>
        <v>Q4</v>
      </c>
      <c r="S2296" s="5">
        <f>MONTH(SalesDataTable[[#This Row],[Order Date]])</f>
        <v>11</v>
      </c>
      <c r="T2296" s="8" t="str">
        <f>TEXT(SalesDataTable[[#This Row],[Order Date]],"mmm")</f>
        <v>Nov</v>
      </c>
    </row>
    <row r="2297" spans="1:20" ht="15.75" x14ac:dyDescent="0.25">
      <c r="A2297" s="2">
        <v>3735</v>
      </c>
      <c r="B2297" s="3">
        <v>46333</v>
      </c>
      <c r="C2297" s="4" t="s">
        <v>40</v>
      </c>
      <c r="D2297" s="4" t="s">
        <v>53</v>
      </c>
      <c r="E2297" s="4" t="s">
        <v>39</v>
      </c>
      <c r="F2297" s="4" t="s">
        <v>23</v>
      </c>
      <c r="G2297" s="4" t="s">
        <v>34</v>
      </c>
      <c r="H2297" s="4" t="s">
        <v>68</v>
      </c>
      <c r="I2297" s="5">
        <v>2</v>
      </c>
      <c r="J2297" s="6">
        <v>163.58000000000001</v>
      </c>
      <c r="K2297" s="7">
        <v>0.1</v>
      </c>
      <c r="L2297" s="6">
        <v>88.14</v>
      </c>
      <c r="M2297" s="6">
        <f t="shared" si="140"/>
        <v>294.44400000000002</v>
      </c>
      <c r="N2297" s="6">
        <f t="shared" si="141"/>
        <v>176.28</v>
      </c>
      <c r="O2297" s="6">
        <f t="shared" si="142"/>
        <v>118.16400000000002</v>
      </c>
      <c r="P2297" s="8">
        <f t="shared" si="143"/>
        <v>0.40131230386762851</v>
      </c>
      <c r="Q2297" s="9">
        <f>YEAR(SalesDataTable[[#This Row],[Order Date]])</f>
        <v>2026</v>
      </c>
      <c r="R2297" s="8" t="str">
        <f>"Q"&amp;ROUNDUP(MONTH(SalesDataTable[[#This Row],[Order Date]])/3,0)</f>
        <v>Q4</v>
      </c>
      <c r="S2297" s="5">
        <f>MONTH(SalesDataTable[[#This Row],[Order Date]])</f>
        <v>11</v>
      </c>
      <c r="T2297" s="8" t="str">
        <f>TEXT(SalesDataTable[[#This Row],[Order Date]],"mmm")</f>
        <v>Nov</v>
      </c>
    </row>
    <row r="2298" spans="1:20" ht="15.75" x14ac:dyDescent="0.25">
      <c r="A2298" s="2">
        <v>4460</v>
      </c>
      <c r="B2298" s="3">
        <v>46333</v>
      </c>
      <c r="C2298" s="4" t="s">
        <v>20</v>
      </c>
      <c r="D2298" s="4" t="s">
        <v>56</v>
      </c>
      <c r="E2298" s="4" t="s">
        <v>39</v>
      </c>
      <c r="F2298" s="4" t="s">
        <v>23</v>
      </c>
      <c r="G2298" s="4" t="s">
        <v>29</v>
      </c>
      <c r="H2298" s="4" t="s">
        <v>66</v>
      </c>
      <c r="I2298" s="5">
        <v>2</v>
      </c>
      <c r="J2298" s="6">
        <v>71.88</v>
      </c>
      <c r="K2298" s="7">
        <v>0.15</v>
      </c>
      <c r="L2298" s="6">
        <v>31.65</v>
      </c>
      <c r="M2298" s="6">
        <f t="shared" si="140"/>
        <v>122.19599999999998</v>
      </c>
      <c r="N2298" s="6">
        <f t="shared" si="141"/>
        <v>63.3</v>
      </c>
      <c r="O2298" s="6">
        <f t="shared" si="142"/>
        <v>58.895999999999987</v>
      </c>
      <c r="P2298" s="8">
        <f t="shared" si="143"/>
        <v>0.48197977020524396</v>
      </c>
      <c r="Q2298" s="9">
        <f>YEAR(SalesDataTable[[#This Row],[Order Date]])</f>
        <v>2026</v>
      </c>
      <c r="R2298" s="8" t="str">
        <f>"Q"&amp;ROUNDUP(MONTH(SalesDataTable[[#This Row],[Order Date]])/3,0)</f>
        <v>Q4</v>
      </c>
      <c r="S2298" s="5">
        <f>MONTH(SalesDataTable[[#This Row],[Order Date]])</f>
        <v>11</v>
      </c>
      <c r="T2298" s="8" t="str">
        <f>TEXT(SalesDataTable[[#This Row],[Order Date]],"mmm")</f>
        <v>Nov</v>
      </c>
    </row>
    <row r="2299" spans="1:20" ht="15.75" x14ac:dyDescent="0.25">
      <c r="A2299" s="2">
        <v>319</v>
      </c>
      <c r="B2299" s="3">
        <v>46334</v>
      </c>
      <c r="C2299" s="4" t="s">
        <v>40</v>
      </c>
      <c r="D2299" s="4" t="s">
        <v>53</v>
      </c>
      <c r="E2299" s="4" t="s">
        <v>22</v>
      </c>
      <c r="F2299" s="4" t="s">
        <v>23</v>
      </c>
      <c r="G2299" s="4" t="s">
        <v>34</v>
      </c>
      <c r="H2299" s="4" t="s">
        <v>35</v>
      </c>
      <c r="I2299" s="5">
        <v>2</v>
      </c>
      <c r="J2299" s="6">
        <v>36.299999999999997</v>
      </c>
      <c r="K2299" s="7">
        <v>0.15</v>
      </c>
      <c r="L2299" s="6">
        <v>13.38</v>
      </c>
      <c r="M2299" s="6">
        <f t="shared" si="140"/>
        <v>61.709999999999994</v>
      </c>
      <c r="N2299" s="6">
        <f t="shared" si="141"/>
        <v>26.76</v>
      </c>
      <c r="O2299" s="6">
        <f t="shared" si="142"/>
        <v>34.949999999999989</v>
      </c>
      <c r="P2299" s="8">
        <f t="shared" si="143"/>
        <v>0.56635877491492448</v>
      </c>
      <c r="Q2299" s="9">
        <f>YEAR(SalesDataTable[[#This Row],[Order Date]])</f>
        <v>2026</v>
      </c>
      <c r="R2299" s="8" t="str">
        <f>"Q"&amp;ROUNDUP(MONTH(SalesDataTable[[#This Row],[Order Date]])/3,0)</f>
        <v>Q4</v>
      </c>
      <c r="S2299" s="5">
        <f>MONTH(SalesDataTable[[#This Row],[Order Date]])</f>
        <v>11</v>
      </c>
      <c r="T2299" s="8" t="str">
        <f>TEXT(SalesDataTable[[#This Row],[Order Date]],"mmm")</f>
        <v>Nov</v>
      </c>
    </row>
    <row r="2300" spans="1:20" ht="15.75" x14ac:dyDescent="0.25">
      <c r="A2300" s="2">
        <v>595</v>
      </c>
      <c r="B2300" s="3">
        <v>46334</v>
      </c>
      <c r="C2300" s="4" t="s">
        <v>26</v>
      </c>
      <c r="D2300" s="4" t="s">
        <v>63</v>
      </c>
      <c r="E2300" s="4" t="s">
        <v>22</v>
      </c>
      <c r="F2300" s="4" t="s">
        <v>33</v>
      </c>
      <c r="G2300" s="4" t="s">
        <v>54</v>
      </c>
      <c r="H2300" s="4" t="s">
        <v>62</v>
      </c>
      <c r="I2300" s="5">
        <v>2</v>
      </c>
      <c r="J2300" s="6">
        <v>36.159999999999997</v>
      </c>
      <c r="K2300" s="7">
        <v>0.1</v>
      </c>
      <c r="L2300" s="6">
        <v>13.79</v>
      </c>
      <c r="M2300" s="6">
        <f t="shared" si="140"/>
        <v>65.087999999999994</v>
      </c>
      <c r="N2300" s="6">
        <f t="shared" si="141"/>
        <v>27.58</v>
      </c>
      <c r="O2300" s="6">
        <f t="shared" si="142"/>
        <v>37.507999999999996</v>
      </c>
      <c r="P2300" s="8">
        <f t="shared" si="143"/>
        <v>0.57626597836774829</v>
      </c>
      <c r="Q2300" s="9">
        <f>YEAR(SalesDataTable[[#This Row],[Order Date]])</f>
        <v>2026</v>
      </c>
      <c r="R2300" s="8" t="str">
        <f>"Q"&amp;ROUNDUP(MONTH(SalesDataTable[[#This Row],[Order Date]])/3,0)</f>
        <v>Q4</v>
      </c>
      <c r="S2300" s="5">
        <f>MONTH(SalesDataTable[[#This Row],[Order Date]])</f>
        <v>11</v>
      </c>
      <c r="T2300" s="8" t="str">
        <f>TEXT(SalesDataTable[[#This Row],[Order Date]],"mmm")</f>
        <v>Nov</v>
      </c>
    </row>
    <row r="2301" spans="1:20" ht="15.75" x14ac:dyDescent="0.25">
      <c r="A2301" s="2">
        <v>1623</v>
      </c>
      <c r="B2301" s="3">
        <v>46334</v>
      </c>
      <c r="C2301" s="4" t="s">
        <v>31</v>
      </c>
      <c r="D2301" s="4" t="s">
        <v>45</v>
      </c>
      <c r="E2301" s="4" t="s">
        <v>22</v>
      </c>
      <c r="F2301" s="4" t="s">
        <v>23</v>
      </c>
      <c r="G2301" s="4" t="s">
        <v>34</v>
      </c>
      <c r="H2301" s="4" t="s">
        <v>35</v>
      </c>
      <c r="I2301" s="5">
        <v>2</v>
      </c>
      <c r="J2301" s="6">
        <v>35.49</v>
      </c>
      <c r="K2301" s="7">
        <v>0.1</v>
      </c>
      <c r="L2301" s="6">
        <v>13.78</v>
      </c>
      <c r="M2301" s="6">
        <f t="shared" si="140"/>
        <v>63.882000000000005</v>
      </c>
      <c r="N2301" s="6">
        <f t="shared" si="141"/>
        <v>27.56</v>
      </c>
      <c r="O2301" s="6">
        <f t="shared" si="142"/>
        <v>36.322000000000003</v>
      </c>
      <c r="P2301" s="8">
        <f t="shared" si="143"/>
        <v>0.56857956857956859</v>
      </c>
      <c r="Q2301" s="9">
        <f>YEAR(SalesDataTable[[#This Row],[Order Date]])</f>
        <v>2026</v>
      </c>
      <c r="R2301" s="8" t="str">
        <f>"Q"&amp;ROUNDUP(MONTH(SalesDataTable[[#This Row],[Order Date]])/3,0)</f>
        <v>Q4</v>
      </c>
      <c r="S2301" s="5">
        <f>MONTH(SalesDataTable[[#This Row],[Order Date]])</f>
        <v>11</v>
      </c>
      <c r="T2301" s="8" t="str">
        <f>TEXT(SalesDataTable[[#This Row],[Order Date]],"mmm")</f>
        <v>Nov</v>
      </c>
    </row>
    <row r="2302" spans="1:20" ht="15.75" x14ac:dyDescent="0.25">
      <c r="A2302" s="2">
        <v>2638</v>
      </c>
      <c r="B2302" s="3">
        <v>46334</v>
      </c>
      <c r="C2302" s="4" t="s">
        <v>20</v>
      </c>
      <c r="D2302" s="4" t="s">
        <v>56</v>
      </c>
      <c r="E2302" s="4" t="s">
        <v>22</v>
      </c>
      <c r="F2302" s="4" t="s">
        <v>33</v>
      </c>
      <c r="G2302" s="4" t="s">
        <v>29</v>
      </c>
      <c r="H2302" s="4" t="s">
        <v>66</v>
      </c>
      <c r="I2302" s="5">
        <v>1</v>
      </c>
      <c r="J2302" s="6">
        <v>69.760000000000005</v>
      </c>
      <c r="K2302" s="7">
        <v>0.15</v>
      </c>
      <c r="L2302" s="6">
        <v>32.39</v>
      </c>
      <c r="M2302" s="6">
        <f t="shared" si="140"/>
        <v>59.295999999999999</v>
      </c>
      <c r="N2302" s="6">
        <f t="shared" si="141"/>
        <v>32.39</v>
      </c>
      <c r="O2302" s="6">
        <f t="shared" si="142"/>
        <v>26.905999999999999</v>
      </c>
      <c r="P2302" s="8">
        <f t="shared" si="143"/>
        <v>0.45375742039935241</v>
      </c>
      <c r="Q2302" s="9">
        <f>YEAR(SalesDataTable[[#This Row],[Order Date]])</f>
        <v>2026</v>
      </c>
      <c r="R2302" s="8" t="str">
        <f>"Q"&amp;ROUNDUP(MONTH(SalesDataTable[[#This Row],[Order Date]])/3,0)</f>
        <v>Q4</v>
      </c>
      <c r="S2302" s="5">
        <f>MONTH(SalesDataTable[[#This Row],[Order Date]])</f>
        <v>11</v>
      </c>
      <c r="T2302" s="8" t="str">
        <f>TEXT(SalesDataTable[[#This Row],[Order Date]],"mmm")</f>
        <v>Nov</v>
      </c>
    </row>
    <row r="2303" spans="1:20" ht="15.75" x14ac:dyDescent="0.25">
      <c r="A2303" s="2">
        <v>2666</v>
      </c>
      <c r="B2303" s="3">
        <v>46334</v>
      </c>
      <c r="C2303" s="4" t="s">
        <v>26</v>
      </c>
      <c r="D2303" s="4" t="s">
        <v>63</v>
      </c>
      <c r="E2303" s="4" t="s">
        <v>39</v>
      </c>
      <c r="F2303" s="4" t="s">
        <v>36</v>
      </c>
      <c r="G2303" s="4" t="s">
        <v>43</v>
      </c>
      <c r="H2303" s="4" t="s">
        <v>60</v>
      </c>
      <c r="I2303" s="5">
        <v>6</v>
      </c>
      <c r="J2303" s="6">
        <v>81.37</v>
      </c>
      <c r="K2303" s="7">
        <v>0</v>
      </c>
      <c r="L2303" s="6">
        <v>39.5</v>
      </c>
      <c r="M2303" s="6">
        <f t="shared" si="140"/>
        <v>488.22</v>
      </c>
      <c r="N2303" s="6">
        <f t="shared" si="141"/>
        <v>237</v>
      </c>
      <c r="O2303" s="6">
        <f t="shared" si="142"/>
        <v>251.22000000000003</v>
      </c>
      <c r="P2303" s="8">
        <f t="shared" si="143"/>
        <v>0.5145631067961165</v>
      </c>
      <c r="Q2303" s="9">
        <f>YEAR(SalesDataTable[[#This Row],[Order Date]])</f>
        <v>2026</v>
      </c>
      <c r="R2303" s="8" t="str">
        <f>"Q"&amp;ROUNDUP(MONTH(SalesDataTable[[#This Row],[Order Date]])/3,0)</f>
        <v>Q4</v>
      </c>
      <c r="S2303" s="5">
        <f>MONTH(SalesDataTable[[#This Row],[Order Date]])</f>
        <v>11</v>
      </c>
      <c r="T2303" s="8" t="str">
        <f>TEXT(SalesDataTable[[#This Row],[Order Date]],"mmm")</f>
        <v>Nov</v>
      </c>
    </row>
    <row r="2304" spans="1:20" ht="15.75" x14ac:dyDescent="0.25">
      <c r="A2304" s="2">
        <v>3505</v>
      </c>
      <c r="B2304" s="3">
        <v>46334</v>
      </c>
      <c r="C2304" s="4" t="s">
        <v>26</v>
      </c>
      <c r="D2304" s="4" t="s">
        <v>63</v>
      </c>
      <c r="E2304" s="4" t="s">
        <v>28</v>
      </c>
      <c r="F2304" s="4" t="s">
        <v>23</v>
      </c>
      <c r="G2304" s="4" t="s">
        <v>24</v>
      </c>
      <c r="H2304" s="4" t="s">
        <v>25</v>
      </c>
      <c r="I2304" s="5">
        <v>5</v>
      </c>
      <c r="J2304" s="6">
        <v>82.82</v>
      </c>
      <c r="K2304" s="7">
        <v>0.15</v>
      </c>
      <c r="L2304" s="6">
        <v>43.8</v>
      </c>
      <c r="M2304" s="6">
        <f t="shared" si="140"/>
        <v>351.98499999999996</v>
      </c>
      <c r="N2304" s="6">
        <f t="shared" si="141"/>
        <v>219</v>
      </c>
      <c r="O2304" s="6">
        <f t="shared" si="142"/>
        <v>132.98499999999996</v>
      </c>
      <c r="P2304" s="8">
        <f t="shared" si="143"/>
        <v>0.37781439549980816</v>
      </c>
      <c r="Q2304" s="9">
        <f>YEAR(SalesDataTable[[#This Row],[Order Date]])</f>
        <v>2026</v>
      </c>
      <c r="R2304" s="8" t="str">
        <f>"Q"&amp;ROUNDUP(MONTH(SalesDataTable[[#This Row],[Order Date]])/3,0)</f>
        <v>Q4</v>
      </c>
      <c r="S2304" s="5">
        <f>MONTH(SalesDataTable[[#This Row],[Order Date]])</f>
        <v>11</v>
      </c>
      <c r="T2304" s="8" t="str">
        <f>TEXT(SalesDataTable[[#This Row],[Order Date]],"mmm")</f>
        <v>Nov</v>
      </c>
    </row>
    <row r="2305" spans="1:20" ht="15.75" x14ac:dyDescent="0.25">
      <c r="A2305" s="2">
        <v>3626</v>
      </c>
      <c r="B2305" s="3">
        <v>46334</v>
      </c>
      <c r="C2305" s="4" t="s">
        <v>40</v>
      </c>
      <c r="D2305" s="4" t="s">
        <v>67</v>
      </c>
      <c r="E2305" s="4" t="s">
        <v>28</v>
      </c>
      <c r="F2305" s="4" t="s">
        <v>36</v>
      </c>
      <c r="G2305" s="4" t="s">
        <v>24</v>
      </c>
      <c r="H2305" s="4" t="s">
        <v>42</v>
      </c>
      <c r="I2305" s="5">
        <v>15</v>
      </c>
      <c r="J2305" s="6">
        <v>51.05</v>
      </c>
      <c r="K2305" s="7">
        <v>0.1</v>
      </c>
      <c r="L2305" s="6">
        <v>21.95</v>
      </c>
      <c r="M2305" s="6">
        <f t="shared" si="140"/>
        <v>689.17500000000007</v>
      </c>
      <c r="N2305" s="6">
        <f t="shared" si="141"/>
        <v>329.25</v>
      </c>
      <c r="O2305" s="6">
        <f t="shared" si="142"/>
        <v>359.92500000000007</v>
      </c>
      <c r="P2305" s="8">
        <f t="shared" si="143"/>
        <v>0.52225486995320491</v>
      </c>
      <c r="Q2305" s="9">
        <f>YEAR(SalesDataTable[[#This Row],[Order Date]])</f>
        <v>2026</v>
      </c>
      <c r="R2305" s="8" t="str">
        <f>"Q"&amp;ROUNDUP(MONTH(SalesDataTable[[#This Row],[Order Date]])/3,0)</f>
        <v>Q4</v>
      </c>
      <c r="S2305" s="5">
        <f>MONTH(SalesDataTable[[#This Row],[Order Date]])</f>
        <v>11</v>
      </c>
      <c r="T2305" s="8" t="str">
        <f>TEXT(SalesDataTable[[#This Row],[Order Date]],"mmm")</f>
        <v>Nov</v>
      </c>
    </row>
    <row r="2306" spans="1:20" ht="15.75" x14ac:dyDescent="0.25">
      <c r="A2306" s="2">
        <v>3801</v>
      </c>
      <c r="B2306" s="3">
        <v>46334</v>
      </c>
      <c r="C2306" s="4" t="s">
        <v>20</v>
      </c>
      <c r="D2306" s="4" t="s">
        <v>70</v>
      </c>
      <c r="E2306" s="4" t="s">
        <v>22</v>
      </c>
      <c r="F2306" s="4" t="s">
        <v>23</v>
      </c>
      <c r="G2306" s="4" t="s">
        <v>24</v>
      </c>
      <c r="H2306" s="4" t="s">
        <v>50</v>
      </c>
      <c r="I2306" s="5">
        <v>3</v>
      </c>
      <c r="J2306" s="6">
        <v>101.68</v>
      </c>
      <c r="K2306" s="7">
        <v>0.1</v>
      </c>
      <c r="L2306" s="6">
        <v>51.9</v>
      </c>
      <c r="M2306" s="6">
        <f t="shared" ref="M2306:M2369" si="144">I2306*J2306*(1-K2306)</f>
        <v>274.536</v>
      </c>
      <c r="N2306" s="6">
        <f t="shared" ref="N2306:N2369" si="145">I2306*L2306</f>
        <v>155.69999999999999</v>
      </c>
      <c r="O2306" s="6">
        <f t="shared" ref="O2306:O2369" si="146">M2306-N2306</f>
        <v>118.83600000000001</v>
      </c>
      <c r="P2306" s="8">
        <f t="shared" ref="P2306:P2369" si="147">IFERROR(O2306/M2306,0)</f>
        <v>0.43286126409651199</v>
      </c>
      <c r="Q2306" s="9">
        <f>YEAR(SalesDataTable[[#This Row],[Order Date]])</f>
        <v>2026</v>
      </c>
      <c r="R2306" s="8" t="str">
        <f>"Q"&amp;ROUNDUP(MONTH(SalesDataTable[[#This Row],[Order Date]])/3,0)</f>
        <v>Q4</v>
      </c>
      <c r="S2306" s="5">
        <f>MONTH(SalesDataTable[[#This Row],[Order Date]])</f>
        <v>11</v>
      </c>
      <c r="T2306" s="8" t="str">
        <f>TEXT(SalesDataTable[[#This Row],[Order Date]],"mmm")</f>
        <v>Nov</v>
      </c>
    </row>
    <row r="2307" spans="1:20" ht="15.75" x14ac:dyDescent="0.25">
      <c r="A2307" s="2">
        <v>4685</v>
      </c>
      <c r="B2307" s="3">
        <v>46334</v>
      </c>
      <c r="C2307" s="4" t="s">
        <v>40</v>
      </c>
      <c r="D2307" s="4" t="s">
        <v>67</v>
      </c>
      <c r="E2307" s="4" t="s">
        <v>28</v>
      </c>
      <c r="F2307" s="4" t="s">
        <v>36</v>
      </c>
      <c r="G2307" s="4" t="s">
        <v>43</v>
      </c>
      <c r="H2307" s="4" t="s">
        <v>60</v>
      </c>
      <c r="I2307" s="5">
        <v>6</v>
      </c>
      <c r="J2307" s="6">
        <v>80.83</v>
      </c>
      <c r="K2307" s="7">
        <v>0.15</v>
      </c>
      <c r="L2307" s="6">
        <v>39.32</v>
      </c>
      <c r="M2307" s="6">
        <f t="shared" si="144"/>
        <v>412.233</v>
      </c>
      <c r="N2307" s="6">
        <f t="shared" si="145"/>
        <v>235.92000000000002</v>
      </c>
      <c r="O2307" s="6">
        <f t="shared" si="146"/>
        <v>176.31299999999999</v>
      </c>
      <c r="P2307" s="8">
        <f t="shared" si="147"/>
        <v>0.42770229457612563</v>
      </c>
      <c r="Q2307" s="9">
        <f>YEAR(SalesDataTable[[#This Row],[Order Date]])</f>
        <v>2026</v>
      </c>
      <c r="R2307" s="8" t="str">
        <f>"Q"&amp;ROUNDUP(MONTH(SalesDataTable[[#This Row],[Order Date]])/3,0)</f>
        <v>Q4</v>
      </c>
      <c r="S2307" s="5">
        <f>MONTH(SalesDataTable[[#This Row],[Order Date]])</f>
        <v>11</v>
      </c>
      <c r="T2307" s="8" t="str">
        <f>TEXT(SalesDataTable[[#This Row],[Order Date]],"mmm")</f>
        <v>Nov</v>
      </c>
    </row>
    <row r="2308" spans="1:20" ht="15.75" x14ac:dyDescent="0.25">
      <c r="A2308" s="2">
        <v>4843</v>
      </c>
      <c r="B2308" s="3">
        <v>46334</v>
      </c>
      <c r="C2308" s="4" t="s">
        <v>26</v>
      </c>
      <c r="D2308" s="4" t="s">
        <v>63</v>
      </c>
      <c r="E2308" s="4" t="s">
        <v>22</v>
      </c>
      <c r="F2308" s="4" t="s">
        <v>33</v>
      </c>
      <c r="G2308" s="4" t="s">
        <v>43</v>
      </c>
      <c r="H2308" s="4" t="s">
        <v>71</v>
      </c>
      <c r="I2308" s="5">
        <v>6</v>
      </c>
      <c r="J2308" s="6">
        <v>123.67</v>
      </c>
      <c r="K2308" s="7">
        <v>0.15</v>
      </c>
      <c r="L2308" s="6">
        <v>60.55</v>
      </c>
      <c r="M2308" s="6">
        <f t="shared" si="144"/>
        <v>630.71699999999998</v>
      </c>
      <c r="N2308" s="6">
        <f t="shared" si="145"/>
        <v>363.29999999999995</v>
      </c>
      <c r="O2308" s="6">
        <f t="shared" si="146"/>
        <v>267.41700000000003</v>
      </c>
      <c r="P2308" s="8">
        <f t="shared" si="147"/>
        <v>0.42398888883603902</v>
      </c>
      <c r="Q2308" s="9">
        <f>YEAR(SalesDataTable[[#This Row],[Order Date]])</f>
        <v>2026</v>
      </c>
      <c r="R2308" s="8" t="str">
        <f>"Q"&amp;ROUNDUP(MONTH(SalesDataTable[[#This Row],[Order Date]])/3,0)</f>
        <v>Q4</v>
      </c>
      <c r="S2308" s="5">
        <f>MONTH(SalesDataTable[[#This Row],[Order Date]])</f>
        <v>11</v>
      </c>
      <c r="T2308" s="8" t="str">
        <f>TEXT(SalesDataTable[[#This Row],[Order Date]],"mmm")</f>
        <v>Nov</v>
      </c>
    </row>
    <row r="2309" spans="1:20" ht="15.75" x14ac:dyDescent="0.25">
      <c r="A2309" s="2">
        <v>4890</v>
      </c>
      <c r="B2309" s="3">
        <v>46334</v>
      </c>
      <c r="C2309" s="4" t="s">
        <v>20</v>
      </c>
      <c r="D2309" s="4" t="s">
        <v>70</v>
      </c>
      <c r="E2309" s="4" t="s">
        <v>22</v>
      </c>
      <c r="F2309" s="4" t="s">
        <v>33</v>
      </c>
      <c r="G2309" s="4" t="s">
        <v>29</v>
      </c>
      <c r="H2309" s="4" t="s">
        <v>30</v>
      </c>
      <c r="I2309" s="5">
        <v>2</v>
      </c>
      <c r="J2309" s="6">
        <v>93.16</v>
      </c>
      <c r="K2309" s="7">
        <v>0.1</v>
      </c>
      <c r="L2309" s="6">
        <v>44.19</v>
      </c>
      <c r="M2309" s="6">
        <f t="shared" si="144"/>
        <v>167.68799999999999</v>
      </c>
      <c r="N2309" s="6">
        <f t="shared" si="145"/>
        <v>88.38</v>
      </c>
      <c r="O2309" s="6">
        <f t="shared" si="146"/>
        <v>79.307999999999993</v>
      </c>
      <c r="P2309" s="8">
        <f t="shared" si="147"/>
        <v>0.47294976384714471</v>
      </c>
      <c r="Q2309" s="9">
        <f>YEAR(SalesDataTable[[#This Row],[Order Date]])</f>
        <v>2026</v>
      </c>
      <c r="R2309" s="8" t="str">
        <f>"Q"&amp;ROUNDUP(MONTH(SalesDataTable[[#This Row],[Order Date]])/3,0)</f>
        <v>Q4</v>
      </c>
      <c r="S2309" s="5">
        <f>MONTH(SalesDataTable[[#This Row],[Order Date]])</f>
        <v>11</v>
      </c>
      <c r="T2309" s="8" t="str">
        <f>TEXT(SalesDataTable[[#This Row],[Order Date]],"mmm")</f>
        <v>Nov</v>
      </c>
    </row>
    <row r="2310" spans="1:20" ht="15.75" x14ac:dyDescent="0.25">
      <c r="A2310" s="2">
        <v>4913</v>
      </c>
      <c r="B2310" s="3">
        <v>46334</v>
      </c>
      <c r="C2310" s="4" t="s">
        <v>31</v>
      </c>
      <c r="D2310" s="4" t="s">
        <v>32</v>
      </c>
      <c r="E2310" s="4" t="s">
        <v>48</v>
      </c>
      <c r="F2310" s="4" t="s">
        <v>33</v>
      </c>
      <c r="G2310" s="4" t="s">
        <v>24</v>
      </c>
      <c r="H2310" s="4" t="s">
        <v>25</v>
      </c>
      <c r="I2310" s="5">
        <v>1</v>
      </c>
      <c r="J2310" s="6">
        <v>83.79</v>
      </c>
      <c r="K2310" s="7">
        <v>0.1</v>
      </c>
      <c r="L2310" s="6">
        <v>42.8</v>
      </c>
      <c r="M2310" s="6">
        <f t="shared" si="144"/>
        <v>75.411000000000001</v>
      </c>
      <c r="N2310" s="6">
        <f t="shared" si="145"/>
        <v>42.8</v>
      </c>
      <c r="O2310" s="6">
        <f t="shared" si="146"/>
        <v>32.611000000000004</v>
      </c>
      <c r="P2310" s="8">
        <f t="shared" si="147"/>
        <v>0.43244354271923197</v>
      </c>
      <c r="Q2310" s="9">
        <f>YEAR(SalesDataTable[[#This Row],[Order Date]])</f>
        <v>2026</v>
      </c>
      <c r="R2310" s="8" t="str">
        <f>"Q"&amp;ROUNDUP(MONTH(SalesDataTable[[#This Row],[Order Date]])/3,0)</f>
        <v>Q4</v>
      </c>
      <c r="S2310" s="5">
        <f>MONTH(SalesDataTable[[#This Row],[Order Date]])</f>
        <v>11</v>
      </c>
      <c r="T2310" s="8" t="str">
        <f>TEXT(SalesDataTable[[#This Row],[Order Date]],"mmm")</f>
        <v>Nov</v>
      </c>
    </row>
    <row r="2311" spans="1:20" ht="15.75" x14ac:dyDescent="0.25">
      <c r="A2311" s="2">
        <v>5079</v>
      </c>
      <c r="B2311" s="3">
        <v>46334</v>
      </c>
      <c r="C2311" s="4" t="s">
        <v>31</v>
      </c>
      <c r="D2311" s="4" t="s">
        <v>72</v>
      </c>
      <c r="E2311" s="4" t="s">
        <v>22</v>
      </c>
      <c r="F2311" s="4" t="s">
        <v>33</v>
      </c>
      <c r="G2311" s="4" t="s">
        <v>54</v>
      </c>
      <c r="H2311" s="4" t="s">
        <v>58</v>
      </c>
      <c r="I2311" s="5">
        <v>1</v>
      </c>
      <c r="J2311" s="6">
        <v>120.98</v>
      </c>
      <c r="K2311" s="7">
        <v>0.1</v>
      </c>
      <c r="L2311" s="6">
        <v>70.59</v>
      </c>
      <c r="M2311" s="6">
        <f t="shared" si="144"/>
        <v>108.88200000000001</v>
      </c>
      <c r="N2311" s="6">
        <f t="shared" si="145"/>
        <v>70.59</v>
      </c>
      <c r="O2311" s="6">
        <f t="shared" si="146"/>
        <v>38.292000000000002</v>
      </c>
      <c r="P2311" s="8">
        <f t="shared" si="147"/>
        <v>0.35168347385242738</v>
      </c>
      <c r="Q2311" s="9">
        <f>YEAR(SalesDataTable[[#This Row],[Order Date]])</f>
        <v>2026</v>
      </c>
      <c r="R2311" s="8" t="str">
        <f>"Q"&amp;ROUNDUP(MONTH(SalesDataTable[[#This Row],[Order Date]])/3,0)</f>
        <v>Q4</v>
      </c>
      <c r="S2311" s="5">
        <f>MONTH(SalesDataTable[[#This Row],[Order Date]])</f>
        <v>11</v>
      </c>
      <c r="T2311" s="8" t="str">
        <f>TEXT(SalesDataTable[[#This Row],[Order Date]],"mmm")</f>
        <v>Nov</v>
      </c>
    </row>
    <row r="2312" spans="1:20" ht="15.75" x14ac:dyDescent="0.25">
      <c r="A2312" s="2">
        <v>366</v>
      </c>
      <c r="B2312" s="3">
        <v>46335</v>
      </c>
      <c r="C2312" s="4" t="s">
        <v>40</v>
      </c>
      <c r="D2312" s="4" t="s">
        <v>67</v>
      </c>
      <c r="E2312" s="4" t="s">
        <v>39</v>
      </c>
      <c r="F2312" s="4" t="s">
        <v>23</v>
      </c>
      <c r="G2312" s="4" t="s">
        <v>29</v>
      </c>
      <c r="H2312" s="4" t="s">
        <v>57</v>
      </c>
      <c r="I2312" s="5">
        <v>1</v>
      </c>
      <c r="J2312" s="6">
        <v>152.05000000000001</v>
      </c>
      <c r="K2312" s="7">
        <v>0.15</v>
      </c>
      <c r="L2312" s="6">
        <v>80.56</v>
      </c>
      <c r="M2312" s="6">
        <f t="shared" si="144"/>
        <v>129.24250000000001</v>
      </c>
      <c r="N2312" s="6">
        <f t="shared" si="145"/>
        <v>80.56</v>
      </c>
      <c r="O2312" s="6">
        <f t="shared" si="146"/>
        <v>48.682500000000005</v>
      </c>
      <c r="P2312" s="8">
        <f t="shared" si="147"/>
        <v>0.37667562914675901</v>
      </c>
      <c r="Q2312" s="9">
        <f>YEAR(SalesDataTable[[#This Row],[Order Date]])</f>
        <v>2026</v>
      </c>
      <c r="R2312" s="8" t="str">
        <f>"Q"&amp;ROUNDUP(MONTH(SalesDataTable[[#This Row],[Order Date]])/3,0)</f>
        <v>Q4</v>
      </c>
      <c r="S2312" s="5">
        <f>MONTH(SalesDataTable[[#This Row],[Order Date]])</f>
        <v>11</v>
      </c>
      <c r="T2312" s="8" t="str">
        <f>TEXT(SalesDataTable[[#This Row],[Order Date]],"mmm")</f>
        <v>Nov</v>
      </c>
    </row>
    <row r="2313" spans="1:20" ht="15.75" x14ac:dyDescent="0.25">
      <c r="A2313" s="2">
        <v>567</v>
      </c>
      <c r="B2313" s="3">
        <v>46335</v>
      </c>
      <c r="C2313" s="4" t="s">
        <v>20</v>
      </c>
      <c r="D2313" s="4" t="s">
        <v>56</v>
      </c>
      <c r="E2313" s="4" t="s">
        <v>39</v>
      </c>
      <c r="F2313" s="4" t="s">
        <v>33</v>
      </c>
      <c r="G2313" s="4" t="s">
        <v>34</v>
      </c>
      <c r="H2313" s="4" t="s">
        <v>35</v>
      </c>
      <c r="I2313" s="5">
        <v>3</v>
      </c>
      <c r="J2313" s="6">
        <v>36.14</v>
      </c>
      <c r="K2313" s="7">
        <v>0.1</v>
      </c>
      <c r="L2313" s="6">
        <v>13.23</v>
      </c>
      <c r="M2313" s="6">
        <f t="shared" si="144"/>
        <v>97.578000000000003</v>
      </c>
      <c r="N2313" s="6">
        <f t="shared" si="145"/>
        <v>39.69</v>
      </c>
      <c r="O2313" s="6">
        <f t="shared" si="146"/>
        <v>57.888000000000005</v>
      </c>
      <c r="P2313" s="8">
        <f t="shared" si="147"/>
        <v>0.59324847814056447</v>
      </c>
      <c r="Q2313" s="9">
        <f>YEAR(SalesDataTable[[#This Row],[Order Date]])</f>
        <v>2026</v>
      </c>
      <c r="R2313" s="8" t="str">
        <f>"Q"&amp;ROUNDUP(MONTH(SalesDataTable[[#This Row],[Order Date]])/3,0)</f>
        <v>Q4</v>
      </c>
      <c r="S2313" s="5">
        <f>MONTH(SalesDataTable[[#This Row],[Order Date]])</f>
        <v>11</v>
      </c>
      <c r="T2313" s="8" t="str">
        <f>TEXT(SalesDataTable[[#This Row],[Order Date]],"mmm")</f>
        <v>Nov</v>
      </c>
    </row>
    <row r="2314" spans="1:20" ht="15.75" x14ac:dyDescent="0.25">
      <c r="A2314" s="2">
        <v>1051</v>
      </c>
      <c r="B2314" s="3">
        <v>46335</v>
      </c>
      <c r="C2314" s="4" t="s">
        <v>40</v>
      </c>
      <c r="D2314" s="4" t="s">
        <v>67</v>
      </c>
      <c r="E2314" s="4" t="s">
        <v>28</v>
      </c>
      <c r="F2314" s="4" t="s">
        <v>36</v>
      </c>
      <c r="G2314" s="4" t="s">
        <v>29</v>
      </c>
      <c r="H2314" s="4" t="s">
        <v>30</v>
      </c>
      <c r="I2314" s="5">
        <v>12</v>
      </c>
      <c r="J2314" s="6">
        <v>90.99</v>
      </c>
      <c r="K2314" s="7">
        <v>0.2</v>
      </c>
      <c r="L2314" s="6">
        <v>45.51</v>
      </c>
      <c r="M2314" s="6">
        <f t="shared" si="144"/>
        <v>873.50399999999991</v>
      </c>
      <c r="N2314" s="6">
        <f t="shared" si="145"/>
        <v>546.12</v>
      </c>
      <c r="O2314" s="6">
        <f t="shared" si="146"/>
        <v>327.3839999999999</v>
      </c>
      <c r="P2314" s="8">
        <f t="shared" si="147"/>
        <v>0.37479393339927458</v>
      </c>
      <c r="Q2314" s="9">
        <f>YEAR(SalesDataTable[[#This Row],[Order Date]])</f>
        <v>2026</v>
      </c>
      <c r="R2314" s="8" t="str">
        <f>"Q"&amp;ROUNDUP(MONTH(SalesDataTable[[#This Row],[Order Date]])/3,0)</f>
        <v>Q4</v>
      </c>
      <c r="S2314" s="5">
        <f>MONTH(SalesDataTable[[#This Row],[Order Date]])</f>
        <v>11</v>
      </c>
      <c r="T2314" s="8" t="str">
        <f>TEXT(SalesDataTable[[#This Row],[Order Date]],"mmm")</f>
        <v>Nov</v>
      </c>
    </row>
    <row r="2315" spans="1:20" ht="15.75" x14ac:dyDescent="0.25">
      <c r="A2315" s="2">
        <v>1934</v>
      </c>
      <c r="B2315" s="3">
        <v>46335</v>
      </c>
      <c r="C2315" s="4" t="s">
        <v>40</v>
      </c>
      <c r="D2315" s="4" t="s">
        <v>67</v>
      </c>
      <c r="E2315" s="4" t="s">
        <v>48</v>
      </c>
      <c r="F2315" s="4" t="s">
        <v>36</v>
      </c>
      <c r="G2315" s="4" t="s">
        <v>24</v>
      </c>
      <c r="H2315" s="4" t="s">
        <v>42</v>
      </c>
      <c r="I2315" s="5">
        <v>1</v>
      </c>
      <c r="J2315" s="6">
        <v>50.55</v>
      </c>
      <c r="K2315" s="7">
        <v>0.05</v>
      </c>
      <c r="L2315" s="6">
        <v>22.09</v>
      </c>
      <c r="M2315" s="6">
        <f t="shared" si="144"/>
        <v>48.022499999999994</v>
      </c>
      <c r="N2315" s="6">
        <f t="shared" si="145"/>
        <v>22.09</v>
      </c>
      <c r="O2315" s="6">
        <f t="shared" si="146"/>
        <v>25.932499999999994</v>
      </c>
      <c r="P2315" s="8">
        <f t="shared" si="147"/>
        <v>0.54000728825029931</v>
      </c>
      <c r="Q2315" s="9">
        <f>YEAR(SalesDataTable[[#This Row],[Order Date]])</f>
        <v>2026</v>
      </c>
      <c r="R2315" s="8" t="str">
        <f>"Q"&amp;ROUNDUP(MONTH(SalesDataTable[[#This Row],[Order Date]])/3,0)</f>
        <v>Q4</v>
      </c>
      <c r="S2315" s="5">
        <f>MONTH(SalesDataTable[[#This Row],[Order Date]])</f>
        <v>11</v>
      </c>
      <c r="T2315" s="8" t="str">
        <f>TEXT(SalesDataTable[[#This Row],[Order Date]],"mmm")</f>
        <v>Nov</v>
      </c>
    </row>
    <row r="2316" spans="1:20" ht="15.75" x14ac:dyDescent="0.25">
      <c r="A2316" s="2">
        <v>2056</v>
      </c>
      <c r="B2316" s="3">
        <v>46335</v>
      </c>
      <c r="C2316" s="4" t="s">
        <v>20</v>
      </c>
      <c r="D2316" s="4" t="s">
        <v>21</v>
      </c>
      <c r="E2316" s="4" t="s">
        <v>39</v>
      </c>
      <c r="F2316" s="4" t="s">
        <v>33</v>
      </c>
      <c r="G2316" s="4" t="s">
        <v>54</v>
      </c>
      <c r="H2316" s="4" t="s">
        <v>65</v>
      </c>
      <c r="I2316" s="5">
        <v>1</v>
      </c>
      <c r="J2316" s="6">
        <v>51.65</v>
      </c>
      <c r="K2316" s="7">
        <v>0.15</v>
      </c>
      <c r="L2316" s="6">
        <v>21.86</v>
      </c>
      <c r="M2316" s="6">
        <f t="shared" si="144"/>
        <v>43.902499999999996</v>
      </c>
      <c r="N2316" s="6">
        <f t="shared" si="145"/>
        <v>21.86</v>
      </c>
      <c r="O2316" s="6">
        <f t="shared" si="146"/>
        <v>22.042499999999997</v>
      </c>
      <c r="P2316" s="8">
        <f t="shared" si="147"/>
        <v>0.50207846933545919</v>
      </c>
      <c r="Q2316" s="9">
        <f>YEAR(SalesDataTable[[#This Row],[Order Date]])</f>
        <v>2026</v>
      </c>
      <c r="R2316" s="8" t="str">
        <f>"Q"&amp;ROUNDUP(MONTH(SalesDataTable[[#This Row],[Order Date]])/3,0)</f>
        <v>Q4</v>
      </c>
      <c r="S2316" s="5">
        <f>MONTH(SalesDataTable[[#This Row],[Order Date]])</f>
        <v>11</v>
      </c>
      <c r="T2316" s="8" t="str">
        <f>TEXT(SalesDataTable[[#This Row],[Order Date]],"mmm")</f>
        <v>Nov</v>
      </c>
    </row>
    <row r="2317" spans="1:20" ht="15.75" x14ac:dyDescent="0.25">
      <c r="A2317" s="2">
        <v>2115</v>
      </c>
      <c r="B2317" s="3">
        <v>46335</v>
      </c>
      <c r="C2317" s="4" t="s">
        <v>26</v>
      </c>
      <c r="D2317" s="4" t="s">
        <v>63</v>
      </c>
      <c r="E2317" s="4" t="s">
        <v>22</v>
      </c>
      <c r="F2317" s="4" t="s">
        <v>33</v>
      </c>
      <c r="G2317" s="4" t="s">
        <v>24</v>
      </c>
      <c r="H2317" s="4" t="s">
        <v>25</v>
      </c>
      <c r="I2317" s="5">
        <v>5</v>
      </c>
      <c r="J2317" s="6">
        <v>82.96</v>
      </c>
      <c r="K2317" s="7">
        <v>0</v>
      </c>
      <c r="L2317" s="6">
        <v>43.55</v>
      </c>
      <c r="M2317" s="6">
        <f t="shared" si="144"/>
        <v>414.79999999999995</v>
      </c>
      <c r="N2317" s="6">
        <f t="shared" si="145"/>
        <v>217.75</v>
      </c>
      <c r="O2317" s="6">
        <f t="shared" si="146"/>
        <v>197.04999999999995</v>
      </c>
      <c r="P2317" s="8">
        <f t="shared" si="147"/>
        <v>0.47504821600771452</v>
      </c>
      <c r="Q2317" s="9">
        <f>YEAR(SalesDataTable[[#This Row],[Order Date]])</f>
        <v>2026</v>
      </c>
      <c r="R2317" s="8" t="str">
        <f>"Q"&amp;ROUNDUP(MONTH(SalesDataTable[[#This Row],[Order Date]])/3,0)</f>
        <v>Q4</v>
      </c>
      <c r="S2317" s="5">
        <f>MONTH(SalesDataTable[[#This Row],[Order Date]])</f>
        <v>11</v>
      </c>
      <c r="T2317" s="8" t="str">
        <f>TEXT(SalesDataTable[[#This Row],[Order Date]],"mmm")</f>
        <v>Nov</v>
      </c>
    </row>
    <row r="2318" spans="1:20" ht="15.75" x14ac:dyDescent="0.25">
      <c r="A2318" s="2">
        <v>2437</v>
      </c>
      <c r="B2318" s="3">
        <v>46335</v>
      </c>
      <c r="C2318" s="4" t="s">
        <v>40</v>
      </c>
      <c r="D2318" s="4" t="s">
        <v>41</v>
      </c>
      <c r="E2318" s="4" t="s">
        <v>48</v>
      </c>
      <c r="F2318" s="4" t="s">
        <v>36</v>
      </c>
      <c r="G2318" s="4" t="s">
        <v>29</v>
      </c>
      <c r="H2318" s="4" t="s">
        <v>66</v>
      </c>
      <c r="I2318" s="5">
        <v>1</v>
      </c>
      <c r="J2318" s="6">
        <v>70.3</v>
      </c>
      <c r="K2318" s="7">
        <v>0.05</v>
      </c>
      <c r="L2318" s="6">
        <v>33.31</v>
      </c>
      <c r="M2318" s="6">
        <f t="shared" si="144"/>
        <v>66.784999999999997</v>
      </c>
      <c r="N2318" s="6">
        <f t="shared" si="145"/>
        <v>33.31</v>
      </c>
      <c r="O2318" s="6">
        <f t="shared" si="146"/>
        <v>33.474999999999994</v>
      </c>
      <c r="P2318" s="8">
        <f t="shared" si="147"/>
        <v>0.50123530732949007</v>
      </c>
      <c r="Q2318" s="9">
        <f>YEAR(SalesDataTable[[#This Row],[Order Date]])</f>
        <v>2026</v>
      </c>
      <c r="R2318" s="8" t="str">
        <f>"Q"&amp;ROUNDUP(MONTH(SalesDataTable[[#This Row],[Order Date]])/3,0)</f>
        <v>Q4</v>
      </c>
      <c r="S2318" s="5">
        <f>MONTH(SalesDataTable[[#This Row],[Order Date]])</f>
        <v>11</v>
      </c>
      <c r="T2318" s="8" t="str">
        <f>TEXT(SalesDataTable[[#This Row],[Order Date]],"mmm")</f>
        <v>Nov</v>
      </c>
    </row>
    <row r="2319" spans="1:20" ht="15.75" x14ac:dyDescent="0.25">
      <c r="A2319" s="2">
        <v>3380</v>
      </c>
      <c r="B2319" s="3">
        <v>46335</v>
      </c>
      <c r="C2319" s="4" t="s">
        <v>31</v>
      </c>
      <c r="D2319" s="4" t="s">
        <v>32</v>
      </c>
      <c r="E2319" s="4" t="s">
        <v>39</v>
      </c>
      <c r="F2319" s="4" t="s">
        <v>23</v>
      </c>
      <c r="G2319" s="4" t="s">
        <v>34</v>
      </c>
      <c r="H2319" s="4" t="s">
        <v>52</v>
      </c>
      <c r="I2319" s="5">
        <v>2</v>
      </c>
      <c r="J2319" s="6">
        <v>47.12</v>
      </c>
      <c r="K2319" s="7">
        <v>0.15</v>
      </c>
      <c r="L2319" s="6">
        <v>18.64</v>
      </c>
      <c r="M2319" s="6">
        <f t="shared" si="144"/>
        <v>80.103999999999999</v>
      </c>
      <c r="N2319" s="6">
        <f t="shared" si="145"/>
        <v>37.28</v>
      </c>
      <c r="O2319" s="6">
        <f t="shared" si="146"/>
        <v>42.823999999999998</v>
      </c>
      <c r="P2319" s="8">
        <f t="shared" si="147"/>
        <v>0.5346050134824728</v>
      </c>
      <c r="Q2319" s="9">
        <f>YEAR(SalesDataTable[[#This Row],[Order Date]])</f>
        <v>2026</v>
      </c>
      <c r="R2319" s="8" t="str">
        <f>"Q"&amp;ROUNDUP(MONTH(SalesDataTable[[#This Row],[Order Date]])/3,0)</f>
        <v>Q4</v>
      </c>
      <c r="S2319" s="5">
        <f>MONTH(SalesDataTable[[#This Row],[Order Date]])</f>
        <v>11</v>
      </c>
      <c r="T2319" s="8" t="str">
        <f>TEXT(SalesDataTable[[#This Row],[Order Date]],"mmm")</f>
        <v>Nov</v>
      </c>
    </row>
    <row r="2320" spans="1:20" ht="15.75" x14ac:dyDescent="0.25">
      <c r="A2320" s="2">
        <v>3648</v>
      </c>
      <c r="B2320" s="3">
        <v>46335</v>
      </c>
      <c r="C2320" s="4" t="s">
        <v>20</v>
      </c>
      <c r="D2320" s="4" t="s">
        <v>70</v>
      </c>
      <c r="E2320" s="4" t="s">
        <v>48</v>
      </c>
      <c r="F2320" s="4" t="s">
        <v>33</v>
      </c>
      <c r="G2320" s="4" t="s">
        <v>54</v>
      </c>
      <c r="H2320" s="4" t="s">
        <v>55</v>
      </c>
      <c r="I2320" s="5">
        <v>4</v>
      </c>
      <c r="J2320" s="6">
        <v>39.82</v>
      </c>
      <c r="K2320" s="7">
        <v>0.2</v>
      </c>
      <c r="L2320" s="6">
        <v>14.98</v>
      </c>
      <c r="M2320" s="6">
        <f t="shared" si="144"/>
        <v>127.42400000000001</v>
      </c>
      <c r="N2320" s="6">
        <f t="shared" si="145"/>
        <v>59.92</v>
      </c>
      <c r="O2320" s="6">
        <f t="shared" si="146"/>
        <v>67.504000000000005</v>
      </c>
      <c r="P2320" s="8">
        <f t="shared" si="147"/>
        <v>0.52975891511803119</v>
      </c>
      <c r="Q2320" s="9">
        <f>YEAR(SalesDataTable[[#This Row],[Order Date]])</f>
        <v>2026</v>
      </c>
      <c r="R2320" s="8" t="str">
        <f>"Q"&amp;ROUNDUP(MONTH(SalesDataTable[[#This Row],[Order Date]])/3,0)</f>
        <v>Q4</v>
      </c>
      <c r="S2320" s="5">
        <f>MONTH(SalesDataTable[[#This Row],[Order Date]])</f>
        <v>11</v>
      </c>
      <c r="T2320" s="8" t="str">
        <f>TEXT(SalesDataTable[[#This Row],[Order Date]],"mmm")</f>
        <v>Nov</v>
      </c>
    </row>
    <row r="2321" spans="1:20" ht="15.75" x14ac:dyDescent="0.25">
      <c r="A2321" s="2">
        <v>3692</v>
      </c>
      <c r="B2321" s="3">
        <v>46335</v>
      </c>
      <c r="C2321" s="4" t="s">
        <v>26</v>
      </c>
      <c r="D2321" s="4" t="s">
        <v>69</v>
      </c>
      <c r="E2321" s="4" t="s">
        <v>22</v>
      </c>
      <c r="F2321" s="4" t="s">
        <v>23</v>
      </c>
      <c r="G2321" s="4" t="s">
        <v>29</v>
      </c>
      <c r="H2321" s="4" t="s">
        <v>57</v>
      </c>
      <c r="I2321" s="5">
        <v>4</v>
      </c>
      <c r="J2321" s="6">
        <v>154.27000000000001</v>
      </c>
      <c r="K2321" s="7">
        <v>0.05</v>
      </c>
      <c r="L2321" s="6">
        <v>78.36</v>
      </c>
      <c r="M2321" s="6">
        <f t="shared" si="144"/>
        <v>586.226</v>
      </c>
      <c r="N2321" s="6">
        <f t="shared" si="145"/>
        <v>313.44</v>
      </c>
      <c r="O2321" s="6">
        <f t="shared" si="146"/>
        <v>272.786</v>
      </c>
      <c r="P2321" s="8">
        <f t="shared" si="147"/>
        <v>0.46532565938733528</v>
      </c>
      <c r="Q2321" s="9">
        <f>YEAR(SalesDataTable[[#This Row],[Order Date]])</f>
        <v>2026</v>
      </c>
      <c r="R2321" s="8" t="str">
        <f>"Q"&amp;ROUNDUP(MONTH(SalesDataTable[[#This Row],[Order Date]])/3,0)</f>
        <v>Q4</v>
      </c>
      <c r="S2321" s="5">
        <f>MONTH(SalesDataTable[[#This Row],[Order Date]])</f>
        <v>11</v>
      </c>
      <c r="T2321" s="8" t="str">
        <f>TEXT(SalesDataTable[[#This Row],[Order Date]],"mmm")</f>
        <v>Nov</v>
      </c>
    </row>
    <row r="2322" spans="1:20" ht="15.75" x14ac:dyDescent="0.25">
      <c r="A2322" s="2">
        <v>4406</v>
      </c>
      <c r="B2322" s="3">
        <v>46335</v>
      </c>
      <c r="C2322" s="4" t="s">
        <v>20</v>
      </c>
      <c r="D2322" s="4" t="s">
        <v>21</v>
      </c>
      <c r="E2322" s="4" t="s">
        <v>22</v>
      </c>
      <c r="F2322" s="4" t="s">
        <v>33</v>
      </c>
      <c r="G2322" s="4" t="s">
        <v>29</v>
      </c>
      <c r="H2322" s="4" t="s">
        <v>37</v>
      </c>
      <c r="I2322" s="5">
        <v>1</v>
      </c>
      <c r="J2322" s="6">
        <v>143.02000000000001</v>
      </c>
      <c r="K2322" s="7">
        <v>0.1</v>
      </c>
      <c r="L2322" s="6">
        <v>79.25</v>
      </c>
      <c r="M2322" s="6">
        <f t="shared" si="144"/>
        <v>128.71800000000002</v>
      </c>
      <c r="N2322" s="6">
        <f t="shared" si="145"/>
        <v>79.25</v>
      </c>
      <c r="O2322" s="6">
        <f t="shared" si="146"/>
        <v>49.468000000000018</v>
      </c>
      <c r="P2322" s="8">
        <f t="shared" si="147"/>
        <v>0.3843129942976119</v>
      </c>
      <c r="Q2322" s="9">
        <f>YEAR(SalesDataTable[[#This Row],[Order Date]])</f>
        <v>2026</v>
      </c>
      <c r="R2322" s="8" t="str">
        <f>"Q"&amp;ROUNDUP(MONTH(SalesDataTable[[#This Row],[Order Date]])/3,0)</f>
        <v>Q4</v>
      </c>
      <c r="S2322" s="5">
        <f>MONTH(SalesDataTable[[#This Row],[Order Date]])</f>
        <v>11</v>
      </c>
      <c r="T2322" s="8" t="str">
        <f>TEXT(SalesDataTable[[#This Row],[Order Date]],"mmm")</f>
        <v>Nov</v>
      </c>
    </row>
    <row r="2323" spans="1:20" ht="15.75" x14ac:dyDescent="0.25">
      <c r="A2323" s="2">
        <v>4550</v>
      </c>
      <c r="B2323" s="3">
        <v>46335</v>
      </c>
      <c r="C2323" s="4" t="s">
        <v>31</v>
      </c>
      <c r="D2323" s="4" t="s">
        <v>59</v>
      </c>
      <c r="E2323" s="4" t="s">
        <v>39</v>
      </c>
      <c r="F2323" s="4" t="s">
        <v>23</v>
      </c>
      <c r="G2323" s="4" t="s">
        <v>54</v>
      </c>
      <c r="H2323" s="4" t="s">
        <v>62</v>
      </c>
      <c r="I2323" s="5">
        <v>1</v>
      </c>
      <c r="J2323" s="6">
        <v>35.36</v>
      </c>
      <c r="K2323" s="7">
        <v>0</v>
      </c>
      <c r="L2323" s="6">
        <v>13.74</v>
      </c>
      <c r="M2323" s="6">
        <f t="shared" si="144"/>
        <v>35.36</v>
      </c>
      <c r="N2323" s="6">
        <f t="shared" si="145"/>
        <v>13.74</v>
      </c>
      <c r="O2323" s="6">
        <f t="shared" si="146"/>
        <v>21.619999999999997</v>
      </c>
      <c r="P2323" s="8">
        <f t="shared" si="147"/>
        <v>0.61142533936651577</v>
      </c>
      <c r="Q2323" s="9">
        <f>YEAR(SalesDataTable[[#This Row],[Order Date]])</f>
        <v>2026</v>
      </c>
      <c r="R2323" s="8" t="str">
        <f>"Q"&amp;ROUNDUP(MONTH(SalesDataTable[[#This Row],[Order Date]])/3,0)</f>
        <v>Q4</v>
      </c>
      <c r="S2323" s="5">
        <f>MONTH(SalesDataTable[[#This Row],[Order Date]])</f>
        <v>11</v>
      </c>
      <c r="T2323" s="8" t="str">
        <f>TEXT(SalesDataTable[[#This Row],[Order Date]],"mmm")</f>
        <v>Nov</v>
      </c>
    </row>
    <row r="2324" spans="1:20" ht="15.75" x14ac:dyDescent="0.25">
      <c r="A2324" s="2">
        <v>4855</v>
      </c>
      <c r="B2324" s="3">
        <v>46335</v>
      </c>
      <c r="C2324" s="4" t="s">
        <v>26</v>
      </c>
      <c r="D2324" s="4" t="s">
        <v>47</v>
      </c>
      <c r="E2324" s="4" t="s">
        <v>22</v>
      </c>
      <c r="F2324" s="4" t="s">
        <v>23</v>
      </c>
      <c r="G2324" s="4" t="s">
        <v>29</v>
      </c>
      <c r="H2324" s="4" t="s">
        <v>57</v>
      </c>
      <c r="I2324" s="5">
        <v>1</v>
      </c>
      <c r="J2324" s="6">
        <v>156.82</v>
      </c>
      <c r="K2324" s="7">
        <v>0.1</v>
      </c>
      <c r="L2324" s="6">
        <v>77.12</v>
      </c>
      <c r="M2324" s="6">
        <f t="shared" si="144"/>
        <v>141.13800000000001</v>
      </c>
      <c r="N2324" s="6">
        <f t="shared" si="145"/>
        <v>77.12</v>
      </c>
      <c r="O2324" s="6">
        <f t="shared" si="146"/>
        <v>64.018000000000001</v>
      </c>
      <c r="P2324" s="8">
        <f t="shared" si="147"/>
        <v>0.45358443509189589</v>
      </c>
      <c r="Q2324" s="9">
        <f>YEAR(SalesDataTable[[#This Row],[Order Date]])</f>
        <v>2026</v>
      </c>
      <c r="R2324" s="8" t="str">
        <f>"Q"&amp;ROUNDUP(MONTH(SalesDataTable[[#This Row],[Order Date]])/3,0)</f>
        <v>Q4</v>
      </c>
      <c r="S2324" s="5">
        <f>MONTH(SalesDataTable[[#This Row],[Order Date]])</f>
        <v>11</v>
      </c>
      <c r="T2324" s="8" t="str">
        <f>TEXT(SalesDataTable[[#This Row],[Order Date]],"mmm")</f>
        <v>Nov</v>
      </c>
    </row>
    <row r="2325" spans="1:20" ht="15.75" x14ac:dyDescent="0.25">
      <c r="A2325" s="2">
        <v>5151</v>
      </c>
      <c r="B2325" s="3">
        <v>46335</v>
      </c>
      <c r="C2325" s="4" t="s">
        <v>31</v>
      </c>
      <c r="D2325" s="4" t="s">
        <v>72</v>
      </c>
      <c r="E2325" s="4" t="s">
        <v>28</v>
      </c>
      <c r="F2325" s="4" t="s">
        <v>36</v>
      </c>
      <c r="G2325" s="4" t="s">
        <v>54</v>
      </c>
      <c r="H2325" s="4" t="s">
        <v>55</v>
      </c>
      <c r="I2325" s="5">
        <v>10</v>
      </c>
      <c r="J2325" s="6">
        <v>40.98</v>
      </c>
      <c r="K2325" s="7">
        <v>0.1</v>
      </c>
      <c r="L2325" s="6">
        <v>14.6</v>
      </c>
      <c r="M2325" s="6">
        <f t="shared" si="144"/>
        <v>368.82</v>
      </c>
      <c r="N2325" s="6">
        <f t="shared" si="145"/>
        <v>146</v>
      </c>
      <c r="O2325" s="6">
        <f t="shared" si="146"/>
        <v>222.82</v>
      </c>
      <c r="P2325" s="8">
        <f t="shared" si="147"/>
        <v>0.60414294235670518</v>
      </c>
      <c r="Q2325" s="9">
        <f>YEAR(SalesDataTable[[#This Row],[Order Date]])</f>
        <v>2026</v>
      </c>
      <c r="R2325" s="8" t="str">
        <f>"Q"&amp;ROUNDUP(MONTH(SalesDataTable[[#This Row],[Order Date]])/3,0)</f>
        <v>Q4</v>
      </c>
      <c r="S2325" s="5">
        <f>MONTH(SalesDataTable[[#This Row],[Order Date]])</f>
        <v>11</v>
      </c>
      <c r="T2325" s="8" t="str">
        <f>TEXT(SalesDataTable[[#This Row],[Order Date]],"mmm")</f>
        <v>Nov</v>
      </c>
    </row>
    <row r="2326" spans="1:20" ht="15.75" x14ac:dyDescent="0.25">
      <c r="A2326" s="2">
        <v>5189</v>
      </c>
      <c r="B2326" s="3">
        <v>46335</v>
      </c>
      <c r="C2326" s="4" t="s">
        <v>40</v>
      </c>
      <c r="D2326" s="4" t="s">
        <v>53</v>
      </c>
      <c r="E2326" s="4" t="s">
        <v>39</v>
      </c>
      <c r="F2326" s="4" t="s">
        <v>33</v>
      </c>
      <c r="G2326" s="4" t="s">
        <v>29</v>
      </c>
      <c r="H2326" s="4" t="s">
        <v>37</v>
      </c>
      <c r="I2326" s="5">
        <v>3</v>
      </c>
      <c r="J2326" s="6">
        <v>144.22999999999999</v>
      </c>
      <c r="K2326" s="7">
        <v>0</v>
      </c>
      <c r="L2326" s="6">
        <v>80.959999999999994</v>
      </c>
      <c r="M2326" s="6">
        <f t="shared" si="144"/>
        <v>432.68999999999994</v>
      </c>
      <c r="N2326" s="6">
        <f t="shared" si="145"/>
        <v>242.88</v>
      </c>
      <c r="O2326" s="6">
        <f t="shared" si="146"/>
        <v>189.80999999999995</v>
      </c>
      <c r="P2326" s="8">
        <f t="shared" si="147"/>
        <v>0.43867433959647778</v>
      </c>
      <c r="Q2326" s="9">
        <f>YEAR(SalesDataTable[[#This Row],[Order Date]])</f>
        <v>2026</v>
      </c>
      <c r="R2326" s="8" t="str">
        <f>"Q"&amp;ROUNDUP(MONTH(SalesDataTable[[#This Row],[Order Date]])/3,0)</f>
        <v>Q4</v>
      </c>
      <c r="S2326" s="5">
        <f>MONTH(SalesDataTable[[#This Row],[Order Date]])</f>
        <v>11</v>
      </c>
      <c r="T2326" s="8" t="str">
        <f>TEXT(SalesDataTable[[#This Row],[Order Date]],"mmm")</f>
        <v>Nov</v>
      </c>
    </row>
    <row r="2327" spans="1:20" ht="15.75" x14ac:dyDescent="0.25">
      <c r="A2327" s="2">
        <v>726</v>
      </c>
      <c r="B2327" s="3">
        <v>46336</v>
      </c>
      <c r="C2327" s="4" t="s">
        <v>40</v>
      </c>
      <c r="D2327" s="4" t="s">
        <v>51</v>
      </c>
      <c r="E2327" s="4" t="s">
        <v>22</v>
      </c>
      <c r="F2327" s="4" t="s">
        <v>33</v>
      </c>
      <c r="G2327" s="4" t="s">
        <v>29</v>
      </c>
      <c r="H2327" s="4" t="s">
        <v>30</v>
      </c>
      <c r="I2327" s="5">
        <v>1</v>
      </c>
      <c r="J2327" s="6">
        <v>90.23</v>
      </c>
      <c r="K2327" s="7">
        <v>0</v>
      </c>
      <c r="L2327" s="6">
        <v>44.06</v>
      </c>
      <c r="M2327" s="6">
        <f t="shared" si="144"/>
        <v>90.23</v>
      </c>
      <c r="N2327" s="6">
        <f t="shared" si="145"/>
        <v>44.06</v>
      </c>
      <c r="O2327" s="6">
        <f t="shared" si="146"/>
        <v>46.17</v>
      </c>
      <c r="P2327" s="8">
        <f t="shared" si="147"/>
        <v>0.51169234179319512</v>
      </c>
      <c r="Q2327" s="9">
        <f>YEAR(SalesDataTable[[#This Row],[Order Date]])</f>
        <v>2026</v>
      </c>
      <c r="R2327" s="8" t="str">
        <f>"Q"&amp;ROUNDUP(MONTH(SalesDataTable[[#This Row],[Order Date]])/3,0)</f>
        <v>Q4</v>
      </c>
      <c r="S2327" s="5">
        <f>MONTH(SalesDataTable[[#This Row],[Order Date]])</f>
        <v>11</v>
      </c>
      <c r="T2327" s="8" t="str">
        <f>TEXT(SalesDataTable[[#This Row],[Order Date]],"mmm")</f>
        <v>Nov</v>
      </c>
    </row>
    <row r="2328" spans="1:20" ht="15.75" x14ac:dyDescent="0.25">
      <c r="A2328" s="2">
        <v>2154</v>
      </c>
      <c r="B2328" s="3">
        <v>46336</v>
      </c>
      <c r="C2328" s="4" t="s">
        <v>40</v>
      </c>
      <c r="D2328" s="4" t="s">
        <v>51</v>
      </c>
      <c r="E2328" s="4" t="s">
        <v>22</v>
      </c>
      <c r="F2328" s="4" t="s">
        <v>33</v>
      </c>
      <c r="G2328" s="4" t="s">
        <v>29</v>
      </c>
      <c r="H2328" s="4" t="s">
        <v>57</v>
      </c>
      <c r="I2328" s="5">
        <v>5</v>
      </c>
      <c r="J2328" s="6">
        <v>152.82</v>
      </c>
      <c r="K2328" s="7">
        <v>0.1</v>
      </c>
      <c r="L2328" s="6">
        <v>80.09</v>
      </c>
      <c r="M2328" s="6">
        <f t="shared" si="144"/>
        <v>687.68999999999994</v>
      </c>
      <c r="N2328" s="6">
        <f t="shared" si="145"/>
        <v>400.45000000000005</v>
      </c>
      <c r="O2328" s="6">
        <f t="shared" si="146"/>
        <v>287.2399999999999</v>
      </c>
      <c r="P2328" s="8">
        <f t="shared" si="147"/>
        <v>0.417688202533118</v>
      </c>
      <c r="Q2328" s="9">
        <f>YEAR(SalesDataTable[[#This Row],[Order Date]])</f>
        <v>2026</v>
      </c>
      <c r="R2328" s="8" t="str">
        <f>"Q"&amp;ROUNDUP(MONTH(SalesDataTable[[#This Row],[Order Date]])/3,0)</f>
        <v>Q4</v>
      </c>
      <c r="S2328" s="5">
        <f>MONTH(SalesDataTable[[#This Row],[Order Date]])</f>
        <v>11</v>
      </c>
      <c r="T2328" s="8" t="str">
        <f>TEXT(SalesDataTable[[#This Row],[Order Date]],"mmm")</f>
        <v>Nov</v>
      </c>
    </row>
    <row r="2329" spans="1:20" ht="15.75" x14ac:dyDescent="0.25">
      <c r="A2329" s="2">
        <v>4403</v>
      </c>
      <c r="B2329" s="3">
        <v>46336</v>
      </c>
      <c r="C2329" s="4" t="s">
        <v>20</v>
      </c>
      <c r="D2329" s="4" t="s">
        <v>21</v>
      </c>
      <c r="E2329" s="4" t="s">
        <v>22</v>
      </c>
      <c r="F2329" s="4" t="s">
        <v>36</v>
      </c>
      <c r="G2329" s="4" t="s">
        <v>34</v>
      </c>
      <c r="H2329" s="4" t="s">
        <v>35</v>
      </c>
      <c r="I2329" s="5">
        <v>2</v>
      </c>
      <c r="J2329" s="6">
        <v>36.61</v>
      </c>
      <c r="K2329" s="7">
        <v>0.05</v>
      </c>
      <c r="L2329" s="6">
        <v>13.31</v>
      </c>
      <c r="M2329" s="6">
        <f t="shared" si="144"/>
        <v>69.558999999999997</v>
      </c>
      <c r="N2329" s="6">
        <f t="shared" si="145"/>
        <v>26.62</v>
      </c>
      <c r="O2329" s="6">
        <f t="shared" si="146"/>
        <v>42.938999999999993</v>
      </c>
      <c r="P2329" s="8">
        <f t="shared" si="147"/>
        <v>0.61730329648212301</v>
      </c>
      <c r="Q2329" s="9">
        <f>YEAR(SalesDataTable[[#This Row],[Order Date]])</f>
        <v>2026</v>
      </c>
      <c r="R2329" s="8" t="str">
        <f>"Q"&amp;ROUNDUP(MONTH(SalesDataTable[[#This Row],[Order Date]])/3,0)</f>
        <v>Q4</v>
      </c>
      <c r="S2329" s="5">
        <f>MONTH(SalesDataTable[[#This Row],[Order Date]])</f>
        <v>11</v>
      </c>
      <c r="T2329" s="8" t="str">
        <f>TEXT(SalesDataTable[[#This Row],[Order Date]],"mmm")</f>
        <v>Nov</v>
      </c>
    </row>
    <row r="2330" spans="1:20" ht="15.75" x14ac:dyDescent="0.25">
      <c r="A2330" s="2">
        <v>4924</v>
      </c>
      <c r="B2330" s="3">
        <v>46336</v>
      </c>
      <c r="C2330" s="4" t="s">
        <v>40</v>
      </c>
      <c r="D2330" s="4" t="s">
        <v>53</v>
      </c>
      <c r="E2330" s="4" t="s">
        <v>28</v>
      </c>
      <c r="F2330" s="4" t="s">
        <v>36</v>
      </c>
      <c r="G2330" s="4" t="s">
        <v>29</v>
      </c>
      <c r="H2330" s="4" t="s">
        <v>57</v>
      </c>
      <c r="I2330" s="5">
        <v>12</v>
      </c>
      <c r="J2330" s="6">
        <v>150.75</v>
      </c>
      <c r="K2330" s="7">
        <v>0.1</v>
      </c>
      <c r="L2330" s="6">
        <v>80.569999999999993</v>
      </c>
      <c r="M2330" s="6">
        <f t="shared" si="144"/>
        <v>1628.1000000000001</v>
      </c>
      <c r="N2330" s="6">
        <f t="shared" si="145"/>
        <v>966.83999999999992</v>
      </c>
      <c r="O2330" s="6">
        <f t="shared" si="146"/>
        <v>661.26000000000022</v>
      </c>
      <c r="P2330" s="8">
        <f t="shared" si="147"/>
        <v>0.40615441311958733</v>
      </c>
      <c r="Q2330" s="9">
        <f>YEAR(SalesDataTable[[#This Row],[Order Date]])</f>
        <v>2026</v>
      </c>
      <c r="R2330" s="8" t="str">
        <f>"Q"&amp;ROUNDUP(MONTH(SalesDataTable[[#This Row],[Order Date]])/3,0)</f>
        <v>Q4</v>
      </c>
      <c r="S2330" s="5">
        <f>MONTH(SalesDataTable[[#This Row],[Order Date]])</f>
        <v>11</v>
      </c>
      <c r="T2330" s="8" t="str">
        <f>TEXT(SalesDataTable[[#This Row],[Order Date]],"mmm")</f>
        <v>Nov</v>
      </c>
    </row>
    <row r="2331" spans="1:20" ht="15.75" x14ac:dyDescent="0.25">
      <c r="A2331" s="2">
        <v>25</v>
      </c>
      <c r="B2331" s="3">
        <v>46337</v>
      </c>
      <c r="C2331" s="4" t="s">
        <v>20</v>
      </c>
      <c r="D2331" s="4" t="s">
        <v>21</v>
      </c>
      <c r="E2331" s="4" t="s">
        <v>22</v>
      </c>
      <c r="F2331" s="4" t="s">
        <v>23</v>
      </c>
      <c r="G2331" s="4" t="s">
        <v>29</v>
      </c>
      <c r="H2331" s="4" t="s">
        <v>37</v>
      </c>
      <c r="I2331" s="5">
        <v>1</v>
      </c>
      <c r="J2331" s="6">
        <v>145.83000000000001</v>
      </c>
      <c r="K2331" s="7">
        <v>0.1</v>
      </c>
      <c r="L2331" s="6">
        <v>79.14</v>
      </c>
      <c r="M2331" s="6">
        <f t="shared" si="144"/>
        <v>131.24700000000001</v>
      </c>
      <c r="N2331" s="6">
        <f t="shared" si="145"/>
        <v>79.14</v>
      </c>
      <c r="O2331" s="6">
        <f t="shared" si="146"/>
        <v>52.107000000000014</v>
      </c>
      <c r="P2331" s="8">
        <f t="shared" si="147"/>
        <v>0.39701478890946085</v>
      </c>
      <c r="Q2331" s="9">
        <f>YEAR(SalesDataTable[[#This Row],[Order Date]])</f>
        <v>2026</v>
      </c>
      <c r="R2331" s="8" t="str">
        <f>"Q"&amp;ROUNDUP(MONTH(SalesDataTable[[#This Row],[Order Date]])/3,0)</f>
        <v>Q4</v>
      </c>
      <c r="S2331" s="5">
        <f>MONTH(SalesDataTable[[#This Row],[Order Date]])</f>
        <v>11</v>
      </c>
      <c r="T2331" s="8" t="str">
        <f>TEXT(SalesDataTable[[#This Row],[Order Date]],"mmm")</f>
        <v>Nov</v>
      </c>
    </row>
    <row r="2332" spans="1:20" ht="15.75" x14ac:dyDescent="0.25">
      <c r="A2332" s="2">
        <v>252</v>
      </c>
      <c r="B2332" s="3">
        <v>46337</v>
      </c>
      <c r="C2332" s="4" t="s">
        <v>20</v>
      </c>
      <c r="D2332" s="4" t="s">
        <v>21</v>
      </c>
      <c r="E2332" s="4" t="s">
        <v>22</v>
      </c>
      <c r="F2332" s="4" t="s">
        <v>23</v>
      </c>
      <c r="G2332" s="4" t="s">
        <v>34</v>
      </c>
      <c r="H2332" s="4" t="s">
        <v>68</v>
      </c>
      <c r="I2332" s="5">
        <v>4</v>
      </c>
      <c r="J2332" s="6">
        <v>162.04</v>
      </c>
      <c r="K2332" s="7">
        <v>0</v>
      </c>
      <c r="L2332" s="6">
        <v>85.77</v>
      </c>
      <c r="M2332" s="6">
        <f t="shared" si="144"/>
        <v>648.16</v>
      </c>
      <c r="N2332" s="6">
        <f t="shared" si="145"/>
        <v>343.08</v>
      </c>
      <c r="O2332" s="6">
        <f t="shared" si="146"/>
        <v>305.08</v>
      </c>
      <c r="P2332" s="8">
        <f t="shared" si="147"/>
        <v>0.47068625030856581</v>
      </c>
      <c r="Q2332" s="9">
        <f>YEAR(SalesDataTable[[#This Row],[Order Date]])</f>
        <v>2026</v>
      </c>
      <c r="R2332" s="8" t="str">
        <f>"Q"&amp;ROUNDUP(MONTH(SalesDataTable[[#This Row],[Order Date]])/3,0)</f>
        <v>Q4</v>
      </c>
      <c r="S2332" s="5">
        <f>MONTH(SalesDataTable[[#This Row],[Order Date]])</f>
        <v>11</v>
      </c>
      <c r="T2332" s="8" t="str">
        <f>TEXT(SalesDataTable[[#This Row],[Order Date]],"mmm")</f>
        <v>Nov</v>
      </c>
    </row>
    <row r="2333" spans="1:20" ht="15.75" x14ac:dyDescent="0.25">
      <c r="A2333" s="2">
        <v>1203</v>
      </c>
      <c r="B2333" s="3">
        <v>46337</v>
      </c>
      <c r="C2333" s="4" t="s">
        <v>40</v>
      </c>
      <c r="D2333" s="4" t="s">
        <v>53</v>
      </c>
      <c r="E2333" s="4" t="s">
        <v>39</v>
      </c>
      <c r="F2333" s="4" t="s">
        <v>23</v>
      </c>
      <c r="G2333" s="4" t="s">
        <v>29</v>
      </c>
      <c r="H2333" s="4" t="s">
        <v>37</v>
      </c>
      <c r="I2333" s="5">
        <v>2</v>
      </c>
      <c r="J2333" s="6">
        <v>141.33000000000001</v>
      </c>
      <c r="K2333" s="7">
        <v>0.05</v>
      </c>
      <c r="L2333" s="6">
        <v>79.739999999999995</v>
      </c>
      <c r="M2333" s="6">
        <f t="shared" si="144"/>
        <v>268.52699999999999</v>
      </c>
      <c r="N2333" s="6">
        <f t="shared" si="145"/>
        <v>159.47999999999999</v>
      </c>
      <c r="O2333" s="6">
        <f t="shared" si="146"/>
        <v>109.047</v>
      </c>
      <c r="P2333" s="8">
        <f t="shared" si="147"/>
        <v>0.40609324202035552</v>
      </c>
      <c r="Q2333" s="9">
        <f>YEAR(SalesDataTable[[#This Row],[Order Date]])</f>
        <v>2026</v>
      </c>
      <c r="R2333" s="8" t="str">
        <f>"Q"&amp;ROUNDUP(MONTH(SalesDataTable[[#This Row],[Order Date]])/3,0)</f>
        <v>Q4</v>
      </c>
      <c r="S2333" s="5">
        <f>MONTH(SalesDataTable[[#This Row],[Order Date]])</f>
        <v>11</v>
      </c>
      <c r="T2333" s="8" t="str">
        <f>TEXT(SalesDataTable[[#This Row],[Order Date]],"mmm")</f>
        <v>Nov</v>
      </c>
    </row>
    <row r="2334" spans="1:20" ht="15.75" x14ac:dyDescent="0.25">
      <c r="A2334" s="2">
        <v>1567</v>
      </c>
      <c r="B2334" s="3">
        <v>46337</v>
      </c>
      <c r="C2334" s="4" t="s">
        <v>31</v>
      </c>
      <c r="D2334" s="4" t="s">
        <v>72</v>
      </c>
      <c r="E2334" s="4" t="s">
        <v>22</v>
      </c>
      <c r="F2334" s="4" t="s">
        <v>23</v>
      </c>
      <c r="G2334" s="4" t="s">
        <v>43</v>
      </c>
      <c r="H2334" s="4" t="s">
        <v>71</v>
      </c>
      <c r="I2334" s="5">
        <v>1</v>
      </c>
      <c r="J2334" s="6">
        <v>125.11</v>
      </c>
      <c r="K2334" s="7">
        <v>0.1</v>
      </c>
      <c r="L2334" s="6">
        <v>61.65</v>
      </c>
      <c r="M2334" s="6">
        <f t="shared" si="144"/>
        <v>112.599</v>
      </c>
      <c r="N2334" s="6">
        <f t="shared" si="145"/>
        <v>61.65</v>
      </c>
      <c r="O2334" s="6">
        <f t="shared" si="146"/>
        <v>50.949000000000005</v>
      </c>
      <c r="P2334" s="8">
        <f t="shared" si="147"/>
        <v>0.45248181600191834</v>
      </c>
      <c r="Q2334" s="9">
        <f>YEAR(SalesDataTable[[#This Row],[Order Date]])</f>
        <v>2026</v>
      </c>
      <c r="R2334" s="8" t="str">
        <f>"Q"&amp;ROUNDUP(MONTH(SalesDataTable[[#This Row],[Order Date]])/3,0)</f>
        <v>Q4</v>
      </c>
      <c r="S2334" s="5">
        <f>MONTH(SalesDataTable[[#This Row],[Order Date]])</f>
        <v>11</v>
      </c>
      <c r="T2334" s="8" t="str">
        <f>TEXT(SalesDataTable[[#This Row],[Order Date]],"mmm")</f>
        <v>Nov</v>
      </c>
    </row>
    <row r="2335" spans="1:20" ht="15.75" x14ac:dyDescent="0.25">
      <c r="A2335" s="2">
        <v>2060</v>
      </c>
      <c r="B2335" s="3">
        <v>46337</v>
      </c>
      <c r="C2335" s="4" t="s">
        <v>31</v>
      </c>
      <c r="D2335" s="4" t="s">
        <v>45</v>
      </c>
      <c r="E2335" s="4" t="s">
        <v>22</v>
      </c>
      <c r="F2335" s="4" t="s">
        <v>36</v>
      </c>
      <c r="G2335" s="4" t="s">
        <v>43</v>
      </c>
      <c r="H2335" s="4" t="s">
        <v>71</v>
      </c>
      <c r="I2335" s="5">
        <v>3</v>
      </c>
      <c r="J2335" s="6">
        <v>124.55</v>
      </c>
      <c r="K2335" s="7">
        <v>0.15</v>
      </c>
      <c r="L2335" s="6">
        <v>60.68</v>
      </c>
      <c r="M2335" s="6">
        <f t="shared" si="144"/>
        <v>317.60249999999996</v>
      </c>
      <c r="N2335" s="6">
        <f t="shared" si="145"/>
        <v>182.04</v>
      </c>
      <c r="O2335" s="6">
        <f t="shared" si="146"/>
        <v>135.56249999999997</v>
      </c>
      <c r="P2335" s="8">
        <f t="shared" si="147"/>
        <v>0.42683070819656643</v>
      </c>
      <c r="Q2335" s="9">
        <f>YEAR(SalesDataTable[[#This Row],[Order Date]])</f>
        <v>2026</v>
      </c>
      <c r="R2335" s="8" t="str">
        <f>"Q"&amp;ROUNDUP(MONTH(SalesDataTable[[#This Row],[Order Date]])/3,0)</f>
        <v>Q4</v>
      </c>
      <c r="S2335" s="5">
        <f>MONTH(SalesDataTable[[#This Row],[Order Date]])</f>
        <v>11</v>
      </c>
      <c r="T2335" s="8" t="str">
        <f>TEXT(SalesDataTable[[#This Row],[Order Date]],"mmm")</f>
        <v>Nov</v>
      </c>
    </row>
    <row r="2336" spans="1:20" ht="15.75" x14ac:dyDescent="0.25">
      <c r="A2336" s="2">
        <v>2485</v>
      </c>
      <c r="B2336" s="3">
        <v>46337</v>
      </c>
      <c r="C2336" s="4" t="s">
        <v>31</v>
      </c>
      <c r="D2336" s="4" t="s">
        <v>59</v>
      </c>
      <c r="E2336" s="4" t="s">
        <v>39</v>
      </c>
      <c r="F2336" s="4" t="s">
        <v>23</v>
      </c>
      <c r="G2336" s="4" t="s">
        <v>29</v>
      </c>
      <c r="H2336" s="4" t="s">
        <v>37</v>
      </c>
      <c r="I2336" s="5">
        <v>1</v>
      </c>
      <c r="J2336" s="6">
        <v>143.77000000000001</v>
      </c>
      <c r="K2336" s="7">
        <v>0.1</v>
      </c>
      <c r="L2336" s="6">
        <v>81.02</v>
      </c>
      <c r="M2336" s="6">
        <f t="shared" si="144"/>
        <v>129.393</v>
      </c>
      <c r="N2336" s="6">
        <f t="shared" si="145"/>
        <v>81.02</v>
      </c>
      <c r="O2336" s="6">
        <f t="shared" si="146"/>
        <v>48.373000000000005</v>
      </c>
      <c r="P2336" s="8">
        <f t="shared" si="147"/>
        <v>0.3738455712441941</v>
      </c>
      <c r="Q2336" s="9">
        <f>YEAR(SalesDataTable[[#This Row],[Order Date]])</f>
        <v>2026</v>
      </c>
      <c r="R2336" s="8" t="str">
        <f>"Q"&amp;ROUNDUP(MONTH(SalesDataTable[[#This Row],[Order Date]])/3,0)</f>
        <v>Q4</v>
      </c>
      <c r="S2336" s="5">
        <f>MONTH(SalesDataTable[[#This Row],[Order Date]])</f>
        <v>11</v>
      </c>
      <c r="T2336" s="8" t="str">
        <f>TEXT(SalesDataTable[[#This Row],[Order Date]],"mmm")</f>
        <v>Nov</v>
      </c>
    </row>
    <row r="2337" spans="1:20" ht="15.75" x14ac:dyDescent="0.25">
      <c r="A2337" s="2">
        <v>3101</v>
      </c>
      <c r="B2337" s="3">
        <v>46337</v>
      </c>
      <c r="C2337" s="4" t="s">
        <v>40</v>
      </c>
      <c r="D2337" s="4" t="s">
        <v>53</v>
      </c>
      <c r="E2337" s="4" t="s">
        <v>22</v>
      </c>
      <c r="F2337" s="4" t="s">
        <v>33</v>
      </c>
      <c r="G2337" s="4" t="s">
        <v>43</v>
      </c>
      <c r="H2337" s="4" t="s">
        <v>71</v>
      </c>
      <c r="I2337" s="5">
        <v>3</v>
      </c>
      <c r="J2337" s="6">
        <v>124.72</v>
      </c>
      <c r="K2337" s="7">
        <v>0.15</v>
      </c>
      <c r="L2337" s="6">
        <v>60.35</v>
      </c>
      <c r="M2337" s="6">
        <f t="shared" si="144"/>
        <v>318.03599999999994</v>
      </c>
      <c r="N2337" s="6">
        <f t="shared" si="145"/>
        <v>181.05</v>
      </c>
      <c r="O2337" s="6">
        <f t="shared" si="146"/>
        <v>136.98599999999993</v>
      </c>
      <c r="P2337" s="8">
        <f t="shared" si="147"/>
        <v>0.4307248236048748</v>
      </c>
      <c r="Q2337" s="9">
        <f>YEAR(SalesDataTable[[#This Row],[Order Date]])</f>
        <v>2026</v>
      </c>
      <c r="R2337" s="8" t="str">
        <f>"Q"&amp;ROUNDUP(MONTH(SalesDataTable[[#This Row],[Order Date]])/3,0)</f>
        <v>Q4</v>
      </c>
      <c r="S2337" s="5">
        <f>MONTH(SalesDataTable[[#This Row],[Order Date]])</f>
        <v>11</v>
      </c>
      <c r="T2337" s="8" t="str">
        <f>TEXT(SalesDataTable[[#This Row],[Order Date]],"mmm")</f>
        <v>Nov</v>
      </c>
    </row>
    <row r="2338" spans="1:20" ht="15.75" x14ac:dyDescent="0.25">
      <c r="A2338" s="2">
        <v>3165</v>
      </c>
      <c r="B2338" s="3">
        <v>46337</v>
      </c>
      <c r="C2338" s="4" t="s">
        <v>31</v>
      </c>
      <c r="D2338" s="4" t="s">
        <v>32</v>
      </c>
      <c r="E2338" s="4" t="s">
        <v>39</v>
      </c>
      <c r="F2338" s="4" t="s">
        <v>23</v>
      </c>
      <c r="G2338" s="4" t="s">
        <v>54</v>
      </c>
      <c r="H2338" s="4" t="s">
        <v>62</v>
      </c>
      <c r="I2338" s="5">
        <v>1</v>
      </c>
      <c r="J2338" s="6">
        <v>35.729999999999997</v>
      </c>
      <c r="K2338" s="7">
        <v>0.1</v>
      </c>
      <c r="L2338" s="6">
        <v>14.15</v>
      </c>
      <c r="M2338" s="6">
        <f t="shared" si="144"/>
        <v>32.156999999999996</v>
      </c>
      <c r="N2338" s="6">
        <f t="shared" si="145"/>
        <v>14.15</v>
      </c>
      <c r="O2338" s="6">
        <f t="shared" si="146"/>
        <v>18.006999999999998</v>
      </c>
      <c r="P2338" s="8">
        <f t="shared" si="147"/>
        <v>0.55997139036601673</v>
      </c>
      <c r="Q2338" s="9">
        <f>YEAR(SalesDataTable[[#This Row],[Order Date]])</f>
        <v>2026</v>
      </c>
      <c r="R2338" s="8" t="str">
        <f>"Q"&amp;ROUNDUP(MONTH(SalesDataTable[[#This Row],[Order Date]])/3,0)</f>
        <v>Q4</v>
      </c>
      <c r="S2338" s="5">
        <f>MONTH(SalesDataTable[[#This Row],[Order Date]])</f>
        <v>11</v>
      </c>
      <c r="T2338" s="8" t="str">
        <f>TEXT(SalesDataTable[[#This Row],[Order Date]],"mmm")</f>
        <v>Nov</v>
      </c>
    </row>
    <row r="2339" spans="1:20" ht="15.75" x14ac:dyDescent="0.25">
      <c r="A2339" s="2">
        <v>4179</v>
      </c>
      <c r="B2339" s="3">
        <v>46337</v>
      </c>
      <c r="C2339" s="4" t="s">
        <v>31</v>
      </c>
      <c r="D2339" s="4" t="s">
        <v>38</v>
      </c>
      <c r="E2339" s="4" t="s">
        <v>39</v>
      </c>
      <c r="F2339" s="4" t="s">
        <v>36</v>
      </c>
      <c r="G2339" s="4" t="s">
        <v>34</v>
      </c>
      <c r="H2339" s="4" t="s">
        <v>68</v>
      </c>
      <c r="I2339" s="5">
        <v>2</v>
      </c>
      <c r="J2339" s="6">
        <v>166.1</v>
      </c>
      <c r="K2339" s="7">
        <v>0.05</v>
      </c>
      <c r="L2339" s="6">
        <v>88.2</v>
      </c>
      <c r="M2339" s="6">
        <f t="shared" si="144"/>
        <v>315.58999999999997</v>
      </c>
      <c r="N2339" s="6">
        <f t="shared" si="145"/>
        <v>176.4</v>
      </c>
      <c r="O2339" s="6">
        <f t="shared" si="146"/>
        <v>139.18999999999997</v>
      </c>
      <c r="P2339" s="8">
        <f t="shared" si="147"/>
        <v>0.44104692797617157</v>
      </c>
      <c r="Q2339" s="9">
        <f>YEAR(SalesDataTable[[#This Row],[Order Date]])</f>
        <v>2026</v>
      </c>
      <c r="R2339" s="8" t="str">
        <f>"Q"&amp;ROUNDUP(MONTH(SalesDataTable[[#This Row],[Order Date]])/3,0)</f>
        <v>Q4</v>
      </c>
      <c r="S2339" s="5">
        <f>MONTH(SalesDataTable[[#This Row],[Order Date]])</f>
        <v>11</v>
      </c>
      <c r="T2339" s="8" t="str">
        <f>TEXT(SalesDataTable[[#This Row],[Order Date]],"mmm")</f>
        <v>Nov</v>
      </c>
    </row>
    <row r="2340" spans="1:20" ht="15.75" x14ac:dyDescent="0.25">
      <c r="A2340" s="2">
        <v>4829</v>
      </c>
      <c r="B2340" s="3">
        <v>46337</v>
      </c>
      <c r="C2340" s="4" t="s">
        <v>31</v>
      </c>
      <c r="D2340" s="4" t="s">
        <v>72</v>
      </c>
      <c r="E2340" s="4" t="s">
        <v>48</v>
      </c>
      <c r="F2340" s="4" t="s">
        <v>33</v>
      </c>
      <c r="G2340" s="4" t="s">
        <v>24</v>
      </c>
      <c r="H2340" s="4" t="s">
        <v>25</v>
      </c>
      <c r="I2340" s="5">
        <v>2</v>
      </c>
      <c r="J2340" s="6">
        <v>81.27</v>
      </c>
      <c r="K2340" s="7">
        <v>0.05</v>
      </c>
      <c r="L2340" s="6">
        <v>43.04</v>
      </c>
      <c r="M2340" s="6">
        <f t="shared" si="144"/>
        <v>154.41299999999998</v>
      </c>
      <c r="N2340" s="6">
        <f t="shared" si="145"/>
        <v>86.08</v>
      </c>
      <c r="O2340" s="6">
        <f t="shared" si="146"/>
        <v>68.332999999999984</v>
      </c>
      <c r="P2340" s="8">
        <f t="shared" si="147"/>
        <v>0.44253398353765544</v>
      </c>
      <c r="Q2340" s="9">
        <f>YEAR(SalesDataTable[[#This Row],[Order Date]])</f>
        <v>2026</v>
      </c>
      <c r="R2340" s="8" t="str">
        <f>"Q"&amp;ROUNDUP(MONTH(SalesDataTable[[#This Row],[Order Date]])/3,0)</f>
        <v>Q4</v>
      </c>
      <c r="S2340" s="5">
        <f>MONTH(SalesDataTable[[#This Row],[Order Date]])</f>
        <v>11</v>
      </c>
      <c r="T2340" s="8" t="str">
        <f>TEXT(SalesDataTable[[#This Row],[Order Date]],"mmm")</f>
        <v>Nov</v>
      </c>
    </row>
    <row r="2341" spans="1:20" ht="15.75" x14ac:dyDescent="0.25">
      <c r="A2341" s="2">
        <v>4943</v>
      </c>
      <c r="B2341" s="3">
        <v>46337</v>
      </c>
      <c r="C2341" s="4" t="s">
        <v>20</v>
      </c>
      <c r="D2341" s="4" t="s">
        <v>56</v>
      </c>
      <c r="E2341" s="4" t="s">
        <v>28</v>
      </c>
      <c r="F2341" s="4" t="s">
        <v>23</v>
      </c>
      <c r="G2341" s="4" t="s">
        <v>43</v>
      </c>
      <c r="H2341" s="4" t="s">
        <v>49</v>
      </c>
      <c r="I2341" s="5">
        <v>10</v>
      </c>
      <c r="J2341" s="6">
        <v>191.98</v>
      </c>
      <c r="K2341" s="7">
        <v>0.1</v>
      </c>
      <c r="L2341" s="6">
        <v>102.73</v>
      </c>
      <c r="M2341" s="6">
        <f t="shared" si="144"/>
        <v>1727.82</v>
      </c>
      <c r="N2341" s="6">
        <f t="shared" si="145"/>
        <v>1027.3</v>
      </c>
      <c r="O2341" s="6">
        <f t="shared" si="146"/>
        <v>700.52</v>
      </c>
      <c r="P2341" s="8">
        <f t="shared" si="147"/>
        <v>0.40543575140929033</v>
      </c>
      <c r="Q2341" s="9">
        <f>YEAR(SalesDataTable[[#This Row],[Order Date]])</f>
        <v>2026</v>
      </c>
      <c r="R2341" s="8" t="str">
        <f>"Q"&amp;ROUNDUP(MONTH(SalesDataTable[[#This Row],[Order Date]])/3,0)</f>
        <v>Q4</v>
      </c>
      <c r="S2341" s="5">
        <f>MONTH(SalesDataTable[[#This Row],[Order Date]])</f>
        <v>11</v>
      </c>
      <c r="T2341" s="8" t="str">
        <f>TEXT(SalesDataTable[[#This Row],[Order Date]],"mmm")</f>
        <v>Nov</v>
      </c>
    </row>
    <row r="2342" spans="1:20" ht="15.75" x14ac:dyDescent="0.25">
      <c r="A2342" s="2">
        <v>887</v>
      </c>
      <c r="B2342" s="3">
        <v>46338</v>
      </c>
      <c r="C2342" s="4" t="s">
        <v>40</v>
      </c>
      <c r="D2342" s="4" t="s">
        <v>53</v>
      </c>
      <c r="E2342" s="4" t="s">
        <v>39</v>
      </c>
      <c r="F2342" s="4" t="s">
        <v>23</v>
      </c>
      <c r="G2342" s="4" t="s">
        <v>29</v>
      </c>
      <c r="H2342" s="4" t="s">
        <v>30</v>
      </c>
      <c r="I2342" s="5">
        <v>6</v>
      </c>
      <c r="J2342" s="6">
        <v>89.87</v>
      </c>
      <c r="K2342" s="7">
        <v>0.2</v>
      </c>
      <c r="L2342" s="6">
        <v>44.47</v>
      </c>
      <c r="M2342" s="6">
        <f t="shared" si="144"/>
        <v>431.37600000000003</v>
      </c>
      <c r="N2342" s="6">
        <f t="shared" si="145"/>
        <v>266.82</v>
      </c>
      <c r="O2342" s="6">
        <f t="shared" si="146"/>
        <v>164.55600000000004</v>
      </c>
      <c r="P2342" s="8">
        <f t="shared" si="147"/>
        <v>0.3814676755313231</v>
      </c>
      <c r="Q2342" s="9">
        <f>YEAR(SalesDataTable[[#This Row],[Order Date]])</f>
        <v>2026</v>
      </c>
      <c r="R2342" s="8" t="str">
        <f>"Q"&amp;ROUNDUP(MONTH(SalesDataTable[[#This Row],[Order Date]])/3,0)</f>
        <v>Q4</v>
      </c>
      <c r="S2342" s="5">
        <f>MONTH(SalesDataTable[[#This Row],[Order Date]])</f>
        <v>11</v>
      </c>
      <c r="T2342" s="8" t="str">
        <f>TEXT(SalesDataTable[[#This Row],[Order Date]],"mmm")</f>
        <v>Nov</v>
      </c>
    </row>
    <row r="2343" spans="1:20" ht="15.75" x14ac:dyDescent="0.25">
      <c r="A2343" s="2">
        <v>1090</v>
      </c>
      <c r="B2343" s="3">
        <v>46338</v>
      </c>
      <c r="C2343" s="4" t="s">
        <v>26</v>
      </c>
      <c r="D2343" s="4" t="s">
        <v>69</v>
      </c>
      <c r="E2343" s="4" t="s">
        <v>48</v>
      </c>
      <c r="F2343" s="4" t="s">
        <v>33</v>
      </c>
      <c r="G2343" s="4" t="s">
        <v>24</v>
      </c>
      <c r="H2343" s="4" t="s">
        <v>42</v>
      </c>
      <c r="I2343" s="5">
        <v>3</v>
      </c>
      <c r="J2343" s="6">
        <v>51.44</v>
      </c>
      <c r="K2343" s="7">
        <v>0.1</v>
      </c>
      <c r="L2343" s="6">
        <v>23.11</v>
      </c>
      <c r="M2343" s="6">
        <f t="shared" si="144"/>
        <v>138.88800000000001</v>
      </c>
      <c r="N2343" s="6">
        <f t="shared" si="145"/>
        <v>69.33</v>
      </c>
      <c r="O2343" s="6">
        <f t="shared" si="146"/>
        <v>69.558000000000007</v>
      </c>
      <c r="P2343" s="8">
        <f t="shared" si="147"/>
        <v>0.50082080525315364</v>
      </c>
      <c r="Q2343" s="9">
        <f>YEAR(SalesDataTable[[#This Row],[Order Date]])</f>
        <v>2026</v>
      </c>
      <c r="R2343" s="8" t="str">
        <f>"Q"&amp;ROUNDUP(MONTH(SalesDataTable[[#This Row],[Order Date]])/3,0)</f>
        <v>Q4</v>
      </c>
      <c r="S2343" s="5">
        <f>MONTH(SalesDataTable[[#This Row],[Order Date]])</f>
        <v>11</v>
      </c>
      <c r="T2343" s="8" t="str">
        <f>TEXT(SalesDataTable[[#This Row],[Order Date]],"mmm")</f>
        <v>Nov</v>
      </c>
    </row>
    <row r="2344" spans="1:20" ht="15.75" x14ac:dyDescent="0.25">
      <c r="A2344" s="2">
        <v>2090</v>
      </c>
      <c r="B2344" s="3">
        <v>46338</v>
      </c>
      <c r="C2344" s="4" t="s">
        <v>40</v>
      </c>
      <c r="D2344" s="4" t="s">
        <v>41</v>
      </c>
      <c r="E2344" s="4" t="s">
        <v>48</v>
      </c>
      <c r="F2344" s="4" t="s">
        <v>33</v>
      </c>
      <c r="G2344" s="4" t="s">
        <v>34</v>
      </c>
      <c r="H2344" s="4" t="s">
        <v>52</v>
      </c>
      <c r="I2344" s="5">
        <v>4</v>
      </c>
      <c r="J2344" s="6">
        <v>46.68</v>
      </c>
      <c r="K2344" s="7">
        <v>0.05</v>
      </c>
      <c r="L2344" s="6">
        <v>17.96</v>
      </c>
      <c r="M2344" s="6">
        <f t="shared" si="144"/>
        <v>177.38399999999999</v>
      </c>
      <c r="N2344" s="6">
        <f t="shared" si="145"/>
        <v>71.84</v>
      </c>
      <c r="O2344" s="6">
        <f t="shared" si="146"/>
        <v>105.54399999999998</v>
      </c>
      <c r="P2344" s="8">
        <f t="shared" si="147"/>
        <v>0.59500293149325756</v>
      </c>
      <c r="Q2344" s="9">
        <f>YEAR(SalesDataTable[[#This Row],[Order Date]])</f>
        <v>2026</v>
      </c>
      <c r="R2344" s="8" t="str">
        <f>"Q"&amp;ROUNDUP(MONTH(SalesDataTable[[#This Row],[Order Date]])/3,0)</f>
        <v>Q4</v>
      </c>
      <c r="S2344" s="5">
        <f>MONTH(SalesDataTable[[#This Row],[Order Date]])</f>
        <v>11</v>
      </c>
      <c r="T2344" s="8" t="str">
        <f>TEXT(SalesDataTable[[#This Row],[Order Date]],"mmm")</f>
        <v>Nov</v>
      </c>
    </row>
    <row r="2345" spans="1:20" ht="15.75" x14ac:dyDescent="0.25">
      <c r="A2345" s="2">
        <v>2561</v>
      </c>
      <c r="B2345" s="3">
        <v>46338</v>
      </c>
      <c r="C2345" s="4" t="s">
        <v>26</v>
      </c>
      <c r="D2345" s="4" t="s">
        <v>63</v>
      </c>
      <c r="E2345" s="4" t="s">
        <v>39</v>
      </c>
      <c r="F2345" s="4" t="s">
        <v>33</v>
      </c>
      <c r="G2345" s="4" t="s">
        <v>29</v>
      </c>
      <c r="H2345" s="4" t="s">
        <v>66</v>
      </c>
      <c r="I2345" s="5">
        <v>4</v>
      </c>
      <c r="J2345" s="6">
        <v>73.05</v>
      </c>
      <c r="K2345" s="7">
        <v>0.2</v>
      </c>
      <c r="L2345" s="6">
        <v>32.82</v>
      </c>
      <c r="M2345" s="6">
        <f t="shared" si="144"/>
        <v>233.76</v>
      </c>
      <c r="N2345" s="6">
        <f t="shared" si="145"/>
        <v>131.28</v>
      </c>
      <c r="O2345" s="6">
        <f t="shared" si="146"/>
        <v>102.47999999999999</v>
      </c>
      <c r="P2345" s="8">
        <f t="shared" si="147"/>
        <v>0.4383983572895277</v>
      </c>
      <c r="Q2345" s="9">
        <f>YEAR(SalesDataTable[[#This Row],[Order Date]])</f>
        <v>2026</v>
      </c>
      <c r="R2345" s="8" t="str">
        <f>"Q"&amp;ROUNDUP(MONTH(SalesDataTable[[#This Row],[Order Date]])/3,0)</f>
        <v>Q4</v>
      </c>
      <c r="S2345" s="5">
        <f>MONTH(SalesDataTable[[#This Row],[Order Date]])</f>
        <v>11</v>
      </c>
      <c r="T2345" s="8" t="str">
        <f>TEXT(SalesDataTable[[#This Row],[Order Date]],"mmm")</f>
        <v>Nov</v>
      </c>
    </row>
    <row r="2346" spans="1:20" ht="15.75" x14ac:dyDescent="0.25">
      <c r="A2346" s="2">
        <v>2855</v>
      </c>
      <c r="B2346" s="3">
        <v>46338</v>
      </c>
      <c r="C2346" s="4" t="s">
        <v>31</v>
      </c>
      <c r="D2346" s="4" t="s">
        <v>59</v>
      </c>
      <c r="E2346" s="4" t="s">
        <v>48</v>
      </c>
      <c r="F2346" s="4" t="s">
        <v>33</v>
      </c>
      <c r="G2346" s="4" t="s">
        <v>43</v>
      </c>
      <c r="H2346" s="4" t="s">
        <v>71</v>
      </c>
      <c r="I2346" s="5">
        <v>1</v>
      </c>
      <c r="J2346" s="6">
        <v>125.32</v>
      </c>
      <c r="K2346" s="7">
        <v>0.15</v>
      </c>
      <c r="L2346" s="6">
        <v>59.49</v>
      </c>
      <c r="M2346" s="6">
        <f t="shared" si="144"/>
        <v>106.52199999999999</v>
      </c>
      <c r="N2346" s="6">
        <f t="shared" si="145"/>
        <v>59.49</v>
      </c>
      <c r="O2346" s="6">
        <f t="shared" si="146"/>
        <v>47.031999999999989</v>
      </c>
      <c r="P2346" s="8">
        <f t="shared" si="147"/>
        <v>0.44152381667636725</v>
      </c>
      <c r="Q2346" s="9">
        <f>YEAR(SalesDataTable[[#This Row],[Order Date]])</f>
        <v>2026</v>
      </c>
      <c r="R2346" s="8" t="str">
        <f>"Q"&amp;ROUNDUP(MONTH(SalesDataTable[[#This Row],[Order Date]])/3,0)</f>
        <v>Q4</v>
      </c>
      <c r="S2346" s="5">
        <f>MONTH(SalesDataTable[[#This Row],[Order Date]])</f>
        <v>11</v>
      </c>
      <c r="T2346" s="8" t="str">
        <f>TEXT(SalesDataTable[[#This Row],[Order Date]],"mmm")</f>
        <v>Nov</v>
      </c>
    </row>
    <row r="2347" spans="1:20" ht="15.75" x14ac:dyDescent="0.25">
      <c r="A2347" s="2">
        <v>4421</v>
      </c>
      <c r="B2347" s="3">
        <v>46338</v>
      </c>
      <c r="C2347" s="4" t="s">
        <v>26</v>
      </c>
      <c r="D2347" s="4" t="s">
        <v>61</v>
      </c>
      <c r="E2347" s="4" t="s">
        <v>48</v>
      </c>
      <c r="F2347" s="4" t="s">
        <v>36</v>
      </c>
      <c r="G2347" s="4" t="s">
        <v>54</v>
      </c>
      <c r="H2347" s="4" t="s">
        <v>58</v>
      </c>
      <c r="I2347" s="5">
        <v>2</v>
      </c>
      <c r="J2347" s="6">
        <v>123.49</v>
      </c>
      <c r="K2347" s="7">
        <v>0.15</v>
      </c>
      <c r="L2347" s="6">
        <v>68.08</v>
      </c>
      <c r="M2347" s="6">
        <f t="shared" si="144"/>
        <v>209.93299999999999</v>
      </c>
      <c r="N2347" s="6">
        <f t="shared" si="145"/>
        <v>136.16</v>
      </c>
      <c r="O2347" s="6">
        <f t="shared" si="146"/>
        <v>73.772999999999996</v>
      </c>
      <c r="P2347" s="8">
        <f t="shared" si="147"/>
        <v>0.35141211719929694</v>
      </c>
      <c r="Q2347" s="9">
        <f>YEAR(SalesDataTable[[#This Row],[Order Date]])</f>
        <v>2026</v>
      </c>
      <c r="R2347" s="8" t="str">
        <f>"Q"&amp;ROUNDUP(MONTH(SalesDataTable[[#This Row],[Order Date]])/3,0)</f>
        <v>Q4</v>
      </c>
      <c r="S2347" s="5">
        <f>MONTH(SalesDataTable[[#This Row],[Order Date]])</f>
        <v>11</v>
      </c>
      <c r="T2347" s="8" t="str">
        <f>TEXT(SalesDataTable[[#This Row],[Order Date]],"mmm")</f>
        <v>Nov</v>
      </c>
    </row>
    <row r="2348" spans="1:20" ht="15.75" x14ac:dyDescent="0.25">
      <c r="A2348" s="2">
        <v>195</v>
      </c>
      <c r="B2348" s="3">
        <v>46339</v>
      </c>
      <c r="C2348" s="4" t="s">
        <v>26</v>
      </c>
      <c r="D2348" s="4" t="s">
        <v>63</v>
      </c>
      <c r="E2348" s="4" t="s">
        <v>39</v>
      </c>
      <c r="F2348" s="4" t="s">
        <v>23</v>
      </c>
      <c r="G2348" s="4" t="s">
        <v>34</v>
      </c>
      <c r="H2348" s="4" t="s">
        <v>52</v>
      </c>
      <c r="I2348" s="5">
        <v>1</v>
      </c>
      <c r="J2348" s="6">
        <v>47.37</v>
      </c>
      <c r="K2348" s="7">
        <v>0.2</v>
      </c>
      <c r="L2348" s="6">
        <v>18.739999999999998</v>
      </c>
      <c r="M2348" s="6">
        <f t="shared" si="144"/>
        <v>37.896000000000001</v>
      </c>
      <c r="N2348" s="6">
        <f t="shared" si="145"/>
        <v>18.739999999999998</v>
      </c>
      <c r="O2348" s="6">
        <f t="shared" si="146"/>
        <v>19.156000000000002</v>
      </c>
      <c r="P2348" s="8">
        <f t="shared" si="147"/>
        <v>0.50548870593202455</v>
      </c>
      <c r="Q2348" s="9">
        <f>YEAR(SalesDataTable[[#This Row],[Order Date]])</f>
        <v>2026</v>
      </c>
      <c r="R2348" s="8" t="str">
        <f>"Q"&amp;ROUNDUP(MONTH(SalesDataTable[[#This Row],[Order Date]])/3,0)</f>
        <v>Q4</v>
      </c>
      <c r="S2348" s="5">
        <f>MONTH(SalesDataTable[[#This Row],[Order Date]])</f>
        <v>11</v>
      </c>
      <c r="T2348" s="8" t="str">
        <f>TEXT(SalesDataTable[[#This Row],[Order Date]],"mmm")</f>
        <v>Nov</v>
      </c>
    </row>
    <row r="2349" spans="1:20" ht="15.75" x14ac:dyDescent="0.25">
      <c r="A2349" s="2">
        <v>520</v>
      </c>
      <c r="B2349" s="3">
        <v>46339</v>
      </c>
      <c r="C2349" s="4" t="s">
        <v>26</v>
      </c>
      <c r="D2349" s="4" t="s">
        <v>63</v>
      </c>
      <c r="E2349" s="4" t="s">
        <v>28</v>
      </c>
      <c r="F2349" s="4" t="s">
        <v>36</v>
      </c>
      <c r="G2349" s="4" t="s">
        <v>29</v>
      </c>
      <c r="H2349" s="4" t="s">
        <v>30</v>
      </c>
      <c r="I2349" s="5">
        <v>6</v>
      </c>
      <c r="J2349" s="6">
        <v>92.31</v>
      </c>
      <c r="K2349" s="7">
        <v>0.05</v>
      </c>
      <c r="L2349" s="6">
        <v>46.12</v>
      </c>
      <c r="M2349" s="6">
        <f t="shared" si="144"/>
        <v>526.16700000000003</v>
      </c>
      <c r="N2349" s="6">
        <f t="shared" si="145"/>
        <v>276.71999999999997</v>
      </c>
      <c r="O2349" s="6">
        <f t="shared" si="146"/>
        <v>249.44700000000006</v>
      </c>
      <c r="P2349" s="8">
        <f t="shared" si="147"/>
        <v>0.47408332335551268</v>
      </c>
      <c r="Q2349" s="9">
        <f>YEAR(SalesDataTable[[#This Row],[Order Date]])</f>
        <v>2026</v>
      </c>
      <c r="R2349" s="8" t="str">
        <f>"Q"&amp;ROUNDUP(MONTH(SalesDataTable[[#This Row],[Order Date]])/3,0)</f>
        <v>Q4</v>
      </c>
      <c r="S2349" s="5">
        <f>MONTH(SalesDataTable[[#This Row],[Order Date]])</f>
        <v>11</v>
      </c>
      <c r="T2349" s="8" t="str">
        <f>TEXT(SalesDataTable[[#This Row],[Order Date]],"mmm")</f>
        <v>Nov</v>
      </c>
    </row>
    <row r="2350" spans="1:20" ht="15.75" x14ac:dyDescent="0.25">
      <c r="A2350" s="2">
        <v>646</v>
      </c>
      <c r="B2350" s="3">
        <v>46339</v>
      </c>
      <c r="C2350" s="4" t="s">
        <v>31</v>
      </c>
      <c r="D2350" s="4" t="s">
        <v>72</v>
      </c>
      <c r="E2350" s="4" t="s">
        <v>39</v>
      </c>
      <c r="F2350" s="4" t="s">
        <v>23</v>
      </c>
      <c r="G2350" s="4" t="s">
        <v>24</v>
      </c>
      <c r="H2350" s="4" t="s">
        <v>42</v>
      </c>
      <c r="I2350" s="5">
        <v>1</v>
      </c>
      <c r="J2350" s="6">
        <v>49.53</v>
      </c>
      <c r="K2350" s="7">
        <v>0.1</v>
      </c>
      <c r="L2350" s="6">
        <v>22.18</v>
      </c>
      <c r="M2350" s="6">
        <f t="shared" si="144"/>
        <v>44.577000000000005</v>
      </c>
      <c r="N2350" s="6">
        <f t="shared" si="145"/>
        <v>22.18</v>
      </c>
      <c r="O2350" s="6">
        <f t="shared" si="146"/>
        <v>22.397000000000006</v>
      </c>
      <c r="P2350" s="8">
        <f t="shared" si="147"/>
        <v>0.50243399062296712</v>
      </c>
      <c r="Q2350" s="9">
        <f>YEAR(SalesDataTable[[#This Row],[Order Date]])</f>
        <v>2026</v>
      </c>
      <c r="R2350" s="8" t="str">
        <f>"Q"&amp;ROUNDUP(MONTH(SalesDataTable[[#This Row],[Order Date]])/3,0)</f>
        <v>Q4</v>
      </c>
      <c r="S2350" s="5">
        <f>MONTH(SalesDataTable[[#This Row],[Order Date]])</f>
        <v>11</v>
      </c>
      <c r="T2350" s="8" t="str">
        <f>TEXT(SalesDataTable[[#This Row],[Order Date]],"mmm")</f>
        <v>Nov</v>
      </c>
    </row>
    <row r="2351" spans="1:20" ht="15.75" x14ac:dyDescent="0.25">
      <c r="A2351" s="2">
        <v>893</v>
      </c>
      <c r="B2351" s="3">
        <v>46339</v>
      </c>
      <c r="C2351" s="4" t="s">
        <v>40</v>
      </c>
      <c r="D2351" s="4" t="s">
        <v>53</v>
      </c>
      <c r="E2351" s="4" t="s">
        <v>22</v>
      </c>
      <c r="F2351" s="4" t="s">
        <v>33</v>
      </c>
      <c r="G2351" s="4" t="s">
        <v>34</v>
      </c>
      <c r="H2351" s="4" t="s">
        <v>52</v>
      </c>
      <c r="I2351" s="5">
        <v>4</v>
      </c>
      <c r="J2351" s="6">
        <v>47.62</v>
      </c>
      <c r="K2351" s="7">
        <v>0.2</v>
      </c>
      <c r="L2351" s="6">
        <v>18.100000000000001</v>
      </c>
      <c r="M2351" s="6">
        <f t="shared" si="144"/>
        <v>152.38399999999999</v>
      </c>
      <c r="N2351" s="6">
        <f t="shared" si="145"/>
        <v>72.400000000000006</v>
      </c>
      <c r="O2351" s="6">
        <f t="shared" si="146"/>
        <v>79.98399999999998</v>
      </c>
      <c r="P2351" s="8">
        <f t="shared" si="147"/>
        <v>0.52488450230995376</v>
      </c>
      <c r="Q2351" s="9">
        <f>YEAR(SalesDataTable[[#This Row],[Order Date]])</f>
        <v>2026</v>
      </c>
      <c r="R2351" s="8" t="str">
        <f>"Q"&amp;ROUNDUP(MONTH(SalesDataTable[[#This Row],[Order Date]])/3,0)</f>
        <v>Q4</v>
      </c>
      <c r="S2351" s="5">
        <f>MONTH(SalesDataTable[[#This Row],[Order Date]])</f>
        <v>11</v>
      </c>
      <c r="T2351" s="8" t="str">
        <f>TEXT(SalesDataTable[[#This Row],[Order Date]],"mmm")</f>
        <v>Nov</v>
      </c>
    </row>
    <row r="2352" spans="1:20" ht="15.75" x14ac:dyDescent="0.25">
      <c r="A2352" s="2">
        <v>916</v>
      </c>
      <c r="B2352" s="3">
        <v>46339</v>
      </c>
      <c r="C2352" s="4" t="s">
        <v>26</v>
      </c>
      <c r="D2352" s="4" t="s">
        <v>47</v>
      </c>
      <c r="E2352" s="4" t="s">
        <v>22</v>
      </c>
      <c r="F2352" s="4" t="s">
        <v>33</v>
      </c>
      <c r="G2352" s="4" t="s">
        <v>24</v>
      </c>
      <c r="H2352" s="4" t="s">
        <v>42</v>
      </c>
      <c r="I2352" s="5">
        <v>4</v>
      </c>
      <c r="J2352" s="6">
        <v>51.93</v>
      </c>
      <c r="K2352" s="7">
        <v>0.05</v>
      </c>
      <c r="L2352" s="6">
        <v>22.62</v>
      </c>
      <c r="M2352" s="6">
        <f t="shared" si="144"/>
        <v>197.334</v>
      </c>
      <c r="N2352" s="6">
        <f t="shared" si="145"/>
        <v>90.48</v>
      </c>
      <c r="O2352" s="6">
        <f t="shared" si="146"/>
        <v>106.854</v>
      </c>
      <c r="P2352" s="8">
        <f t="shared" si="147"/>
        <v>0.54148803551339353</v>
      </c>
      <c r="Q2352" s="9">
        <f>YEAR(SalesDataTable[[#This Row],[Order Date]])</f>
        <v>2026</v>
      </c>
      <c r="R2352" s="8" t="str">
        <f>"Q"&amp;ROUNDUP(MONTH(SalesDataTable[[#This Row],[Order Date]])/3,0)</f>
        <v>Q4</v>
      </c>
      <c r="S2352" s="5">
        <f>MONTH(SalesDataTable[[#This Row],[Order Date]])</f>
        <v>11</v>
      </c>
      <c r="T2352" s="8" t="str">
        <f>TEXT(SalesDataTable[[#This Row],[Order Date]],"mmm")</f>
        <v>Nov</v>
      </c>
    </row>
    <row r="2353" spans="1:20" ht="15.75" x14ac:dyDescent="0.25">
      <c r="A2353" s="2">
        <v>1295</v>
      </c>
      <c r="B2353" s="3">
        <v>46339</v>
      </c>
      <c r="C2353" s="4" t="s">
        <v>26</v>
      </c>
      <c r="D2353" s="4" t="s">
        <v>61</v>
      </c>
      <c r="E2353" s="4" t="s">
        <v>48</v>
      </c>
      <c r="F2353" s="4" t="s">
        <v>33</v>
      </c>
      <c r="G2353" s="4" t="s">
        <v>29</v>
      </c>
      <c r="H2353" s="4" t="s">
        <v>57</v>
      </c>
      <c r="I2353" s="5">
        <v>1</v>
      </c>
      <c r="J2353" s="6">
        <v>155.44999999999999</v>
      </c>
      <c r="K2353" s="7">
        <v>0.05</v>
      </c>
      <c r="L2353" s="6">
        <v>77.25</v>
      </c>
      <c r="M2353" s="6">
        <f t="shared" si="144"/>
        <v>147.67749999999998</v>
      </c>
      <c r="N2353" s="6">
        <f t="shared" si="145"/>
        <v>77.25</v>
      </c>
      <c r="O2353" s="6">
        <f t="shared" si="146"/>
        <v>70.427499999999981</v>
      </c>
      <c r="P2353" s="8">
        <f t="shared" si="147"/>
        <v>0.47690067884410281</v>
      </c>
      <c r="Q2353" s="9">
        <f>YEAR(SalesDataTable[[#This Row],[Order Date]])</f>
        <v>2026</v>
      </c>
      <c r="R2353" s="8" t="str">
        <f>"Q"&amp;ROUNDUP(MONTH(SalesDataTable[[#This Row],[Order Date]])/3,0)</f>
        <v>Q4</v>
      </c>
      <c r="S2353" s="5">
        <f>MONTH(SalesDataTable[[#This Row],[Order Date]])</f>
        <v>11</v>
      </c>
      <c r="T2353" s="8" t="str">
        <f>TEXT(SalesDataTable[[#This Row],[Order Date]],"mmm")</f>
        <v>Nov</v>
      </c>
    </row>
    <row r="2354" spans="1:20" ht="15.75" x14ac:dyDescent="0.25">
      <c r="A2354" s="2">
        <v>3438</v>
      </c>
      <c r="B2354" s="3">
        <v>46339</v>
      </c>
      <c r="C2354" s="4" t="s">
        <v>20</v>
      </c>
      <c r="D2354" s="4" t="s">
        <v>21</v>
      </c>
      <c r="E2354" s="4" t="s">
        <v>22</v>
      </c>
      <c r="F2354" s="4" t="s">
        <v>23</v>
      </c>
      <c r="G2354" s="4" t="s">
        <v>24</v>
      </c>
      <c r="H2354" s="4" t="s">
        <v>46</v>
      </c>
      <c r="I2354" s="5">
        <v>4</v>
      </c>
      <c r="J2354" s="6">
        <v>40.03</v>
      </c>
      <c r="K2354" s="7">
        <v>0.05</v>
      </c>
      <c r="L2354" s="6">
        <v>16.78</v>
      </c>
      <c r="M2354" s="6">
        <f t="shared" si="144"/>
        <v>152.114</v>
      </c>
      <c r="N2354" s="6">
        <f t="shared" si="145"/>
        <v>67.12</v>
      </c>
      <c r="O2354" s="6">
        <f t="shared" si="146"/>
        <v>84.994</v>
      </c>
      <c r="P2354" s="8">
        <f t="shared" si="147"/>
        <v>0.5587519886400989</v>
      </c>
      <c r="Q2354" s="9">
        <f>YEAR(SalesDataTable[[#This Row],[Order Date]])</f>
        <v>2026</v>
      </c>
      <c r="R2354" s="8" t="str">
        <f>"Q"&amp;ROUNDUP(MONTH(SalesDataTable[[#This Row],[Order Date]])/3,0)</f>
        <v>Q4</v>
      </c>
      <c r="S2354" s="5">
        <f>MONTH(SalesDataTable[[#This Row],[Order Date]])</f>
        <v>11</v>
      </c>
      <c r="T2354" s="8" t="str">
        <f>TEXT(SalesDataTable[[#This Row],[Order Date]],"mmm")</f>
        <v>Nov</v>
      </c>
    </row>
    <row r="2355" spans="1:20" ht="15.75" x14ac:dyDescent="0.25">
      <c r="A2355" s="2">
        <v>3573</v>
      </c>
      <c r="B2355" s="3">
        <v>46339</v>
      </c>
      <c r="C2355" s="4" t="s">
        <v>20</v>
      </c>
      <c r="D2355" s="4" t="s">
        <v>56</v>
      </c>
      <c r="E2355" s="4" t="s">
        <v>22</v>
      </c>
      <c r="F2355" s="4" t="s">
        <v>23</v>
      </c>
      <c r="G2355" s="4" t="s">
        <v>29</v>
      </c>
      <c r="H2355" s="4" t="s">
        <v>57</v>
      </c>
      <c r="I2355" s="5">
        <v>2</v>
      </c>
      <c r="J2355" s="6">
        <v>152.96</v>
      </c>
      <c r="K2355" s="7">
        <v>0.1</v>
      </c>
      <c r="L2355" s="6">
        <v>79.12</v>
      </c>
      <c r="M2355" s="6">
        <f t="shared" si="144"/>
        <v>275.32800000000003</v>
      </c>
      <c r="N2355" s="6">
        <f t="shared" si="145"/>
        <v>158.24</v>
      </c>
      <c r="O2355" s="6">
        <f t="shared" si="146"/>
        <v>117.08800000000002</v>
      </c>
      <c r="P2355" s="8">
        <f t="shared" si="147"/>
        <v>0.4252673175267318</v>
      </c>
      <c r="Q2355" s="9">
        <f>YEAR(SalesDataTable[[#This Row],[Order Date]])</f>
        <v>2026</v>
      </c>
      <c r="R2355" s="8" t="str">
        <f>"Q"&amp;ROUNDUP(MONTH(SalesDataTable[[#This Row],[Order Date]])/3,0)</f>
        <v>Q4</v>
      </c>
      <c r="S2355" s="5">
        <f>MONTH(SalesDataTable[[#This Row],[Order Date]])</f>
        <v>11</v>
      </c>
      <c r="T2355" s="8" t="str">
        <f>TEXT(SalesDataTable[[#This Row],[Order Date]],"mmm")</f>
        <v>Nov</v>
      </c>
    </row>
    <row r="2356" spans="1:20" ht="15.75" x14ac:dyDescent="0.25">
      <c r="A2356" s="2">
        <v>4257</v>
      </c>
      <c r="B2356" s="3">
        <v>46339</v>
      </c>
      <c r="C2356" s="4" t="s">
        <v>40</v>
      </c>
      <c r="D2356" s="4" t="s">
        <v>67</v>
      </c>
      <c r="E2356" s="4" t="s">
        <v>39</v>
      </c>
      <c r="F2356" s="4" t="s">
        <v>33</v>
      </c>
      <c r="G2356" s="4" t="s">
        <v>54</v>
      </c>
      <c r="H2356" s="4" t="s">
        <v>58</v>
      </c>
      <c r="I2356" s="5">
        <v>2</v>
      </c>
      <c r="J2356" s="6">
        <v>124.06</v>
      </c>
      <c r="K2356" s="7">
        <v>0.05</v>
      </c>
      <c r="L2356" s="6">
        <v>69.98</v>
      </c>
      <c r="M2356" s="6">
        <f t="shared" si="144"/>
        <v>235.714</v>
      </c>
      <c r="N2356" s="6">
        <f t="shared" si="145"/>
        <v>139.96</v>
      </c>
      <c r="O2356" s="6">
        <f t="shared" si="146"/>
        <v>95.753999999999991</v>
      </c>
      <c r="P2356" s="8">
        <f t="shared" si="147"/>
        <v>0.40622958330858577</v>
      </c>
      <c r="Q2356" s="9">
        <f>YEAR(SalesDataTable[[#This Row],[Order Date]])</f>
        <v>2026</v>
      </c>
      <c r="R2356" s="8" t="str">
        <f>"Q"&amp;ROUNDUP(MONTH(SalesDataTable[[#This Row],[Order Date]])/3,0)</f>
        <v>Q4</v>
      </c>
      <c r="S2356" s="5">
        <f>MONTH(SalesDataTable[[#This Row],[Order Date]])</f>
        <v>11</v>
      </c>
      <c r="T2356" s="8" t="str">
        <f>TEXT(SalesDataTable[[#This Row],[Order Date]],"mmm")</f>
        <v>Nov</v>
      </c>
    </row>
    <row r="2357" spans="1:20" ht="15.75" x14ac:dyDescent="0.25">
      <c r="A2357" s="2">
        <v>4389</v>
      </c>
      <c r="B2357" s="3">
        <v>46339</v>
      </c>
      <c r="C2357" s="4" t="s">
        <v>31</v>
      </c>
      <c r="D2357" s="4" t="s">
        <v>59</v>
      </c>
      <c r="E2357" s="4" t="s">
        <v>48</v>
      </c>
      <c r="F2357" s="4" t="s">
        <v>33</v>
      </c>
      <c r="G2357" s="4" t="s">
        <v>29</v>
      </c>
      <c r="H2357" s="4" t="s">
        <v>57</v>
      </c>
      <c r="I2357" s="5">
        <v>1</v>
      </c>
      <c r="J2357" s="6">
        <v>151.66</v>
      </c>
      <c r="K2357" s="7">
        <v>0.1</v>
      </c>
      <c r="L2357" s="6">
        <v>80.209999999999994</v>
      </c>
      <c r="M2357" s="6">
        <f t="shared" si="144"/>
        <v>136.494</v>
      </c>
      <c r="N2357" s="6">
        <f t="shared" si="145"/>
        <v>80.209999999999994</v>
      </c>
      <c r="O2357" s="6">
        <f t="shared" si="146"/>
        <v>56.284000000000006</v>
      </c>
      <c r="P2357" s="8">
        <f t="shared" si="147"/>
        <v>0.41235512183685735</v>
      </c>
      <c r="Q2357" s="9">
        <f>YEAR(SalesDataTable[[#This Row],[Order Date]])</f>
        <v>2026</v>
      </c>
      <c r="R2357" s="8" t="str">
        <f>"Q"&amp;ROUNDUP(MONTH(SalesDataTable[[#This Row],[Order Date]])/3,0)</f>
        <v>Q4</v>
      </c>
      <c r="S2357" s="5">
        <f>MONTH(SalesDataTable[[#This Row],[Order Date]])</f>
        <v>11</v>
      </c>
      <c r="T2357" s="8" t="str">
        <f>TEXT(SalesDataTable[[#This Row],[Order Date]],"mmm")</f>
        <v>Nov</v>
      </c>
    </row>
    <row r="2358" spans="1:20" ht="15.75" x14ac:dyDescent="0.25">
      <c r="A2358" s="2">
        <v>4887</v>
      </c>
      <c r="B2358" s="3">
        <v>46339</v>
      </c>
      <c r="C2358" s="4" t="s">
        <v>40</v>
      </c>
      <c r="D2358" s="4" t="s">
        <v>53</v>
      </c>
      <c r="E2358" s="4" t="s">
        <v>22</v>
      </c>
      <c r="F2358" s="4" t="s">
        <v>33</v>
      </c>
      <c r="G2358" s="4" t="s">
        <v>29</v>
      </c>
      <c r="H2358" s="4" t="s">
        <v>37</v>
      </c>
      <c r="I2358" s="5">
        <v>2</v>
      </c>
      <c r="J2358" s="6">
        <v>142.30000000000001</v>
      </c>
      <c r="K2358" s="7">
        <v>0.15</v>
      </c>
      <c r="L2358" s="6">
        <v>77.760000000000005</v>
      </c>
      <c r="M2358" s="6">
        <f t="shared" si="144"/>
        <v>241.91000000000003</v>
      </c>
      <c r="N2358" s="6">
        <f t="shared" si="145"/>
        <v>155.52000000000001</v>
      </c>
      <c r="O2358" s="6">
        <f t="shared" si="146"/>
        <v>86.390000000000015</v>
      </c>
      <c r="P2358" s="8">
        <f t="shared" si="147"/>
        <v>0.35711628291513375</v>
      </c>
      <c r="Q2358" s="9">
        <f>YEAR(SalesDataTable[[#This Row],[Order Date]])</f>
        <v>2026</v>
      </c>
      <c r="R2358" s="8" t="str">
        <f>"Q"&amp;ROUNDUP(MONTH(SalesDataTable[[#This Row],[Order Date]])/3,0)</f>
        <v>Q4</v>
      </c>
      <c r="S2358" s="5">
        <f>MONTH(SalesDataTable[[#This Row],[Order Date]])</f>
        <v>11</v>
      </c>
      <c r="T2358" s="8" t="str">
        <f>TEXT(SalesDataTable[[#This Row],[Order Date]],"mmm")</f>
        <v>Nov</v>
      </c>
    </row>
    <row r="2359" spans="1:20" ht="15.75" x14ac:dyDescent="0.25">
      <c r="A2359" s="2">
        <v>5007</v>
      </c>
      <c r="B2359" s="3">
        <v>46339</v>
      </c>
      <c r="C2359" s="4" t="s">
        <v>26</v>
      </c>
      <c r="D2359" s="4" t="s">
        <v>69</v>
      </c>
      <c r="E2359" s="4" t="s">
        <v>22</v>
      </c>
      <c r="F2359" s="4" t="s">
        <v>36</v>
      </c>
      <c r="G2359" s="4" t="s">
        <v>34</v>
      </c>
      <c r="H2359" s="4" t="s">
        <v>68</v>
      </c>
      <c r="I2359" s="5">
        <v>4</v>
      </c>
      <c r="J2359" s="6">
        <v>161.97</v>
      </c>
      <c r="K2359" s="7">
        <v>0.05</v>
      </c>
      <c r="L2359" s="6">
        <v>87.2</v>
      </c>
      <c r="M2359" s="6">
        <f t="shared" si="144"/>
        <v>615.48599999999999</v>
      </c>
      <c r="N2359" s="6">
        <f t="shared" si="145"/>
        <v>348.8</v>
      </c>
      <c r="O2359" s="6">
        <f t="shared" si="146"/>
        <v>266.68599999999998</v>
      </c>
      <c r="P2359" s="8">
        <f t="shared" si="147"/>
        <v>0.4332933649181297</v>
      </c>
      <c r="Q2359" s="9">
        <f>YEAR(SalesDataTable[[#This Row],[Order Date]])</f>
        <v>2026</v>
      </c>
      <c r="R2359" s="8" t="str">
        <f>"Q"&amp;ROUNDUP(MONTH(SalesDataTable[[#This Row],[Order Date]])/3,0)</f>
        <v>Q4</v>
      </c>
      <c r="S2359" s="5">
        <f>MONTH(SalesDataTable[[#This Row],[Order Date]])</f>
        <v>11</v>
      </c>
      <c r="T2359" s="8" t="str">
        <f>TEXT(SalesDataTable[[#This Row],[Order Date]],"mmm")</f>
        <v>Nov</v>
      </c>
    </row>
    <row r="2360" spans="1:20" ht="15.75" x14ac:dyDescent="0.25">
      <c r="A2360" s="2">
        <v>5111</v>
      </c>
      <c r="B2360" s="3">
        <v>46339</v>
      </c>
      <c r="C2360" s="4" t="s">
        <v>26</v>
      </c>
      <c r="D2360" s="4" t="s">
        <v>69</v>
      </c>
      <c r="E2360" s="4" t="s">
        <v>28</v>
      </c>
      <c r="F2360" s="4" t="s">
        <v>36</v>
      </c>
      <c r="G2360" s="4" t="s">
        <v>34</v>
      </c>
      <c r="H2360" s="4" t="s">
        <v>64</v>
      </c>
      <c r="I2360" s="5">
        <v>5</v>
      </c>
      <c r="J2360" s="6">
        <v>133.99</v>
      </c>
      <c r="K2360" s="7">
        <v>0.15</v>
      </c>
      <c r="L2360" s="6">
        <v>65.55</v>
      </c>
      <c r="M2360" s="6">
        <f t="shared" si="144"/>
        <v>569.45749999999998</v>
      </c>
      <c r="N2360" s="6">
        <f t="shared" si="145"/>
        <v>327.75</v>
      </c>
      <c r="O2360" s="6">
        <f t="shared" si="146"/>
        <v>241.70749999999998</v>
      </c>
      <c r="P2360" s="8">
        <f t="shared" si="147"/>
        <v>0.42445221987593451</v>
      </c>
      <c r="Q2360" s="9">
        <f>YEAR(SalesDataTable[[#This Row],[Order Date]])</f>
        <v>2026</v>
      </c>
      <c r="R2360" s="8" t="str">
        <f>"Q"&amp;ROUNDUP(MONTH(SalesDataTable[[#This Row],[Order Date]])/3,0)</f>
        <v>Q4</v>
      </c>
      <c r="S2360" s="5">
        <f>MONTH(SalesDataTable[[#This Row],[Order Date]])</f>
        <v>11</v>
      </c>
      <c r="T2360" s="8" t="str">
        <f>TEXT(SalesDataTable[[#This Row],[Order Date]],"mmm")</f>
        <v>Nov</v>
      </c>
    </row>
    <row r="2361" spans="1:20" ht="15.75" x14ac:dyDescent="0.25">
      <c r="A2361" s="2">
        <v>5177</v>
      </c>
      <c r="B2361" s="3">
        <v>46339</v>
      </c>
      <c r="C2361" s="4" t="s">
        <v>26</v>
      </c>
      <c r="D2361" s="4" t="s">
        <v>47</v>
      </c>
      <c r="E2361" s="4" t="s">
        <v>39</v>
      </c>
      <c r="F2361" s="4" t="s">
        <v>23</v>
      </c>
      <c r="G2361" s="4" t="s">
        <v>43</v>
      </c>
      <c r="H2361" s="4" t="s">
        <v>60</v>
      </c>
      <c r="I2361" s="5">
        <v>2</v>
      </c>
      <c r="J2361" s="6">
        <v>83.18</v>
      </c>
      <c r="K2361" s="7">
        <v>0.1</v>
      </c>
      <c r="L2361" s="6">
        <v>40.479999999999997</v>
      </c>
      <c r="M2361" s="6">
        <f t="shared" si="144"/>
        <v>149.72400000000002</v>
      </c>
      <c r="N2361" s="6">
        <f t="shared" si="145"/>
        <v>80.959999999999994</v>
      </c>
      <c r="O2361" s="6">
        <f t="shared" si="146"/>
        <v>68.764000000000024</v>
      </c>
      <c r="P2361" s="8">
        <f t="shared" si="147"/>
        <v>0.45927172664369115</v>
      </c>
      <c r="Q2361" s="9">
        <f>YEAR(SalesDataTable[[#This Row],[Order Date]])</f>
        <v>2026</v>
      </c>
      <c r="R2361" s="8" t="str">
        <f>"Q"&amp;ROUNDUP(MONTH(SalesDataTable[[#This Row],[Order Date]])/3,0)</f>
        <v>Q4</v>
      </c>
      <c r="S2361" s="5">
        <f>MONTH(SalesDataTable[[#This Row],[Order Date]])</f>
        <v>11</v>
      </c>
      <c r="T2361" s="8" t="str">
        <f>TEXT(SalesDataTable[[#This Row],[Order Date]],"mmm")</f>
        <v>Nov</v>
      </c>
    </row>
    <row r="2362" spans="1:20" ht="15.75" x14ac:dyDescent="0.25">
      <c r="A2362" s="2">
        <v>584</v>
      </c>
      <c r="B2362" s="3">
        <v>46340</v>
      </c>
      <c r="C2362" s="4" t="s">
        <v>26</v>
      </c>
      <c r="D2362" s="4" t="s">
        <v>63</v>
      </c>
      <c r="E2362" s="4" t="s">
        <v>22</v>
      </c>
      <c r="F2362" s="4" t="s">
        <v>33</v>
      </c>
      <c r="G2362" s="4" t="s">
        <v>29</v>
      </c>
      <c r="H2362" s="4" t="s">
        <v>30</v>
      </c>
      <c r="I2362" s="5">
        <v>1</v>
      </c>
      <c r="J2362" s="6">
        <v>91.95</v>
      </c>
      <c r="K2362" s="7">
        <v>0</v>
      </c>
      <c r="L2362" s="6">
        <v>46.64</v>
      </c>
      <c r="M2362" s="6">
        <f t="shared" si="144"/>
        <v>91.95</v>
      </c>
      <c r="N2362" s="6">
        <f t="shared" si="145"/>
        <v>46.64</v>
      </c>
      <c r="O2362" s="6">
        <f t="shared" si="146"/>
        <v>45.31</v>
      </c>
      <c r="P2362" s="8">
        <f t="shared" si="147"/>
        <v>0.49276780859162589</v>
      </c>
      <c r="Q2362" s="9">
        <f>YEAR(SalesDataTable[[#This Row],[Order Date]])</f>
        <v>2026</v>
      </c>
      <c r="R2362" s="8" t="str">
        <f>"Q"&amp;ROUNDUP(MONTH(SalesDataTable[[#This Row],[Order Date]])/3,0)</f>
        <v>Q4</v>
      </c>
      <c r="S2362" s="5">
        <f>MONTH(SalesDataTable[[#This Row],[Order Date]])</f>
        <v>11</v>
      </c>
      <c r="T2362" s="8" t="str">
        <f>TEXT(SalesDataTable[[#This Row],[Order Date]],"mmm")</f>
        <v>Nov</v>
      </c>
    </row>
    <row r="2363" spans="1:20" ht="15.75" x14ac:dyDescent="0.25">
      <c r="A2363" s="2">
        <v>621</v>
      </c>
      <c r="B2363" s="3">
        <v>46340</v>
      </c>
      <c r="C2363" s="4" t="s">
        <v>40</v>
      </c>
      <c r="D2363" s="4" t="s">
        <v>67</v>
      </c>
      <c r="E2363" s="4" t="s">
        <v>28</v>
      </c>
      <c r="F2363" s="4" t="s">
        <v>36</v>
      </c>
      <c r="G2363" s="4" t="s">
        <v>34</v>
      </c>
      <c r="H2363" s="4" t="s">
        <v>35</v>
      </c>
      <c r="I2363" s="5">
        <v>5</v>
      </c>
      <c r="J2363" s="6">
        <v>35.68</v>
      </c>
      <c r="K2363" s="7">
        <v>0.15</v>
      </c>
      <c r="L2363" s="6">
        <v>13.48</v>
      </c>
      <c r="M2363" s="6">
        <f t="shared" si="144"/>
        <v>151.64000000000001</v>
      </c>
      <c r="N2363" s="6">
        <f t="shared" si="145"/>
        <v>67.400000000000006</v>
      </c>
      <c r="O2363" s="6">
        <f t="shared" si="146"/>
        <v>84.240000000000009</v>
      </c>
      <c r="P2363" s="8">
        <f t="shared" si="147"/>
        <v>0.55552624637298864</v>
      </c>
      <c r="Q2363" s="9">
        <f>YEAR(SalesDataTable[[#This Row],[Order Date]])</f>
        <v>2026</v>
      </c>
      <c r="R2363" s="8" t="str">
        <f>"Q"&amp;ROUNDUP(MONTH(SalesDataTable[[#This Row],[Order Date]])/3,0)</f>
        <v>Q4</v>
      </c>
      <c r="S2363" s="5">
        <f>MONTH(SalesDataTable[[#This Row],[Order Date]])</f>
        <v>11</v>
      </c>
      <c r="T2363" s="8" t="str">
        <f>TEXT(SalesDataTable[[#This Row],[Order Date]],"mmm")</f>
        <v>Nov</v>
      </c>
    </row>
    <row r="2364" spans="1:20" ht="15.75" x14ac:dyDescent="0.25">
      <c r="A2364" s="2">
        <v>623</v>
      </c>
      <c r="B2364" s="3">
        <v>46340</v>
      </c>
      <c r="C2364" s="4" t="s">
        <v>31</v>
      </c>
      <c r="D2364" s="4" t="s">
        <v>72</v>
      </c>
      <c r="E2364" s="4" t="s">
        <v>22</v>
      </c>
      <c r="F2364" s="4" t="s">
        <v>23</v>
      </c>
      <c r="G2364" s="4" t="s">
        <v>43</v>
      </c>
      <c r="H2364" s="4" t="s">
        <v>44</v>
      </c>
      <c r="I2364" s="5">
        <v>3</v>
      </c>
      <c r="J2364" s="6">
        <v>336.58</v>
      </c>
      <c r="K2364" s="7">
        <v>0.15</v>
      </c>
      <c r="L2364" s="6">
        <v>198.99</v>
      </c>
      <c r="M2364" s="6">
        <f t="shared" si="144"/>
        <v>858.279</v>
      </c>
      <c r="N2364" s="6">
        <f t="shared" si="145"/>
        <v>596.97</v>
      </c>
      <c r="O2364" s="6">
        <f t="shared" si="146"/>
        <v>261.30899999999997</v>
      </c>
      <c r="P2364" s="8">
        <f t="shared" si="147"/>
        <v>0.3044569423229509</v>
      </c>
      <c r="Q2364" s="9">
        <f>YEAR(SalesDataTable[[#This Row],[Order Date]])</f>
        <v>2026</v>
      </c>
      <c r="R2364" s="8" t="str">
        <f>"Q"&amp;ROUNDUP(MONTH(SalesDataTable[[#This Row],[Order Date]])/3,0)</f>
        <v>Q4</v>
      </c>
      <c r="S2364" s="5">
        <f>MONTH(SalesDataTable[[#This Row],[Order Date]])</f>
        <v>11</v>
      </c>
      <c r="T2364" s="8" t="str">
        <f>TEXT(SalesDataTable[[#This Row],[Order Date]],"mmm")</f>
        <v>Nov</v>
      </c>
    </row>
    <row r="2365" spans="1:20" ht="15.75" x14ac:dyDescent="0.25">
      <c r="A2365" s="2">
        <v>1431</v>
      </c>
      <c r="B2365" s="3">
        <v>46340</v>
      </c>
      <c r="C2365" s="4" t="s">
        <v>31</v>
      </c>
      <c r="D2365" s="4" t="s">
        <v>32</v>
      </c>
      <c r="E2365" s="4" t="s">
        <v>22</v>
      </c>
      <c r="F2365" s="4" t="s">
        <v>33</v>
      </c>
      <c r="G2365" s="4" t="s">
        <v>54</v>
      </c>
      <c r="H2365" s="4" t="s">
        <v>62</v>
      </c>
      <c r="I2365" s="5">
        <v>2</v>
      </c>
      <c r="J2365" s="6">
        <v>36.979999999999997</v>
      </c>
      <c r="K2365" s="7">
        <v>0.15</v>
      </c>
      <c r="L2365" s="6">
        <v>14.13</v>
      </c>
      <c r="M2365" s="6">
        <f t="shared" si="144"/>
        <v>62.865999999999993</v>
      </c>
      <c r="N2365" s="6">
        <f t="shared" si="145"/>
        <v>28.26</v>
      </c>
      <c r="O2365" s="6">
        <f t="shared" si="146"/>
        <v>34.605999999999995</v>
      </c>
      <c r="P2365" s="8">
        <f t="shared" si="147"/>
        <v>0.55047243342983487</v>
      </c>
      <c r="Q2365" s="9">
        <f>YEAR(SalesDataTable[[#This Row],[Order Date]])</f>
        <v>2026</v>
      </c>
      <c r="R2365" s="8" t="str">
        <f>"Q"&amp;ROUNDUP(MONTH(SalesDataTable[[#This Row],[Order Date]])/3,0)</f>
        <v>Q4</v>
      </c>
      <c r="S2365" s="5">
        <f>MONTH(SalesDataTable[[#This Row],[Order Date]])</f>
        <v>11</v>
      </c>
      <c r="T2365" s="8" t="str">
        <f>TEXT(SalesDataTable[[#This Row],[Order Date]],"mmm")</f>
        <v>Nov</v>
      </c>
    </row>
    <row r="2366" spans="1:20" ht="15.75" x14ac:dyDescent="0.25">
      <c r="A2366" s="2">
        <v>1520</v>
      </c>
      <c r="B2366" s="3">
        <v>46340</v>
      </c>
      <c r="C2366" s="4" t="s">
        <v>40</v>
      </c>
      <c r="D2366" s="4" t="s">
        <v>67</v>
      </c>
      <c r="E2366" s="4" t="s">
        <v>48</v>
      </c>
      <c r="F2366" s="4" t="s">
        <v>33</v>
      </c>
      <c r="G2366" s="4" t="s">
        <v>54</v>
      </c>
      <c r="H2366" s="4" t="s">
        <v>62</v>
      </c>
      <c r="I2366" s="5">
        <v>2</v>
      </c>
      <c r="J2366" s="6">
        <v>36.15</v>
      </c>
      <c r="K2366" s="7">
        <v>0</v>
      </c>
      <c r="L2366" s="6">
        <v>13.51</v>
      </c>
      <c r="M2366" s="6">
        <f t="shared" si="144"/>
        <v>72.3</v>
      </c>
      <c r="N2366" s="6">
        <f t="shared" si="145"/>
        <v>27.02</v>
      </c>
      <c r="O2366" s="6">
        <f t="shared" si="146"/>
        <v>45.28</v>
      </c>
      <c r="P2366" s="8">
        <f t="shared" si="147"/>
        <v>0.62627939142461964</v>
      </c>
      <c r="Q2366" s="9">
        <f>YEAR(SalesDataTable[[#This Row],[Order Date]])</f>
        <v>2026</v>
      </c>
      <c r="R2366" s="8" t="str">
        <f>"Q"&amp;ROUNDUP(MONTH(SalesDataTable[[#This Row],[Order Date]])/3,0)</f>
        <v>Q4</v>
      </c>
      <c r="S2366" s="5">
        <f>MONTH(SalesDataTable[[#This Row],[Order Date]])</f>
        <v>11</v>
      </c>
      <c r="T2366" s="8" t="str">
        <f>TEXT(SalesDataTable[[#This Row],[Order Date]],"mmm")</f>
        <v>Nov</v>
      </c>
    </row>
    <row r="2367" spans="1:20" ht="15.75" x14ac:dyDescent="0.25">
      <c r="A2367" s="2">
        <v>1791</v>
      </c>
      <c r="B2367" s="3">
        <v>46340</v>
      </c>
      <c r="C2367" s="4" t="s">
        <v>31</v>
      </c>
      <c r="D2367" s="4" t="s">
        <v>32</v>
      </c>
      <c r="E2367" s="4" t="s">
        <v>22</v>
      </c>
      <c r="F2367" s="4" t="s">
        <v>36</v>
      </c>
      <c r="G2367" s="4" t="s">
        <v>54</v>
      </c>
      <c r="H2367" s="4" t="s">
        <v>58</v>
      </c>
      <c r="I2367" s="5">
        <v>1</v>
      </c>
      <c r="J2367" s="6">
        <v>121.86</v>
      </c>
      <c r="K2367" s="7">
        <v>0.05</v>
      </c>
      <c r="L2367" s="6">
        <v>69.900000000000006</v>
      </c>
      <c r="M2367" s="6">
        <f t="shared" si="144"/>
        <v>115.767</v>
      </c>
      <c r="N2367" s="6">
        <f t="shared" si="145"/>
        <v>69.900000000000006</v>
      </c>
      <c r="O2367" s="6">
        <f t="shared" si="146"/>
        <v>45.86699999999999</v>
      </c>
      <c r="P2367" s="8">
        <f t="shared" si="147"/>
        <v>0.396200989919407</v>
      </c>
      <c r="Q2367" s="9">
        <f>YEAR(SalesDataTable[[#This Row],[Order Date]])</f>
        <v>2026</v>
      </c>
      <c r="R2367" s="8" t="str">
        <f>"Q"&amp;ROUNDUP(MONTH(SalesDataTable[[#This Row],[Order Date]])/3,0)</f>
        <v>Q4</v>
      </c>
      <c r="S2367" s="5">
        <f>MONTH(SalesDataTable[[#This Row],[Order Date]])</f>
        <v>11</v>
      </c>
      <c r="T2367" s="8" t="str">
        <f>TEXT(SalesDataTable[[#This Row],[Order Date]],"mmm")</f>
        <v>Nov</v>
      </c>
    </row>
    <row r="2368" spans="1:20" ht="15.75" x14ac:dyDescent="0.25">
      <c r="A2368" s="2">
        <v>2191</v>
      </c>
      <c r="B2368" s="3">
        <v>46340</v>
      </c>
      <c r="C2368" s="4" t="s">
        <v>31</v>
      </c>
      <c r="D2368" s="4" t="s">
        <v>45</v>
      </c>
      <c r="E2368" s="4" t="s">
        <v>39</v>
      </c>
      <c r="F2368" s="4" t="s">
        <v>23</v>
      </c>
      <c r="G2368" s="4" t="s">
        <v>24</v>
      </c>
      <c r="H2368" s="4" t="s">
        <v>42</v>
      </c>
      <c r="I2368" s="5">
        <v>6</v>
      </c>
      <c r="J2368" s="6">
        <v>49.85</v>
      </c>
      <c r="K2368" s="7">
        <v>0.05</v>
      </c>
      <c r="L2368" s="6">
        <v>22.68</v>
      </c>
      <c r="M2368" s="6">
        <f t="shared" si="144"/>
        <v>284.14499999999998</v>
      </c>
      <c r="N2368" s="6">
        <f t="shared" si="145"/>
        <v>136.07999999999998</v>
      </c>
      <c r="O2368" s="6">
        <f t="shared" si="146"/>
        <v>148.065</v>
      </c>
      <c r="P2368" s="8">
        <f t="shared" si="147"/>
        <v>0.52108958454310306</v>
      </c>
      <c r="Q2368" s="9">
        <f>YEAR(SalesDataTable[[#This Row],[Order Date]])</f>
        <v>2026</v>
      </c>
      <c r="R2368" s="8" t="str">
        <f>"Q"&amp;ROUNDUP(MONTH(SalesDataTable[[#This Row],[Order Date]])/3,0)</f>
        <v>Q4</v>
      </c>
      <c r="S2368" s="5">
        <f>MONTH(SalesDataTable[[#This Row],[Order Date]])</f>
        <v>11</v>
      </c>
      <c r="T2368" s="8" t="str">
        <f>TEXT(SalesDataTable[[#This Row],[Order Date]],"mmm")</f>
        <v>Nov</v>
      </c>
    </row>
    <row r="2369" spans="1:20" ht="15.75" x14ac:dyDescent="0.25">
      <c r="A2369" s="2">
        <v>2365</v>
      </c>
      <c r="B2369" s="3">
        <v>46340</v>
      </c>
      <c r="C2369" s="4" t="s">
        <v>31</v>
      </c>
      <c r="D2369" s="4" t="s">
        <v>45</v>
      </c>
      <c r="E2369" s="4" t="s">
        <v>39</v>
      </c>
      <c r="F2369" s="4" t="s">
        <v>36</v>
      </c>
      <c r="G2369" s="4" t="s">
        <v>29</v>
      </c>
      <c r="H2369" s="4" t="s">
        <v>30</v>
      </c>
      <c r="I2369" s="5">
        <v>2</v>
      </c>
      <c r="J2369" s="6">
        <v>91.95</v>
      </c>
      <c r="K2369" s="7">
        <v>0.05</v>
      </c>
      <c r="L2369" s="6">
        <v>46.45</v>
      </c>
      <c r="M2369" s="6">
        <f t="shared" si="144"/>
        <v>174.70499999999998</v>
      </c>
      <c r="N2369" s="6">
        <f t="shared" si="145"/>
        <v>92.9</v>
      </c>
      <c r="O2369" s="6">
        <f t="shared" si="146"/>
        <v>81.804999999999978</v>
      </c>
      <c r="P2369" s="8">
        <f t="shared" si="147"/>
        <v>0.46824647262528252</v>
      </c>
      <c r="Q2369" s="9">
        <f>YEAR(SalesDataTable[[#This Row],[Order Date]])</f>
        <v>2026</v>
      </c>
      <c r="R2369" s="8" t="str">
        <f>"Q"&amp;ROUNDUP(MONTH(SalesDataTable[[#This Row],[Order Date]])/3,0)</f>
        <v>Q4</v>
      </c>
      <c r="S2369" s="5">
        <f>MONTH(SalesDataTable[[#This Row],[Order Date]])</f>
        <v>11</v>
      </c>
      <c r="T2369" s="8" t="str">
        <f>TEXT(SalesDataTable[[#This Row],[Order Date]],"mmm")</f>
        <v>Nov</v>
      </c>
    </row>
    <row r="2370" spans="1:20" ht="15.75" x14ac:dyDescent="0.25">
      <c r="A2370" s="2">
        <v>2603</v>
      </c>
      <c r="B2370" s="3">
        <v>46340</v>
      </c>
      <c r="C2370" s="4" t="s">
        <v>40</v>
      </c>
      <c r="D2370" s="4" t="s">
        <v>53</v>
      </c>
      <c r="E2370" s="4" t="s">
        <v>48</v>
      </c>
      <c r="F2370" s="4" t="s">
        <v>23</v>
      </c>
      <c r="G2370" s="4" t="s">
        <v>24</v>
      </c>
      <c r="H2370" s="4" t="s">
        <v>42</v>
      </c>
      <c r="I2370" s="5">
        <v>2</v>
      </c>
      <c r="J2370" s="6">
        <v>51.71</v>
      </c>
      <c r="K2370" s="7">
        <v>0.15</v>
      </c>
      <c r="L2370" s="6">
        <v>22.93</v>
      </c>
      <c r="M2370" s="6">
        <f t="shared" ref="M2370:M2433" si="148">I2370*J2370*(1-K2370)</f>
        <v>87.906999999999996</v>
      </c>
      <c r="N2370" s="6">
        <f t="shared" ref="N2370:N2433" si="149">I2370*L2370</f>
        <v>45.86</v>
      </c>
      <c r="O2370" s="6">
        <f t="shared" ref="O2370:O2433" si="150">M2370-N2370</f>
        <v>42.046999999999997</v>
      </c>
      <c r="P2370" s="8">
        <f t="shared" ref="P2370:P2433" si="151">IFERROR(O2370/M2370,0)</f>
        <v>0.47831230732478641</v>
      </c>
      <c r="Q2370" s="9">
        <f>YEAR(SalesDataTable[[#This Row],[Order Date]])</f>
        <v>2026</v>
      </c>
      <c r="R2370" s="8" t="str">
        <f>"Q"&amp;ROUNDUP(MONTH(SalesDataTable[[#This Row],[Order Date]])/3,0)</f>
        <v>Q4</v>
      </c>
      <c r="S2370" s="5">
        <f>MONTH(SalesDataTable[[#This Row],[Order Date]])</f>
        <v>11</v>
      </c>
      <c r="T2370" s="8" t="str">
        <f>TEXT(SalesDataTable[[#This Row],[Order Date]],"mmm")</f>
        <v>Nov</v>
      </c>
    </row>
    <row r="2371" spans="1:20" ht="15.75" x14ac:dyDescent="0.25">
      <c r="A2371" s="2">
        <v>4098</v>
      </c>
      <c r="B2371" s="3">
        <v>46340</v>
      </c>
      <c r="C2371" s="4" t="s">
        <v>26</v>
      </c>
      <c r="D2371" s="4" t="s">
        <v>27</v>
      </c>
      <c r="E2371" s="4" t="s">
        <v>39</v>
      </c>
      <c r="F2371" s="4" t="s">
        <v>23</v>
      </c>
      <c r="G2371" s="4" t="s">
        <v>54</v>
      </c>
      <c r="H2371" s="4" t="s">
        <v>55</v>
      </c>
      <c r="I2371" s="5">
        <v>1</v>
      </c>
      <c r="J2371" s="6">
        <v>41.05</v>
      </c>
      <c r="K2371" s="7">
        <v>0.05</v>
      </c>
      <c r="L2371" s="6">
        <v>14.6</v>
      </c>
      <c r="M2371" s="6">
        <f t="shared" si="148"/>
        <v>38.997499999999995</v>
      </c>
      <c r="N2371" s="6">
        <f t="shared" si="149"/>
        <v>14.6</v>
      </c>
      <c r="O2371" s="6">
        <f t="shared" si="150"/>
        <v>24.397499999999994</v>
      </c>
      <c r="P2371" s="8">
        <f t="shared" si="151"/>
        <v>0.62561702673248276</v>
      </c>
      <c r="Q2371" s="9">
        <f>YEAR(SalesDataTable[[#This Row],[Order Date]])</f>
        <v>2026</v>
      </c>
      <c r="R2371" s="8" t="str">
        <f>"Q"&amp;ROUNDUP(MONTH(SalesDataTable[[#This Row],[Order Date]])/3,0)</f>
        <v>Q4</v>
      </c>
      <c r="S2371" s="5">
        <f>MONTH(SalesDataTable[[#This Row],[Order Date]])</f>
        <v>11</v>
      </c>
      <c r="T2371" s="8" t="str">
        <f>TEXT(SalesDataTable[[#This Row],[Order Date]],"mmm")</f>
        <v>Nov</v>
      </c>
    </row>
    <row r="2372" spans="1:20" ht="15.75" x14ac:dyDescent="0.25">
      <c r="A2372" s="2">
        <v>1176</v>
      </c>
      <c r="B2372" s="3">
        <v>46341</v>
      </c>
      <c r="C2372" s="4" t="s">
        <v>26</v>
      </c>
      <c r="D2372" s="4" t="s">
        <v>47</v>
      </c>
      <c r="E2372" s="4" t="s">
        <v>28</v>
      </c>
      <c r="F2372" s="4" t="s">
        <v>36</v>
      </c>
      <c r="G2372" s="4" t="s">
        <v>43</v>
      </c>
      <c r="H2372" s="4" t="s">
        <v>44</v>
      </c>
      <c r="I2372" s="5">
        <v>10</v>
      </c>
      <c r="J2372" s="6">
        <v>333.09</v>
      </c>
      <c r="K2372" s="7">
        <v>0.15</v>
      </c>
      <c r="L2372" s="6">
        <v>197.95</v>
      </c>
      <c r="M2372" s="6">
        <f t="shared" si="148"/>
        <v>2831.2649999999994</v>
      </c>
      <c r="N2372" s="6">
        <f t="shared" si="149"/>
        <v>1979.5</v>
      </c>
      <c r="O2372" s="6">
        <f t="shared" si="150"/>
        <v>851.76499999999942</v>
      </c>
      <c r="P2372" s="8">
        <f t="shared" si="151"/>
        <v>0.30084255624252748</v>
      </c>
      <c r="Q2372" s="9">
        <f>YEAR(SalesDataTable[[#This Row],[Order Date]])</f>
        <v>2026</v>
      </c>
      <c r="R2372" s="8" t="str">
        <f>"Q"&amp;ROUNDUP(MONTH(SalesDataTable[[#This Row],[Order Date]])/3,0)</f>
        <v>Q4</v>
      </c>
      <c r="S2372" s="5">
        <f>MONTH(SalesDataTable[[#This Row],[Order Date]])</f>
        <v>11</v>
      </c>
      <c r="T2372" s="8" t="str">
        <f>TEXT(SalesDataTable[[#This Row],[Order Date]],"mmm")</f>
        <v>Nov</v>
      </c>
    </row>
    <row r="2373" spans="1:20" ht="15.75" x14ac:dyDescent="0.25">
      <c r="A2373" s="2">
        <v>1895</v>
      </c>
      <c r="B2373" s="3">
        <v>46341</v>
      </c>
      <c r="C2373" s="4" t="s">
        <v>40</v>
      </c>
      <c r="D2373" s="4" t="s">
        <v>41</v>
      </c>
      <c r="E2373" s="4" t="s">
        <v>22</v>
      </c>
      <c r="F2373" s="4" t="s">
        <v>36</v>
      </c>
      <c r="G2373" s="4" t="s">
        <v>24</v>
      </c>
      <c r="H2373" s="4" t="s">
        <v>42</v>
      </c>
      <c r="I2373" s="5">
        <v>3</v>
      </c>
      <c r="J2373" s="6">
        <v>51.79</v>
      </c>
      <c r="K2373" s="7">
        <v>0.2</v>
      </c>
      <c r="L2373" s="6">
        <v>22.23</v>
      </c>
      <c r="M2373" s="6">
        <f t="shared" si="148"/>
        <v>124.29600000000001</v>
      </c>
      <c r="N2373" s="6">
        <f t="shared" si="149"/>
        <v>66.69</v>
      </c>
      <c r="O2373" s="6">
        <f t="shared" si="150"/>
        <v>57.606000000000009</v>
      </c>
      <c r="P2373" s="8">
        <f t="shared" si="151"/>
        <v>0.4634581965630431</v>
      </c>
      <c r="Q2373" s="9">
        <f>YEAR(SalesDataTable[[#This Row],[Order Date]])</f>
        <v>2026</v>
      </c>
      <c r="R2373" s="8" t="str">
        <f>"Q"&amp;ROUNDUP(MONTH(SalesDataTable[[#This Row],[Order Date]])/3,0)</f>
        <v>Q4</v>
      </c>
      <c r="S2373" s="5">
        <f>MONTH(SalesDataTable[[#This Row],[Order Date]])</f>
        <v>11</v>
      </c>
      <c r="T2373" s="8" t="str">
        <f>TEXT(SalesDataTable[[#This Row],[Order Date]],"mmm")</f>
        <v>Nov</v>
      </c>
    </row>
    <row r="2374" spans="1:20" ht="15.75" x14ac:dyDescent="0.25">
      <c r="A2374" s="2">
        <v>3385</v>
      </c>
      <c r="B2374" s="3">
        <v>46341</v>
      </c>
      <c r="C2374" s="4" t="s">
        <v>26</v>
      </c>
      <c r="D2374" s="4" t="s">
        <v>61</v>
      </c>
      <c r="E2374" s="4" t="s">
        <v>48</v>
      </c>
      <c r="F2374" s="4" t="s">
        <v>33</v>
      </c>
      <c r="G2374" s="4" t="s">
        <v>29</v>
      </c>
      <c r="H2374" s="4" t="s">
        <v>66</v>
      </c>
      <c r="I2374" s="5">
        <v>1</v>
      </c>
      <c r="J2374" s="6">
        <v>71.040000000000006</v>
      </c>
      <c r="K2374" s="7">
        <v>0.1</v>
      </c>
      <c r="L2374" s="6">
        <v>31.59</v>
      </c>
      <c r="M2374" s="6">
        <f t="shared" si="148"/>
        <v>63.936000000000007</v>
      </c>
      <c r="N2374" s="6">
        <f t="shared" si="149"/>
        <v>31.59</v>
      </c>
      <c r="O2374" s="6">
        <f t="shared" si="150"/>
        <v>32.346000000000004</v>
      </c>
      <c r="P2374" s="8">
        <f t="shared" si="151"/>
        <v>0.50591216216216217</v>
      </c>
      <c r="Q2374" s="9">
        <f>YEAR(SalesDataTable[[#This Row],[Order Date]])</f>
        <v>2026</v>
      </c>
      <c r="R2374" s="8" t="str">
        <f>"Q"&amp;ROUNDUP(MONTH(SalesDataTable[[#This Row],[Order Date]])/3,0)</f>
        <v>Q4</v>
      </c>
      <c r="S2374" s="5">
        <f>MONTH(SalesDataTable[[#This Row],[Order Date]])</f>
        <v>11</v>
      </c>
      <c r="T2374" s="8" t="str">
        <f>TEXT(SalesDataTable[[#This Row],[Order Date]],"mmm")</f>
        <v>Nov</v>
      </c>
    </row>
    <row r="2375" spans="1:20" ht="15.75" x14ac:dyDescent="0.25">
      <c r="A2375" s="2">
        <v>3581</v>
      </c>
      <c r="B2375" s="3">
        <v>46341</v>
      </c>
      <c r="C2375" s="4" t="s">
        <v>40</v>
      </c>
      <c r="D2375" s="4" t="s">
        <v>41</v>
      </c>
      <c r="E2375" s="4" t="s">
        <v>48</v>
      </c>
      <c r="F2375" s="4" t="s">
        <v>36</v>
      </c>
      <c r="G2375" s="4" t="s">
        <v>29</v>
      </c>
      <c r="H2375" s="4" t="s">
        <v>37</v>
      </c>
      <c r="I2375" s="5">
        <v>2</v>
      </c>
      <c r="J2375" s="6">
        <v>141.21</v>
      </c>
      <c r="K2375" s="7">
        <v>0.1</v>
      </c>
      <c r="L2375" s="6">
        <v>78.31</v>
      </c>
      <c r="M2375" s="6">
        <f t="shared" si="148"/>
        <v>254.17800000000003</v>
      </c>
      <c r="N2375" s="6">
        <f t="shared" si="149"/>
        <v>156.62</v>
      </c>
      <c r="O2375" s="6">
        <f t="shared" si="150"/>
        <v>97.558000000000021</v>
      </c>
      <c r="P2375" s="8">
        <f t="shared" si="151"/>
        <v>0.38381763960688969</v>
      </c>
      <c r="Q2375" s="9">
        <f>YEAR(SalesDataTable[[#This Row],[Order Date]])</f>
        <v>2026</v>
      </c>
      <c r="R2375" s="8" t="str">
        <f>"Q"&amp;ROUNDUP(MONTH(SalesDataTable[[#This Row],[Order Date]])/3,0)</f>
        <v>Q4</v>
      </c>
      <c r="S2375" s="5">
        <f>MONTH(SalesDataTable[[#This Row],[Order Date]])</f>
        <v>11</v>
      </c>
      <c r="T2375" s="8" t="str">
        <f>TEXT(SalesDataTable[[#This Row],[Order Date]],"mmm")</f>
        <v>Nov</v>
      </c>
    </row>
    <row r="2376" spans="1:20" ht="15.75" x14ac:dyDescent="0.25">
      <c r="A2376" s="2">
        <v>4528</v>
      </c>
      <c r="B2376" s="3">
        <v>46341</v>
      </c>
      <c r="C2376" s="4" t="s">
        <v>20</v>
      </c>
      <c r="D2376" s="4" t="s">
        <v>70</v>
      </c>
      <c r="E2376" s="4" t="s">
        <v>48</v>
      </c>
      <c r="F2376" s="4" t="s">
        <v>33</v>
      </c>
      <c r="G2376" s="4" t="s">
        <v>29</v>
      </c>
      <c r="H2376" s="4" t="s">
        <v>37</v>
      </c>
      <c r="I2376" s="5">
        <v>2</v>
      </c>
      <c r="J2376" s="6">
        <v>141.63999999999999</v>
      </c>
      <c r="K2376" s="7">
        <v>0.15</v>
      </c>
      <c r="L2376" s="6">
        <v>80.349999999999994</v>
      </c>
      <c r="M2376" s="6">
        <f t="shared" si="148"/>
        <v>240.78799999999998</v>
      </c>
      <c r="N2376" s="6">
        <f t="shared" si="149"/>
        <v>160.69999999999999</v>
      </c>
      <c r="O2376" s="6">
        <f t="shared" si="150"/>
        <v>80.087999999999994</v>
      </c>
      <c r="P2376" s="8">
        <f t="shared" si="151"/>
        <v>0.33260793727262156</v>
      </c>
      <c r="Q2376" s="9">
        <f>YEAR(SalesDataTable[[#This Row],[Order Date]])</f>
        <v>2026</v>
      </c>
      <c r="R2376" s="8" t="str">
        <f>"Q"&amp;ROUNDUP(MONTH(SalesDataTable[[#This Row],[Order Date]])/3,0)</f>
        <v>Q4</v>
      </c>
      <c r="S2376" s="5">
        <f>MONTH(SalesDataTable[[#This Row],[Order Date]])</f>
        <v>11</v>
      </c>
      <c r="T2376" s="8" t="str">
        <f>TEXT(SalesDataTable[[#This Row],[Order Date]],"mmm")</f>
        <v>Nov</v>
      </c>
    </row>
    <row r="2377" spans="1:20" ht="15.75" x14ac:dyDescent="0.25">
      <c r="A2377" s="2">
        <v>4633</v>
      </c>
      <c r="B2377" s="3">
        <v>46341</v>
      </c>
      <c r="C2377" s="4" t="s">
        <v>31</v>
      </c>
      <c r="D2377" s="4" t="s">
        <v>59</v>
      </c>
      <c r="E2377" s="4" t="s">
        <v>22</v>
      </c>
      <c r="F2377" s="4" t="s">
        <v>23</v>
      </c>
      <c r="G2377" s="4" t="s">
        <v>29</v>
      </c>
      <c r="H2377" s="4" t="s">
        <v>66</v>
      </c>
      <c r="I2377" s="5">
        <v>1</v>
      </c>
      <c r="J2377" s="6">
        <v>71.78</v>
      </c>
      <c r="K2377" s="7">
        <v>0.15</v>
      </c>
      <c r="L2377" s="6">
        <v>32.869999999999997</v>
      </c>
      <c r="M2377" s="6">
        <f t="shared" si="148"/>
        <v>61.012999999999998</v>
      </c>
      <c r="N2377" s="6">
        <f t="shared" si="149"/>
        <v>32.869999999999997</v>
      </c>
      <c r="O2377" s="6">
        <f t="shared" si="150"/>
        <v>28.143000000000001</v>
      </c>
      <c r="P2377" s="8">
        <f t="shared" si="151"/>
        <v>0.46126235392457349</v>
      </c>
      <c r="Q2377" s="9">
        <f>YEAR(SalesDataTable[[#This Row],[Order Date]])</f>
        <v>2026</v>
      </c>
      <c r="R2377" s="8" t="str">
        <f>"Q"&amp;ROUNDUP(MONTH(SalesDataTable[[#This Row],[Order Date]])/3,0)</f>
        <v>Q4</v>
      </c>
      <c r="S2377" s="5">
        <f>MONTH(SalesDataTable[[#This Row],[Order Date]])</f>
        <v>11</v>
      </c>
      <c r="T2377" s="8" t="str">
        <f>TEXT(SalesDataTable[[#This Row],[Order Date]],"mmm")</f>
        <v>Nov</v>
      </c>
    </row>
    <row r="2378" spans="1:20" ht="15.75" x14ac:dyDescent="0.25">
      <c r="A2378" s="2">
        <v>5195</v>
      </c>
      <c r="B2378" s="3">
        <v>46341</v>
      </c>
      <c r="C2378" s="4" t="s">
        <v>31</v>
      </c>
      <c r="D2378" s="4" t="s">
        <v>72</v>
      </c>
      <c r="E2378" s="4" t="s">
        <v>22</v>
      </c>
      <c r="F2378" s="4" t="s">
        <v>36</v>
      </c>
      <c r="G2378" s="4" t="s">
        <v>29</v>
      </c>
      <c r="H2378" s="4" t="s">
        <v>57</v>
      </c>
      <c r="I2378" s="5">
        <v>3</v>
      </c>
      <c r="J2378" s="6">
        <v>153.88999999999999</v>
      </c>
      <c r="K2378" s="7">
        <v>0.1</v>
      </c>
      <c r="L2378" s="6">
        <v>80.36</v>
      </c>
      <c r="M2378" s="6">
        <f t="shared" si="148"/>
        <v>415.50299999999999</v>
      </c>
      <c r="N2378" s="6">
        <f t="shared" si="149"/>
        <v>241.07999999999998</v>
      </c>
      <c r="O2378" s="6">
        <f t="shared" si="150"/>
        <v>174.423</v>
      </c>
      <c r="P2378" s="8">
        <f t="shared" si="151"/>
        <v>0.41978758276113531</v>
      </c>
      <c r="Q2378" s="9">
        <f>YEAR(SalesDataTable[[#This Row],[Order Date]])</f>
        <v>2026</v>
      </c>
      <c r="R2378" s="8" t="str">
        <f>"Q"&amp;ROUNDUP(MONTH(SalesDataTable[[#This Row],[Order Date]])/3,0)</f>
        <v>Q4</v>
      </c>
      <c r="S2378" s="5">
        <f>MONTH(SalesDataTable[[#This Row],[Order Date]])</f>
        <v>11</v>
      </c>
      <c r="T2378" s="8" t="str">
        <f>TEXT(SalesDataTable[[#This Row],[Order Date]],"mmm")</f>
        <v>Nov</v>
      </c>
    </row>
    <row r="2379" spans="1:20" ht="15.75" x14ac:dyDescent="0.25">
      <c r="A2379" s="2">
        <v>2778</v>
      </c>
      <c r="B2379" s="3">
        <v>46342</v>
      </c>
      <c r="C2379" s="4" t="s">
        <v>40</v>
      </c>
      <c r="D2379" s="4" t="s">
        <v>41</v>
      </c>
      <c r="E2379" s="4" t="s">
        <v>48</v>
      </c>
      <c r="F2379" s="4" t="s">
        <v>23</v>
      </c>
      <c r="G2379" s="4" t="s">
        <v>29</v>
      </c>
      <c r="H2379" s="4" t="s">
        <v>37</v>
      </c>
      <c r="I2379" s="5">
        <v>1</v>
      </c>
      <c r="J2379" s="6">
        <v>145.4</v>
      </c>
      <c r="K2379" s="7">
        <v>0.1</v>
      </c>
      <c r="L2379" s="6">
        <v>77.66</v>
      </c>
      <c r="M2379" s="6">
        <f t="shared" si="148"/>
        <v>130.86000000000001</v>
      </c>
      <c r="N2379" s="6">
        <f t="shared" si="149"/>
        <v>77.66</v>
      </c>
      <c r="O2379" s="6">
        <f t="shared" si="150"/>
        <v>53.200000000000017</v>
      </c>
      <c r="P2379" s="8">
        <f t="shared" si="151"/>
        <v>0.40654134189209851</v>
      </c>
      <c r="Q2379" s="9">
        <f>YEAR(SalesDataTable[[#This Row],[Order Date]])</f>
        <v>2026</v>
      </c>
      <c r="R2379" s="8" t="str">
        <f>"Q"&amp;ROUNDUP(MONTH(SalesDataTable[[#This Row],[Order Date]])/3,0)</f>
        <v>Q4</v>
      </c>
      <c r="S2379" s="5">
        <f>MONTH(SalesDataTable[[#This Row],[Order Date]])</f>
        <v>11</v>
      </c>
      <c r="T2379" s="8" t="str">
        <f>TEXT(SalesDataTable[[#This Row],[Order Date]],"mmm")</f>
        <v>Nov</v>
      </c>
    </row>
    <row r="2380" spans="1:20" ht="15.75" x14ac:dyDescent="0.25">
      <c r="A2380" s="2">
        <v>341</v>
      </c>
      <c r="B2380" s="3">
        <v>46343</v>
      </c>
      <c r="C2380" s="4" t="s">
        <v>40</v>
      </c>
      <c r="D2380" s="4" t="s">
        <v>53</v>
      </c>
      <c r="E2380" s="4" t="s">
        <v>22</v>
      </c>
      <c r="F2380" s="4" t="s">
        <v>23</v>
      </c>
      <c r="G2380" s="4" t="s">
        <v>34</v>
      </c>
      <c r="H2380" s="4" t="s">
        <v>64</v>
      </c>
      <c r="I2380" s="5">
        <v>1</v>
      </c>
      <c r="J2380" s="6">
        <v>132.94999999999999</v>
      </c>
      <c r="K2380" s="7">
        <v>0.05</v>
      </c>
      <c r="L2380" s="6">
        <v>65.36</v>
      </c>
      <c r="M2380" s="6">
        <f t="shared" si="148"/>
        <v>126.30249999999998</v>
      </c>
      <c r="N2380" s="6">
        <f t="shared" si="149"/>
        <v>65.36</v>
      </c>
      <c r="O2380" s="6">
        <f t="shared" si="150"/>
        <v>60.942499999999981</v>
      </c>
      <c r="P2380" s="8">
        <f t="shared" si="151"/>
        <v>0.48251222264009019</v>
      </c>
      <c r="Q2380" s="9">
        <f>YEAR(SalesDataTable[[#This Row],[Order Date]])</f>
        <v>2026</v>
      </c>
      <c r="R2380" s="8" t="str">
        <f>"Q"&amp;ROUNDUP(MONTH(SalesDataTable[[#This Row],[Order Date]])/3,0)</f>
        <v>Q4</v>
      </c>
      <c r="S2380" s="5">
        <f>MONTH(SalesDataTable[[#This Row],[Order Date]])</f>
        <v>11</v>
      </c>
      <c r="T2380" s="8" t="str">
        <f>TEXT(SalesDataTable[[#This Row],[Order Date]],"mmm")</f>
        <v>Nov</v>
      </c>
    </row>
    <row r="2381" spans="1:20" ht="15.75" x14ac:dyDescent="0.25">
      <c r="A2381" s="2">
        <v>374</v>
      </c>
      <c r="B2381" s="3">
        <v>46343</v>
      </c>
      <c r="C2381" s="4" t="s">
        <v>40</v>
      </c>
      <c r="D2381" s="4" t="s">
        <v>51</v>
      </c>
      <c r="E2381" s="4" t="s">
        <v>39</v>
      </c>
      <c r="F2381" s="4" t="s">
        <v>23</v>
      </c>
      <c r="G2381" s="4" t="s">
        <v>54</v>
      </c>
      <c r="H2381" s="4" t="s">
        <v>65</v>
      </c>
      <c r="I2381" s="5">
        <v>1</v>
      </c>
      <c r="J2381" s="6">
        <v>51.34</v>
      </c>
      <c r="K2381" s="7">
        <v>0.15</v>
      </c>
      <c r="L2381" s="6">
        <v>21.37</v>
      </c>
      <c r="M2381" s="6">
        <f t="shared" si="148"/>
        <v>43.639000000000003</v>
      </c>
      <c r="N2381" s="6">
        <f t="shared" si="149"/>
        <v>21.37</v>
      </c>
      <c r="O2381" s="6">
        <f t="shared" si="150"/>
        <v>22.269000000000002</v>
      </c>
      <c r="P2381" s="8">
        <f t="shared" si="151"/>
        <v>0.5103004193496643</v>
      </c>
      <c r="Q2381" s="9">
        <f>YEAR(SalesDataTable[[#This Row],[Order Date]])</f>
        <v>2026</v>
      </c>
      <c r="R2381" s="8" t="str">
        <f>"Q"&amp;ROUNDUP(MONTH(SalesDataTable[[#This Row],[Order Date]])/3,0)</f>
        <v>Q4</v>
      </c>
      <c r="S2381" s="5">
        <f>MONTH(SalesDataTable[[#This Row],[Order Date]])</f>
        <v>11</v>
      </c>
      <c r="T2381" s="8" t="str">
        <f>TEXT(SalesDataTable[[#This Row],[Order Date]],"mmm")</f>
        <v>Nov</v>
      </c>
    </row>
    <row r="2382" spans="1:20" ht="15.75" x14ac:dyDescent="0.25">
      <c r="A2382" s="2">
        <v>598</v>
      </c>
      <c r="B2382" s="3">
        <v>46343</v>
      </c>
      <c r="C2382" s="4" t="s">
        <v>20</v>
      </c>
      <c r="D2382" s="4" t="s">
        <v>21</v>
      </c>
      <c r="E2382" s="4" t="s">
        <v>22</v>
      </c>
      <c r="F2382" s="4" t="s">
        <v>33</v>
      </c>
      <c r="G2382" s="4" t="s">
        <v>24</v>
      </c>
      <c r="H2382" s="4" t="s">
        <v>42</v>
      </c>
      <c r="I2382" s="5">
        <v>1</v>
      </c>
      <c r="J2382" s="6">
        <v>49.98</v>
      </c>
      <c r="K2382" s="7">
        <v>0.1</v>
      </c>
      <c r="L2382" s="6">
        <v>22.25</v>
      </c>
      <c r="M2382" s="6">
        <f t="shared" si="148"/>
        <v>44.981999999999999</v>
      </c>
      <c r="N2382" s="6">
        <f t="shared" si="149"/>
        <v>22.25</v>
      </c>
      <c r="O2382" s="6">
        <f t="shared" si="150"/>
        <v>22.731999999999999</v>
      </c>
      <c r="P2382" s="8">
        <f t="shared" si="151"/>
        <v>0.50535769863500957</v>
      </c>
      <c r="Q2382" s="9">
        <f>YEAR(SalesDataTable[[#This Row],[Order Date]])</f>
        <v>2026</v>
      </c>
      <c r="R2382" s="8" t="str">
        <f>"Q"&amp;ROUNDUP(MONTH(SalesDataTable[[#This Row],[Order Date]])/3,0)</f>
        <v>Q4</v>
      </c>
      <c r="S2382" s="5">
        <f>MONTH(SalesDataTable[[#This Row],[Order Date]])</f>
        <v>11</v>
      </c>
      <c r="T2382" s="8" t="str">
        <f>TEXT(SalesDataTable[[#This Row],[Order Date]],"mmm")</f>
        <v>Nov</v>
      </c>
    </row>
    <row r="2383" spans="1:20" ht="15.75" x14ac:dyDescent="0.25">
      <c r="A2383" s="2">
        <v>690</v>
      </c>
      <c r="B2383" s="3">
        <v>46343</v>
      </c>
      <c r="C2383" s="4" t="s">
        <v>40</v>
      </c>
      <c r="D2383" s="4" t="s">
        <v>53</v>
      </c>
      <c r="E2383" s="4" t="s">
        <v>22</v>
      </c>
      <c r="F2383" s="4" t="s">
        <v>23</v>
      </c>
      <c r="G2383" s="4" t="s">
        <v>34</v>
      </c>
      <c r="H2383" s="4" t="s">
        <v>68</v>
      </c>
      <c r="I2383" s="5">
        <v>2</v>
      </c>
      <c r="J2383" s="6">
        <v>168.08</v>
      </c>
      <c r="K2383" s="7">
        <v>0.1</v>
      </c>
      <c r="L2383" s="6">
        <v>87.63</v>
      </c>
      <c r="M2383" s="6">
        <f t="shared" si="148"/>
        <v>302.54400000000004</v>
      </c>
      <c r="N2383" s="6">
        <f t="shared" si="149"/>
        <v>175.26</v>
      </c>
      <c r="O2383" s="6">
        <f t="shared" si="150"/>
        <v>127.28400000000005</v>
      </c>
      <c r="P2383" s="8">
        <f t="shared" si="151"/>
        <v>0.42071235919403471</v>
      </c>
      <c r="Q2383" s="9">
        <f>YEAR(SalesDataTable[[#This Row],[Order Date]])</f>
        <v>2026</v>
      </c>
      <c r="R2383" s="8" t="str">
        <f>"Q"&amp;ROUNDUP(MONTH(SalesDataTable[[#This Row],[Order Date]])/3,0)</f>
        <v>Q4</v>
      </c>
      <c r="S2383" s="5">
        <f>MONTH(SalesDataTable[[#This Row],[Order Date]])</f>
        <v>11</v>
      </c>
      <c r="T2383" s="8" t="str">
        <f>TEXT(SalesDataTable[[#This Row],[Order Date]],"mmm")</f>
        <v>Nov</v>
      </c>
    </row>
    <row r="2384" spans="1:20" ht="15.75" x14ac:dyDescent="0.25">
      <c r="A2384" s="2">
        <v>1296</v>
      </c>
      <c r="B2384" s="3">
        <v>46343</v>
      </c>
      <c r="C2384" s="4" t="s">
        <v>40</v>
      </c>
      <c r="D2384" s="4" t="s">
        <v>67</v>
      </c>
      <c r="E2384" s="4" t="s">
        <v>22</v>
      </c>
      <c r="F2384" s="4" t="s">
        <v>33</v>
      </c>
      <c r="G2384" s="4" t="s">
        <v>43</v>
      </c>
      <c r="H2384" s="4" t="s">
        <v>49</v>
      </c>
      <c r="I2384" s="5">
        <v>1</v>
      </c>
      <c r="J2384" s="6">
        <v>191.85</v>
      </c>
      <c r="K2384" s="7">
        <v>0.15</v>
      </c>
      <c r="L2384" s="6">
        <v>104.41</v>
      </c>
      <c r="M2384" s="6">
        <f t="shared" si="148"/>
        <v>163.07249999999999</v>
      </c>
      <c r="N2384" s="6">
        <f t="shared" si="149"/>
        <v>104.41</v>
      </c>
      <c r="O2384" s="6">
        <f t="shared" si="150"/>
        <v>58.662499999999994</v>
      </c>
      <c r="P2384" s="8">
        <f t="shared" si="151"/>
        <v>0.35973263425776875</v>
      </c>
      <c r="Q2384" s="9">
        <f>YEAR(SalesDataTable[[#This Row],[Order Date]])</f>
        <v>2026</v>
      </c>
      <c r="R2384" s="8" t="str">
        <f>"Q"&amp;ROUNDUP(MONTH(SalesDataTable[[#This Row],[Order Date]])/3,0)</f>
        <v>Q4</v>
      </c>
      <c r="S2384" s="5">
        <f>MONTH(SalesDataTable[[#This Row],[Order Date]])</f>
        <v>11</v>
      </c>
      <c r="T2384" s="8" t="str">
        <f>TEXT(SalesDataTable[[#This Row],[Order Date]],"mmm")</f>
        <v>Nov</v>
      </c>
    </row>
    <row r="2385" spans="1:20" ht="15.75" x14ac:dyDescent="0.25">
      <c r="A2385" s="2">
        <v>1585</v>
      </c>
      <c r="B2385" s="3">
        <v>46343</v>
      </c>
      <c r="C2385" s="4" t="s">
        <v>26</v>
      </c>
      <c r="D2385" s="4" t="s">
        <v>69</v>
      </c>
      <c r="E2385" s="4" t="s">
        <v>39</v>
      </c>
      <c r="F2385" s="4" t="s">
        <v>23</v>
      </c>
      <c r="G2385" s="4" t="s">
        <v>29</v>
      </c>
      <c r="H2385" s="4" t="s">
        <v>30</v>
      </c>
      <c r="I2385" s="5">
        <v>4</v>
      </c>
      <c r="J2385" s="6">
        <v>93.99</v>
      </c>
      <c r="K2385" s="7">
        <v>0.1</v>
      </c>
      <c r="L2385" s="6">
        <v>44.07</v>
      </c>
      <c r="M2385" s="6">
        <f t="shared" si="148"/>
        <v>338.36399999999998</v>
      </c>
      <c r="N2385" s="6">
        <f t="shared" si="149"/>
        <v>176.28</v>
      </c>
      <c r="O2385" s="6">
        <f t="shared" si="150"/>
        <v>162.08399999999997</v>
      </c>
      <c r="P2385" s="8">
        <f t="shared" si="151"/>
        <v>0.47902259105578604</v>
      </c>
      <c r="Q2385" s="9">
        <f>YEAR(SalesDataTable[[#This Row],[Order Date]])</f>
        <v>2026</v>
      </c>
      <c r="R2385" s="8" t="str">
        <f>"Q"&amp;ROUNDUP(MONTH(SalesDataTable[[#This Row],[Order Date]])/3,0)</f>
        <v>Q4</v>
      </c>
      <c r="S2385" s="5">
        <f>MONTH(SalesDataTable[[#This Row],[Order Date]])</f>
        <v>11</v>
      </c>
      <c r="T2385" s="8" t="str">
        <f>TEXT(SalesDataTable[[#This Row],[Order Date]],"mmm")</f>
        <v>Nov</v>
      </c>
    </row>
    <row r="2386" spans="1:20" ht="15.75" x14ac:dyDescent="0.25">
      <c r="A2386" s="2">
        <v>2194</v>
      </c>
      <c r="B2386" s="3">
        <v>46343</v>
      </c>
      <c r="C2386" s="4" t="s">
        <v>40</v>
      </c>
      <c r="D2386" s="4" t="s">
        <v>67</v>
      </c>
      <c r="E2386" s="4" t="s">
        <v>22</v>
      </c>
      <c r="F2386" s="4" t="s">
        <v>23</v>
      </c>
      <c r="G2386" s="4" t="s">
        <v>34</v>
      </c>
      <c r="H2386" s="4" t="s">
        <v>35</v>
      </c>
      <c r="I2386" s="5">
        <v>4</v>
      </c>
      <c r="J2386" s="6">
        <v>36.57</v>
      </c>
      <c r="K2386" s="7">
        <v>0.05</v>
      </c>
      <c r="L2386" s="6">
        <v>13.35</v>
      </c>
      <c r="M2386" s="6">
        <f t="shared" si="148"/>
        <v>138.96600000000001</v>
      </c>
      <c r="N2386" s="6">
        <f t="shared" si="149"/>
        <v>53.4</v>
      </c>
      <c r="O2386" s="6">
        <f t="shared" si="150"/>
        <v>85.566000000000003</v>
      </c>
      <c r="P2386" s="8">
        <f t="shared" si="151"/>
        <v>0.61573334484694098</v>
      </c>
      <c r="Q2386" s="9">
        <f>YEAR(SalesDataTable[[#This Row],[Order Date]])</f>
        <v>2026</v>
      </c>
      <c r="R2386" s="8" t="str">
        <f>"Q"&amp;ROUNDUP(MONTH(SalesDataTable[[#This Row],[Order Date]])/3,0)</f>
        <v>Q4</v>
      </c>
      <c r="S2386" s="5">
        <f>MONTH(SalesDataTable[[#This Row],[Order Date]])</f>
        <v>11</v>
      </c>
      <c r="T2386" s="8" t="str">
        <f>TEXT(SalesDataTable[[#This Row],[Order Date]],"mmm")</f>
        <v>Nov</v>
      </c>
    </row>
    <row r="2387" spans="1:20" ht="15.75" x14ac:dyDescent="0.25">
      <c r="A2387" s="2">
        <v>2221</v>
      </c>
      <c r="B2387" s="3">
        <v>46343</v>
      </c>
      <c r="C2387" s="4" t="s">
        <v>26</v>
      </c>
      <c r="D2387" s="4" t="s">
        <v>63</v>
      </c>
      <c r="E2387" s="4" t="s">
        <v>48</v>
      </c>
      <c r="F2387" s="4" t="s">
        <v>23</v>
      </c>
      <c r="G2387" s="4" t="s">
        <v>24</v>
      </c>
      <c r="H2387" s="4" t="s">
        <v>46</v>
      </c>
      <c r="I2387" s="5">
        <v>1</v>
      </c>
      <c r="J2387" s="6">
        <v>39.81</v>
      </c>
      <c r="K2387" s="7">
        <v>0.05</v>
      </c>
      <c r="L2387" s="6">
        <v>16.25</v>
      </c>
      <c r="M2387" s="6">
        <f t="shared" si="148"/>
        <v>37.819499999999998</v>
      </c>
      <c r="N2387" s="6">
        <f t="shared" si="149"/>
        <v>16.25</v>
      </c>
      <c r="O2387" s="6">
        <f t="shared" si="150"/>
        <v>21.569499999999998</v>
      </c>
      <c r="P2387" s="8">
        <f t="shared" si="151"/>
        <v>0.57032747656632155</v>
      </c>
      <c r="Q2387" s="9">
        <f>YEAR(SalesDataTable[[#This Row],[Order Date]])</f>
        <v>2026</v>
      </c>
      <c r="R2387" s="8" t="str">
        <f>"Q"&amp;ROUNDUP(MONTH(SalesDataTable[[#This Row],[Order Date]])/3,0)</f>
        <v>Q4</v>
      </c>
      <c r="S2387" s="5">
        <f>MONTH(SalesDataTable[[#This Row],[Order Date]])</f>
        <v>11</v>
      </c>
      <c r="T2387" s="8" t="str">
        <f>TEXT(SalesDataTable[[#This Row],[Order Date]],"mmm")</f>
        <v>Nov</v>
      </c>
    </row>
    <row r="2388" spans="1:20" ht="15.75" x14ac:dyDescent="0.25">
      <c r="A2388" s="2">
        <v>3836</v>
      </c>
      <c r="B2388" s="3">
        <v>46343</v>
      </c>
      <c r="C2388" s="4" t="s">
        <v>40</v>
      </c>
      <c r="D2388" s="4" t="s">
        <v>41</v>
      </c>
      <c r="E2388" s="4" t="s">
        <v>39</v>
      </c>
      <c r="F2388" s="4" t="s">
        <v>23</v>
      </c>
      <c r="G2388" s="4" t="s">
        <v>29</v>
      </c>
      <c r="H2388" s="4" t="s">
        <v>30</v>
      </c>
      <c r="I2388" s="5">
        <v>1</v>
      </c>
      <c r="J2388" s="6">
        <v>91.43</v>
      </c>
      <c r="K2388" s="7">
        <v>0.1</v>
      </c>
      <c r="L2388" s="6">
        <v>45.06</v>
      </c>
      <c r="M2388" s="6">
        <f t="shared" si="148"/>
        <v>82.287000000000006</v>
      </c>
      <c r="N2388" s="6">
        <f t="shared" si="149"/>
        <v>45.06</v>
      </c>
      <c r="O2388" s="6">
        <f t="shared" si="150"/>
        <v>37.227000000000004</v>
      </c>
      <c r="P2388" s="8">
        <f t="shared" si="151"/>
        <v>0.45240438951474715</v>
      </c>
      <c r="Q2388" s="9">
        <f>YEAR(SalesDataTable[[#This Row],[Order Date]])</f>
        <v>2026</v>
      </c>
      <c r="R2388" s="8" t="str">
        <f>"Q"&amp;ROUNDUP(MONTH(SalesDataTable[[#This Row],[Order Date]])/3,0)</f>
        <v>Q4</v>
      </c>
      <c r="S2388" s="5">
        <f>MONTH(SalesDataTable[[#This Row],[Order Date]])</f>
        <v>11</v>
      </c>
      <c r="T2388" s="8" t="str">
        <f>TEXT(SalesDataTable[[#This Row],[Order Date]],"mmm")</f>
        <v>Nov</v>
      </c>
    </row>
    <row r="2389" spans="1:20" ht="15.75" x14ac:dyDescent="0.25">
      <c r="A2389" s="2">
        <v>4437</v>
      </c>
      <c r="B2389" s="3">
        <v>46343</v>
      </c>
      <c r="C2389" s="4" t="s">
        <v>31</v>
      </c>
      <c r="D2389" s="4" t="s">
        <v>32</v>
      </c>
      <c r="E2389" s="4" t="s">
        <v>22</v>
      </c>
      <c r="F2389" s="4" t="s">
        <v>23</v>
      </c>
      <c r="G2389" s="4" t="s">
        <v>54</v>
      </c>
      <c r="H2389" s="4" t="s">
        <v>58</v>
      </c>
      <c r="I2389" s="5">
        <v>1</v>
      </c>
      <c r="J2389" s="6">
        <v>122.64</v>
      </c>
      <c r="K2389" s="7">
        <v>0</v>
      </c>
      <c r="L2389" s="6">
        <v>68.58</v>
      </c>
      <c r="M2389" s="6">
        <f t="shared" si="148"/>
        <v>122.64</v>
      </c>
      <c r="N2389" s="6">
        <f t="shared" si="149"/>
        <v>68.58</v>
      </c>
      <c r="O2389" s="6">
        <f t="shared" si="150"/>
        <v>54.06</v>
      </c>
      <c r="P2389" s="8">
        <f t="shared" si="151"/>
        <v>0.44080234833659493</v>
      </c>
      <c r="Q2389" s="9">
        <f>YEAR(SalesDataTable[[#This Row],[Order Date]])</f>
        <v>2026</v>
      </c>
      <c r="R2389" s="8" t="str">
        <f>"Q"&amp;ROUNDUP(MONTH(SalesDataTable[[#This Row],[Order Date]])/3,0)</f>
        <v>Q4</v>
      </c>
      <c r="S2389" s="5">
        <f>MONTH(SalesDataTable[[#This Row],[Order Date]])</f>
        <v>11</v>
      </c>
      <c r="T2389" s="8" t="str">
        <f>TEXT(SalesDataTable[[#This Row],[Order Date]],"mmm")</f>
        <v>Nov</v>
      </c>
    </row>
    <row r="2390" spans="1:20" ht="15.75" x14ac:dyDescent="0.25">
      <c r="A2390" s="2">
        <v>4735</v>
      </c>
      <c r="B2390" s="3">
        <v>46343</v>
      </c>
      <c r="C2390" s="4" t="s">
        <v>26</v>
      </c>
      <c r="D2390" s="4" t="s">
        <v>63</v>
      </c>
      <c r="E2390" s="4" t="s">
        <v>22</v>
      </c>
      <c r="F2390" s="4" t="s">
        <v>36</v>
      </c>
      <c r="G2390" s="4" t="s">
        <v>24</v>
      </c>
      <c r="H2390" s="4" t="s">
        <v>25</v>
      </c>
      <c r="I2390" s="5">
        <v>1</v>
      </c>
      <c r="J2390" s="6">
        <v>80.959999999999994</v>
      </c>
      <c r="K2390" s="7">
        <v>0.1</v>
      </c>
      <c r="L2390" s="6">
        <v>43.86</v>
      </c>
      <c r="M2390" s="6">
        <f t="shared" si="148"/>
        <v>72.86399999999999</v>
      </c>
      <c r="N2390" s="6">
        <f t="shared" si="149"/>
        <v>43.86</v>
      </c>
      <c r="O2390" s="6">
        <f t="shared" si="150"/>
        <v>29.003999999999991</v>
      </c>
      <c r="P2390" s="8">
        <f t="shared" si="151"/>
        <v>0.39805665349143604</v>
      </c>
      <c r="Q2390" s="9">
        <f>YEAR(SalesDataTable[[#This Row],[Order Date]])</f>
        <v>2026</v>
      </c>
      <c r="R2390" s="8" t="str">
        <f>"Q"&amp;ROUNDUP(MONTH(SalesDataTable[[#This Row],[Order Date]])/3,0)</f>
        <v>Q4</v>
      </c>
      <c r="S2390" s="5">
        <f>MONTH(SalesDataTable[[#This Row],[Order Date]])</f>
        <v>11</v>
      </c>
      <c r="T2390" s="8" t="str">
        <f>TEXT(SalesDataTable[[#This Row],[Order Date]],"mmm")</f>
        <v>Nov</v>
      </c>
    </row>
    <row r="2391" spans="1:20" ht="15.75" x14ac:dyDescent="0.25">
      <c r="A2391" s="2">
        <v>554</v>
      </c>
      <c r="B2391" s="3">
        <v>46344</v>
      </c>
      <c r="C2391" s="4" t="s">
        <v>31</v>
      </c>
      <c r="D2391" s="4" t="s">
        <v>45</v>
      </c>
      <c r="E2391" s="4" t="s">
        <v>48</v>
      </c>
      <c r="F2391" s="4" t="s">
        <v>36</v>
      </c>
      <c r="G2391" s="4" t="s">
        <v>54</v>
      </c>
      <c r="H2391" s="4" t="s">
        <v>62</v>
      </c>
      <c r="I2391" s="5">
        <v>1</v>
      </c>
      <c r="J2391" s="6">
        <v>36.380000000000003</v>
      </c>
      <c r="K2391" s="7">
        <v>0.05</v>
      </c>
      <c r="L2391" s="6">
        <v>14.06</v>
      </c>
      <c r="M2391" s="6">
        <f t="shared" si="148"/>
        <v>34.561</v>
      </c>
      <c r="N2391" s="6">
        <f t="shared" si="149"/>
        <v>14.06</v>
      </c>
      <c r="O2391" s="6">
        <f t="shared" si="150"/>
        <v>20.500999999999998</v>
      </c>
      <c r="P2391" s="8">
        <f t="shared" si="151"/>
        <v>0.59318306761957118</v>
      </c>
      <c r="Q2391" s="9">
        <f>YEAR(SalesDataTable[[#This Row],[Order Date]])</f>
        <v>2026</v>
      </c>
      <c r="R2391" s="8" t="str">
        <f>"Q"&amp;ROUNDUP(MONTH(SalesDataTable[[#This Row],[Order Date]])/3,0)</f>
        <v>Q4</v>
      </c>
      <c r="S2391" s="5">
        <f>MONTH(SalesDataTable[[#This Row],[Order Date]])</f>
        <v>11</v>
      </c>
      <c r="T2391" s="8" t="str">
        <f>TEXT(SalesDataTable[[#This Row],[Order Date]],"mmm")</f>
        <v>Nov</v>
      </c>
    </row>
    <row r="2392" spans="1:20" ht="15.75" x14ac:dyDescent="0.25">
      <c r="A2392" s="2">
        <v>1205</v>
      </c>
      <c r="B2392" s="3">
        <v>46344</v>
      </c>
      <c r="C2392" s="4" t="s">
        <v>40</v>
      </c>
      <c r="D2392" s="4" t="s">
        <v>67</v>
      </c>
      <c r="E2392" s="4" t="s">
        <v>22</v>
      </c>
      <c r="F2392" s="4" t="s">
        <v>23</v>
      </c>
      <c r="G2392" s="4" t="s">
        <v>24</v>
      </c>
      <c r="H2392" s="4" t="s">
        <v>50</v>
      </c>
      <c r="I2392" s="5">
        <v>2</v>
      </c>
      <c r="J2392" s="6">
        <v>100.72</v>
      </c>
      <c r="K2392" s="7">
        <v>0.1</v>
      </c>
      <c r="L2392" s="6">
        <v>51.68</v>
      </c>
      <c r="M2392" s="6">
        <f t="shared" si="148"/>
        <v>181.29599999999999</v>
      </c>
      <c r="N2392" s="6">
        <f t="shared" si="149"/>
        <v>103.36</v>
      </c>
      <c r="O2392" s="6">
        <f t="shared" si="150"/>
        <v>77.935999999999993</v>
      </c>
      <c r="P2392" s="8">
        <f t="shared" si="151"/>
        <v>0.42988262289294854</v>
      </c>
      <c r="Q2392" s="9">
        <f>YEAR(SalesDataTable[[#This Row],[Order Date]])</f>
        <v>2026</v>
      </c>
      <c r="R2392" s="8" t="str">
        <f>"Q"&amp;ROUNDUP(MONTH(SalesDataTable[[#This Row],[Order Date]])/3,0)</f>
        <v>Q4</v>
      </c>
      <c r="S2392" s="5">
        <f>MONTH(SalesDataTable[[#This Row],[Order Date]])</f>
        <v>11</v>
      </c>
      <c r="T2392" s="8" t="str">
        <f>TEXT(SalesDataTable[[#This Row],[Order Date]],"mmm")</f>
        <v>Nov</v>
      </c>
    </row>
    <row r="2393" spans="1:20" ht="15.75" x14ac:dyDescent="0.25">
      <c r="A2393" s="2">
        <v>1979</v>
      </c>
      <c r="B2393" s="3">
        <v>46344</v>
      </c>
      <c r="C2393" s="4" t="s">
        <v>26</v>
      </c>
      <c r="D2393" s="4" t="s">
        <v>61</v>
      </c>
      <c r="E2393" s="4" t="s">
        <v>39</v>
      </c>
      <c r="F2393" s="4" t="s">
        <v>23</v>
      </c>
      <c r="G2393" s="4" t="s">
        <v>43</v>
      </c>
      <c r="H2393" s="4" t="s">
        <v>71</v>
      </c>
      <c r="I2393" s="5">
        <v>3</v>
      </c>
      <c r="J2393" s="6">
        <v>120.29</v>
      </c>
      <c r="K2393" s="7">
        <v>0</v>
      </c>
      <c r="L2393" s="6">
        <v>62.04</v>
      </c>
      <c r="M2393" s="6">
        <f t="shared" si="148"/>
        <v>360.87</v>
      </c>
      <c r="N2393" s="6">
        <f t="shared" si="149"/>
        <v>186.12</v>
      </c>
      <c r="O2393" s="6">
        <f t="shared" si="150"/>
        <v>174.75</v>
      </c>
      <c r="P2393" s="8">
        <f t="shared" si="151"/>
        <v>0.48424640452240419</v>
      </c>
      <c r="Q2393" s="9">
        <f>YEAR(SalesDataTable[[#This Row],[Order Date]])</f>
        <v>2026</v>
      </c>
      <c r="R2393" s="8" t="str">
        <f>"Q"&amp;ROUNDUP(MONTH(SalesDataTable[[#This Row],[Order Date]])/3,0)</f>
        <v>Q4</v>
      </c>
      <c r="S2393" s="5">
        <f>MONTH(SalesDataTable[[#This Row],[Order Date]])</f>
        <v>11</v>
      </c>
      <c r="T2393" s="8" t="str">
        <f>TEXT(SalesDataTable[[#This Row],[Order Date]],"mmm")</f>
        <v>Nov</v>
      </c>
    </row>
    <row r="2394" spans="1:20" ht="15.75" x14ac:dyDescent="0.25">
      <c r="A2394" s="2">
        <v>2151</v>
      </c>
      <c r="B2394" s="3">
        <v>46344</v>
      </c>
      <c r="C2394" s="4" t="s">
        <v>26</v>
      </c>
      <c r="D2394" s="4" t="s">
        <v>27</v>
      </c>
      <c r="E2394" s="4" t="s">
        <v>22</v>
      </c>
      <c r="F2394" s="4" t="s">
        <v>33</v>
      </c>
      <c r="G2394" s="4" t="s">
        <v>43</v>
      </c>
      <c r="H2394" s="4" t="s">
        <v>71</v>
      </c>
      <c r="I2394" s="5">
        <v>2</v>
      </c>
      <c r="J2394" s="6">
        <v>124.18</v>
      </c>
      <c r="K2394" s="7">
        <v>0.15</v>
      </c>
      <c r="L2394" s="6">
        <v>60.72</v>
      </c>
      <c r="M2394" s="6">
        <f t="shared" si="148"/>
        <v>211.10599999999999</v>
      </c>
      <c r="N2394" s="6">
        <f t="shared" si="149"/>
        <v>121.44</v>
      </c>
      <c r="O2394" s="6">
        <f t="shared" si="150"/>
        <v>89.665999999999997</v>
      </c>
      <c r="P2394" s="8">
        <f t="shared" si="151"/>
        <v>0.42474396748552862</v>
      </c>
      <c r="Q2394" s="9">
        <f>YEAR(SalesDataTable[[#This Row],[Order Date]])</f>
        <v>2026</v>
      </c>
      <c r="R2394" s="8" t="str">
        <f>"Q"&amp;ROUNDUP(MONTH(SalesDataTable[[#This Row],[Order Date]])/3,0)</f>
        <v>Q4</v>
      </c>
      <c r="S2394" s="5">
        <f>MONTH(SalesDataTable[[#This Row],[Order Date]])</f>
        <v>11</v>
      </c>
      <c r="T2394" s="8" t="str">
        <f>TEXT(SalesDataTable[[#This Row],[Order Date]],"mmm")</f>
        <v>Nov</v>
      </c>
    </row>
    <row r="2395" spans="1:20" ht="15.75" x14ac:dyDescent="0.25">
      <c r="A2395" s="2">
        <v>2730</v>
      </c>
      <c r="B2395" s="3">
        <v>46344</v>
      </c>
      <c r="C2395" s="4" t="s">
        <v>20</v>
      </c>
      <c r="D2395" s="4" t="s">
        <v>21</v>
      </c>
      <c r="E2395" s="4" t="s">
        <v>22</v>
      </c>
      <c r="F2395" s="4" t="s">
        <v>23</v>
      </c>
      <c r="G2395" s="4" t="s">
        <v>29</v>
      </c>
      <c r="H2395" s="4" t="s">
        <v>57</v>
      </c>
      <c r="I2395" s="5">
        <v>3</v>
      </c>
      <c r="J2395" s="6">
        <v>154.07</v>
      </c>
      <c r="K2395" s="7">
        <v>0.05</v>
      </c>
      <c r="L2395" s="6">
        <v>77.73</v>
      </c>
      <c r="M2395" s="6">
        <f t="shared" si="148"/>
        <v>439.09949999999998</v>
      </c>
      <c r="N2395" s="6">
        <f t="shared" si="149"/>
        <v>233.19</v>
      </c>
      <c r="O2395" s="6">
        <f t="shared" si="150"/>
        <v>205.90949999999998</v>
      </c>
      <c r="P2395" s="8">
        <f t="shared" si="151"/>
        <v>0.46893585622393102</v>
      </c>
      <c r="Q2395" s="9">
        <f>YEAR(SalesDataTable[[#This Row],[Order Date]])</f>
        <v>2026</v>
      </c>
      <c r="R2395" s="8" t="str">
        <f>"Q"&amp;ROUNDUP(MONTH(SalesDataTable[[#This Row],[Order Date]])/3,0)</f>
        <v>Q4</v>
      </c>
      <c r="S2395" s="5">
        <f>MONTH(SalesDataTable[[#This Row],[Order Date]])</f>
        <v>11</v>
      </c>
      <c r="T2395" s="8" t="str">
        <f>TEXT(SalesDataTable[[#This Row],[Order Date]],"mmm")</f>
        <v>Nov</v>
      </c>
    </row>
    <row r="2396" spans="1:20" ht="15.75" x14ac:dyDescent="0.25">
      <c r="A2396" s="2">
        <v>2779</v>
      </c>
      <c r="B2396" s="3">
        <v>46344</v>
      </c>
      <c r="C2396" s="4" t="s">
        <v>20</v>
      </c>
      <c r="D2396" s="4" t="s">
        <v>70</v>
      </c>
      <c r="E2396" s="4" t="s">
        <v>28</v>
      </c>
      <c r="F2396" s="4" t="s">
        <v>36</v>
      </c>
      <c r="G2396" s="4" t="s">
        <v>54</v>
      </c>
      <c r="H2396" s="4" t="s">
        <v>58</v>
      </c>
      <c r="I2396" s="5">
        <v>4</v>
      </c>
      <c r="J2396" s="6">
        <v>123.4</v>
      </c>
      <c r="K2396" s="7">
        <v>0.05</v>
      </c>
      <c r="L2396" s="6">
        <v>70.930000000000007</v>
      </c>
      <c r="M2396" s="6">
        <f t="shared" si="148"/>
        <v>468.92</v>
      </c>
      <c r="N2396" s="6">
        <f t="shared" si="149"/>
        <v>283.72000000000003</v>
      </c>
      <c r="O2396" s="6">
        <f t="shared" si="150"/>
        <v>185.2</v>
      </c>
      <c r="P2396" s="8">
        <f t="shared" si="151"/>
        <v>0.3949500980977565</v>
      </c>
      <c r="Q2396" s="9">
        <f>YEAR(SalesDataTable[[#This Row],[Order Date]])</f>
        <v>2026</v>
      </c>
      <c r="R2396" s="8" t="str">
        <f>"Q"&amp;ROUNDUP(MONTH(SalesDataTable[[#This Row],[Order Date]])/3,0)</f>
        <v>Q4</v>
      </c>
      <c r="S2396" s="5">
        <f>MONTH(SalesDataTable[[#This Row],[Order Date]])</f>
        <v>11</v>
      </c>
      <c r="T2396" s="8" t="str">
        <f>TEXT(SalesDataTable[[#This Row],[Order Date]],"mmm")</f>
        <v>Nov</v>
      </c>
    </row>
    <row r="2397" spans="1:20" ht="15.75" x14ac:dyDescent="0.25">
      <c r="A2397" s="2">
        <v>2853</v>
      </c>
      <c r="B2397" s="3">
        <v>46344</v>
      </c>
      <c r="C2397" s="4" t="s">
        <v>31</v>
      </c>
      <c r="D2397" s="4" t="s">
        <v>38</v>
      </c>
      <c r="E2397" s="4" t="s">
        <v>22</v>
      </c>
      <c r="F2397" s="4" t="s">
        <v>33</v>
      </c>
      <c r="G2397" s="4" t="s">
        <v>24</v>
      </c>
      <c r="H2397" s="4" t="s">
        <v>50</v>
      </c>
      <c r="I2397" s="5">
        <v>1</v>
      </c>
      <c r="J2397" s="6">
        <v>104.64</v>
      </c>
      <c r="K2397" s="7">
        <v>0</v>
      </c>
      <c r="L2397" s="6">
        <v>50.79</v>
      </c>
      <c r="M2397" s="6">
        <f t="shared" si="148"/>
        <v>104.64</v>
      </c>
      <c r="N2397" s="6">
        <f t="shared" si="149"/>
        <v>50.79</v>
      </c>
      <c r="O2397" s="6">
        <f t="shared" si="150"/>
        <v>53.85</v>
      </c>
      <c r="P2397" s="8">
        <f t="shared" si="151"/>
        <v>0.51462155963302758</v>
      </c>
      <c r="Q2397" s="9">
        <f>YEAR(SalesDataTable[[#This Row],[Order Date]])</f>
        <v>2026</v>
      </c>
      <c r="R2397" s="8" t="str">
        <f>"Q"&amp;ROUNDUP(MONTH(SalesDataTable[[#This Row],[Order Date]])/3,0)</f>
        <v>Q4</v>
      </c>
      <c r="S2397" s="5">
        <f>MONTH(SalesDataTable[[#This Row],[Order Date]])</f>
        <v>11</v>
      </c>
      <c r="T2397" s="8" t="str">
        <f>TEXT(SalesDataTable[[#This Row],[Order Date]],"mmm")</f>
        <v>Nov</v>
      </c>
    </row>
    <row r="2398" spans="1:20" ht="15.75" x14ac:dyDescent="0.25">
      <c r="A2398" s="2">
        <v>3825</v>
      </c>
      <c r="B2398" s="3">
        <v>46344</v>
      </c>
      <c r="C2398" s="4" t="s">
        <v>40</v>
      </c>
      <c r="D2398" s="4" t="s">
        <v>53</v>
      </c>
      <c r="E2398" s="4" t="s">
        <v>22</v>
      </c>
      <c r="F2398" s="4" t="s">
        <v>33</v>
      </c>
      <c r="G2398" s="4" t="s">
        <v>34</v>
      </c>
      <c r="H2398" s="4" t="s">
        <v>52</v>
      </c>
      <c r="I2398" s="5">
        <v>2</v>
      </c>
      <c r="J2398" s="6">
        <v>46.44</v>
      </c>
      <c r="K2398" s="7">
        <v>0.1</v>
      </c>
      <c r="L2398" s="6">
        <v>18.190000000000001</v>
      </c>
      <c r="M2398" s="6">
        <f t="shared" si="148"/>
        <v>83.591999999999999</v>
      </c>
      <c r="N2398" s="6">
        <f t="shared" si="149"/>
        <v>36.380000000000003</v>
      </c>
      <c r="O2398" s="6">
        <f t="shared" si="150"/>
        <v>47.211999999999996</v>
      </c>
      <c r="P2398" s="8">
        <f t="shared" si="151"/>
        <v>0.56479088908029473</v>
      </c>
      <c r="Q2398" s="9">
        <f>YEAR(SalesDataTable[[#This Row],[Order Date]])</f>
        <v>2026</v>
      </c>
      <c r="R2398" s="8" t="str">
        <f>"Q"&amp;ROUNDUP(MONTH(SalesDataTable[[#This Row],[Order Date]])/3,0)</f>
        <v>Q4</v>
      </c>
      <c r="S2398" s="5">
        <f>MONTH(SalesDataTable[[#This Row],[Order Date]])</f>
        <v>11</v>
      </c>
      <c r="T2398" s="8" t="str">
        <f>TEXT(SalesDataTable[[#This Row],[Order Date]],"mmm")</f>
        <v>Nov</v>
      </c>
    </row>
    <row r="2399" spans="1:20" ht="15.75" x14ac:dyDescent="0.25">
      <c r="A2399" s="2">
        <v>4808</v>
      </c>
      <c r="B2399" s="3">
        <v>46344</v>
      </c>
      <c r="C2399" s="4" t="s">
        <v>31</v>
      </c>
      <c r="D2399" s="4" t="s">
        <v>72</v>
      </c>
      <c r="E2399" s="4" t="s">
        <v>22</v>
      </c>
      <c r="F2399" s="4" t="s">
        <v>33</v>
      </c>
      <c r="G2399" s="4" t="s">
        <v>43</v>
      </c>
      <c r="H2399" s="4" t="s">
        <v>60</v>
      </c>
      <c r="I2399" s="5">
        <v>2</v>
      </c>
      <c r="J2399" s="6">
        <v>81.67</v>
      </c>
      <c r="K2399" s="7">
        <v>0.05</v>
      </c>
      <c r="L2399" s="6">
        <v>40.43</v>
      </c>
      <c r="M2399" s="6">
        <f t="shared" si="148"/>
        <v>155.173</v>
      </c>
      <c r="N2399" s="6">
        <f t="shared" si="149"/>
        <v>80.86</v>
      </c>
      <c r="O2399" s="6">
        <f t="shared" si="150"/>
        <v>74.313000000000002</v>
      </c>
      <c r="P2399" s="8">
        <f t="shared" si="151"/>
        <v>0.4789041908063903</v>
      </c>
      <c r="Q2399" s="9">
        <f>YEAR(SalesDataTable[[#This Row],[Order Date]])</f>
        <v>2026</v>
      </c>
      <c r="R2399" s="8" t="str">
        <f>"Q"&amp;ROUNDUP(MONTH(SalesDataTable[[#This Row],[Order Date]])/3,0)</f>
        <v>Q4</v>
      </c>
      <c r="S2399" s="5">
        <f>MONTH(SalesDataTable[[#This Row],[Order Date]])</f>
        <v>11</v>
      </c>
      <c r="T2399" s="8" t="str">
        <f>TEXT(SalesDataTable[[#This Row],[Order Date]],"mmm")</f>
        <v>Nov</v>
      </c>
    </row>
    <row r="2400" spans="1:20" ht="15.75" x14ac:dyDescent="0.25">
      <c r="A2400" s="2">
        <v>5131</v>
      </c>
      <c r="B2400" s="3">
        <v>46344</v>
      </c>
      <c r="C2400" s="4" t="s">
        <v>40</v>
      </c>
      <c r="D2400" s="4" t="s">
        <v>53</v>
      </c>
      <c r="E2400" s="4" t="s">
        <v>39</v>
      </c>
      <c r="F2400" s="4" t="s">
        <v>33</v>
      </c>
      <c r="G2400" s="4" t="s">
        <v>29</v>
      </c>
      <c r="H2400" s="4" t="s">
        <v>66</v>
      </c>
      <c r="I2400" s="5">
        <v>3</v>
      </c>
      <c r="J2400" s="6">
        <v>70.599999999999994</v>
      </c>
      <c r="K2400" s="7">
        <v>0.05</v>
      </c>
      <c r="L2400" s="6">
        <v>32.68</v>
      </c>
      <c r="M2400" s="6">
        <f t="shared" si="148"/>
        <v>201.20999999999998</v>
      </c>
      <c r="N2400" s="6">
        <f t="shared" si="149"/>
        <v>98.039999999999992</v>
      </c>
      <c r="O2400" s="6">
        <f t="shared" si="150"/>
        <v>103.16999999999999</v>
      </c>
      <c r="P2400" s="8">
        <f t="shared" si="151"/>
        <v>0.5127478753541076</v>
      </c>
      <c r="Q2400" s="9">
        <f>YEAR(SalesDataTable[[#This Row],[Order Date]])</f>
        <v>2026</v>
      </c>
      <c r="R2400" s="8" t="str">
        <f>"Q"&amp;ROUNDUP(MONTH(SalesDataTable[[#This Row],[Order Date]])/3,0)</f>
        <v>Q4</v>
      </c>
      <c r="S2400" s="5">
        <f>MONTH(SalesDataTable[[#This Row],[Order Date]])</f>
        <v>11</v>
      </c>
      <c r="T2400" s="8" t="str">
        <f>TEXT(SalesDataTable[[#This Row],[Order Date]],"mmm")</f>
        <v>Nov</v>
      </c>
    </row>
    <row r="2401" spans="1:20" ht="15.75" x14ac:dyDescent="0.25">
      <c r="A2401" s="2">
        <v>1502</v>
      </c>
      <c r="B2401" s="3">
        <v>46345</v>
      </c>
      <c r="C2401" s="4" t="s">
        <v>40</v>
      </c>
      <c r="D2401" s="4" t="s">
        <v>51</v>
      </c>
      <c r="E2401" s="4" t="s">
        <v>48</v>
      </c>
      <c r="F2401" s="4" t="s">
        <v>33</v>
      </c>
      <c r="G2401" s="4" t="s">
        <v>54</v>
      </c>
      <c r="H2401" s="4" t="s">
        <v>62</v>
      </c>
      <c r="I2401" s="5">
        <v>1</v>
      </c>
      <c r="J2401" s="6">
        <v>35.770000000000003</v>
      </c>
      <c r="K2401" s="7">
        <v>0.15</v>
      </c>
      <c r="L2401" s="6">
        <v>13.69</v>
      </c>
      <c r="M2401" s="6">
        <f t="shared" si="148"/>
        <v>30.404500000000002</v>
      </c>
      <c r="N2401" s="6">
        <f t="shared" si="149"/>
        <v>13.69</v>
      </c>
      <c r="O2401" s="6">
        <f t="shared" si="150"/>
        <v>16.714500000000001</v>
      </c>
      <c r="P2401" s="8">
        <f t="shared" si="151"/>
        <v>0.54973770330049831</v>
      </c>
      <c r="Q2401" s="9">
        <f>YEAR(SalesDataTable[[#This Row],[Order Date]])</f>
        <v>2026</v>
      </c>
      <c r="R2401" s="8" t="str">
        <f>"Q"&amp;ROUNDUP(MONTH(SalesDataTable[[#This Row],[Order Date]])/3,0)</f>
        <v>Q4</v>
      </c>
      <c r="S2401" s="5">
        <f>MONTH(SalesDataTable[[#This Row],[Order Date]])</f>
        <v>11</v>
      </c>
      <c r="T2401" s="8" t="str">
        <f>TEXT(SalesDataTable[[#This Row],[Order Date]],"mmm")</f>
        <v>Nov</v>
      </c>
    </row>
    <row r="2402" spans="1:20" ht="15.75" x14ac:dyDescent="0.25">
      <c r="A2402" s="2">
        <v>2470</v>
      </c>
      <c r="B2402" s="3">
        <v>46345</v>
      </c>
      <c r="C2402" s="4" t="s">
        <v>26</v>
      </c>
      <c r="D2402" s="4" t="s">
        <v>47</v>
      </c>
      <c r="E2402" s="4" t="s">
        <v>39</v>
      </c>
      <c r="F2402" s="4" t="s">
        <v>36</v>
      </c>
      <c r="G2402" s="4" t="s">
        <v>29</v>
      </c>
      <c r="H2402" s="4" t="s">
        <v>30</v>
      </c>
      <c r="I2402" s="5">
        <v>1</v>
      </c>
      <c r="J2402" s="6">
        <v>92.13</v>
      </c>
      <c r="K2402" s="7">
        <v>0.15</v>
      </c>
      <c r="L2402" s="6">
        <v>45.85</v>
      </c>
      <c r="M2402" s="6">
        <f t="shared" si="148"/>
        <v>78.31049999999999</v>
      </c>
      <c r="N2402" s="6">
        <f t="shared" si="149"/>
        <v>45.85</v>
      </c>
      <c r="O2402" s="6">
        <f t="shared" si="150"/>
        <v>32.460499999999989</v>
      </c>
      <c r="P2402" s="8">
        <f t="shared" si="151"/>
        <v>0.41451018701195874</v>
      </c>
      <c r="Q2402" s="9">
        <f>YEAR(SalesDataTable[[#This Row],[Order Date]])</f>
        <v>2026</v>
      </c>
      <c r="R2402" s="8" t="str">
        <f>"Q"&amp;ROUNDUP(MONTH(SalesDataTable[[#This Row],[Order Date]])/3,0)</f>
        <v>Q4</v>
      </c>
      <c r="S2402" s="5">
        <f>MONTH(SalesDataTable[[#This Row],[Order Date]])</f>
        <v>11</v>
      </c>
      <c r="T2402" s="8" t="str">
        <f>TEXT(SalesDataTable[[#This Row],[Order Date]],"mmm")</f>
        <v>Nov</v>
      </c>
    </row>
    <row r="2403" spans="1:20" ht="15.75" x14ac:dyDescent="0.25">
      <c r="A2403" s="2">
        <v>3452</v>
      </c>
      <c r="B2403" s="3">
        <v>46345</v>
      </c>
      <c r="C2403" s="4" t="s">
        <v>26</v>
      </c>
      <c r="D2403" s="4" t="s">
        <v>63</v>
      </c>
      <c r="E2403" s="4" t="s">
        <v>22</v>
      </c>
      <c r="F2403" s="4" t="s">
        <v>23</v>
      </c>
      <c r="G2403" s="4" t="s">
        <v>29</v>
      </c>
      <c r="H2403" s="4" t="s">
        <v>57</v>
      </c>
      <c r="I2403" s="5">
        <v>5</v>
      </c>
      <c r="J2403" s="6">
        <v>151.09</v>
      </c>
      <c r="K2403" s="7">
        <v>0.05</v>
      </c>
      <c r="L2403" s="6">
        <v>79.33</v>
      </c>
      <c r="M2403" s="6">
        <f t="shared" si="148"/>
        <v>717.67750000000001</v>
      </c>
      <c r="N2403" s="6">
        <f t="shared" si="149"/>
        <v>396.65</v>
      </c>
      <c r="O2403" s="6">
        <f t="shared" si="150"/>
        <v>321.02750000000003</v>
      </c>
      <c r="P2403" s="8">
        <f t="shared" si="151"/>
        <v>0.44731442744129507</v>
      </c>
      <c r="Q2403" s="9">
        <f>YEAR(SalesDataTable[[#This Row],[Order Date]])</f>
        <v>2026</v>
      </c>
      <c r="R2403" s="8" t="str">
        <f>"Q"&amp;ROUNDUP(MONTH(SalesDataTable[[#This Row],[Order Date]])/3,0)</f>
        <v>Q4</v>
      </c>
      <c r="S2403" s="5">
        <f>MONTH(SalesDataTable[[#This Row],[Order Date]])</f>
        <v>11</v>
      </c>
      <c r="T2403" s="8" t="str">
        <f>TEXT(SalesDataTable[[#This Row],[Order Date]],"mmm")</f>
        <v>Nov</v>
      </c>
    </row>
    <row r="2404" spans="1:20" ht="15.75" x14ac:dyDescent="0.25">
      <c r="A2404" s="2">
        <v>4207</v>
      </c>
      <c r="B2404" s="3">
        <v>46345</v>
      </c>
      <c r="C2404" s="4" t="s">
        <v>26</v>
      </c>
      <c r="D2404" s="4" t="s">
        <v>63</v>
      </c>
      <c r="E2404" s="4" t="s">
        <v>22</v>
      </c>
      <c r="F2404" s="4" t="s">
        <v>33</v>
      </c>
      <c r="G2404" s="4" t="s">
        <v>24</v>
      </c>
      <c r="H2404" s="4" t="s">
        <v>50</v>
      </c>
      <c r="I2404" s="5">
        <v>2</v>
      </c>
      <c r="J2404" s="6">
        <v>103.99</v>
      </c>
      <c r="K2404" s="7">
        <v>0</v>
      </c>
      <c r="L2404" s="6">
        <v>50.36</v>
      </c>
      <c r="M2404" s="6">
        <f t="shared" si="148"/>
        <v>207.98</v>
      </c>
      <c r="N2404" s="6">
        <f t="shared" si="149"/>
        <v>100.72</v>
      </c>
      <c r="O2404" s="6">
        <f t="shared" si="150"/>
        <v>107.25999999999999</v>
      </c>
      <c r="P2404" s="8">
        <f t="shared" si="151"/>
        <v>0.51572266564092695</v>
      </c>
      <c r="Q2404" s="9">
        <f>YEAR(SalesDataTable[[#This Row],[Order Date]])</f>
        <v>2026</v>
      </c>
      <c r="R2404" s="8" t="str">
        <f>"Q"&amp;ROUNDUP(MONTH(SalesDataTable[[#This Row],[Order Date]])/3,0)</f>
        <v>Q4</v>
      </c>
      <c r="S2404" s="5">
        <f>MONTH(SalesDataTable[[#This Row],[Order Date]])</f>
        <v>11</v>
      </c>
      <c r="T2404" s="8" t="str">
        <f>TEXT(SalesDataTable[[#This Row],[Order Date]],"mmm")</f>
        <v>Nov</v>
      </c>
    </row>
    <row r="2405" spans="1:20" ht="15.75" x14ac:dyDescent="0.25">
      <c r="A2405" s="2">
        <v>695</v>
      </c>
      <c r="B2405" s="3">
        <v>46346</v>
      </c>
      <c r="C2405" s="4" t="s">
        <v>31</v>
      </c>
      <c r="D2405" s="4" t="s">
        <v>38</v>
      </c>
      <c r="E2405" s="4" t="s">
        <v>22</v>
      </c>
      <c r="F2405" s="4" t="s">
        <v>23</v>
      </c>
      <c r="G2405" s="4" t="s">
        <v>34</v>
      </c>
      <c r="H2405" s="4" t="s">
        <v>35</v>
      </c>
      <c r="I2405" s="5">
        <v>1</v>
      </c>
      <c r="J2405" s="6">
        <v>36.909999999999997</v>
      </c>
      <c r="K2405" s="7">
        <v>0.1</v>
      </c>
      <c r="L2405" s="6">
        <v>13.43</v>
      </c>
      <c r="M2405" s="6">
        <f t="shared" si="148"/>
        <v>33.219000000000001</v>
      </c>
      <c r="N2405" s="6">
        <f t="shared" si="149"/>
        <v>13.43</v>
      </c>
      <c r="O2405" s="6">
        <f t="shared" si="150"/>
        <v>19.789000000000001</v>
      </c>
      <c r="P2405" s="8">
        <f t="shared" si="151"/>
        <v>0.59571329660736327</v>
      </c>
      <c r="Q2405" s="9">
        <f>YEAR(SalesDataTable[[#This Row],[Order Date]])</f>
        <v>2026</v>
      </c>
      <c r="R2405" s="8" t="str">
        <f>"Q"&amp;ROUNDUP(MONTH(SalesDataTable[[#This Row],[Order Date]])/3,0)</f>
        <v>Q4</v>
      </c>
      <c r="S2405" s="5">
        <f>MONTH(SalesDataTable[[#This Row],[Order Date]])</f>
        <v>11</v>
      </c>
      <c r="T2405" s="8" t="str">
        <f>TEXT(SalesDataTable[[#This Row],[Order Date]],"mmm")</f>
        <v>Nov</v>
      </c>
    </row>
    <row r="2406" spans="1:20" ht="15.75" x14ac:dyDescent="0.25">
      <c r="A2406" s="2">
        <v>1127</v>
      </c>
      <c r="B2406" s="3">
        <v>46346</v>
      </c>
      <c r="C2406" s="4" t="s">
        <v>20</v>
      </c>
      <c r="D2406" s="4" t="s">
        <v>21</v>
      </c>
      <c r="E2406" s="4" t="s">
        <v>48</v>
      </c>
      <c r="F2406" s="4" t="s">
        <v>33</v>
      </c>
      <c r="G2406" s="4" t="s">
        <v>24</v>
      </c>
      <c r="H2406" s="4" t="s">
        <v>25</v>
      </c>
      <c r="I2406" s="5">
        <v>2</v>
      </c>
      <c r="J2406" s="6">
        <v>81.02</v>
      </c>
      <c r="K2406" s="7">
        <v>0</v>
      </c>
      <c r="L2406" s="6">
        <v>43.22</v>
      </c>
      <c r="M2406" s="6">
        <f t="shared" si="148"/>
        <v>162.04</v>
      </c>
      <c r="N2406" s="6">
        <f t="shared" si="149"/>
        <v>86.44</v>
      </c>
      <c r="O2406" s="6">
        <f t="shared" si="150"/>
        <v>75.599999999999994</v>
      </c>
      <c r="P2406" s="8">
        <f t="shared" si="151"/>
        <v>0.46655146877314241</v>
      </c>
      <c r="Q2406" s="9">
        <f>YEAR(SalesDataTable[[#This Row],[Order Date]])</f>
        <v>2026</v>
      </c>
      <c r="R2406" s="8" t="str">
        <f>"Q"&amp;ROUNDUP(MONTH(SalesDataTable[[#This Row],[Order Date]])/3,0)</f>
        <v>Q4</v>
      </c>
      <c r="S2406" s="5">
        <f>MONTH(SalesDataTable[[#This Row],[Order Date]])</f>
        <v>11</v>
      </c>
      <c r="T2406" s="8" t="str">
        <f>TEXT(SalesDataTable[[#This Row],[Order Date]],"mmm")</f>
        <v>Nov</v>
      </c>
    </row>
    <row r="2407" spans="1:20" ht="15.75" x14ac:dyDescent="0.25">
      <c r="A2407" s="2">
        <v>1174</v>
      </c>
      <c r="B2407" s="3">
        <v>46346</v>
      </c>
      <c r="C2407" s="4" t="s">
        <v>20</v>
      </c>
      <c r="D2407" s="4" t="s">
        <v>21</v>
      </c>
      <c r="E2407" s="4" t="s">
        <v>48</v>
      </c>
      <c r="F2407" s="4" t="s">
        <v>33</v>
      </c>
      <c r="G2407" s="4" t="s">
        <v>34</v>
      </c>
      <c r="H2407" s="4" t="s">
        <v>68</v>
      </c>
      <c r="I2407" s="5">
        <v>3</v>
      </c>
      <c r="J2407" s="6">
        <v>164.36</v>
      </c>
      <c r="K2407" s="7">
        <v>0.05</v>
      </c>
      <c r="L2407" s="6">
        <v>88.7</v>
      </c>
      <c r="M2407" s="6">
        <f t="shared" si="148"/>
        <v>468.42600000000004</v>
      </c>
      <c r="N2407" s="6">
        <f t="shared" si="149"/>
        <v>266.10000000000002</v>
      </c>
      <c r="O2407" s="6">
        <f t="shared" si="150"/>
        <v>202.32600000000002</v>
      </c>
      <c r="P2407" s="8">
        <f t="shared" si="151"/>
        <v>0.43192734818306416</v>
      </c>
      <c r="Q2407" s="9">
        <f>YEAR(SalesDataTable[[#This Row],[Order Date]])</f>
        <v>2026</v>
      </c>
      <c r="R2407" s="8" t="str">
        <f>"Q"&amp;ROUNDUP(MONTH(SalesDataTable[[#This Row],[Order Date]])/3,0)</f>
        <v>Q4</v>
      </c>
      <c r="S2407" s="5">
        <f>MONTH(SalesDataTable[[#This Row],[Order Date]])</f>
        <v>11</v>
      </c>
      <c r="T2407" s="8" t="str">
        <f>TEXT(SalesDataTable[[#This Row],[Order Date]],"mmm")</f>
        <v>Nov</v>
      </c>
    </row>
    <row r="2408" spans="1:20" ht="15.75" x14ac:dyDescent="0.25">
      <c r="A2408" s="2">
        <v>3968</v>
      </c>
      <c r="B2408" s="3">
        <v>46346</v>
      </c>
      <c r="C2408" s="4" t="s">
        <v>26</v>
      </c>
      <c r="D2408" s="4" t="s">
        <v>61</v>
      </c>
      <c r="E2408" s="4" t="s">
        <v>28</v>
      </c>
      <c r="F2408" s="4" t="s">
        <v>36</v>
      </c>
      <c r="G2408" s="4" t="s">
        <v>54</v>
      </c>
      <c r="H2408" s="4" t="s">
        <v>65</v>
      </c>
      <c r="I2408" s="5">
        <v>5</v>
      </c>
      <c r="J2408" s="6">
        <v>51.36</v>
      </c>
      <c r="K2408" s="7">
        <v>0.1</v>
      </c>
      <c r="L2408" s="6">
        <v>22.45</v>
      </c>
      <c r="M2408" s="6">
        <f t="shared" si="148"/>
        <v>231.12</v>
      </c>
      <c r="N2408" s="6">
        <f t="shared" si="149"/>
        <v>112.25</v>
      </c>
      <c r="O2408" s="6">
        <f t="shared" si="150"/>
        <v>118.87</v>
      </c>
      <c r="P2408" s="8">
        <f t="shared" si="151"/>
        <v>0.51432156455520939</v>
      </c>
      <c r="Q2408" s="9">
        <f>YEAR(SalesDataTable[[#This Row],[Order Date]])</f>
        <v>2026</v>
      </c>
      <c r="R2408" s="8" t="str">
        <f>"Q"&amp;ROUNDUP(MONTH(SalesDataTable[[#This Row],[Order Date]])/3,0)</f>
        <v>Q4</v>
      </c>
      <c r="S2408" s="5">
        <f>MONTH(SalesDataTable[[#This Row],[Order Date]])</f>
        <v>11</v>
      </c>
      <c r="T2408" s="8" t="str">
        <f>TEXT(SalesDataTable[[#This Row],[Order Date]],"mmm")</f>
        <v>Nov</v>
      </c>
    </row>
    <row r="2409" spans="1:20" ht="15.75" x14ac:dyDescent="0.25">
      <c r="A2409" s="2">
        <v>4049</v>
      </c>
      <c r="B2409" s="3">
        <v>46346</v>
      </c>
      <c r="C2409" s="4" t="s">
        <v>31</v>
      </c>
      <c r="D2409" s="4" t="s">
        <v>72</v>
      </c>
      <c r="E2409" s="4" t="s">
        <v>48</v>
      </c>
      <c r="F2409" s="4" t="s">
        <v>23</v>
      </c>
      <c r="G2409" s="4" t="s">
        <v>34</v>
      </c>
      <c r="H2409" s="4" t="s">
        <v>35</v>
      </c>
      <c r="I2409" s="5">
        <v>1</v>
      </c>
      <c r="J2409" s="6">
        <v>36.590000000000003</v>
      </c>
      <c r="K2409" s="7">
        <v>0</v>
      </c>
      <c r="L2409" s="6">
        <v>13.73</v>
      </c>
      <c r="M2409" s="6">
        <f t="shared" si="148"/>
        <v>36.590000000000003</v>
      </c>
      <c r="N2409" s="6">
        <f t="shared" si="149"/>
        <v>13.73</v>
      </c>
      <c r="O2409" s="6">
        <f t="shared" si="150"/>
        <v>22.860000000000003</v>
      </c>
      <c r="P2409" s="8">
        <f t="shared" si="151"/>
        <v>0.62476086362394101</v>
      </c>
      <c r="Q2409" s="9">
        <f>YEAR(SalesDataTable[[#This Row],[Order Date]])</f>
        <v>2026</v>
      </c>
      <c r="R2409" s="8" t="str">
        <f>"Q"&amp;ROUNDUP(MONTH(SalesDataTable[[#This Row],[Order Date]])/3,0)</f>
        <v>Q4</v>
      </c>
      <c r="S2409" s="5">
        <f>MONTH(SalesDataTable[[#This Row],[Order Date]])</f>
        <v>11</v>
      </c>
      <c r="T2409" s="8" t="str">
        <f>TEXT(SalesDataTable[[#This Row],[Order Date]],"mmm")</f>
        <v>Nov</v>
      </c>
    </row>
    <row r="2410" spans="1:20" ht="15.75" x14ac:dyDescent="0.25">
      <c r="A2410" s="2">
        <v>3</v>
      </c>
      <c r="B2410" s="3">
        <v>46347</v>
      </c>
      <c r="C2410" s="4" t="s">
        <v>40</v>
      </c>
      <c r="D2410" s="4" t="s">
        <v>51</v>
      </c>
      <c r="E2410" s="4" t="s">
        <v>39</v>
      </c>
      <c r="F2410" s="4" t="s">
        <v>23</v>
      </c>
      <c r="G2410" s="4" t="s">
        <v>43</v>
      </c>
      <c r="H2410" s="4" t="s">
        <v>71</v>
      </c>
      <c r="I2410" s="5">
        <v>5</v>
      </c>
      <c r="J2410" s="6">
        <v>122.33</v>
      </c>
      <c r="K2410" s="7">
        <v>0.15</v>
      </c>
      <c r="L2410" s="6">
        <v>58.98</v>
      </c>
      <c r="M2410" s="6">
        <f t="shared" si="148"/>
        <v>519.90249999999992</v>
      </c>
      <c r="N2410" s="6">
        <f t="shared" si="149"/>
        <v>294.89999999999998</v>
      </c>
      <c r="O2410" s="6">
        <f t="shared" si="150"/>
        <v>225.00249999999994</v>
      </c>
      <c r="P2410" s="8">
        <f t="shared" si="151"/>
        <v>0.43277826130861069</v>
      </c>
      <c r="Q2410" s="9">
        <f>YEAR(SalesDataTable[[#This Row],[Order Date]])</f>
        <v>2026</v>
      </c>
      <c r="R2410" s="8" t="str">
        <f>"Q"&amp;ROUNDUP(MONTH(SalesDataTable[[#This Row],[Order Date]])/3,0)</f>
        <v>Q4</v>
      </c>
      <c r="S2410" s="5">
        <f>MONTH(SalesDataTable[[#This Row],[Order Date]])</f>
        <v>11</v>
      </c>
      <c r="T2410" s="8" t="str">
        <f>TEXT(SalesDataTable[[#This Row],[Order Date]],"mmm")</f>
        <v>Nov</v>
      </c>
    </row>
    <row r="2411" spans="1:20" ht="15.75" x14ac:dyDescent="0.25">
      <c r="A2411" s="2">
        <v>1603</v>
      </c>
      <c r="B2411" s="3">
        <v>46347</v>
      </c>
      <c r="C2411" s="4" t="s">
        <v>40</v>
      </c>
      <c r="D2411" s="4" t="s">
        <v>53</v>
      </c>
      <c r="E2411" s="4" t="s">
        <v>22</v>
      </c>
      <c r="F2411" s="4" t="s">
        <v>23</v>
      </c>
      <c r="G2411" s="4" t="s">
        <v>43</v>
      </c>
      <c r="H2411" s="4" t="s">
        <v>60</v>
      </c>
      <c r="I2411" s="5">
        <v>1</v>
      </c>
      <c r="J2411" s="6">
        <v>83.49</v>
      </c>
      <c r="K2411" s="7">
        <v>0.05</v>
      </c>
      <c r="L2411" s="6">
        <v>39.659999999999997</v>
      </c>
      <c r="M2411" s="6">
        <f t="shared" si="148"/>
        <v>79.315499999999986</v>
      </c>
      <c r="N2411" s="6">
        <f t="shared" si="149"/>
        <v>39.659999999999997</v>
      </c>
      <c r="O2411" s="6">
        <f t="shared" si="150"/>
        <v>39.655499999999989</v>
      </c>
      <c r="P2411" s="8">
        <f t="shared" si="151"/>
        <v>0.49997163227868446</v>
      </c>
      <c r="Q2411" s="9">
        <f>YEAR(SalesDataTable[[#This Row],[Order Date]])</f>
        <v>2026</v>
      </c>
      <c r="R2411" s="8" t="str">
        <f>"Q"&amp;ROUNDUP(MONTH(SalesDataTable[[#This Row],[Order Date]])/3,0)</f>
        <v>Q4</v>
      </c>
      <c r="S2411" s="5">
        <f>MONTH(SalesDataTable[[#This Row],[Order Date]])</f>
        <v>11</v>
      </c>
      <c r="T2411" s="8" t="str">
        <f>TEXT(SalesDataTable[[#This Row],[Order Date]],"mmm")</f>
        <v>Nov</v>
      </c>
    </row>
    <row r="2412" spans="1:20" ht="15.75" x14ac:dyDescent="0.25">
      <c r="A2412" s="2">
        <v>2073</v>
      </c>
      <c r="B2412" s="3">
        <v>46347</v>
      </c>
      <c r="C2412" s="4" t="s">
        <v>26</v>
      </c>
      <c r="D2412" s="4" t="s">
        <v>63</v>
      </c>
      <c r="E2412" s="4" t="s">
        <v>22</v>
      </c>
      <c r="F2412" s="4" t="s">
        <v>33</v>
      </c>
      <c r="G2412" s="4" t="s">
        <v>24</v>
      </c>
      <c r="H2412" s="4" t="s">
        <v>42</v>
      </c>
      <c r="I2412" s="5">
        <v>2</v>
      </c>
      <c r="J2412" s="6">
        <v>51.48</v>
      </c>
      <c r="K2412" s="7">
        <v>0.1</v>
      </c>
      <c r="L2412" s="6">
        <v>22.51</v>
      </c>
      <c r="M2412" s="6">
        <f t="shared" si="148"/>
        <v>92.664000000000001</v>
      </c>
      <c r="N2412" s="6">
        <f t="shared" si="149"/>
        <v>45.02</v>
      </c>
      <c r="O2412" s="6">
        <f t="shared" si="150"/>
        <v>47.643999999999998</v>
      </c>
      <c r="P2412" s="8">
        <f t="shared" si="151"/>
        <v>0.51415868082534744</v>
      </c>
      <c r="Q2412" s="9">
        <f>YEAR(SalesDataTable[[#This Row],[Order Date]])</f>
        <v>2026</v>
      </c>
      <c r="R2412" s="8" t="str">
        <f>"Q"&amp;ROUNDUP(MONTH(SalesDataTable[[#This Row],[Order Date]])/3,0)</f>
        <v>Q4</v>
      </c>
      <c r="S2412" s="5">
        <f>MONTH(SalesDataTable[[#This Row],[Order Date]])</f>
        <v>11</v>
      </c>
      <c r="T2412" s="8" t="str">
        <f>TEXT(SalesDataTable[[#This Row],[Order Date]],"mmm")</f>
        <v>Nov</v>
      </c>
    </row>
    <row r="2413" spans="1:20" ht="15.75" x14ac:dyDescent="0.25">
      <c r="A2413" s="2">
        <v>2487</v>
      </c>
      <c r="B2413" s="3">
        <v>46347</v>
      </c>
      <c r="C2413" s="4" t="s">
        <v>31</v>
      </c>
      <c r="D2413" s="4" t="s">
        <v>32</v>
      </c>
      <c r="E2413" s="4" t="s">
        <v>48</v>
      </c>
      <c r="F2413" s="4" t="s">
        <v>33</v>
      </c>
      <c r="G2413" s="4" t="s">
        <v>43</v>
      </c>
      <c r="H2413" s="4" t="s">
        <v>71</v>
      </c>
      <c r="I2413" s="5">
        <v>1</v>
      </c>
      <c r="J2413" s="6">
        <v>123.43</v>
      </c>
      <c r="K2413" s="7">
        <v>0.15</v>
      </c>
      <c r="L2413" s="6">
        <v>60.8</v>
      </c>
      <c r="M2413" s="6">
        <f t="shared" si="148"/>
        <v>104.91550000000001</v>
      </c>
      <c r="N2413" s="6">
        <f t="shared" si="149"/>
        <v>60.8</v>
      </c>
      <c r="O2413" s="6">
        <f t="shared" si="150"/>
        <v>44.115500000000011</v>
      </c>
      <c r="P2413" s="8">
        <f t="shared" si="151"/>
        <v>0.42048601017008935</v>
      </c>
      <c r="Q2413" s="9">
        <f>YEAR(SalesDataTable[[#This Row],[Order Date]])</f>
        <v>2026</v>
      </c>
      <c r="R2413" s="8" t="str">
        <f>"Q"&amp;ROUNDUP(MONTH(SalesDataTable[[#This Row],[Order Date]])/3,0)</f>
        <v>Q4</v>
      </c>
      <c r="S2413" s="5">
        <f>MONTH(SalesDataTable[[#This Row],[Order Date]])</f>
        <v>11</v>
      </c>
      <c r="T2413" s="8" t="str">
        <f>TEXT(SalesDataTable[[#This Row],[Order Date]],"mmm")</f>
        <v>Nov</v>
      </c>
    </row>
    <row r="2414" spans="1:20" ht="15.75" x14ac:dyDescent="0.25">
      <c r="A2414" s="2">
        <v>3407</v>
      </c>
      <c r="B2414" s="3">
        <v>46347</v>
      </c>
      <c r="C2414" s="4" t="s">
        <v>40</v>
      </c>
      <c r="D2414" s="4" t="s">
        <v>51</v>
      </c>
      <c r="E2414" s="4" t="s">
        <v>22</v>
      </c>
      <c r="F2414" s="4" t="s">
        <v>33</v>
      </c>
      <c r="G2414" s="4" t="s">
        <v>34</v>
      </c>
      <c r="H2414" s="4" t="s">
        <v>68</v>
      </c>
      <c r="I2414" s="5">
        <v>1</v>
      </c>
      <c r="J2414" s="6">
        <v>164.85</v>
      </c>
      <c r="K2414" s="7">
        <v>0.1</v>
      </c>
      <c r="L2414" s="6">
        <v>89.4</v>
      </c>
      <c r="M2414" s="6">
        <f t="shared" si="148"/>
        <v>148.36500000000001</v>
      </c>
      <c r="N2414" s="6">
        <f t="shared" si="149"/>
        <v>89.4</v>
      </c>
      <c r="O2414" s="6">
        <f t="shared" si="150"/>
        <v>58.965000000000003</v>
      </c>
      <c r="P2414" s="8">
        <f t="shared" si="151"/>
        <v>0.39743200889697705</v>
      </c>
      <c r="Q2414" s="9">
        <f>YEAR(SalesDataTable[[#This Row],[Order Date]])</f>
        <v>2026</v>
      </c>
      <c r="R2414" s="8" t="str">
        <f>"Q"&amp;ROUNDUP(MONTH(SalesDataTable[[#This Row],[Order Date]])/3,0)</f>
        <v>Q4</v>
      </c>
      <c r="S2414" s="5">
        <f>MONTH(SalesDataTable[[#This Row],[Order Date]])</f>
        <v>11</v>
      </c>
      <c r="T2414" s="8" t="str">
        <f>TEXT(SalesDataTable[[#This Row],[Order Date]],"mmm")</f>
        <v>Nov</v>
      </c>
    </row>
    <row r="2415" spans="1:20" ht="15.75" x14ac:dyDescent="0.25">
      <c r="A2415" s="2">
        <v>4052</v>
      </c>
      <c r="B2415" s="3">
        <v>46347</v>
      </c>
      <c r="C2415" s="4" t="s">
        <v>20</v>
      </c>
      <c r="D2415" s="4" t="s">
        <v>21</v>
      </c>
      <c r="E2415" s="4" t="s">
        <v>22</v>
      </c>
      <c r="F2415" s="4" t="s">
        <v>33</v>
      </c>
      <c r="G2415" s="4" t="s">
        <v>34</v>
      </c>
      <c r="H2415" s="4" t="s">
        <v>52</v>
      </c>
      <c r="I2415" s="5">
        <v>1</v>
      </c>
      <c r="J2415" s="6">
        <v>46.82</v>
      </c>
      <c r="K2415" s="7">
        <v>0.2</v>
      </c>
      <c r="L2415" s="6">
        <v>18.27</v>
      </c>
      <c r="M2415" s="6">
        <f t="shared" si="148"/>
        <v>37.456000000000003</v>
      </c>
      <c r="N2415" s="6">
        <f t="shared" si="149"/>
        <v>18.27</v>
      </c>
      <c r="O2415" s="6">
        <f t="shared" si="150"/>
        <v>19.186000000000003</v>
      </c>
      <c r="P2415" s="8">
        <f t="shared" si="151"/>
        <v>0.51222768047842804</v>
      </c>
      <c r="Q2415" s="9">
        <f>YEAR(SalesDataTable[[#This Row],[Order Date]])</f>
        <v>2026</v>
      </c>
      <c r="R2415" s="8" t="str">
        <f>"Q"&amp;ROUNDUP(MONTH(SalesDataTable[[#This Row],[Order Date]])/3,0)</f>
        <v>Q4</v>
      </c>
      <c r="S2415" s="5">
        <f>MONTH(SalesDataTable[[#This Row],[Order Date]])</f>
        <v>11</v>
      </c>
      <c r="T2415" s="8" t="str">
        <f>TEXT(SalesDataTable[[#This Row],[Order Date]],"mmm")</f>
        <v>Nov</v>
      </c>
    </row>
    <row r="2416" spans="1:20" ht="15.75" x14ac:dyDescent="0.25">
      <c r="A2416" s="2">
        <v>119</v>
      </c>
      <c r="B2416" s="3">
        <v>46348</v>
      </c>
      <c r="C2416" s="4" t="s">
        <v>20</v>
      </c>
      <c r="D2416" s="4" t="s">
        <v>56</v>
      </c>
      <c r="E2416" s="4" t="s">
        <v>22</v>
      </c>
      <c r="F2416" s="4" t="s">
        <v>33</v>
      </c>
      <c r="G2416" s="4" t="s">
        <v>54</v>
      </c>
      <c r="H2416" s="4" t="s">
        <v>55</v>
      </c>
      <c r="I2416" s="5">
        <v>1</v>
      </c>
      <c r="J2416" s="6">
        <v>41.16</v>
      </c>
      <c r="K2416" s="7">
        <v>0.1</v>
      </c>
      <c r="L2416" s="6">
        <v>14.82</v>
      </c>
      <c r="M2416" s="6">
        <f t="shared" si="148"/>
        <v>37.043999999999997</v>
      </c>
      <c r="N2416" s="6">
        <f t="shared" si="149"/>
        <v>14.82</v>
      </c>
      <c r="O2416" s="6">
        <f t="shared" si="150"/>
        <v>22.223999999999997</v>
      </c>
      <c r="P2416" s="8">
        <f t="shared" si="151"/>
        <v>0.59993521218011014</v>
      </c>
      <c r="Q2416" s="9">
        <f>YEAR(SalesDataTable[[#This Row],[Order Date]])</f>
        <v>2026</v>
      </c>
      <c r="R2416" s="8" t="str">
        <f>"Q"&amp;ROUNDUP(MONTH(SalesDataTable[[#This Row],[Order Date]])/3,0)</f>
        <v>Q4</v>
      </c>
      <c r="S2416" s="5">
        <f>MONTH(SalesDataTable[[#This Row],[Order Date]])</f>
        <v>11</v>
      </c>
      <c r="T2416" s="8" t="str">
        <f>TEXT(SalesDataTable[[#This Row],[Order Date]],"mmm")</f>
        <v>Nov</v>
      </c>
    </row>
    <row r="2417" spans="1:20" ht="15.75" x14ac:dyDescent="0.25">
      <c r="A2417" s="2">
        <v>298</v>
      </c>
      <c r="B2417" s="3">
        <v>46348</v>
      </c>
      <c r="C2417" s="4" t="s">
        <v>26</v>
      </c>
      <c r="D2417" s="4" t="s">
        <v>63</v>
      </c>
      <c r="E2417" s="4" t="s">
        <v>48</v>
      </c>
      <c r="F2417" s="4" t="s">
        <v>33</v>
      </c>
      <c r="G2417" s="4" t="s">
        <v>43</v>
      </c>
      <c r="H2417" s="4" t="s">
        <v>49</v>
      </c>
      <c r="I2417" s="5">
        <v>1</v>
      </c>
      <c r="J2417" s="6">
        <v>196.08</v>
      </c>
      <c r="K2417" s="7">
        <v>0.1</v>
      </c>
      <c r="L2417" s="6">
        <v>104.19</v>
      </c>
      <c r="M2417" s="6">
        <f t="shared" si="148"/>
        <v>176.47200000000001</v>
      </c>
      <c r="N2417" s="6">
        <f t="shared" si="149"/>
        <v>104.19</v>
      </c>
      <c r="O2417" s="6">
        <f t="shared" si="150"/>
        <v>72.282000000000011</v>
      </c>
      <c r="P2417" s="8">
        <f t="shared" si="151"/>
        <v>0.40959472324221408</v>
      </c>
      <c r="Q2417" s="9">
        <f>YEAR(SalesDataTable[[#This Row],[Order Date]])</f>
        <v>2026</v>
      </c>
      <c r="R2417" s="8" t="str">
        <f>"Q"&amp;ROUNDUP(MONTH(SalesDataTable[[#This Row],[Order Date]])/3,0)</f>
        <v>Q4</v>
      </c>
      <c r="S2417" s="5">
        <f>MONTH(SalesDataTable[[#This Row],[Order Date]])</f>
        <v>11</v>
      </c>
      <c r="T2417" s="8" t="str">
        <f>TEXT(SalesDataTable[[#This Row],[Order Date]],"mmm")</f>
        <v>Nov</v>
      </c>
    </row>
    <row r="2418" spans="1:20" ht="15.75" x14ac:dyDescent="0.25">
      <c r="A2418" s="2">
        <v>419</v>
      </c>
      <c r="B2418" s="3">
        <v>46348</v>
      </c>
      <c r="C2418" s="4" t="s">
        <v>40</v>
      </c>
      <c r="D2418" s="4" t="s">
        <v>53</v>
      </c>
      <c r="E2418" s="4" t="s">
        <v>39</v>
      </c>
      <c r="F2418" s="4" t="s">
        <v>33</v>
      </c>
      <c r="G2418" s="4" t="s">
        <v>43</v>
      </c>
      <c r="H2418" s="4" t="s">
        <v>49</v>
      </c>
      <c r="I2418" s="5">
        <v>1</v>
      </c>
      <c r="J2418" s="6">
        <v>192.62</v>
      </c>
      <c r="K2418" s="7">
        <v>0.1</v>
      </c>
      <c r="L2418" s="6">
        <v>105.97</v>
      </c>
      <c r="M2418" s="6">
        <f t="shared" si="148"/>
        <v>173.358</v>
      </c>
      <c r="N2418" s="6">
        <f t="shared" si="149"/>
        <v>105.97</v>
      </c>
      <c r="O2418" s="6">
        <f t="shared" si="150"/>
        <v>67.388000000000005</v>
      </c>
      <c r="P2418" s="8">
        <f t="shared" si="151"/>
        <v>0.38872160500236508</v>
      </c>
      <c r="Q2418" s="9">
        <f>YEAR(SalesDataTable[[#This Row],[Order Date]])</f>
        <v>2026</v>
      </c>
      <c r="R2418" s="8" t="str">
        <f>"Q"&amp;ROUNDUP(MONTH(SalesDataTable[[#This Row],[Order Date]])/3,0)</f>
        <v>Q4</v>
      </c>
      <c r="S2418" s="5">
        <f>MONTH(SalesDataTable[[#This Row],[Order Date]])</f>
        <v>11</v>
      </c>
      <c r="T2418" s="8" t="str">
        <f>TEXT(SalesDataTable[[#This Row],[Order Date]],"mmm")</f>
        <v>Nov</v>
      </c>
    </row>
    <row r="2419" spans="1:20" ht="15.75" x14ac:dyDescent="0.25">
      <c r="A2419" s="2">
        <v>1181</v>
      </c>
      <c r="B2419" s="3">
        <v>46348</v>
      </c>
      <c r="C2419" s="4" t="s">
        <v>26</v>
      </c>
      <c r="D2419" s="4" t="s">
        <v>63</v>
      </c>
      <c r="E2419" s="4" t="s">
        <v>48</v>
      </c>
      <c r="F2419" s="4" t="s">
        <v>33</v>
      </c>
      <c r="G2419" s="4" t="s">
        <v>24</v>
      </c>
      <c r="H2419" s="4" t="s">
        <v>50</v>
      </c>
      <c r="I2419" s="5">
        <v>2</v>
      </c>
      <c r="J2419" s="6">
        <v>102.87</v>
      </c>
      <c r="K2419" s="7">
        <v>0.05</v>
      </c>
      <c r="L2419" s="6">
        <v>51.69</v>
      </c>
      <c r="M2419" s="6">
        <f t="shared" si="148"/>
        <v>195.453</v>
      </c>
      <c r="N2419" s="6">
        <f t="shared" si="149"/>
        <v>103.38</v>
      </c>
      <c r="O2419" s="6">
        <f t="shared" si="150"/>
        <v>92.073000000000008</v>
      </c>
      <c r="P2419" s="8">
        <f t="shared" si="151"/>
        <v>0.4710748875688785</v>
      </c>
      <c r="Q2419" s="9">
        <f>YEAR(SalesDataTable[[#This Row],[Order Date]])</f>
        <v>2026</v>
      </c>
      <c r="R2419" s="8" t="str">
        <f>"Q"&amp;ROUNDUP(MONTH(SalesDataTable[[#This Row],[Order Date]])/3,0)</f>
        <v>Q4</v>
      </c>
      <c r="S2419" s="5">
        <f>MONTH(SalesDataTable[[#This Row],[Order Date]])</f>
        <v>11</v>
      </c>
      <c r="T2419" s="8" t="str">
        <f>TEXT(SalesDataTable[[#This Row],[Order Date]],"mmm")</f>
        <v>Nov</v>
      </c>
    </row>
    <row r="2420" spans="1:20" ht="15.75" x14ac:dyDescent="0.25">
      <c r="A2420" s="2">
        <v>1924</v>
      </c>
      <c r="B2420" s="3">
        <v>46348</v>
      </c>
      <c r="C2420" s="4" t="s">
        <v>20</v>
      </c>
      <c r="D2420" s="4" t="s">
        <v>70</v>
      </c>
      <c r="E2420" s="4" t="s">
        <v>22</v>
      </c>
      <c r="F2420" s="4" t="s">
        <v>33</v>
      </c>
      <c r="G2420" s="4" t="s">
        <v>24</v>
      </c>
      <c r="H2420" s="4" t="s">
        <v>42</v>
      </c>
      <c r="I2420" s="5">
        <v>3</v>
      </c>
      <c r="J2420" s="6">
        <v>50.99</v>
      </c>
      <c r="K2420" s="7">
        <v>0.2</v>
      </c>
      <c r="L2420" s="6">
        <v>22.53</v>
      </c>
      <c r="M2420" s="6">
        <f t="shared" si="148"/>
        <v>122.376</v>
      </c>
      <c r="N2420" s="6">
        <f t="shared" si="149"/>
        <v>67.59</v>
      </c>
      <c r="O2420" s="6">
        <f t="shared" si="150"/>
        <v>54.786000000000001</v>
      </c>
      <c r="P2420" s="8">
        <f t="shared" si="151"/>
        <v>0.44768582074916652</v>
      </c>
      <c r="Q2420" s="9">
        <f>YEAR(SalesDataTable[[#This Row],[Order Date]])</f>
        <v>2026</v>
      </c>
      <c r="R2420" s="8" t="str">
        <f>"Q"&amp;ROUNDUP(MONTH(SalesDataTable[[#This Row],[Order Date]])/3,0)</f>
        <v>Q4</v>
      </c>
      <c r="S2420" s="5">
        <f>MONTH(SalesDataTable[[#This Row],[Order Date]])</f>
        <v>11</v>
      </c>
      <c r="T2420" s="8" t="str">
        <f>TEXT(SalesDataTable[[#This Row],[Order Date]],"mmm")</f>
        <v>Nov</v>
      </c>
    </row>
    <row r="2421" spans="1:20" ht="15.75" x14ac:dyDescent="0.25">
      <c r="A2421" s="2">
        <v>3829</v>
      </c>
      <c r="B2421" s="3">
        <v>46348</v>
      </c>
      <c r="C2421" s="4" t="s">
        <v>26</v>
      </c>
      <c r="D2421" s="4" t="s">
        <v>63</v>
      </c>
      <c r="E2421" s="4" t="s">
        <v>39</v>
      </c>
      <c r="F2421" s="4" t="s">
        <v>33</v>
      </c>
      <c r="G2421" s="4" t="s">
        <v>24</v>
      </c>
      <c r="H2421" s="4" t="s">
        <v>46</v>
      </c>
      <c r="I2421" s="5">
        <v>1</v>
      </c>
      <c r="J2421" s="6">
        <v>39.94</v>
      </c>
      <c r="K2421" s="7">
        <v>0.1</v>
      </c>
      <c r="L2421" s="6">
        <v>16.89</v>
      </c>
      <c r="M2421" s="6">
        <f t="shared" si="148"/>
        <v>35.945999999999998</v>
      </c>
      <c r="N2421" s="6">
        <f t="shared" si="149"/>
        <v>16.89</v>
      </c>
      <c r="O2421" s="6">
        <f t="shared" si="150"/>
        <v>19.055999999999997</v>
      </c>
      <c r="P2421" s="8">
        <f t="shared" si="151"/>
        <v>0.53012852612251704</v>
      </c>
      <c r="Q2421" s="9">
        <f>YEAR(SalesDataTable[[#This Row],[Order Date]])</f>
        <v>2026</v>
      </c>
      <c r="R2421" s="8" t="str">
        <f>"Q"&amp;ROUNDUP(MONTH(SalesDataTable[[#This Row],[Order Date]])/3,0)</f>
        <v>Q4</v>
      </c>
      <c r="S2421" s="5">
        <f>MONTH(SalesDataTable[[#This Row],[Order Date]])</f>
        <v>11</v>
      </c>
      <c r="T2421" s="8" t="str">
        <f>TEXT(SalesDataTable[[#This Row],[Order Date]],"mmm")</f>
        <v>Nov</v>
      </c>
    </row>
    <row r="2422" spans="1:20" ht="15.75" x14ac:dyDescent="0.25">
      <c r="A2422" s="2">
        <v>5065</v>
      </c>
      <c r="B2422" s="3">
        <v>46348</v>
      </c>
      <c r="C2422" s="4" t="s">
        <v>40</v>
      </c>
      <c r="D2422" s="4" t="s">
        <v>53</v>
      </c>
      <c r="E2422" s="4" t="s">
        <v>22</v>
      </c>
      <c r="F2422" s="4" t="s">
        <v>33</v>
      </c>
      <c r="G2422" s="4" t="s">
        <v>34</v>
      </c>
      <c r="H2422" s="4" t="s">
        <v>68</v>
      </c>
      <c r="I2422" s="5">
        <v>2</v>
      </c>
      <c r="J2422" s="6">
        <v>166.15</v>
      </c>
      <c r="K2422" s="7">
        <v>0</v>
      </c>
      <c r="L2422" s="6">
        <v>86.42</v>
      </c>
      <c r="M2422" s="6">
        <f t="shared" si="148"/>
        <v>332.3</v>
      </c>
      <c r="N2422" s="6">
        <f t="shared" si="149"/>
        <v>172.84</v>
      </c>
      <c r="O2422" s="6">
        <f t="shared" si="150"/>
        <v>159.46</v>
      </c>
      <c r="P2422" s="8">
        <f t="shared" si="151"/>
        <v>0.47986758952753539</v>
      </c>
      <c r="Q2422" s="9">
        <f>YEAR(SalesDataTable[[#This Row],[Order Date]])</f>
        <v>2026</v>
      </c>
      <c r="R2422" s="8" t="str">
        <f>"Q"&amp;ROUNDUP(MONTH(SalesDataTable[[#This Row],[Order Date]])/3,0)</f>
        <v>Q4</v>
      </c>
      <c r="S2422" s="5">
        <f>MONTH(SalesDataTable[[#This Row],[Order Date]])</f>
        <v>11</v>
      </c>
      <c r="T2422" s="8" t="str">
        <f>TEXT(SalesDataTable[[#This Row],[Order Date]],"mmm")</f>
        <v>Nov</v>
      </c>
    </row>
    <row r="2423" spans="1:20" ht="15.75" x14ac:dyDescent="0.25">
      <c r="A2423" s="2">
        <v>5146</v>
      </c>
      <c r="B2423" s="3">
        <v>46348</v>
      </c>
      <c r="C2423" s="4" t="s">
        <v>26</v>
      </c>
      <c r="D2423" s="4" t="s">
        <v>47</v>
      </c>
      <c r="E2423" s="4" t="s">
        <v>22</v>
      </c>
      <c r="F2423" s="4" t="s">
        <v>33</v>
      </c>
      <c r="G2423" s="4" t="s">
        <v>54</v>
      </c>
      <c r="H2423" s="4" t="s">
        <v>62</v>
      </c>
      <c r="I2423" s="5">
        <v>1</v>
      </c>
      <c r="J2423" s="6">
        <v>35.79</v>
      </c>
      <c r="K2423" s="7">
        <v>0.1</v>
      </c>
      <c r="L2423" s="6">
        <v>14.17</v>
      </c>
      <c r="M2423" s="6">
        <f t="shared" si="148"/>
        <v>32.210999999999999</v>
      </c>
      <c r="N2423" s="6">
        <f t="shared" si="149"/>
        <v>14.17</v>
      </c>
      <c r="O2423" s="6">
        <f t="shared" si="150"/>
        <v>18.040999999999997</v>
      </c>
      <c r="P2423" s="8">
        <f t="shared" si="151"/>
        <v>0.56008816863804278</v>
      </c>
      <c r="Q2423" s="9">
        <f>YEAR(SalesDataTable[[#This Row],[Order Date]])</f>
        <v>2026</v>
      </c>
      <c r="R2423" s="8" t="str">
        <f>"Q"&amp;ROUNDUP(MONTH(SalesDataTable[[#This Row],[Order Date]])/3,0)</f>
        <v>Q4</v>
      </c>
      <c r="S2423" s="5">
        <f>MONTH(SalesDataTable[[#This Row],[Order Date]])</f>
        <v>11</v>
      </c>
      <c r="T2423" s="8" t="str">
        <f>TEXT(SalesDataTable[[#This Row],[Order Date]],"mmm")</f>
        <v>Nov</v>
      </c>
    </row>
    <row r="2424" spans="1:20" ht="15.75" x14ac:dyDescent="0.25">
      <c r="A2424" s="2">
        <v>320</v>
      </c>
      <c r="B2424" s="3">
        <v>46349</v>
      </c>
      <c r="C2424" s="4" t="s">
        <v>31</v>
      </c>
      <c r="D2424" s="4" t="s">
        <v>32</v>
      </c>
      <c r="E2424" s="4" t="s">
        <v>22</v>
      </c>
      <c r="F2424" s="4" t="s">
        <v>33</v>
      </c>
      <c r="G2424" s="4" t="s">
        <v>43</v>
      </c>
      <c r="H2424" s="4" t="s">
        <v>49</v>
      </c>
      <c r="I2424" s="5">
        <v>5</v>
      </c>
      <c r="J2424" s="6">
        <v>196.53</v>
      </c>
      <c r="K2424" s="7">
        <v>0.15</v>
      </c>
      <c r="L2424" s="6">
        <v>105.01</v>
      </c>
      <c r="M2424" s="6">
        <f t="shared" si="148"/>
        <v>835.25249999999994</v>
      </c>
      <c r="N2424" s="6">
        <f t="shared" si="149"/>
        <v>525.05000000000007</v>
      </c>
      <c r="O2424" s="6">
        <f t="shared" si="150"/>
        <v>310.20249999999987</v>
      </c>
      <c r="P2424" s="8">
        <f t="shared" si="151"/>
        <v>0.37138769414039452</v>
      </c>
      <c r="Q2424" s="9">
        <f>YEAR(SalesDataTable[[#This Row],[Order Date]])</f>
        <v>2026</v>
      </c>
      <c r="R2424" s="8" t="str">
        <f>"Q"&amp;ROUNDUP(MONTH(SalesDataTable[[#This Row],[Order Date]])/3,0)</f>
        <v>Q4</v>
      </c>
      <c r="S2424" s="5">
        <f>MONTH(SalesDataTable[[#This Row],[Order Date]])</f>
        <v>11</v>
      </c>
      <c r="T2424" s="8" t="str">
        <f>TEXT(SalesDataTable[[#This Row],[Order Date]],"mmm")</f>
        <v>Nov</v>
      </c>
    </row>
    <row r="2425" spans="1:20" ht="15.75" x14ac:dyDescent="0.25">
      <c r="A2425" s="2">
        <v>1250</v>
      </c>
      <c r="B2425" s="3">
        <v>46349</v>
      </c>
      <c r="C2425" s="4" t="s">
        <v>26</v>
      </c>
      <c r="D2425" s="4" t="s">
        <v>63</v>
      </c>
      <c r="E2425" s="4" t="s">
        <v>22</v>
      </c>
      <c r="F2425" s="4" t="s">
        <v>33</v>
      </c>
      <c r="G2425" s="4" t="s">
        <v>34</v>
      </c>
      <c r="H2425" s="4" t="s">
        <v>35</v>
      </c>
      <c r="I2425" s="5">
        <v>6</v>
      </c>
      <c r="J2425" s="6">
        <v>36.35</v>
      </c>
      <c r="K2425" s="7">
        <v>0</v>
      </c>
      <c r="L2425" s="6">
        <v>13.24</v>
      </c>
      <c r="M2425" s="6">
        <f t="shared" si="148"/>
        <v>218.10000000000002</v>
      </c>
      <c r="N2425" s="6">
        <f t="shared" si="149"/>
        <v>79.44</v>
      </c>
      <c r="O2425" s="6">
        <f t="shared" si="150"/>
        <v>138.66000000000003</v>
      </c>
      <c r="P2425" s="8">
        <f t="shared" si="151"/>
        <v>0.63576341127922975</v>
      </c>
      <c r="Q2425" s="9">
        <f>YEAR(SalesDataTable[[#This Row],[Order Date]])</f>
        <v>2026</v>
      </c>
      <c r="R2425" s="8" t="str">
        <f>"Q"&amp;ROUNDUP(MONTH(SalesDataTable[[#This Row],[Order Date]])/3,0)</f>
        <v>Q4</v>
      </c>
      <c r="S2425" s="5">
        <f>MONTH(SalesDataTable[[#This Row],[Order Date]])</f>
        <v>11</v>
      </c>
      <c r="T2425" s="8" t="str">
        <f>TEXT(SalesDataTable[[#This Row],[Order Date]],"mmm")</f>
        <v>Nov</v>
      </c>
    </row>
    <row r="2426" spans="1:20" ht="15.75" x14ac:dyDescent="0.25">
      <c r="A2426" s="2">
        <v>2584</v>
      </c>
      <c r="B2426" s="3">
        <v>46349</v>
      </c>
      <c r="C2426" s="4" t="s">
        <v>26</v>
      </c>
      <c r="D2426" s="4" t="s">
        <v>47</v>
      </c>
      <c r="E2426" s="4" t="s">
        <v>28</v>
      </c>
      <c r="F2426" s="4" t="s">
        <v>23</v>
      </c>
      <c r="G2426" s="4" t="s">
        <v>43</v>
      </c>
      <c r="H2426" s="4" t="s">
        <v>49</v>
      </c>
      <c r="I2426" s="5">
        <v>15</v>
      </c>
      <c r="J2426" s="6">
        <v>192.23</v>
      </c>
      <c r="K2426" s="7">
        <v>0.15</v>
      </c>
      <c r="L2426" s="6">
        <v>106.34</v>
      </c>
      <c r="M2426" s="6">
        <f t="shared" si="148"/>
        <v>2450.9324999999999</v>
      </c>
      <c r="N2426" s="6">
        <f t="shared" si="149"/>
        <v>1595.1000000000001</v>
      </c>
      <c r="O2426" s="6">
        <f t="shared" si="150"/>
        <v>855.83249999999975</v>
      </c>
      <c r="P2426" s="8">
        <f t="shared" si="151"/>
        <v>0.34918648310387979</v>
      </c>
      <c r="Q2426" s="9">
        <f>YEAR(SalesDataTable[[#This Row],[Order Date]])</f>
        <v>2026</v>
      </c>
      <c r="R2426" s="8" t="str">
        <f>"Q"&amp;ROUNDUP(MONTH(SalesDataTable[[#This Row],[Order Date]])/3,0)</f>
        <v>Q4</v>
      </c>
      <c r="S2426" s="5">
        <f>MONTH(SalesDataTable[[#This Row],[Order Date]])</f>
        <v>11</v>
      </c>
      <c r="T2426" s="8" t="str">
        <f>TEXT(SalesDataTable[[#This Row],[Order Date]],"mmm")</f>
        <v>Nov</v>
      </c>
    </row>
    <row r="2427" spans="1:20" ht="15.75" x14ac:dyDescent="0.25">
      <c r="A2427" s="2">
        <v>2717</v>
      </c>
      <c r="B2427" s="3">
        <v>46349</v>
      </c>
      <c r="C2427" s="4" t="s">
        <v>26</v>
      </c>
      <c r="D2427" s="4" t="s">
        <v>63</v>
      </c>
      <c r="E2427" s="4" t="s">
        <v>22</v>
      </c>
      <c r="F2427" s="4" t="s">
        <v>33</v>
      </c>
      <c r="G2427" s="4" t="s">
        <v>34</v>
      </c>
      <c r="H2427" s="4" t="s">
        <v>68</v>
      </c>
      <c r="I2427" s="5">
        <v>2</v>
      </c>
      <c r="J2427" s="6">
        <v>167.9</v>
      </c>
      <c r="K2427" s="7">
        <v>0.15</v>
      </c>
      <c r="L2427" s="6">
        <v>89.55</v>
      </c>
      <c r="M2427" s="6">
        <f t="shared" si="148"/>
        <v>285.43</v>
      </c>
      <c r="N2427" s="6">
        <f t="shared" si="149"/>
        <v>179.1</v>
      </c>
      <c r="O2427" s="6">
        <f t="shared" si="150"/>
        <v>106.33000000000001</v>
      </c>
      <c r="P2427" s="8">
        <f t="shared" si="151"/>
        <v>0.37252566303471957</v>
      </c>
      <c r="Q2427" s="9">
        <f>YEAR(SalesDataTable[[#This Row],[Order Date]])</f>
        <v>2026</v>
      </c>
      <c r="R2427" s="8" t="str">
        <f>"Q"&amp;ROUNDUP(MONTH(SalesDataTable[[#This Row],[Order Date]])/3,0)</f>
        <v>Q4</v>
      </c>
      <c r="S2427" s="5">
        <f>MONTH(SalesDataTable[[#This Row],[Order Date]])</f>
        <v>11</v>
      </c>
      <c r="T2427" s="8" t="str">
        <f>TEXT(SalesDataTable[[#This Row],[Order Date]],"mmm")</f>
        <v>Nov</v>
      </c>
    </row>
    <row r="2428" spans="1:20" ht="15.75" x14ac:dyDescent="0.25">
      <c r="A2428" s="2">
        <v>2737</v>
      </c>
      <c r="B2428" s="3">
        <v>46349</v>
      </c>
      <c r="C2428" s="4" t="s">
        <v>26</v>
      </c>
      <c r="D2428" s="4" t="s">
        <v>47</v>
      </c>
      <c r="E2428" s="4" t="s">
        <v>22</v>
      </c>
      <c r="F2428" s="4" t="s">
        <v>36</v>
      </c>
      <c r="G2428" s="4" t="s">
        <v>43</v>
      </c>
      <c r="H2428" s="4" t="s">
        <v>60</v>
      </c>
      <c r="I2428" s="5">
        <v>2</v>
      </c>
      <c r="J2428" s="6">
        <v>80.709999999999994</v>
      </c>
      <c r="K2428" s="7">
        <v>0.1</v>
      </c>
      <c r="L2428" s="6">
        <v>39.33</v>
      </c>
      <c r="M2428" s="6">
        <f t="shared" si="148"/>
        <v>145.27799999999999</v>
      </c>
      <c r="N2428" s="6">
        <f t="shared" si="149"/>
        <v>78.66</v>
      </c>
      <c r="O2428" s="6">
        <f t="shared" si="150"/>
        <v>66.617999999999995</v>
      </c>
      <c r="P2428" s="8">
        <f t="shared" si="151"/>
        <v>0.45855532152149669</v>
      </c>
      <c r="Q2428" s="9">
        <f>YEAR(SalesDataTable[[#This Row],[Order Date]])</f>
        <v>2026</v>
      </c>
      <c r="R2428" s="8" t="str">
        <f>"Q"&amp;ROUNDUP(MONTH(SalesDataTable[[#This Row],[Order Date]])/3,0)</f>
        <v>Q4</v>
      </c>
      <c r="S2428" s="5">
        <f>MONTH(SalesDataTable[[#This Row],[Order Date]])</f>
        <v>11</v>
      </c>
      <c r="T2428" s="8" t="str">
        <f>TEXT(SalesDataTable[[#This Row],[Order Date]],"mmm")</f>
        <v>Nov</v>
      </c>
    </row>
    <row r="2429" spans="1:20" ht="15.75" x14ac:dyDescent="0.25">
      <c r="A2429" s="2">
        <v>3021</v>
      </c>
      <c r="B2429" s="3">
        <v>46349</v>
      </c>
      <c r="C2429" s="4" t="s">
        <v>20</v>
      </c>
      <c r="D2429" s="4" t="s">
        <v>70</v>
      </c>
      <c r="E2429" s="4" t="s">
        <v>22</v>
      </c>
      <c r="F2429" s="4" t="s">
        <v>36</v>
      </c>
      <c r="G2429" s="4" t="s">
        <v>29</v>
      </c>
      <c r="H2429" s="4" t="s">
        <v>66</v>
      </c>
      <c r="I2429" s="5">
        <v>1</v>
      </c>
      <c r="J2429" s="6">
        <v>71.66</v>
      </c>
      <c r="K2429" s="7">
        <v>0.2</v>
      </c>
      <c r="L2429" s="6">
        <v>31.83</v>
      </c>
      <c r="M2429" s="6">
        <f t="shared" si="148"/>
        <v>57.328000000000003</v>
      </c>
      <c r="N2429" s="6">
        <f t="shared" si="149"/>
        <v>31.83</v>
      </c>
      <c r="O2429" s="6">
        <f t="shared" si="150"/>
        <v>25.498000000000005</v>
      </c>
      <c r="P2429" s="8">
        <f t="shared" si="151"/>
        <v>0.44477393245883345</v>
      </c>
      <c r="Q2429" s="9">
        <f>YEAR(SalesDataTable[[#This Row],[Order Date]])</f>
        <v>2026</v>
      </c>
      <c r="R2429" s="8" t="str">
        <f>"Q"&amp;ROUNDUP(MONTH(SalesDataTable[[#This Row],[Order Date]])/3,0)</f>
        <v>Q4</v>
      </c>
      <c r="S2429" s="5">
        <f>MONTH(SalesDataTable[[#This Row],[Order Date]])</f>
        <v>11</v>
      </c>
      <c r="T2429" s="8" t="str">
        <f>TEXT(SalesDataTable[[#This Row],[Order Date]],"mmm")</f>
        <v>Nov</v>
      </c>
    </row>
    <row r="2430" spans="1:20" ht="15.75" x14ac:dyDescent="0.25">
      <c r="A2430" s="2">
        <v>5199</v>
      </c>
      <c r="B2430" s="3">
        <v>46349</v>
      </c>
      <c r="C2430" s="4" t="s">
        <v>31</v>
      </c>
      <c r="D2430" s="4" t="s">
        <v>38</v>
      </c>
      <c r="E2430" s="4" t="s">
        <v>22</v>
      </c>
      <c r="F2430" s="4" t="s">
        <v>23</v>
      </c>
      <c r="G2430" s="4" t="s">
        <v>43</v>
      </c>
      <c r="H2430" s="4" t="s">
        <v>71</v>
      </c>
      <c r="I2430" s="5">
        <v>5</v>
      </c>
      <c r="J2430" s="6">
        <v>125.23</v>
      </c>
      <c r="K2430" s="7">
        <v>0.05</v>
      </c>
      <c r="L2430" s="6">
        <v>59.84</v>
      </c>
      <c r="M2430" s="6">
        <f t="shared" si="148"/>
        <v>594.84249999999997</v>
      </c>
      <c r="N2430" s="6">
        <f t="shared" si="149"/>
        <v>299.20000000000005</v>
      </c>
      <c r="O2430" s="6">
        <f t="shared" si="150"/>
        <v>295.64249999999993</v>
      </c>
      <c r="P2430" s="8">
        <f t="shared" si="151"/>
        <v>0.49700971265503041</v>
      </c>
      <c r="Q2430" s="9">
        <f>YEAR(SalesDataTable[[#This Row],[Order Date]])</f>
        <v>2026</v>
      </c>
      <c r="R2430" s="8" t="str">
        <f>"Q"&amp;ROUNDUP(MONTH(SalesDataTable[[#This Row],[Order Date]])/3,0)</f>
        <v>Q4</v>
      </c>
      <c r="S2430" s="5">
        <f>MONTH(SalesDataTable[[#This Row],[Order Date]])</f>
        <v>11</v>
      </c>
      <c r="T2430" s="8" t="str">
        <f>TEXT(SalesDataTable[[#This Row],[Order Date]],"mmm")</f>
        <v>Nov</v>
      </c>
    </row>
    <row r="2431" spans="1:20" ht="15.75" x14ac:dyDescent="0.25">
      <c r="A2431" s="2">
        <v>1202</v>
      </c>
      <c r="B2431" s="3">
        <v>46350</v>
      </c>
      <c r="C2431" s="4" t="s">
        <v>20</v>
      </c>
      <c r="D2431" s="4" t="s">
        <v>70</v>
      </c>
      <c r="E2431" s="4" t="s">
        <v>48</v>
      </c>
      <c r="F2431" s="4" t="s">
        <v>23</v>
      </c>
      <c r="G2431" s="4" t="s">
        <v>29</v>
      </c>
      <c r="H2431" s="4" t="s">
        <v>30</v>
      </c>
      <c r="I2431" s="5">
        <v>2</v>
      </c>
      <c r="J2431" s="6">
        <v>91.33</v>
      </c>
      <c r="K2431" s="7">
        <v>0.15</v>
      </c>
      <c r="L2431" s="6">
        <v>45.45</v>
      </c>
      <c r="M2431" s="6">
        <f t="shared" si="148"/>
        <v>155.261</v>
      </c>
      <c r="N2431" s="6">
        <f t="shared" si="149"/>
        <v>90.9</v>
      </c>
      <c r="O2431" s="6">
        <f t="shared" si="150"/>
        <v>64.36099999999999</v>
      </c>
      <c r="P2431" s="8">
        <f t="shared" si="151"/>
        <v>0.41453423589954974</v>
      </c>
      <c r="Q2431" s="9">
        <f>YEAR(SalesDataTable[[#This Row],[Order Date]])</f>
        <v>2026</v>
      </c>
      <c r="R2431" s="8" t="str">
        <f>"Q"&amp;ROUNDUP(MONTH(SalesDataTable[[#This Row],[Order Date]])/3,0)</f>
        <v>Q4</v>
      </c>
      <c r="S2431" s="5">
        <f>MONTH(SalesDataTable[[#This Row],[Order Date]])</f>
        <v>11</v>
      </c>
      <c r="T2431" s="8" t="str">
        <f>TEXT(SalesDataTable[[#This Row],[Order Date]],"mmm")</f>
        <v>Nov</v>
      </c>
    </row>
    <row r="2432" spans="1:20" ht="15.75" x14ac:dyDescent="0.25">
      <c r="A2432" s="2">
        <v>1365</v>
      </c>
      <c r="B2432" s="3">
        <v>46350</v>
      </c>
      <c r="C2432" s="4" t="s">
        <v>20</v>
      </c>
      <c r="D2432" s="4" t="s">
        <v>21</v>
      </c>
      <c r="E2432" s="4" t="s">
        <v>48</v>
      </c>
      <c r="F2432" s="4" t="s">
        <v>33</v>
      </c>
      <c r="G2432" s="4" t="s">
        <v>29</v>
      </c>
      <c r="H2432" s="4" t="s">
        <v>57</v>
      </c>
      <c r="I2432" s="5">
        <v>4</v>
      </c>
      <c r="J2432" s="6">
        <v>155.91</v>
      </c>
      <c r="K2432" s="7">
        <v>0</v>
      </c>
      <c r="L2432" s="6">
        <v>79.91</v>
      </c>
      <c r="M2432" s="6">
        <f t="shared" si="148"/>
        <v>623.64</v>
      </c>
      <c r="N2432" s="6">
        <f t="shared" si="149"/>
        <v>319.64</v>
      </c>
      <c r="O2432" s="6">
        <f t="shared" si="150"/>
        <v>304</v>
      </c>
      <c r="P2432" s="8">
        <f t="shared" si="151"/>
        <v>0.48746071451478418</v>
      </c>
      <c r="Q2432" s="9">
        <f>YEAR(SalesDataTable[[#This Row],[Order Date]])</f>
        <v>2026</v>
      </c>
      <c r="R2432" s="8" t="str">
        <f>"Q"&amp;ROUNDUP(MONTH(SalesDataTable[[#This Row],[Order Date]])/3,0)</f>
        <v>Q4</v>
      </c>
      <c r="S2432" s="5">
        <f>MONTH(SalesDataTable[[#This Row],[Order Date]])</f>
        <v>11</v>
      </c>
      <c r="T2432" s="8" t="str">
        <f>TEXT(SalesDataTable[[#This Row],[Order Date]],"mmm")</f>
        <v>Nov</v>
      </c>
    </row>
    <row r="2433" spans="1:20" ht="15.75" x14ac:dyDescent="0.25">
      <c r="A2433" s="2">
        <v>2575</v>
      </c>
      <c r="B2433" s="3">
        <v>46350</v>
      </c>
      <c r="C2433" s="4" t="s">
        <v>31</v>
      </c>
      <c r="D2433" s="4" t="s">
        <v>59</v>
      </c>
      <c r="E2433" s="4" t="s">
        <v>39</v>
      </c>
      <c r="F2433" s="4" t="s">
        <v>23</v>
      </c>
      <c r="G2433" s="4" t="s">
        <v>54</v>
      </c>
      <c r="H2433" s="4" t="s">
        <v>55</v>
      </c>
      <c r="I2433" s="5">
        <v>1</v>
      </c>
      <c r="J2433" s="6">
        <v>39.42</v>
      </c>
      <c r="K2433" s="7">
        <v>0</v>
      </c>
      <c r="L2433" s="6">
        <v>14.63</v>
      </c>
      <c r="M2433" s="6">
        <f t="shared" si="148"/>
        <v>39.42</v>
      </c>
      <c r="N2433" s="6">
        <f t="shared" si="149"/>
        <v>14.63</v>
      </c>
      <c r="O2433" s="6">
        <f t="shared" si="150"/>
        <v>24.79</v>
      </c>
      <c r="P2433" s="8">
        <f t="shared" si="151"/>
        <v>0.62886859462201927</v>
      </c>
      <c r="Q2433" s="9">
        <f>YEAR(SalesDataTable[[#This Row],[Order Date]])</f>
        <v>2026</v>
      </c>
      <c r="R2433" s="8" t="str">
        <f>"Q"&amp;ROUNDUP(MONTH(SalesDataTable[[#This Row],[Order Date]])/3,0)</f>
        <v>Q4</v>
      </c>
      <c r="S2433" s="5">
        <f>MONTH(SalesDataTable[[#This Row],[Order Date]])</f>
        <v>11</v>
      </c>
      <c r="T2433" s="8" t="str">
        <f>TEXT(SalesDataTable[[#This Row],[Order Date]],"mmm")</f>
        <v>Nov</v>
      </c>
    </row>
    <row r="2434" spans="1:20" ht="15.75" x14ac:dyDescent="0.25">
      <c r="A2434" s="2">
        <v>2673</v>
      </c>
      <c r="B2434" s="3">
        <v>46350</v>
      </c>
      <c r="C2434" s="4" t="s">
        <v>31</v>
      </c>
      <c r="D2434" s="4" t="s">
        <v>32</v>
      </c>
      <c r="E2434" s="4" t="s">
        <v>22</v>
      </c>
      <c r="F2434" s="4" t="s">
        <v>23</v>
      </c>
      <c r="G2434" s="4" t="s">
        <v>24</v>
      </c>
      <c r="H2434" s="4" t="s">
        <v>42</v>
      </c>
      <c r="I2434" s="5">
        <v>2</v>
      </c>
      <c r="J2434" s="6">
        <v>51.56</v>
      </c>
      <c r="K2434" s="7">
        <v>0.05</v>
      </c>
      <c r="L2434" s="6">
        <v>22.7</v>
      </c>
      <c r="M2434" s="6">
        <f t="shared" ref="M2434:M2497" si="152">I2434*J2434*(1-K2434)</f>
        <v>97.963999999999999</v>
      </c>
      <c r="N2434" s="6">
        <f t="shared" ref="N2434:N2497" si="153">I2434*L2434</f>
        <v>45.4</v>
      </c>
      <c r="O2434" s="6">
        <f t="shared" ref="O2434:O2497" si="154">M2434-N2434</f>
        <v>52.564</v>
      </c>
      <c r="P2434" s="8">
        <f t="shared" ref="P2434:P2497" si="155">IFERROR(O2434/M2434,0)</f>
        <v>0.5365644522477645</v>
      </c>
      <c r="Q2434" s="9">
        <f>YEAR(SalesDataTable[[#This Row],[Order Date]])</f>
        <v>2026</v>
      </c>
      <c r="R2434" s="8" t="str">
        <f>"Q"&amp;ROUNDUP(MONTH(SalesDataTable[[#This Row],[Order Date]])/3,0)</f>
        <v>Q4</v>
      </c>
      <c r="S2434" s="5">
        <f>MONTH(SalesDataTable[[#This Row],[Order Date]])</f>
        <v>11</v>
      </c>
      <c r="T2434" s="8" t="str">
        <f>TEXT(SalesDataTable[[#This Row],[Order Date]],"mmm")</f>
        <v>Nov</v>
      </c>
    </row>
    <row r="2435" spans="1:20" ht="15.75" x14ac:dyDescent="0.25">
      <c r="A2435" s="2">
        <v>4145</v>
      </c>
      <c r="B2435" s="3">
        <v>46350</v>
      </c>
      <c r="C2435" s="4" t="s">
        <v>20</v>
      </c>
      <c r="D2435" s="4" t="s">
        <v>21</v>
      </c>
      <c r="E2435" s="4" t="s">
        <v>22</v>
      </c>
      <c r="F2435" s="4" t="s">
        <v>23</v>
      </c>
      <c r="G2435" s="4" t="s">
        <v>43</v>
      </c>
      <c r="H2435" s="4" t="s">
        <v>71</v>
      </c>
      <c r="I2435" s="5">
        <v>1</v>
      </c>
      <c r="J2435" s="6">
        <v>120.49</v>
      </c>
      <c r="K2435" s="7">
        <v>0.15</v>
      </c>
      <c r="L2435" s="6">
        <v>61.22</v>
      </c>
      <c r="M2435" s="6">
        <f t="shared" si="152"/>
        <v>102.4165</v>
      </c>
      <c r="N2435" s="6">
        <f t="shared" si="153"/>
        <v>61.22</v>
      </c>
      <c r="O2435" s="6">
        <f t="shared" si="154"/>
        <v>41.1965</v>
      </c>
      <c r="P2435" s="8">
        <f t="shared" si="155"/>
        <v>0.40224475548373556</v>
      </c>
      <c r="Q2435" s="9">
        <f>YEAR(SalesDataTable[[#This Row],[Order Date]])</f>
        <v>2026</v>
      </c>
      <c r="R2435" s="8" t="str">
        <f>"Q"&amp;ROUNDUP(MONTH(SalesDataTable[[#This Row],[Order Date]])/3,0)</f>
        <v>Q4</v>
      </c>
      <c r="S2435" s="5">
        <f>MONTH(SalesDataTable[[#This Row],[Order Date]])</f>
        <v>11</v>
      </c>
      <c r="T2435" s="8" t="str">
        <f>TEXT(SalesDataTable[[#This Row],[Order Date]],"mmm")</f>
        <v>Nov</v>
      </c>
    </row>
    <row r="2436" spans="1:20" ht="15.75" x14ac:dyDescent="0.25">
      <c r="A2436" s="2">
        <v>4610</v>
      </c>
      <c r="B2436" s="3">
        <v>46350</v>
      </c>
      <c r="C2436" s="4" t="s">
        <v>31</v>
      </c>
      <c r="D2436" s="4" t="s">
        <v>72</v>
      </c>
      <c r="E2436" s="4" t="s">
        <v>39</v>
      </c>
      <c r="F2436" s="4" t="s">
        <v>23</v>
      </c>
      <c r="G2436" s="4" t="s">
        <v>29</v>
      </c>
      <c r="H2436" s="4" t="s">
        <v>57</v>
      </c>
      <c r="I2436" s="5">
        <v>2</v>
      </c>
      <c r="J2436" s="6">
        <v>153.96</v>
      </c>
      <c r="K2436" s="7">
        <v>0</v>
      </c>
      <c r="L2436" s="6">
        <v>79.33</v>
      </c>
      <c r="M2436" s="6">
        <f t="shared" si="152"/>
        <v>307.92</v>
      </c>
      <c r="N2436" s="6">
        <f t="shared" si="153"/>
        <v>158.66</v>
      </c>
      <c r="O2436" s="6">
        <f t="shared" si="154"/>
        <v>149.26000000000002</v>
      </c>
      <c r="P2436" s="8">
        <f t="shared" si="155"/>
        <v>0.48473629514159527</v>
      </c>
      <c r="Q2436" s="9">
        <f>YEAR(SalesDataTable[[#This Row],[Order Date]])</f>
        <v>2026</v>
      </c>
      <c r="R2436" s="8" t="str">
        <f>"Q"&amp;ROUNDUP(MONTH(SalesDataTable[[#This Row],[Order Date]])/3,0)</f>
        <v>Q4</v>
      </c>
      <c r="S2436" s="5">
        <f>MONTH(SalesDataTable[[#This Row],[Order Date]])</f>
        <v>11</v>
      </c>
      <c r="T2436" s="8" t="str">
        <f>TEXT(SalesDataTable[[#This Row],[Order Date]],"mmm")</f>
        <v>Nov</v>
      </c>
    </row>
    <row r="2437" spans="1:20" ht="15.75" x14ac:dyDescent="0.25">
      <c r="A2437" s="2">
        <v>4721</v>
      </c>
      <c r="B2437" s="3">
        <v>46350</v>
      </c>
      <c r="C2437" s="4" t="s">
        <v>31</v>
      </c>
      <c r="D2437" s="4" t="s">
        <v>72</v>
      </c>
      <c r="E2437" s="4" t="s">
        <v>39</v>
      </c>
      <c r="F2437" s="4" t="s">
        <v>33</v>
      </c>
      <c r="G2437" s="4" t="s">
        <v>24</v>
      </c>
      <c r="H2437" s="4" t="s">
        <v>46</v>
      </c>
      <c r="I2437" s="5">
        <v>1</v>
      </c>
      <c r="J2437" s="6">
        <v>39.85</v>
      </c>
      <c r="K2437" s="7">
        <v>0</v>
      </c>
      <c r="L2437" s="6">
        <v>16.3</v>
      </c>
      <c r="M2437" s="6">
        <f t="shared" si="152"/>
        <v>39.85</v>
      </c>
      <c r="N2437" s="6">
        <f t="shared" si="153"/>
        <v>16.3</v>
      </c>
      <c r="O2437" s="6">
        <f t="shared" si="154"/>
        <v>23.55</v>
      </c>
      <c r="P2437" s="8">
        <f t="shared" si="155"/>
        <v>0.59096612296110418</v>
      </c>
      <c r="Q2437" s="9">
        <f>YEAR(SalesDataTable[[#This Row],[Order Date]])</f>
        <v>2026</v>
      </c>
      <c r="R2437" s="8" t="str">
        <f>"Q"&amp;ROUNDUP(MONTH(SalesDataTable[[#This Row],[Order Date]])/3,0)</f>
        <v>Q4</v>
      </c>
      <c r="S2437" s="5">
        <f>MONTH(SalesDataTable[[#This Row],[Order Date]])</f>
        <v>11</v>
      </c>
      <c r="T2437" s="8" t="str">
        <f>TEXT(SalesDataTable[[#This Row],[Order Date]],"mmm")</f>
        <v>Nov</v>
      </c>
    </row>
    <row r="2438" spans="1:20" ht="15.75" x14ac:dyDescent="0.25">
      <c r="A2438" s="2">
        <v>324</v>
      </c>
      <c r="B2438" s="3">
        <v>46351</v>
      </c>
      <c r="C2438" s="4" t="s">
        <v>40</v>
      </c>
      <c r="D2438" s="4" t="s">
        <v>67</v>
      </c>
      <c r="E2438" s="4" t="s">
        <v>48</v>
      </c>
      <c r="F2438" s="4" t="s">
        <v>23</v>
      </c>
      <c r="G2438" s="4" t="s">
        <v>24</v>
      </c>
      <c r="H2438" s="4" t="s">
        <v>50</v>
      </c>
      <c r="I2438" s="5">
        <v>2</v>
      </c>
      <c r="J2438" s="6">
        <v>103.88</v>
      </c>
      <c r="K2438" s="7">
        <v>0.15</v>
      </c>
      <c r="L2438" s="6">
        <v>49.26</v>
      </c>
      <c r="M2438" s="6">
        <f t="shared" si="152"/>
        <v>176.59599999999998</v>
      </c>
      <c r="N2438" s="6">
        <f t="shared" si="153"/>
        <v>98.52</v>
      </c>
      <c r="O2438" s="6">
        <f t="shared" si="154"/>
        <v>78.075999999999979</v>
      </c>
      <c r="P2438" s="8">
        <f t="shared" si="155"/>
        <v>0.44211646922920106</v>
      </c>
      <c r="Q2438" s="9">
        <f>YEAR(SalesDataTable[[#This Row],[Order Date]])</f>
        <v>2026</v>
      </c>
      <c r="R2438" s="8" t="str">
        <f>"Q"&amp;ROUNDUP(MONTH(SalesDataTable[[#This Row],[Order Date]])/3,0)</f>
        <v>Q4</v>
      </c>
      <c r="S2438" s="5">
        <f>MONTH(SalesDataTable[[#This Row],[Order Date]])</f>
        <v>11</v>
      </c>
      <c r="T2438" s="8" t="str">
        <f>TEXT(SalesDataTable[[#This Row],[Order Date]],"mmm")</f>
        <v>Nov</v>
      </c>
    </row>
    <row r="2439" spans="1:20" ht="15.75" x14ac:dyDescent="0.25">
      <c r="A2439" s="2">
        <v>559</v>
      </c>
      <c r="B2439" s="3">
        <v>46351</v>
      </c>
      <c r="C2439" s="4" t="s">
        <v>40</v>
      </c>
      <c r="D2439" s="4" t="s">
        <v>51</v>
      </c>
      <c r="E2439" s="4" t="s">
        <v>22</v>
      </c>
      <c r="F2439" s="4" t="s">
        <v>23</v>
      </c>
      <c r="G2439" s="4" t="s">
        <v>34</v>
      </c>
      <c r="H2439" s="4" t="s">
        <v>64</v>
      </c>
      <c r="I2439" s="5">
        <v>2</v>
      </c>
      <c r="J2439" s="6">
        <v>134.19</v>
      </c>
      <c r="K2439" s="7">
        <v>0.1</v>
      </c>
      <c r="L2439" s="6">
        <v>65.39</v>
      </c>
      <c r="M2439" s="6">
        <f t="shared" si="152"/>
        <v>241.542</v>
      </c>
      <c r="N2439" s="6">
        <f t="shared" si="153"/>
        <v>130.78</v>
      </c>
      <c r="O2439" s="6">
        <f t="shared" si="154"/>
        <v>110.762</v>
      </c>
      <c r="P2439" s="8">
        <f t="shared" si="155"/>
        <v>0.45856207202060095</v>
      </c>
      <c r="Q2439" s="9">
        <f>YEAR(SalesDataTable[[#This Row],[Order Date]])</f>
        <v>2026</v>
      </c>
      <c r="R2439" s="8" t="str">
        <f>"Q"&amp;ROUNDUP(MONTH(SalesDataTable[[#This Row],[Order Date]])/3,0)</f>
        <v>Q4</v>
      </c>
      <c r="S2439" s="5">
        <f>MONTH(SalesDataTable[[#This Row],[Order Date]])</f>
        <v>11</v>
      </c>
      <c r="T2439" s="8" t="str">
        <f>TEXT(SalesDataTable[[#This Row],[Order Date]],"mmm")</f>
        <v>Nov</v>
      </c>
    </row>
    <row r="2440" spans="1:20" ht="15.75" x14ac:dyDescent="0.25">
      <c r="A2440" s="2">
        <v>1108</v>
      </c>
      <c r="B2440" s="3">
        <v>46351</v>
      </c>
      <c r="C2440" s="4" t="s">
        <v>26</v>
      </c>
      <c r="D2440" s="4" t="s">
        <v>27</v>
      </c>
      <c r="E2440" s="4" t="s">
        <v>48</v>
      </c>
      <c r="F2440" s="4" t="s">
        <v>33</v>
      </c>
      <c r="G2440" s="4" t="s">
        <v>34</v>
      </c>
      <c r="H2440" s="4" t="s">
        <v>35</v>
      </c>
      <c r="I2440" s="5">
        <v>1</v>
      </c>
      <c r="J2440" s="6">
        <v>37.06</v>
      </c>
      <c r="K2440" s="7">
        <v>0.1</v>
      </c>
      <c r="L2440" s="6">
        <v>13.18</v>
      </c>
      <c r="M2440" s="6">
        <f t="shared" si="152"/>
        <v>33.354000000000006</v>
      </c>
      <c r="N2440" s="6">
        <f t="shared" si="153"/>
        <v>13.18</v>
      </c>
      <c r="O2440" s="6">
        <f t="shared" si="154"/>
        <v>20.174000000000007</v>
      </c>
      <c r="P2440" s="8">
        <f t="shared" si="155"/>
        <v>0.6048449961024166</v>
      </c>
      <c r="Q2440" s="9">
        <f>YEAR(SalesDataTable[[#This Row],[Order Date]])</f>
        <v>2026</v>
      </c>
      <c r="R2440" s="8" t="str">
        <f>"Q"&amp;ROUNDUP(MONTH(SalesDataTable[[#This Row],[Order Date]])/3,0)</f>
        <v>Q4</v>
      </c>
      <c r="S2440" s="5">
        <f>MONTH(SalesDataTable[[#This Row],[Order Date]])</f>
        <v>11</v>
      </c>
      <c r="T2440" s="8" t="str">
        <f>TEXT(SalesDataTable[[#This Row],[Order Date]],"mmm")</f>
        <v>Nov</v>
      </c>
    </row>
    <row r="2441" spans="1:20" ht="15.75" x14ac:dyDescent="0.25">
      <c r="A2441" s="2">
        <v>1344</v>
      </c>
      <c r="B2441" s="3">
        <v>46351</v>
      </c>
      <c r="C2441" s="4" t="s">
        <v>31</v>
      </c>
      <c r="D2441" s="4" t="s">
        <v>59</v>
      </c>
      <c r="E2441" s="4" t="s">
        <v>22</v>
      </c>
      <c r="F2441" s="4" t="s">
        <v>33</v>
      </c>
      <c r="G2441" s="4" t="s">
        <v>34</v>
      </c>
      <c r="H2441" s="4" t="s">
        <v>64</v>
      </c>
      <c r="I2441" s="5">
        <v>4</v>
      </c>
      <c r="J2441" s="6">
        <v>135.21</v>
      </c>
      <c r="K2441" s="7">
        <v>0.05</v>
      </c>
      <c r="L2441" s="6">
        <v>68.64</v>
      </c>
      <c r="M2441" s="6">
        <f t="shared" si="152"/>
        <v>513.798</v>
      </c>
      <c r="N2441" s="6">
        <f t="shared" si="153"/>
        <v>274.56</v>
      </c>
      <c r="O2441" s="6">
        <f t="shared" si="154"/>
        <v>239.238</v>
      </c>
      <c r="P2441" s="8">
        <f t="shared" si="155"/>
        <v>0.46562656919645462</v>
      </c>
      <c r="Q2441" s="9">
        <f>YEAR(SalesDataTable[[#This Row],[Order Date]])</f>
        <v>2026</v>
      </c>
      <c r="R2441" s="8" t="str">
        <f>"Q"&amp;ROUNDUP(MONTH(SalesDataTable[[#This Row],[Order Date]])/3,0)</f>
        <v>Q4</v>
      </c>
      <c r="S2441" s="5">
        <f>MONTH(SalesDataTable[[#This Row],[Order Date]])</f>
        <v>11</v>
      </c>
      <c r="T2441" s="8" t="str">
        <f>TEXT(SalesDataTable[[#This Row],[Order Date]],"mmm")</f>
        <v>Nov</v>
      </c>
    </row>
    <row r="2442" spans="1:20" ht="15.75" x14ac:dyDescent="0.25">
      <c r="A2442" s="2">
        <v>1922</v>
      </c>
      <c r="B2442" s="3">
        <v>46351</v>
      </c>
      <c r="C2442" s="4" t="s">
        <v>20</v>
      </c>
      <c r="D2442" s="4" t="s">
        <v>56</v>
      </c>
      <c r="E2442" s="4" t="s">
        <v>48</v>
      </c>
      <c r="F2442" s="4" t="s">
        <v>23</v>
      </c>
      <c r="G2442" s="4" t="s">
        <v>29</v>
      </c>
      <c r="H2442" s="4" t="s">
        <v>37</v>
      </c>
      <c r="I2442" s="5">
        <v>2</v>
      </c>
      <c r="J2442" s="6">
        <v>145.77000000000001</v>
      </c>
      <c r="K2442" s="7">
        <v>0.1</v>
      </c>
      <c r="L2442" s="6">
        <v>78.14</v>
      </c>
      <c r="M2442" s="6">
        <f t="shared" si="152"/>
        <v>262.38600000000002</v>
      </c>
      <c r="N2442" s="6">
        <f t="shared" si="153"/>
        <v>156.28</v>
      </c>
      <c r="O2442" s="6">
        <f t="shared" si="154"/>
        <v>106.10600000000002</v>
      </c>
      <c r="P2442" s="8">
        <f t="shared" si="155"/>
        <v>0.40438895367893107</v>
      </c>
      <c r="Q2442" s="9">
        <f>YEAR(SalesDataTable[[#This Row],[Order Date]])</f>
        <v>2026</v>
      </c>
      <c r="R2442" s="8" t="str">
        <f>"Q"&amp;ROUNDUP(MONTH(SalesDataTable[[#This Row],[Order Date]])/3,0)</f>
        <v>Q4</v>
      </c>
      <c r="S2442" s="5">
        <f>MONTH(SalesDataTable[[#This Row],[Order Date]])</f>
        <v>11</v>
      </c>
      <c r="T2442" s="8" t="str">
        <f>TEXT(SalesDataTable[[#This Row],[Order Date]],"mmm")</f>
        <v>Nov</v>
      </c>
    </row>
    <row r="2443" spans="1:20" ht="15.75" x14ac:dyDescent="0.25">
      <c r="A2443" s="2">
        <v>2343</v>
      </c>
      <c r="B2443" s="3">
        <v>46351</v>
      </c>
      <c r="C2443" s="4" t="s">
        <v>20</v>
      </c>
      <c r="D2443" s="4" t="s">
        <v>70</v>
      </c>
      <c r="E2443" s="4" t="s">
        <v>39</v>
      </c>
      <c r="F2443" s="4" t="s">
        <v>33</v>
      </c>
      <c r="G2443" s="4" t="s">
        <v>43</v>
      </c>
      <c r="H2443" s="4" t="s">
        <v>71</v>
      </c>
      <c r="I2443" s="5">
        <v>1</v>
      </c>
      <c r="J2443" s="6">
        <v>121.53</v>
      </c>
      <c r="K2443" s="7">
        <v>0.15</v>
      </c>
      <c r="L2443" s="6">
        <v>62.14</v>
      </c>
      <c r="M2443" s="6">
        <f t="shared" si="152"/>
        <v>103.3005</v>
      </c>
      <c r="N2443" s="6">
        <f t="shared" si="153"/>
        <v>62.14</v>
      </c>
      <c r="O2443" s="6">
        <f t="shared" si="154"/>
        <v>41.160499999999999</v>
      </c>
      <c r="P2443" s="8">
        <f t="shared" si="155"/>
        <v>0.39845402490791426</v>
      </c>
      <c r="Q2443" s="9">
        <f>YEAR(SalesDataTable[[#This Row],[Order Date]])</f>
        <v>2026</v>
      </c>
      <c r="R2443" s="8" t="str">
        <f>"Q"&amp;ROUNDUP(MONTH(SalesDataTable[[#This Row],[Order Date]])/3,0)</f>
        <v>Q4</v>
      </c>
      <c r="S2443" s="5">
        <f>MONTH(SalesDataTable[[#This Row],[Order Date]])</f>
        <v>11</v>
      </c>
      <c r="T2443" s="8" t="str">
        <f>TEXT(SalesDataTable[[#This Row],[Order Date]],"mmm")</f>
        <v>Nov</v>
      </c>
    </row>
    <row r="2444" spans="1:20" ht="15.75" x14ac:dyDescent="0.25">
      <c r="A2444" s="2">
        <v>2466</v>
      </c>
      <c r="B2444" s="3">
        <v>46351</v>
      </c>
      <c r="C2444" s="4" t="s">
        <v>31</v>
      </c>
      <c r="D2444" s="4" t="s">
        <v>32</v>
      </c>
      <c r="E2444" s="4" t="s">
        <v>22</v>
      </c>
      <c r="F2444" s="4" t="s">
        <v>36</v>
      </c>
      <c r="G2444" s="4" t="s">
        <v>24</v>
      </c>
      <c r="H2444" s="4" t="s">
        <v>46</v>
      </c>
      <c r="I2444" s="5">
        <v>2</v>
      </c>
      <c r="J2444" s="6">
        <v>40.51</v>
      </c>
      <c r="K2444" s="7">
        <v>0.05</v>
      </c>
      <c r="L2444" s="6">
        <v>16.45</v>
      </c>
      <c r="M2444" s="6">
        <f t="shared" si="152"/>
        <v>76.968999999999994</v>
      </c>
      <c r="N2444" s="6">
        <f t="shared" si="153"/>
        <v>32.9</v>
      </c>
      <c r="O2444" s="6">
        <f t="shared" si="154"/>
        <v>44.068999999999996</v>
      </c>
      <c r="P2444" s="8">
        <f t="shared" si="155"/>
        <v>0.5725551845548208</v>
      </c>
      <c r="Q2444" s="9">
        <f>YEAR(SalesDataTable[[#This Row],[Order Date]])</f>
        <v>2026</v>
      </c>
      <c r="R2444" s="8" t="str">
        <f>"Q"&amp;ROUNDUP(MONTH(SalesDataTable[[#This Row],[Order Date]])/3,0)</f>
        <v>Q4</v>
      </c>
      <c r="S2444" s="5">
        <f>MONTH(SalesDataTable[[#This Row],[Order Date]])</f>
        <v>11</v>
      </c>
      <c r="T2444" s="8" t="str">
        <f>TEXT(SalesDataTable[[#This Row],[Order Date]],"mmm")</f>
        <v>Nov</v>
      </c>
    </row>
    <row r="2445" spans="1:20" ht="15.75" x14ac:dyDescent="0.25">
      <c r="A2445" s="2">
        <v>2647</v>
      </c>
      <c r="B2445" s="3">
        <v>46351</v>
      </c>
      <c r="C2445" s="4" t="s">
        <v>31</v>
      </c>
      <c r="D2445" s="4" t="s">
        <v>45</v>
      </c>
      <c r="E2445" s="4" t="s">
        <v>22</v>
      </c>
      <c r="F2445" s="4" t="s">
        <v>33</v>
      </c>
      <c r="G2445" s="4" t="s">
        <v>29</v>
      </c>
      <c r="H2445" s="4" t="s">
        <v>66</v>
      </c>
      <c r="I2445" s="5">
        <v>1</v>
      </c>
      <c r="J2445" s="6">
        <v>70.099999999999994</v>
      </c>
      <c r="K2445" s="7">
        <v>0.15</v>
      </c>
      <c r="L2445" s="6">
        <v>32.28</v>
      </c>
      <c r="M2445" s="6">
        <f t="shared" si="152"/>
        <v>59.584999999999994</v>
      </c>
      <c r="N2445" s="6">
        <f t="shared" si="153"/>
        <v>32.28</v>
      </c>
      <c r="O2445" s="6">
        <f t="shared" si="154"/>
        <v>27.304999999999993</v>
      </c>
      <c r="P2445" s="8">
        <f t="shared" si="155"/>
        <v>0.45825291600234952</v>
      </c>
      <c r="Q2445" s="9">
        <f>YEAR(SalesDataTable[[#This Row],[Order Date]])</f>
        <v>2026</v>
      </c>
      <c r="R2445" s="8" t="str">
        <f>"Q"&amp;ROUNDUP(MONTH(SalesDataTable[[#This Row],[Order Date]])/3,0)</f>
        <v>Q4</v>
      </c>
      <c r="S2445" s="5">
        <f>MONTH(SalesDataTable[[#This Row],[Order Date]])</f>
        <v>11</v>
      </c>
      <c r="T2445" s="8" t="str">
        <f>TEXT(SalesDataTable[[#This Row],[Order Date]],"mmm")</f>
        <v>Nov</v>
      </c>
    </row>
    <row r="2446" spans="1:20" ht="15.75" x14ac:dyDescent="0.25">
      <c r="A2446" s="2">
        <v>2958</v>
      </c>
      <c r="B2446" s="3">
        <v>46351</v>
      </c>
      <c r="C2446" s="4" t="s">
        <v>26</v>
      </c>
      <c r="D2446" s="4" t="s">
        <v>63</v>
      </c>
      <c r="E2446" s="4" t="s">
        <v>48</v>
      </c>
      <c r="F2446" s="4" t="s">
        <v>33</v>
      </c>
      <c r="G2446" s="4" t="s">
        <v>29</v>
      </c>
      <c r="H2446" s="4" t="s">
        <v>37</v>
      </c>
      <c r="I2446" s="5">
        <v>1</v>
      </c>
      <c r="J2446" s="6">
        <v>144.25</v>
      </c>
      <c r="K2446" s="7">
        <v>0.1</v>
      </c>
      <c r="L2446" s="6">
        <v>79.55</v>
      </c>
      <c r="M2446" s="6">
        <f t="shared" si="152"/>
        <v>129.82500000000002</v>
      </c>
      <c r="N2446" s="6">
        <f t="shared" si="153"/>
        <v>79.55</v>
      </c>
      <c r="O2446" s="6">
        <f t="shared" si="154"/>
        <v>50.27500000000002</v>
      </c>
      <c r="P2446" s="8">
        <f t="shared" si="155"/>
        <v>0.38725207009435791</v>
      </c>
      <c r="Q2446" s="9">
        <f>YEAR(SalesDataTable[[#This Row],[Order Date]])</f>
        <v>2026</v>
      </c>
      <c r="R2446" s="8" t="str">
        <f>"Q"&amp;ROUNDUP(MONTH(SalesDataTable[[#This Row],[Order Date]])/3,0)</f>
        <v>Q4</v>
      </c>
      <c r="S2446" s="5">
        <f>MONTH(SalesDataTable[[#This Row],[Order Date]])</f>
        <v>11</v>
      </c>
      <c r="T2446" s="8" t="str">
        <f>TEXT(SalesDataTable[[#This Row],[Order Date]],"mmm")</f>
        <v>Nov</v>
      </c>
    </row>
    <row r="2447" spans="1:20" ht="15.75" x14ac:dyDescent="0.25">
      <c r="A2447" s="2">
        <v>3527</v>
      </c>
      <c r="B2447" s="3">
        <v>46351</v>
      </c>
      <c r="C2447" s="4" t="s">
        <v>26</v>
      </c>
      <c r="D2447" s="4" t="s">
        <v>47</v>
      </c>
      <c r="E2447" s="4" t="s">
        <v>48</v>
      </c>
      <c r="F2447" s="4" t="s">
        <v>23</v>
      </c>
      <c r="G2447" s="4" t="s">
        <v>29</v>
      </c>
      <c r="H2447" s="4" t="s">
        <v>37</v>
      </c>
      <c r="I2447" s="5">
        <v>4</v>
      </c>
      <c r="J2447" s="6">
        <v>146.19</v>
      </c>
      <c r="K2447" s="7">
        <v>0.1</v>
      </c>
      <c r="L2447" s="6">
        <v>79.569999999999993</v>
      </c>
      <c r="M2447" s="6">
        <f t="shared" si="152"/>
        <v>526.28399999999999</v>
      </c>
      <c r="N2447" s="6">
        <f t="shared" si="153"/>
        <v>318.27999999999997</v>
      </c>
      <c r="O2447" s="6">
        <f t="shared" si="154"/>
        <v>208.00400000000002</v>
      </c>
      <c r="P2447" s="8">
        <f t="shared" si="155"/>
        <v>0.39523147198090769</v>
      </c>
      <c r="Q2447" s="9">
        <f>YEAR(SalesDataTable[[#This Row],[Order Date]])</f>
        <v>2026</v>
      </c>
      <c r="R2447" s="8" t="str">
        <f>"Q"&amp;ROUNDUP(MONTH(SalesDataTable[[#This Row],[Order Date]])/3,0)</f>
        <v>Q4</v>
      </c>
      <c r="S2447" s="5">
        <f>MONTH(SalesDataTable[[#This Row],[Order Date]])</f>
        <v>11</v>
      </c>
      <c r="T2447" s="8" t="str">
        <f>TEXT(SalesDataTable[[#This Row],[Order Date]],"mmm")</f>
        <v>Nov</v>
      </c>
    </row>
    <row r="2448" spans="1:20" ht="15.75" x14ac:dyDescent="0.25">
      <c r="A2448" s="2">
        <v>3729</v>
      </c>
      <c r="B2448" s="3">
        <v>46351</v>
      </c>
      <c r="C2448" s="4" t="s">
        <v>20</v>
      </c>
      <c r="D2448" s="4" t="s">
        <v>56</v>
      </c>
      <c r="E2448" s="4" t="s">
        <v>22</v>
      </c>
      <c r="F2448" s="4" t="s">
        <v>33</v>
      </c>
      <c r="G2448" s="4" t="s">
        <v>43</v>
      </c>
      <c r="H2448" s="4" t="s">
        <v>60</v>
      </c>
      <c r="I2448" s="5">
        <v>1</v>
      </c>
      <c r="J2448" s="6">
        <v>81.89</v>
      </c>
      <c r="K2448" s="7">
        <v>0.05</v>
      </c>
      <c r="L2448" s="6">
        <v>38.33</v>
      </c>
      <c r="M2448" s="6">
        <f t="shared" si="152"/>
        <v>77.79549999999999</v>
      </c>
      <c r="N2448" s="6">
        <f t="shared" si="153"/>
        <v>38.33</v>
      </c>
      <c r="O2448" s="6">
        <f t="shared" si="154"/>
        <v>39.465499999999992</v>
      </c>
      <c r="P2448" s="8">
        <f t="shared" si="155"/>
        <v>0.50729797996028048</v>
      </c>
      <c r="Q2448" s="9">
        <f>YEAR(SalesDataTable[[#This Row],[Order Date]])</f>
        <v>2026</v>
      </c>
      <c r="R2448" s="8" t="str">
        <f>"Q"&amp;ROUNDUP(MONTH(SalesDataTable[[#This Row],[Order Date]])/3,0)</f>
        <v>Q4</v>
      </c>
      <c r="S2448" s="5">
        <f>MONTH(SalesDataTable[[#This Row],[Order Date]])</f>
        <v>11</v>
      </c>
      <c r="T2448" s="8" t="str">
        <f>TEXT(SalesDataTable[[#This Row],[Order Date]],"mmm")</f>
        <v>Nov</v>
      </c>
    </row>
    <row r="2449" spans="1:20" ht="15.75" x14ac:dyDescent="0.25">
      <c r="A2449" s="2">
        <v>4961</v>
      </c>
      <c r="B2449" s="3">
        <v>46351</v>
      </c>
      <c r="C2449" s="4" t="s">
        <v>31</v>
      </c>
      <c r="D2449" s="4" t="s">
        <v>32</v>
      </c>
      <c r="E2449" s="4" t="s">
        <v>39</v>
      </c>
      <c r="F2449" s="4" t="s">
        <v>33</v>
      </c>
      <c r="G2449" s="4" t="s">
        <v>43</v>
      </c>
      <c r="H2449" s="4" t="s">
        <v>49</v>
      </c>
      <c r="I2449" s="5">
        <v>2</v>
      </c>
      <c r="J2449" s="6">
        <v>194.78</v>
      </c>
      <c r="K2449" s="7">
        <v>0.15</v>
      </c>
      <c r="L2449" s="6">
        <v>102.51</v>
      </c>
      <c r="M2449" s="6">
        <f t="shared" si="152"/>
        <v>331.12599999999998</v>
      </c>
      <c r="N2449" s="6">
        <f t="shared" si="153"/>
        <v>205.02</v>
      </c>
      <c r="O2449" s="6">
        <f t="shared" si="154"/>
        <v>126.10599999999997</v>
      </c>
      <c r="P2449" s="8">
        <f t="shared" si="155"/>
        <v>0.38083992196324051</v>
      </c>
      <c r="Q2449" s="9">
        <f>YEAR(SalesDataTable[[#This Row],[Order Date]])</f>
        <v>2026</v>
      </c>
      <c r="R2449" s="8" t="str">
        <f>"Q"&amp;ROUNDUP(MONTH(SalesDataTable[[#This Row],[Order Date]])/3,0)</f>
        <v>Q4</v>
      </c>
      <c r="S2449" s="5">
        <f>MONTH(SalesDataTable[[#This Row],[Order Date]])</f>
        <v>11</v>
      </c>
      <c r="T2449" s="8" t="str">
        <f>TEXT(SalesDataTable[[#This Row],[Order Date]],"mmm")</f>
        <v>Nov</v>
      </c>
    </row>
    <row r="2450" spans="1:20" ht="15.75" x14ac:dyDescent="0.25">
      <c r="A2450" s="2">
        <v>5034</v>
      </c>
      <c r="B2450" s="3">
        <v>46351</v>
      </c>
      <c r="C2450" s="4" t="s">
        <v>26</v>
      </c>
      <c r="D2450" s="4" t="s">
        <v>69</v>
      </c>
      <c r="E2450" s="4" t="s">
        <v>22</v>
      </c>
      <c r="F2450" s="4" t="s">
        <v>23</v>
      </c>
      <c r="G2450" s="4" t="s">
        <v>29</v>
      </c>
      <c r="H2450" s="4" t="s">
        <v>37</v>
      </c>
      <c r="I2450" s="5">
        <v>1</v>
      </c>
      <c r="J2450" s="6">
        <v>141.63</v>
      </c>
      <c r="K2450" s="7">
        <v>0.05</v>
      </c>
      <c r="L2450" s="6">
        <v>77.17</v>
      </c>
      <c r="M2450" s="6">
        <f t="shared" si="152"/>
        <v>134.54849999999999</v>
      </c>
      <c r="N2450" s="6">
        <f t="shared" si="153"/>
        <v>77.17</v>
      </c>
      <c r="O2450" s="6">
        <f t="shared" si="154"/>
        <v>57.378499999999988</v>
      </c>
      <c r="P2450" s="8">
        <f t="shared" si="155"/>
        <v>0.42645217152179321</v>
      </c>
      <c r="Q2450" s="9">
        <f>YEAR(SalesDataTable[[#This Row],[Order Date]])</f>
        <v>2026</v>
      </c>
      <c r="R2450" s="8" t="str">
        <f>"Q"&amp;ROUNDUP(MONTH(SalesDataTable[[#This Row],[Order Date]])/3,0)</f>
        <v>Q4</v>
      </c>
      <c r="S2450" s="5">
        <f>MONTH(SalesDataTable[[#This Row],[Order Date]])</f>
        <v>11</v>
      </c>
      <c r="T2450" s="8" t="str">
        <f>TEXT(SalesDataTable[[#This Row],[Order Date]],"mmm")</f>
        <v>Nov</v>
      </c>
    </row>
    <row r="2451" spans="1:20" ht="15.75" x14ac:dyDescent="0.25">
      <c r="A2451" s="2">
        <v>343</v>
      </c>
      <c r="B2451" s="3">
        <v>46352</v>
      </c>
      <c r="C2451" s="4" t="s">
        <v>31</v>
      </c>
      <c r="D2451" s="4" t="s">
        <v>72</v>
      </c>
      <c r="E2451" s="4" t="s">
        <v>22</v>
      </c>
      <c r="F2451" s="4" t="s">
        <v>23</v>
      </c>
      <c r="G2451" s="4" t="s">
        <v>24</v>
      </c>
      <c r="H2451" s="4" t="s">
        <v>46</v>
      </c>
      <c r="I2451" s="5">
        <v>1</v>
      </c>
      <c r="J2451" s="6">
        <v>40.86</v>
      </c>
      <c r="K2451" s="7">
        <v>0.05</v>
      </c>
      <c r="L2451" s="6">
        <v>17.14</v>
      </c>
      <c r="M2451" s="6">
        <f t="shared" si="152"/>
        <v>38.817</v>
      </c>
      <c r="N2451" s="6">
        <f t="shared" si="153"/>
        <v>17.14</v>
      </c>
      <c r="O2451" s="6">
        <f t="shared" si="154"/>
        <v>21.677</v>
      </c>
      <c r="P2451" s="8">
        <f t="shared" si="155"/>
        <v>0.55844088930107938</v>
      </c>
      <c r="Q2451" s="9">
        <f>YEAR(SalesDataTable[[#This Row],[Order Date]])</f>
        <v>2026</v>
      </c>
      <c r="R2451" s="8" t="str">
        <f>"Q"&amp;ROUNDUP(MONTH(SalesDataTable[[#This Row],[Order Date]])/3,0)</f>
        <v>Q4</v>
      </c>
      <c r="S2451" s="5">
        <f>MONTH(SalesDataTable[[#This Row],[Order Date]])</f>
        <v>11</v>
      </c>
      <c r="T2451" s="8" t="str">
        <f>TEXT(SalesDataTable[[#This Row],[Order Date]],"mmm")</f>
        <v>Nov</v>
      </c>
    </row>
    <row r="2452" spans="1:20" ht="15.75" x14ac:dyDescent="0.25">
      <c r="A2452" s="2">
        <v>405</v>
      </c>
      <c r="B2452" s="3">
        <v>46352</v>
      </c>
      <c r="C2452" s="4" t="s">
        <v>40</v>
      </c>
      <c r="D2452" s="4" t="s">
        <v>53</v>
      </c>
      <c r="E2452" s="4" t="s">
        <v>22</v>
      </c>
      <c r="F2452" s="4" t="s">
        <v>33</v>
      </c>
      <c r="G2452" s="4" t="s">
        <v>29</v>
      </c>
      <c r="H2452" s="4" t="s">
        <v>37</v>
      </c>
      <c r="I2452" s="5">
        <v>1</v>
      </c>
      <c r="J2452" s="6">
        <v>141.61000000000001</v>
      </c>
      <c r="K2452" s="7">
        <v>0.05</v>
      </c>
      <c r="L2452" s="6">
        <v>77.7</v>
      </c>
      <c r="M2452" s="6">
        <f t="shared" si="152"/>
        <v>134.52950000000001</v>
      </c>
      <c r="N2452" s="6">
        <f t="shared" si="153"/>
        <v>77.7</v>
      </c>
      <c r="O2452" s="6">
        <f t="shared" si="154"/>
        <v>56.82950000000001</v>
      </c>
      <c r="P2452" s="8">
        <f t="shared" si="155"/>
        <v>0.42243151130421214</v>
      </c>
      <c r="Q2452" s="9">
        <f>YEAR(SalesDataTable[[#This Row],[Order Date]])</f>
        <v>2026</v>
      </c>
      <c r="R2452" s="8" t="str">
        <f>"Q"&amp;ROUNDUP(MONTH(SalesDataTable[[#This Row],[Order Date]])/3,0)</f>
        <v>Q4</v>
      </c>
      <c r="S2452" s="5">
        <f>MONTH(SalesDataTable[[#This Row],[Order Date]])</f>
        <v>11</v>
      </c>
      <c r="T2452" s="8" t="str">
        <f>TEXT(SalesDataTable[[#This Row],[Order Date]],"mmm")</f>
        <v>Nov</v>
      </c>
    </row>
    <row r="2453" spans="1:20" ht="15.75" x14ac:dyDescent="0.25">
      <c r="A2453" s="2">
        <v>485</v>
      </c>
      <c r="B2453" s="3">
        <v>46352</v>
      </c>
      <c r="C2453" s="4" t="s">
        <v>40</v>
      </c>
      <c r="D2453" s="4" t="s">
        <v>51</v>
      </c>
      <c r="E2453" s="4" t="s">
        <v>22</v>
      </c>
      <c r="F2453" s="4" t="s">
        <v>33</v>
      </c>
      <c r="G2453" s="4" t="s">
        <v>43</v>
      </c>
      <c r="H2453" s="4" t="s">
        <v>71</v>
      </c>
      <c r="I2453" s="5">
        <v>2</v>
      </c>
      <c r="J2453" s="6">
        <v>122.15</v>
      </c>
      <c r="K2453" s="7">
        <v>0.1</v>
      </c>
      <c r="L2453" s="6">
        <v>61.15</v>
      </c>
      <c r="M2453" s="6">
        <f t="shared" si="152"/>
        <v>219.87</v>
      </c>
      <c r="N2453" s="6">
        <f t="shared" si="153"/>
        <v>122.3</v>
      </c>
      <c r="O2453" s="6">
        <f t="shared" si="154"/>
        <v>97.570000000000007</v>
      </c>
      <c r="P2453" s="8">
        <f t="shared" si="155"/>
        <v>0.44376222313185065</v>
      </c>
      <c r="Q2453" s="9">
        <f>YEAR(SalesDataTable[[#This Row],[Order Date]])</f>
        <v>2026</v>
      </c>
      <c r="R2453" s="8" t="str">
        <f>"Q"&amp;ROUNDUP(MONTH(SalesDataTable[[#This Row],[Order Date]])/3,0)</f>
        <v>Q4</v>
      </c>
      <c r="S2453" s="5">
        <f>MONTH(SalesDataTable[[#This Row],[Order Date]])</f>
        <v>11</v>
      </c>
      <c r="T2453" s="8" t="str">
        <f>TEXT(SalesDataTable[[#This Row],[Order Date]],"mmm")</f>
        <v>Nov</v>
      </c>
    </row>
    <row r="2454" spans="1:20" ht="15.75" x14ac:dyDescent="0.25">
      <c r="A2454" s="2">
        <v>807</v>
      </c>
      <c r="B2454" s="3">
        <v>46352</v>
      </c>
      <c r="C2454" s="4" t="s">
        <v>31</v>
      </c>
      <c r="D2454" s="4" t="s">
        <v>45</v>
      </c>
      <c r="E2454" s="4" t="s">
        <v>39</v>
      </c>
      <c r="F2454" s="4" t="s">
        <v>23</v>
      </c>
      <c r="G2454" s="4" t="s">
        <v>34</v>
      </c>
      <c r="H2454" s="4" t="s">
        <v>64</v>
      </c>
      <c r="I2454" s="5">
        <v>5</v>
      </c>
      <c r="J2454" s="6">
        <v>130.24</v>
      </c>
      <c r="K2454" s="7">
        <v>0.1</v>
      </c>
      <c r="L2454" s="6">
        <v>66.75</v>
      </c>
      <c r="M2454" s="6">
        <f t="shared" si="152"/>
        <v>586.08000000000004</v>
      </c>
      <c r="N2454" s="6">
        <f t="shared" si="153"/>
        <v>333.75</v>
      </c>
      <c r="O2454" s="6">
        <f t="shared" si="154"/>
        <v>252.33000000000004</v>
      </c>
      <c r="P2454" s="8">
        <f t="shared" si="155"/>
        <v>0.43053849303849306</v>
      </c>
      <c r="Q2454" s="9">
        <f>YEAR(SalesDataTable[[#This Row],[Order Date]])</f>
        <v>2026</v>
      </c>
      <c r="R2454" s="8" t="str">
        <f>"Q"&amp;ROUNDUP(MONTH(SalesDataTable[[#This Row],[Order Date]])/3,0)</f>
        <v>Q4</v>
      </c>
      <c r="S2454" s="5">
        <f>MONTH(SalesDataTable[[#This Row],[Order Date]])</f>
        <v>11</v>
      </c>
      <c r="T2454" s="8" t="str">
        <f>TEXT(SalesDataTable[[#This Row],[Order Date]],"mmm")</f>
        <v>Nov</v>
      </c>
    </row>
    <row r="2455" spans="1:20" ht="15.75" x14ac:dyDescent="0.25">
      <c r="A2455" s="2">
        <v>1666</v>
      </c>
      <c r="B2455" s="3">
        <v>46352</v>
      </c>
      <c r="C2455" s="4" t="s">
        <v>20</v>
      </c>
      <c r="D2455" s="4" t="s">
        <v>70</v>
      </c>
      <c r="E2455" s="4" t="s">
        <v>28</v>
      </c>
      <c r="F2455" s="4" t="s">
        <v>23</v>
      </c>
      <c r="G2455" s="4" t="s">
        <v>24</v>
      </c>
      <c r="H2455" s="4" t="s">
        <v>42</v>
      </c>
      <c r="I2455" s="5">
        <v>3</v>
      </c>
      <c r="J2455" s="6">
        <v>50.18</v>
      </c>
      <c r="K2455" s="7">
        <v>0.1</v>
      </c>
      <c r="L2455" s="6">
        <v>23.12</v>
      </c>
      <c r="M2455" s="6">
        <f t="shared" si="152"/>
        <v>135.48599999999999</v>
      </c>
      <c r="N2455" s="6">
        <f t="shared" si="153"/>
        <v>69.36</v>
      </c>
      <c r="O2455" s="6">
        <f t="shared" si="154"/>
        <v>66.125999999999991</v>
      </c>
      <c r="P2455" s="8">
        <f t="shared" si="155"/>
        <v>0.4880651875470528</v>
      </c>
      <c r="Q2455" s="9">
        <f>YEAR(SalesDataTable[[#This Row],[Order Date]])</f>
        <v>2026</v>
      </c>
      <c r="R2455" s="8" t="str">
        <f>"Q"&amp;ROUNDUP(MONTH(SalesDataTable[[#This Row],[Order Date]])/3,0)</f>
        <v>Q4</v>
      </c>
      <c r="S2455" s="5">
        <f>MONTH(SalesDataTable[[#This Row],[Order Date]])</f>
        <v>11</v>
      </c>
      <c r="T2455" s="8" t="str">
        <f>TEXT(SalesDataTable[[#This Row],[Order Date]],"mmm")</f>
        <v>Nov</v>
      </c>
    </row>
    <row r="2456" spans="1:20" ht="15.75" x14ac:dyDescent="0.25">
      <c r="A2456" s="2">
        <v>3442</v>
      </c>
      <c r="B2456" s="3">
        <v>46352</v>
      </c>
      <c r="C2456" s="4" t="s">
        <v>20</v>
      </c>
      <c r="D2456" s="4" t="s">
        <v>56</v>
      </c>
      <c r="E2456" s="4" t="s">
        <v>39</v>
      </c>
      <c r="F2456" s="4" t="s">
        <v>33</v>
      </c>
      <c r="G2456" s="4" t="s">
        <v>54</v>
      </c>
      <c r="H2456" s="4" t="s">
        <v>65</v>
      </c>
      <c r="I2456" s="5">
        <v>2</v>
      </c>
      <c r="J2456" s="6">
        <v>50.93</v>
      </c>
      <c r="K2456" s="7">
        <v>0.15</v>
      </c>
      <c r="L2456" s="6">
        <v>22.35</v>
      </c>
      <c r="M2456" s="6">
        <f t="shared" si="152"/>
        <v>86.581000000000003</v>
      </c>
      <c r="N2456" s="6">
        <f t="shared" si="153"/>
        <v>44.7</v>
      </c>
      <c r="O2456" s="6">
        <f t="shared" si="154"/>
        <v>41.881</v>
      </c>
      <c r="P2456" s="8">
        <f t="shared" si="155"/>
        <v>0.48372044674928677</v>
      </c>
      <c r="Q2456" s="9">
        <f>YEAR(SalesDataTable[[#This Row],[Order Date]])</f>
        <v>2026</v>
      </c>
      <c r="R2456" s="8" t="str">
        <f>"Q"&amp;ROUNDUP(MONTH(SalesDataTable[[#This Row],[Order Date]])/3,0)</f>
        <v>Q4</v>
      </c>
      <c r="S2456" s="5">
        <f>MONTH(SalesDataTable[[#This Row],[Order Date]])</f>
        <v>11</v>
      </c>
      <c r="T2456" s="8" t="str">
        <f>TEXT(SalesDataTable[[#This Row],[Order Date]],"mmm")</f>
        <v>Nov</v>
      </c>
    </row>
    <row r="2457" spans="1:20" ht="15.75" x14ac:dyDescent="0.25">
      <c r="A2457" s="2">
        <v>4177</v>
      </c>
      <c r="B2457" s="3">
        <v>46352</v>
      </c>
      <c r="C2457" s="4" t="s">
        <v>31</v>
      </c>
      <c r="D2457" s="4" t="s">
        <v>59</v>
      </c>
      <c r="E2457" s="4" t="s">
        <v>22</v>
      </c>
      <c r="F2457" s="4" t="s">
        <v>36</v>
      </c>
      <c r="G2457" s="4" t="s">
        <v>24</v>
      </c>
      <c r="H2457" s="4" t="s">
        <v>42</v>
      </c>
      <c r="I2457" s="5">
        <v>1</v>
      </c>
      <c r="J2457" s="6">
        <v>49.6</v>
      </c>
      <c r="K2457" s="7">
        <v>0</v>
      </c>
      <c r="L2457" s="6">
        <v>22.62</v>
      </c>
      <c r="M2457" s="6">
        <f t="shared" si="152"/>
        <v>49.6</v>
      </c>
      <c r="N2457" s="6">
        <f t="shared" si="153"/>
        <v>22.62</v>
      </c>
      <c r="O2457" s="6">
        <f t="shared" si="154"/>
        <v>26.98</v>
      </c>
      <c r="P2457" s="8">
        <f t="shared" si="155"/>
        <v>0.5439516129032258</v>
      </c>
      <c r="Q2457" s="9">
        <f>YEAR(SalesDataTable[[#This Row],[Order Date]])</f>
        <v>2026</v>
      </c>
      <c r="R2457" s="8" t="str">
        <f>"Q"&amp;ROUNDUP(MONTH(SalesDataTable[[#This Row],[Order Date]])/3,0)</f>
        <v>Q4</v>
      </c>
      <c r="S2457" s="5">
        <f>MONTH(SalesDataTable[[#This Row],[Order Date]])</f>
        <v>11</v>
      </c>
      <c r="T2457" s="8" t="str">
        <f>TEXT(SalesDataTable[[#This Row],[Order Date]],"mmm")</f>
        <v>Nov</v>
      </c>
    </row>
    <row r="2458" spans="1:20" ht="15.75" x14ac:dyDescent="0.25">
      <c r="A2458" s="2">
        <v>4659</v>
      </c>
      <c r="B2458" s="3">
        <v>46352</v>
      </c>
      <c r="C2458" s="4" t="s">
        <v>26</v>
      </c>
      <c r="D2458" s="4" t="s">
        <v>61</v>
      </c>
      <c r="E2458" s="4" t="s">
        <v>28</v>
      </c>
      <c r="F2458" s="4" t="s">
        <v>36</v>
      </c>
      <c r="G2458" s="4" t="s">
        <v>43</v>
      </c>
      <c r="H2458" s="4" t="s">
        <v>60</v>
      </c>
      <c r="I2458" s="5">
        <v>3</v>
      </c>
      <c r="J2458" s="6">
        <v>83.3</v>
      </c>
      <c r="K2458" s="7">
        <v>0.15</v>
      </c>
      <c r="L2458" s="6">
        <v>38.74</v>
      </c>
      <c r="M2458" s="6">
        <f t="shared" si="152"/>
        <v>212.41499999999996</v>
      </c>
      <c r="N2458" s="6">
        <f t="shared" si="153"/>
        <v>116.22</v>
      </c>
      <c r="O2458" s="6">
        <f t="shared" si="154"/>
        <v>96.194999999999965</v>
      </c>
      <c r="P2458" s="8">
        <f t="shared" si="155"/>
        <v>0.45286349834051259</v>
      </c>
      <c r="Q2458" s="9">
        <f>YEAR(SalesDataTable[[#This Row],[Order Date]])</f>
        <v>2026</v>
      </c>
      <c r="R2458" s="8" t="str">
        <f>"Q"&amp;ROUNDUP(MONTH(SalesDataTable[[#This Row],[Order Date]])/3,0)</f>
        <v>Q4</v>
      </c>
      <c r="S2458" s="5">
        <f>MONTH(SalesDataTable[[#This Row],[Order Date]])</f>
        <v>11</v>
      </c>
      <c r="T2458" s="8" t="str">
        <f>TEXT(SalesDataTable[[#This Row],[Order Date]],"mmm")</f>
        <v>Nov</v>
      </c>
    </row>
    <row r="2459" spans="1:20" ht="15.75" x14ac:dyDescent="0.25">
      <c r="A2459" s="2">
        <v>4667</v>
      </c>
      <c r="B2459" s="3">
        <v>46352</v>
      </c>
      <c r="C2459" s="4" t="s">
        <v>26</v>
      </c>
      <c r="D2459" s="4" t="s">
        <v>69</v>
      </c>
      <c r="E2459" s="4" t="s">
        <v>48</v>
      </c>
      <c r="F2459" s="4" t="s">
        <v>36</v>
      </c>
      <c r="G2459" s="4" t="s">
        <v>34</v>
      </c>
      <c r="H2459" s="4" t="s">
        <v>35</v>
      </c>
      <c r="I2459" s="5">
        <v>1</v>
      </c>
      <c r="J2459" s="6">
        <v>35.89</v>
      </c>
      <c r="K2459" s="7">
        <v>0.05</v>
      </c>
      <c r="L2459" s="6">
        <v>13.53</v>
      </c>
      <c r="M2459" s="6">
        <f t="shared" si="152"/>
        <v>34.095500000000001</v>
      </c>
      <c r="N2459" s="6">
        <f t="shared" si="153"/>
        <v>13.53</v>
      </c>
      <c r="O2459" s="6">
        <f t="shared" si="154"/>
        <v>20.5655</v>
      </c>
      <c r="P2459" s="8">
        <f t="shared" si="155"/>
        <v>0.60317343931017287</v>
      </c>
      <c r="Q2459" s="9">
        <f>YEAR(SalesDataTable[[#This Row],[Order Date]])</f>
        <v>2026</v>
      </c>
      <c r="R2459" s="8" t="str">
        <f>"Q"&amp;ROUNDUP(MONTH(SalesDataTable[[#This Row],[Order Date]])/3,0)</f>
        <v>Q4</v>
      </c>
      <c r="S2459" s="5">
        <f>MONTH(SalesDataTable[[#This Row],[Order Date]])</f>
        <v>11</v>
      </c>
      <c r="T2459" s="8" t="str">
        <f>TEXT(SalesDataTable[[#This Row],[Order Date]],"mmm")</f>
        <v>Nov</v>
      </c>
    </row>
    <row r="2460" spans="1:20" ht="15.75" x14ac:dyDescent="0.25">
      <c r="A2460" s="2">
        <v>197</v>
      </c>
      <c r="B2460" s="3">
        <v>46353</v>
      </c>
      <c r="C2460" s="4" t="s">
        <v>40</v>
      </c>
      <c r="D2460" s="4" t="s">
        <v>41</v>
      </c>
      <c r="E2460" s="4" t="s">
        <v>39</v>
      </c>
      <c r="F2460" s="4" t="s">
        <v>33</v>
      </c>
      <c r="G2460" s="4" t="s">
        <v>43</v>
      </c>
      <c r="H2460" s="4" t="s">
        <v>49</v>
      </c>
      <c r="I2460" s="5">
        <v>1</v>
      </c>
      <c r="J2460" s="6">
        <v>195.32</v>
      </c>
      <c r="K2460" s="7">
        <v>0</v>
      </c>
      <c r="L2460" s="6">
        <v>103.21</v>
      </c>
      <c r="M2460" s="6">
        <f t="shared" si="152"/>
        <v>195.32</v>
      </c>
      <c r="N2460" s="6">
        <f t="shared" si="153"/>
        <v>103.21</v>
      </c>
      <c r="O2460" s="6">
        <f t="shared" si="154"/>
        <v>92.11</v>
      </c>
      <c r="P2460" s="8">
        <f t="shared" si="155"/>
        <v>0.47158509113250052</v>
      </c>
      <c r="Q2460" s="9">
        <f>YEAR(SalesDataTable[[#This Row],[Order Date]])</f>
        <v>2026</v>
      </c>
      <c r="R2460" s="8" t="str">
        <f>"Q"&amp;ROUNDUP(MONTH(SalesDataTable[[#This Row],[Order Date]])/3,0)</f>
        <v>Q4</v>
      </c>
      <c r="S2460" s="5">
        <f>MONTH(SalesDataTable[[#This Row],[Order Date]])</f>
        <v>11</v>
      </c>
      <c r="T2460" s="8" t="str">
        <f>TEXT(SalesDataTable[[#This Row],[Order Date]],"mmm")</f>
        <v>Nov</v>
      </c>
    </row>
    <row r="2461" spans="1:20" ht="15.75" x14ac:dyDescent="0.25">
      <c r="A2461" s="2">
        <v>361</v>
      </c>
      <c r="B2461" s="3">
        <v>46353</v>
      </c>
      <c r="C2461" s="4" t="s">
        <v>26</v>
      </c>
      <c r="D2461" s="4" t="s">
        <v>47</v>
      </c>
      <c r="E2461" s="4" t="s">
        <v>22</v>
      </c>
      <c r="F2461" s="4" t="s">
        <v>23</v>
      </c>
      <c r="G2461" s="4" t="s">
        <v>34</v>
      </c>
      <c r="H2461" s="4" t="s">
        <v>35</v>
      </c>
      <c r="I2461" s="5">
        <v>1</v>
      </c>
      <c r="J2461" s="6">
        <v>36.36</v>
      </c>
      <c r="K2461" s="7">
        <v>0.05</v>
      </c>
      <c r="L2461" s="6">
        <v>13.33</v>
      </c>
      <c r="M2461" s="6">
        <f t="shared" si="152"/>
        <v>34.541999999999994</v>
      </c>
      <c r="N2461" s="6">
        <f t="shared" si="153"/>
        <v>13.33</v>
      </c>
      <c r="O2461" s="6">
        <f t="shared" si="154"/>
        <v>21.211999999999996</v>
      </c>
      <c r="P2461" s="8">
        <f t="shared" si="155"/>
        <v>0.61409298824619307</v>
      </c>
      <c r="Q2461" s="9">
        <f>YEAR(SalesDataTable[[#This Row],[Order Date]])</f>
        <v>2026</v>
      </c>
      <c r="R2461" s="8" t="str">
        <f>"Q"&amp;ROUNDUP(MONTH(SalesDataTable[[#This Row],[Order Date]])/3,0)</f>
        <v>Q4</v>
      </c>
      <c r="S2461" s="5">
        <f>MONTH(SalesDataTable[[#This Row],[Order Date]])</f>
        <v>11</v>
      </c>
      <c r="T2461" s="8" t="str">
        <f>TEXT(SalesDataTable[[#This Row],[Order Date]],"mmm")</f>
        <v>Nov</v>
      </c>
    </row>
    <row r="2462" spans="1:20" ht="15.75" x14ac:dyDescent="0.25">
      <c r="A2462" s="2">
        <v>841</v>
      </c>
      <c r="B2462" s="3">
        <v>46353</v>
      </c>
      <c r="C2462" s="4" t="s">
        <v>26</v>
      </c>
      <c r="D2462" s="4" t="s">
        <v>63</v>
      </c>
      <c r="E2462" s="4" t="s">
        <v>22</v>
      </c>
      <c r="F2462" s="4" t="s">
        <v>23</v>
      </c>
      <c r="G2462" s="4" t="s">
        <v>34</v>
      </c>
      <c r="H2462" s="4" t="s">
        <v>35</v>
      </c>
      <c r="I2462" s="5">
        <v>2</v>
      </c>
      <c r="J2462" s="6">
        <v>35.85</v>
      </c>
      <c r="K2462" s="7">
        <v>0.05</v>
      </c>
      <c r="L2462" s="6">
        <v>13.69</v>
      </c>
      <c r="M2462" s="6">
        <f t="shared" si="152"/>
        <v>68.114999999999995</v>
      </c>
      <c r="N2462" s="6">
        <f t="shared" si="153"/>
        <v>27.38</v>
      </c>
      <c r="O2462" s="6">
        <f t="shared" si="154"/>
        <v>40.734999999999999</v>
      </c>
      <c r="P2462" s="8">
        <f t="shared" si="155"/>
        <v>0.59803273875064233</v>
      </c>
      <c r="Q2462" s="9">
        <f>YEAR(SalesDataTable[[#This Row],[Order Date]])</f>
        <v>2026</v>
      </c>
      <c r="R2462" s="8" t="str">
        <f>"Q"&amp;ROUNDUP(MONTH(SalesDataTable[[#This Row],[Order Date]])/3,0)</f>
        <v>Q4</v>
      </c>
      <c r="S2462" s="5">
        <f>MONTH(SalesDataTable[[#This Row],[Order Date]])</f>
        <v>11</v>
      </c>
      <c r="T2462" s="8" t="str">
        <f>TEXT(SalesDataTable[[#This Row],[Order Date]],"mmm")</f>
        <v>Nov</v>
      </c>
    </row>
    <row r="2463" spans="1:20" ht="15.75" x14ac:dyDescent="0.25">
      <c r="A2463" s="2">
        <v>903</v>
      </c>
      <c r="B2463" s="3">
        <v>46353</v>
      </c>
      <c r="C2463" s="4" t="s">
        <v>40</v>
      </c>
      <c r="D2463" s="4" t="s">
        <v>53</v>
      </c>
      <c r="E2463" s="4" t="s">
        <v>22</v>
      </c>
      <c r="F2463" s="4" t="s">
        <v>33</v>
      </c>
      <c r="G2463" s="4" t="s">
        <v>34</v>
      </c>
      <c r="H2463" s="4" t="s">
        <v>52</v>
      </c>
      <c r="I2463" s="5">
        <v>4</v>
      </c>
      <c r="J2463" s="6">
        <v>46.73</v>
      </c>
      <c r="K2463" s="7">
        <v>0</v>
      </c>
      <c r="L2463" s="6">
        <v>17.989999999999998</v>
      </c>
      <c r="M2463" s="6">
        <f t="shared" si="152"/>
        <v>186.92</v>
      </c>
      <c r="N2463" s="6">
        <f t="shared" si="153"/>
        <v>71.959999999999994</v>
      </c>
      <c r="O2463" s="6">
        <f t="shared" si="154"/>
        <v>114.96</v>
      </c>
      <c r="P2463" s="8">
        <f t="shared" si="155"/>
        <v>0.61502246950567085</v>
      </c>
      <c r="Q2463" s="9">
        <f>YEAR(SalesDataTable[[#This Row],[Order Date]])</f>
        <v>2026</v>
      </c>
      <c r="R2463" s="8" t="str">
        <f>"Q"&amp;ROUNDUP(MONTH(SalesDataTable[[#This Row],[Order Date]])/3,0)</f>
        <v>Q4</v>
      </c>
      <c r="S2463" s="5">
        <f>MONTH(SalesDataTable[[#This Row],[Order Date]])</f>
        <v>11</v>
      </c>
      <c r="T2463" s="8" t="str">
        <f>TEXT(SalesDataTable[[#This Row],[Order Date]],"mmm")</f>
        <v>Nov</v>
      </c>
    </row>
    <row r="2464" spans="1:20" ht="15.75" x14ac:dyDescent="0.25">
      <c r="A2464" s="2">
        <v>1278</v>
      </c>
      <c r="B2464" s="3">
        <v>46353</v>
      </c>
      <c r="C2464" s="4" t="s">
        <v>40</v>
      </c>
      <c r="D2464" s="4" t="s">
        <v>67</v>
      </c>
      <c r="E2464" s="4" t="s">
        <v>39</v>
      </c>
      <c r="F2464" s="4" t="s">
        <v>23</v>
      </c>
      <c r="G2464" s="4" t="s">
        <v>29</v>
      </c>
      <c r="H2464" s="4" t="s">
        <v>37</v>
      </c>
      <c r="I2464" s="5">
        <v>3</v>
      </c>
      <c r="J2464" s="6">
        <v>143.72</v>
      </c>
      <c r="K2464" s="7">
        <v>0.15</v>
      </c>
      <c r="L2464" s="6">
        <v>78.56</v>
      </c>
      <c r="M2464" s="6">
        <f t="shared" si="152"/>
        <v>366.48599999999999</v>
      </c>
      <c r="N2464" s="6">
        <f t="shared" si="153"/>
        <v>235.68</v>
      </c>
      <c r="O2464" s="6">
        <f t="shared" si="154"/>
        <v>130.80599999999998</v>
      </c>
      <c r="P2464" s="8">
        <f t="shared" si="155"/>
        <v>0.35691950033561987</v>
      </c>
      <c r="Q2464" s="9">
        <f>YEAR(SalesDataTable[[#This Row],[Order Date]])</f>
        <v>2026</v>
      </c>
      <c r="R2464" s="8" t="str">
        <f>"Q"&amp;ROUNDUP(MONTH(SalesDataTable[[#This Row],[Order Date]])/3,0)</f>
        <v>Q4</v>
      </c>
      <c r="S2464" s="5">
        <f>MONTH(SalesDataTable[[#This Row],[Order Date]])</f>
        <v>11</v>
      </c>
      <c r="T2464" s="8" t="str">
        <f>TEXT(SalesDataTable[[#This Row],[Order Date]],"mmm")</f>
        <v>Nov</v>
      </c>
    </row>
    <row r="2465" spans="1:20" ht="15.75" x14ac:dyDescent="0.25">
      <c r="A2465" s="2">
        <v>2091</v>
      </c>
      <c r="B2465" s="3">
        <v>46353</v>
      </c>
      <c r="C2465" s="4" t="s">
        <v>26</v>
      </c>
      <c r="D2465" s="4" t="s">
        <v>63</v>
      </c>
      <c r="E2465" s="4" t="s">
        <v>48</v>
      </c>
      <c r="F2465" s="4" t="s">
        <v>33</v>
      </c>
      <c r="G2465" s="4" t="s">
        <v>54</v>
      </c>
      <c r="H2465" s="4" t="s">
        <v>62</v>
      </c>
      <c r="I2465" s="5">
        <v>1</v>
      </c>
      <c r="J2465" s="6">
        <v>35.590000000000003</v>
      </c>
      <c r="K2465" s="7">
        <v>0</v>
      </c>
      <c r="L2465" s="6">
        <v>13.57</v>
      </c>
      <c r="M2465" s="6">
        <f t="shared" si="152"/>
        <v>35.590000000000003</v>
      </c>
      <c r="N2465" s="6">
        <f t="shared" si="153"/>
        <v>13.57</v>
      </c>
      <c r="O2465" s="6">
        <f t="shared" si="154"/>
        <v>22.020000000000003</v>
      </c>
      <c r="P2465" s="8">
        <f t="shared" si="155"/>
        <v>0.61871312166338865</v>
      </c>
      <c r="Q2465" s="9">
        <f>YEAR(SalesDataTable[[#This Row],[Order Date]])</f>
        <v>2026</v>
      </c>
      <c r="R2465" s="8" t="str">
        <f>"Q"&amp;ROUNDUP(MONTH(SalesDataTable[[#This Row],[Order Date]])/3,0)</f>
        <v>Q4</v>
      </c>
      <c r="S2465" s="5">
        <f>MONTH(SalesDataTable[[#This Row],[Order Date]])</f>
        <v>11</v>
      </c>
      <c r="T2465" s="8" t="str">
        <f>TEXT(SalesDataTable[[#This Row],[Order Date]],"mmm")</f>
        <v>Nov</v>
      </c>
    </row>
    <row r="2466" spans="1:20" ht="15.75" x14ac:dyDescent="0.25">
      <c r="A2466" s="2">
        <v>3070</v>
      </c>
      <c r="B2466" s="3">
        <v>46353</v>
      </c>
      <c r="C2466" s="4" t="s">
        <v>40</v>
      </c>
      <c r="D2466" s="4" t="s">
        <v>67</v>
      </c>
      <c r="E2466" s="4" t="s">
        <v>48</v>
      </c>
      <c r="F2466" s="4" t="s">
        <v>23</v>
      </c>
      <c r="G2466" s="4" t="s">
        <v>29</v>
      </c>
      <c r="H2466" s="4" t="s">
        <v>66</v>
      </c>
      <c r="I2466" s="5">
        <v>4</v>
      </c>
      <c r="J2466" s="6">
        <v>71.11</v>
      </c>
      <c r="K2466" s="7">
        <v>0.05</v>
      </c>
      <c r="L2466" s="6">
        <v>32.25</v>
      </c>
      <c r="M2466" s="6">
        <f t="shared" si="152"/>
        <v>270.21799999999996</v>
      </c>
      <c r="N2466" s="6">
        <f t="shared" si="153"/>
        <v>129</v>
      </c>
      <c r="O2466" s="6">
        <f t="shared" si="154"/>
        <v>141.21799999999996</v>
      </c>
      <c r="P2466" s="8">
        <f t="shared" si="155"/>
        <v>0.52260767232382732</v>
      </c>
      <c r="Q2466" s="9">
        <f>YEAR(SalesDataTable[[#This Row],[Order Date]])</f>
        <v>2026</v>
      </c>
      <c r="R2466" s="8" t="str">
        <f>"Q"&amp;ROUNDUP(MONTH(SalesDataTable[[#This Row],[Order Date]])/3,0)</f>
        <v>Q4</v>
      </c>
      <c r="S2466" s="5">
        <f>MONTH(SalesDataTable[[#This Row],[Order Date]])</f>
        <v>11</v>
      </c>
      <c r="T2466" s="8" t="str">
        <f>TEXT(SalesDataTable[[#This Row],[Order Date]],"mmm")</f>
        <v>Nov</v>
      </c>
    </row>
    <row r="2467" spans="1:20" ht="15.75" x14ac:dyDescent="0.25">
      <c r="A2467" s="2">
        <v>4007</v>
      </c>
      <c r="B2467" s="3">
        <v>46353</v>
      </c>
      <c r="C2467" s="4" t="s">
        <v>20</v>
      </c>
      <c r="D2467" s="4" t="s">
        <v>56</v>
      </c>
      <c r="E2467" s="4" t="s">
        <v>48</v>
      </c>
      <c r="F2467" s="4" t="s">
        <v>36</v>
      </c>
      <c r="G2467" s="4" t="s">
        <v>24</v>
      </c>
      <c r="H2467" s="4" t="s">
        <v>42</v>
      </c>
      <c r="I2467" s="5">
        <v>5</v>
      </c>
      <c r="J2467" s="6">
        <v>51.04</v>
      </c>
      <c r="K2467" s="7">
        <v>0</v>
      </c>
      <c r="L2467" s="6">
        <v>22.69</v>
      </c>
      <c r="M2467" s="6">
        <f t="shared" si="152"/>
        <v>255.2</v>
      </c>
      <c r="N2467" s="6">
        <f t="shared" si="153"/>
        <v>113.45</v>
      </c>
      <c r="O2467" s="6">
        <f t="shared" si="154"/>
        <v>141.75</v>
      </c>
      <c r="P2467" s="8">
        <f t="shared" si="155"/>
        <v>0.55544670846394983</v>
      </c>
      <c r="Q2467" s="9">
        <f>YEAR(SalesDataTable[[#This Row],[Order Date]])</f>
        <v>2026</v>
      </c>
      <c r="R2467" s="8" t="str">
        <f>"Q"&amp;ROUNDUP(MONTH(SalesDataTable[[#This Row],[Order Date]])/3,0)</f>
        <v>Q4</v>
      </c>
      <c r="S2467" s="5">
        <f>MONTH(SalesDataTable[[#This Row],[Order Date]])</f>
        <v>11</v>
      </c>
      <c r="T2467" s="8" t="str">
        <f>TEXT(SalesDataTable[[#This Row],[Order Date]],"mmm")</f>
        <v>Nov</v>
      </c>
    </row>
    <row r="2468" spans="1:20" ht="15.75" x14ac:dyDescent="0.25">
      <c r="A2468" s="2">
        <v>4488</v>
      </c>
      <c r="B2468" s="3">
        <v>46353</v>
      </c>
      <c r="C2468" s="4" t="s">
        <v>26</v>
      </c>
      <c r="D2468" s="4" t="s">
        <v>69</v>
      </c>
      <c r="E2468" s="4" t="s">
        <v>39</v>
      </c>
      <c r="F2468" s="4" t="s">
        <v>23</v>
      </c>
      <c r="G2468" s="4" t="s">
        <v>34</v>
      </c>
      <c r="H2468" s="4" t="s">
        <v>68</v>
      </c>
      <c r="I2468" s="5">
        <v>3</v>
      </c>
      <c r="J2468" s="6">
        <v>161.66</v>
      </c>
      <c r="K2468" s="7">
        <v>0.05</v>
      </c>
      <c r="L2468" s="6">
        <v>88.3</v>
      </c>
      <c r="M2468" s="6">
        <f t="shared" si="152"/>
        <v>460.73099999999999</v>
      </c>
      <c r="N2468" s="6">
        <f t="shared" si="153"/>
        <v>264.89999999999998</v>
      </c>
      <c r="O2468" s="6">
        <f t="shared" si="154"/>
        <v>195.83100000000002</v>
      </c>
      <c r="P2468" s="8">
        <f t="shared" si="155"/>
        <v>0.42504411467863029</v>
      </c>
      <c r="Q2468" s="9">
        <f>YEAR(SalesDataTable[[#This Row],[Order Date]])</f>
        <v>2026</v>
      </c>
      <c r="R2468" s="8" t="str">
        <f>"Q"&amp;ROUNDUP(MONTH(SalesDataTable[[#This Row],[Order Date]])/3,0)</f>
        <v>Q4</v>
      </c>
      <c r="S2468" s="5">
        <f>MONTH(SalesDataTable[[#This Row],[Order Date]])</f>
        <v>11</v>
      </c>
      <c r="T2468" s="8" t="str">
        <f>TEXT(SalesDataTable[[#This Row],[Order Date]],"mmm")</f>
        <v>Nov</v>
      </c>
    </row>
    <row r="2469" spans="1:20" ht="15.75" x14ac:dyDescent="0.25">
      <c r="A2469" s="2">
        <v>5159</v>
      </c>
      <c r="B2469" s="3">
        <v>46353</v>
      </c>
      <c r="C2469" s="4" t="s">
        <v>40</v>
      </c>
      <c r="D2469" s="4" t="s">
        <v>67</v>
      </c>
      <c r="E2469" s="4" t="s">
        <v>22</v>
      </c>
      <c r="F2469" s="4" t="s">
        <v>36</v>
      </c>
      <c r="G2469" s="4" t="s">
        <v>43</v>
      </c>
      <c r="H2469" s="4" t="s">
        <v>60</v>
      </c>
      <c r="I2469" s="5">
        <v>2</v>
      </c>
      <c r="J2469" s="6">
        <v>80.400000000000006</v>
      </c>
      <c r="K2469" s="7">
        <v>0.15</v>
      </c>
      <c r="L2469" s="6">
        <v>38.869999999999997</v>
      </c>
      <c r="M2469" s="6">
        <f t="shared" si="152"/>
        <v>136.68</v>
      </c>
      <c r="N2469" s="6">
        <f t="shared" si="153"/>
        <v>77.739999999999995</v>
      </c>
      <c r="O2469" s="6">
        <f t="shared" si="154"/>
        <v>58.940000000000012</v>
      </c>
      <c r="P2469" s="8">
        <f t="shared" si="155"/>
        <v>0.43122622183201648</v>
      </c>
      <c r="Q2469" s="9">
        <f>YEAR(SalesDataTable[[#This Row],[Order Date]])</f>
        <v>2026</v>
      </c>
      <c r="R2469" s="8" t="str">
        <f>"Q"&amp;ROUNDUP(MONTH(SalesDataTable[[#This Row],[Order Date]])/3,0)</f>
        <v>Q4</v>
      </c>
      <c r="S2469" s="5">
        <f>MONTH(SalesDataTable[[#This Row],[Order Date]])</f>
        <v>11</v>
      </c>
      <c r="T2469" s="8" t="str">
        <f>TEXT(SalesDataTable[[#This Row],[Order Date]],"mmm")</f>
        <v>Nov</v>
      </c>
    </row>
    <row r="2470" spans="1:20" ht="15.75" x14ac:dyDescent="0.25">
      <c r="A2470" s="2">
        <v>669</v>
      </c>
      <c r="B2470" s="3">
        <v>46354</v>
      </c>
      <c r="C2470" s="4" t="s">
        <v>31</v>
      </c>
      <c r="D2470" s="4" t="s">
        <v>38</v>
      </c>
      <c r="E2470" s="4" t="s">
        <v>22</v>
      </c>
      <c r="F2470" s="4" t="s">
        <v>23</v>
      </c>
      <c r="G2470" s="4" t="s">
        <v>54</v>
      </c>
      <c r="H2470" s="4" t="s">
        <v>62</v>
      </c>
      <c r="I2470" s="5">
        <v>3</v>
      </c>
      <c r="J2470" s="6">
        <v>36.81</v>
      </c>
      <c r="K2470" s="7">
        <v>0.05</v>
      </c>
      <c r="L2470" s="6">
        <v>13.82</v>
      </c>
      <c r="M2470" s="6">
        <f t="shared" si="152"/>
        <v>104.9085</v>
      </c>
      <c r="N2470" s="6">
        <f t="shared" si="153"/>
        <v>41.46</v>
      </c>
      <c r="O2470" s="6">
        <f t="shared" si="154"/>
        <v>63.448500000000003</v>
      </c>
      <c r="P2470" s="8">
        <f t="shared" si="155"/>
        <v>0.60479846723573405</v>
      </c>
      <c r="Q2470" s="9">
        <f>YEAR(SalesDataTable[[#This Row],[Order Date]])</f>
        <v>2026</v>
      </c>
      <c r="R2470" s="8" t="str">
        <f>"Q"&amp;ROUNDUP(MONTH(SalesDataTable[[#This Row],[Order Date]])/3,0)</f>
        <v>Q4</v>
      </c>
      <c r="S2470" s="5">
        <f>MONTH(SalesDataTable[[#This Row],[Order Date]])</f>
        <v>11</v>
      </c>
      <c r="T2470" s="8" t="str">
        <f>TEXT(SalesDataTable[[#This Row],[Order Date]],"mmm")</f>
        <v>Nov</v>
      </c>
    </row>
    <row r="2471" spans="1:20" ht="15.75" x14ac:dyDescent="0.25">
      <c r="A2471" s="2">
        <v>686</v>
      </c>
      <c r="B2471" s="3">
        <v>46354</v>
      </c>
      <c r="C2471" s="4" t="s">
        <v>26</v>
      </c>
      <c r="D2471" s="4" t="s">
        <v>63</v>
      </c>
      <c r="E2471" s="4" t="s">
        <v>48</v>
      </c>
      <c r="F2471" s="4" t="s">
        <v>23</v>
      </c>
      <c r="G2471" s="4" t="s">
        <v>34</v>
      </c>
      <c r="H2471" s="4" t="s">
        <v>64</v>
      </c>
      <c r="I2471" s="5">
        <v>2</v>
      </c>
      <c r="J2471" s="6">
        <v>132.61000000000001</v>
      </c>
      <c r="K2471" s="7">
        <v>0.1</v>
      </c>
      <c r="L2471" s="6">
        <v>67.3</v>
      </c>
      <c r="M2471" s="6">
        <f t="shared" si="152"/>
        <v>238.69800000000004</v>
      </c>
      <c r="N2471" s="6">
        <f t="shared" si="153"/>
        <v>134.6</v>
      </c>
      <c r="O2471" s="6">
        <f t="shared" si="154"/>
        <v>104.09800000000004</v>
      </c>
      <c r="P2471" s="8">
        <f t="shared" si="155"/>
        <v>0.43610755012610086</v>
      </c>
      <c r="Q2471" s="9">
        <f>YEAR(SalesDataTable[[#This Row],[Order Date]])</f>
        <v>2026</v>
      </c>
      <c r="R2471" s="8" t="str">
        <f>"Q"&amp;ROUNDUP(MONTH(SalesDataTable[[#This Row],[Order Date]])/3,0)</f>
        <v>Q4</v>
      </c>
      <c r="S2471" s="5">
        <f>MONTH(SalesDataTable[[#This Row],[Order Date]])</f>
        <v>11</v>
      </c>
      <c r="T2471" s="8" t="str">
        <f>TEXT(SalesDataTable[[#This Row],[Order Date]],"mmm")</f>
        <v>Nov</v>
      </c>
    </row>
    <row r="2472" spans="1:20" ht="15.75" x14ac:dyDescent="0.25">
      <c r="A2472" s="2">
        <v>990</v>
      </c>
      <c r="B2472" s="3">
        <v>46354</v>
      </c>
      <c r="C2472" s="4" t="s">
        <v>20</v>
      </c>
      <c r="D2472" s="4" t="s">
        <v>70</v>
      </c>
      <c r="E2472" s="4" t="s">
        <v>22</v>
      </c>
      <c r="F2472" s="4" t="s">
        <v>23</v>
      </c>
      <c r="G2472" s="4" t="s">
        <v>24</v>
      </c>
      <c r="H2472" s="4" t="s">
        <v>46</v>
      </c>
      <c r="I2472" s="5">
        <v>5</v>
      </c>
      <c r="J2472" s="6">
        <v>39.79</v>
      </c>
      <c r="K2472" s="7">
        <v>0.1</v>
      </c>
      <c r="L2472" s="6">
        <v>17.09</v>
      </c>
      <c r="M2472" s="6">
        <f t="shared" si="152"/>
        <v>179.05500000000001</v>
      </c>
      <c r="N2472" s="6">
        <f t="shared" si="153"/>
        <v>85.45</v>
      </c>
      <c r="O2472" s="6">
        <f t="shared" si="154"/>
        <v>93.605000000000004</v>
      </c>
      <c r="P2472" s="8">
        <f t="shared" si="155"/>
        <v>0.52277233252352628</v>
      </c>
      <c r="Q2472" s="9">
        <f>YEAR(SalesDataTable[[#This Row],[Order Date]])</f>
        <v>2026</v>
      </c>
      <c r="R2472" s="8" t="str">
        <f>"Q"&amp;ROUNDUP(MONTH(SalesDataTable[[#This Row],[Order Date]])/3,0)</f>
        <v>Q4</v>
      </c>
      <c r="S2472" s="5">
        <f>MONTH(SalesDataTable[[#This Row],[Order Date]])</f>
        <v>11</v>
      </c>
      <c r="T2472" s="8" t="str">
        <f>TEXT(SalesDataTable[[#This Row],[Order Date]],"mmm")</f>
        <v>Nov</v>
      </c>
    </row>
    <row r="2473" spans="1:20" ht="15.75" x14ac:dyDescent="0.25">
      <c r="A2473" s="2">
        <v>1134</v>
      </c>
      <c r="B2473" s="3">
        <v>46354</v>
      </c>
      <c r="C2473" s="4" t="s">
        <v>40</v>
      </c>
      <c r="D2473" s="4" t="s">
        <v>41</v>
      </c>
      <c r="E2473" s="4" t="s">
        <v>22</v>
      </c>
      <c r="F2473" s="4" t="s">
        <v>23</v>
      </c>
      <c r="G2473" s="4" t="s">
        <v>34</v>
      </c>
      <c r="H2473" s="4" t="s">
        <v>35</v>
      </c>
      <c r="I2473" s="5">
        <v>2</v>
      </c>
      <c r="J2473" s="6">
        <v>36.119999999999997</v>
      </c>
      <c r="K2473" s="7">
        <v>0.1</v>
      </c>
      <c r="L2473" s="6">
        <v>13.61</v>
      </c>
      <c r="M2473" s="6">
        <f t="shared" si="152"/>
        <v>65.015999999999991</v>
      </c>
      <c r="N2473" s="6">
        <f t="shared" si="153"/>
        <v>27.22</v>
      </c>
      <c r="O2473" s="6">
        <f t="shared" si="154"/>
        <v>37.795999999999992</v>
      </c>
      <c r="P2473" s="8">
        <f t="shared" si="155"/>
        <v>0.58133382551987201</v>
      </c>
      <c r="Q2473" s="9">
        <f>YEAR(SalesDataTable[[#This Row],[Order Date]])</f>
        <v>2026</v>
      </c>
      <c r="R2473" s="8" t="str">
        <f>"Q"&amp;ROUNDUP(MONTH(SalesDataTable[[#This Row],[Order Date]])/3,0)</f>
        <v>Q4</v>
      </c>
      <c r="S2473" s="5">
        <f>MONTH(SalesDataTable[[#This Row],[Order Date]])</f>
        <v>11</v>
      </c>
      <c r="T2473" s="8" t="str">
        <f>TEXT(SalesDataTable[[#This Row],[Order Date]],"mmm")</f>
        <v>Nov</v>
      </c>
    </row>
    <row r="2474" spans="1:20" ht="15.75" x14ac:dyDescent="0.25">
      <c r="A2474" s="2">
        <v>1770</v>
      </c>
      <c r="B2474" s="3">
        <v>46354</v>
      </c>
      <c r="C2474" s="4" t="s">
        <v>40</v>
      </c>
      <c r="D2474" s="4" t="s">
        <v>51</v>
      </c>
      <c r="E2474" s="4" t="s">
        <v>39</v>
      </c>
      <c r="F2474" s="4" t="s">
        <v>23</v>
      </c>
      <c r="G2474" s="4" t="s">
        <v>29</v>
      </c>
      <c r="H2474" s="4" t="s">
        <v>57</v>
      </c>
      <c r="I2474" s="5">
        <v>5</v>
      </c>
      <c r="J2474" s="6">
        <v>153.93</v>
      </c>
      <c r="K2474" s="7">
        <v>0.05</v>
      </c>
      <c r="L2474" s="6">
        <v>77.27</v>
      </c>
      <c r="M2474" s="6">
        <f t="shared" si="152"/>
        <v>731.16750000000002</v>
      </c>
      <c r="N2474" s="6">
        <f t="shared" si="153"/>
        <v>386.34999999999997</v>
      </c>
      <c r="O2474" s="6">
        <f t="shared" si="154"/>
        <v>344.81750000000005</v>
      </c>
      <c r="P2474" s="8">
        <f t="shared" si="155"/>
        <v>0.4715985051304934</v>
      </c>
      <c r="Q2474" s="9">
        <f>YEAR(SalesDataTable[[#This Row],[Order Date]])</f>
        <v>2026</v>
      </c>
      <c r="R2474" s="8" t="str">
        <f>"Q"&amp;ROUNDUP(MONTH(SalesDataTable[[#This Row],[Order Date]])/3,0)</f>
        <v>Q4</v>
      </c>
      <c r="S2474" s="5">
        <f>MONTH(SalesDataTable[[#This Row],[Order Date]])</f>
        <v>11</v>
      </c>
      <c r="T2474" s="8" t="str">
        <f>TEXT(SalesDataTable[[#This Row],[Order Date]],"mmm")</f>
        <v>Nov</v>
      </c>
    </row>
    <row r="2475" spans="1:20" ht="15.75" x14ac:dyDescent="0.25">
      <c r="A2475" s="2">
        <v>3396</v>
      </c>
      <c r="B2475" s="3">
        <v>46354</v>
      </c>
      <c r="C2475" s="4" t="s">
        <v>31</v>
      </c>
      <c r="D2475" s="4" t="s">
        <v>38</v>
      </c>
      <c r="E2475" s="4" t="s">
        <v>39</v>
      </c>
      <c r="F2475" s="4" t="s">
        <v>33</v>
      </c>
      <c r="G2475" s="4" t="s">
        <v>54</v>
      </c>
      <c r="H2475" s="4" t="s">
        <v>65</v>
      </c>
      <c r="I2475" s="5">
        <v>3</v>
      </c>
      <c r="J2475" s="6">
        <v>50.67</v>
      </c>
      <c r="K2475" s="7">
        <v>0.05</v>
      </c>
      <c r="L2475" s="6">
        <v>22.25</v>
      </c>
      <c r="M2475" s="6">
        <f t="shared" si="152"/>
        <v>144.40949999999998</v>
      </c>
      <c r="N2475" s="6">
        <f t="shared" si="153"/>
        <v>66.75</v>
      </c>
      <c r="O2475" s="6">
        <f t="shared" si="154"/>
        <v>77.65949999999998</v>
      </c>
      <c r="P2475" s="8">
        <f t="shared" si="155"/>
        <v>0.53777279195620775</v>
      </c>
      <c r="Q2475" s="9">
        <f>YEAR(SalesDataTable[[#This Row],[Order Date]])</f>
        <v>2026</v>
      </c>
      <c r="R2475" s="8" t="str">
        <f>"Q"&amp;ROUNDUP(MONTH(SalesDataTable[[#This Row],[Order Date]])/3,0)</f>
        <v>Q4</v>
      </c>
      <c r="S2475" s="5">
        <f>MONTH(SalesDataTable[[#This Row],[Order Date]])</f>
        <v>11</v>
      </c>
      <c r="T2475" s="8" t="str">
        <f>TEXT(SalesDataTable[[#This Row],[Order Date]],"mmm")</f>
        <v>Nov</v>
      </c>
    </row>
    <row r="2476" spans="1:20" ht="15.75" x14ac:dyDescent="0.25">
      <c r="A2476" s="2">
        <v>4259</v>
      </c>
      <c r="B2476" s="3">
        <v>46354</v>
      </c>
      <c r="C2476" s="4" t="s">
        <v>31</v>
      </c>
      <c r="D2476" s="4" t="s">
        <v>38</v>
      </c>
      <c r="E2476" s="4" t="s">
        <v>22</v>
      </c>
      <c r="F2476" s="4" t="s">
        <v>23</v>
      </c>
      <c r="G2476" s="4" t="s">
        <v>29</v>
      </c>
      <c r="H2476" s="4" t="s">
        <v>66</v>
      </c>
      <c r="I2476" s="5">
        <v>4</v>
      </c>
      <c r="J2476" s="6">
        <v>72.77</v>
      </c>
      <c r="K2476" s="7">
        <v>0</v>
      </c>
      <c r="L2476" s="6">
        <v>32.090000000000003</v>
      </c>
      <c r="M2476" s="6">
        <f t="shared" si="152"/>
        <v>291.08</v>
      </c>
      <c r="N2476" s="6">
        <f t="shared" si="153"/>
        <v>128.36000000000001</v>
      </c>
      <c r="O2476" s="6">
        <f t="shared" si="154"/>
        <v>162.71999999999997</v>
      </c>
      <c r="P2476" s="8">
        <f t="shared" si="155"/>
        <v>0.55902157482479031</v>
      </c>
      <c r="Q2476" s="9">
        <f>YEAR(SalesDataTable[[#This Row],[Order Date]])</f>
        <v>2026</v>
      </c>
      <c r="R2476" s="8" t="str">
        <f>"Q"&amp;ROUNDUP(MONTH(SalesDataTable[[#This Row],[Order Date]])/3,0)</f>
        <v>Q4</v>
      </c>
      <c r="S2476" s="5">
        <f>MONTH(SalesDataTable[[#This Row],[Order Date]])</f>
        <v>11</v>
      </c>
      <c r="T2476" s="8" t="str">
        <f>TEXT(SalesDataTable[[#This Row],[Order Date]],"mmm")</f>
        <v>Nov</v>
      </c>
    </row>
    <row r="2477" spans="1:20" ht="15.75" x14ac:dyDescent="0.25">
      <c r="A2477" s="2">
        <v>4440</v>
      </c>
      <c r="B2477" s="3">
        <v>46354</v>
      </c>
      <c r="C2477" s="4" t="s">
        <v>31</v>
      </c>
      <c r="D2477" s="4" t="s">
        <v>59</v>
      </c>
      <c r="E2477" s="4" t="s">
        <v>48</v>
      </c>
      <c r="F2477" s="4" t="s">
        <v>33</v>
      </c>
      <c r="G2477" s="4" t="s">
        <v>34</v>
      </c>
      <c r="H2477" s="4" t="s">
        <v>52</v>
      </c>
      <c r="I2477" s="5">
        <v>1</v>
      </c>
      <c r="J2477" s="6">
        <v>46.45</v>
      </c>
      <c r="K2477" s="7">
        <v>0.1</v>
      </c>
      <c r="L2477" s="6">
        <v>17.96</v>
      </c>
      <c r="M2477" s="6">
        <f t="shared" si="152"/>
        <v>41.805000000000007</v>
      </c>
      <c r="N2477" s="6">
        <f t="shared" si="153"/>
        <v>17.96</v>
      </c>
      <c r="O2477" s="6">
        <f t="shared" si="154"/>
        <v>23.845000000000006</v>
      </c>
      <c r="P2477" s="8">
        <f t="shared" si="155"/>
        <v>0.57038631742614521</v>
      </c>
      <c r="Q2477" s="9">
        <f>YEAR(SalesDataTable[[#This Row],[Order Date]])</f>
        <v>2026</v>
      </c>
      <c r="R2477" s="8" t="str">
        <f>"Q"&amp;ROUNDUP(MONTH(SalesDataTable[[#This Row],[Order Date]])/3,0)</f>
        <v>Q4</v>
      </c>
      <c r="S2477" s="5">
        <f>MONTH(SalesDataTable[[#This Row],[Order Date]])</f>
        <v>11</v>
      </c>
      <c r="T2477" s="8" t="str">
        <f>TEXT(SalesDataTable[[#This Row],[Order Date]],"mmm")</f>
        <v>Nov</v>
      </c>
    </row>
    <row r="2478" spans="1:20" ht="15.75" x14ac:dyDescent="0.25">
      <c r="A2478" s="2">
        <v>5115</v>
      </c>
      <c r="B2478" s="3">
        <v>46354</v>
      </c>
      <c r="C2478" s="4" t="s">
        <v>20</v>
      </c>
      <c r="D2478" s="4" t="s">
        <v>70</v>
      </c>
      <c r="E2478" s="4" t="s">
        <v>22</v>
      </c>
      <c r="F2478" s="4" t="s">
        <v>33</v>
      </c>
      <c r="G2478" s="4" t="s">
        <v>34</v>
      </c>
      <c r="H2478" s="4" t="s">
        <v>68</v>
      </c>
      <c r="I2478" s="5">
        <v>1</v>
      </c>
      <c r="J2478" s="6">
        <v>165.75</v>
      </c>
      <c r="K2478" s="7">
        <v>0.2</v>
      </c>
      <c r="L2478" s="6">
        <v>89.16</v>
      </c>
      <c r="M2478" s="6">
        <f t="shared" si="152"/>
        <v>132.6</v>
      </c>
      <c r="N2478" s="6">
        <f t="shared" si="153"/>
        <v>89.16</v>
      </c>
      <c r="O2478" s="6">
        <f t="shared" si="154"/>
        <v>43.44</v>
      </c>
      <c r="P2478" s="8">
        <f t="shared" si="155"/>
        <v>0.32760180995475113</v>
      </c>
      <c r="Q2478" s="9">
        <f>YEAR(SalesDataTable[[#This Row],[Order Date]])</f>
        <v>2026</v>
      </c>
      <c r="R2478" s="8" t="str">
        <f>"Q"&amp;ROUNDUP(MONTH(SalesDataTable[[#This Row],[Order Date]])/3,0)</f>
        <v>Q4</v>
      </c>
      <c r="S2478" s="5">
        <f>MONTH(SalesDataTable[[#This Row],[Order Date]])</f>
        <v>11</v>
      </c>
      <c r="T2478" s="8" t="str">
        <f>TEXT(SalesDataTable[[#This Row],[Order Date]],"mmm")</f>
        <v>Nov</v>
      </c>
    </row>
    <row r="2479" spans="1:20" ht="15.75" x14ac:dyDescent="0.25">
      <c r="A2479" s="2">
        <v>5136</v>
      </c>
      <c r="B2479" s="3">
        <v>46354</v>
      </c>
      <c r="C2479" s="4" t="s">
        <v>31</v>
      </c>
      <c r="D2479" s="4" t="s">
        <v>32</v>
      </c>
      <c r="E2479" s="4" t="s">
        <v>48</v>
      </c>
      <c r="F2479" s="4" t="s">
        <v>33</v>
      </c>
      <c r="G2479" s="4" t="s">
        <v>43</v>
      </c>
      <c r="H2479" s="4" t="s">
        <v>49</v>
      </c>
      <c r="I2479" s="5">
        <v>4</v>
      </c>
      <c r="J2479" s="6">
        <v>198.02</v>
      </c>
      <c r="K2479" s="7">
        <v>0.05</v>
      </c>
      <c r="L2479" s="6">
        <v>103.82</v>
      </c>
      <c r="M2479" s="6">
        <f t="shared" si="152"/>
        <v>752.476</v>
      </c>
      <c r="N2479" s="6">
        <f t="shared" si="153"/>
        <v>415.28</v>
      </c>
      <c r="O2479" s="6">
        <f t="shared" si="154"/>
        <v>337.19600000000003</v>
      </c>
      <c r="P2479" s="8">
        <f t="shared" si="155"/>
        <v>0.44811528872681655</v>
      </c>
      <c r="Q2479" s="9">
        <f>YEAR(SalesDataTable[[#This Row],[Order Date]])</f>
        <v>2026</v>
      </c>
      <c r="R2479" s="8" t="str">
        <f>"Q"&amp;ROUNDUP(MONTH(SalesDataTable[[#This Row],[Order Date]])/3,0)</f>
        <v>Q4</v>
      </c>
      <c r="S2479" s="5">
        <f>MONTH(SalesDataTable[[#This Row],[Order Date]])</f>
        <v>11</v>
      </c>
      <c r="T2479" s="8" t="str">
        <f>TEXT(SalesDataTable[[#This Row],[Order Date]],"mmm")</f>
        <v>Nov</v>
      </c>
    </row>
    <row r="2480" spans="1:20" ht="15.75" x14ac:dyDescent="0.25">
      <c r="A2480" s="2">
        <v>562</v>
      </c>
      <c r="B2480" s="3">
        <v>46355</v>
      </c>
      <c r="C2480" s="4" t="s">
        <v>26</v>
      </c>
      <c r="D2480" s="4" t="s">
        <v>63</v>
      </c>
      <c r="E2480" s="4" t="s">
        <v>22</v>
      </c>
      <c r="F2480" s="4" t="s">
        <v>33</v>
      </c>
      <c r="G2480" s="4" t="s">
        <v>34</v>
      </c>
      <c r="H2480" s="4" t="s">
        <v>52</v>
      </c>
      <c r="I2480" s="5">
        <v>1</v>
      </c>
      <c r="J2480" s="6">
        <v>46.3</v>
      </c>
      <c r="K2480" s="7">
        <v>0.2</v>
      </c>
      <c r="L2480" s="6">
        <v>18.78</v>
      </c>
      <c r="M2480" s="6">
        <f t="shared" si="152"/>
        <v>37.04</v>
      </c>
      <c r="N2480" s="6">
        <f t="shared" si="153"/>
        <v>18.78</v>
      </c>
      <c r="O2480" s="6">
        <f t="shared" si="154"/>
        <v>18.259999999999998</v>
      </c>
      <c r="P2480" s="8">
        <f t="shared" si="155"/>
        <v>0.49298056155507552</v>
      </c>
      <c r="Q2480" s="9">
        <f>YEAR(SalesDataTable[[#This Row],[Order Date]])</f>
        <v>2026</v>
      </c>
      <c r="R2480" s="8" t="str">
        <f>"Q"&amp;ROUNDUP(MONTH(SalesDataTable[[#This Row],[Order Date]])/3,0)</f>
        <v>Q4</v>
      </c>
      <c r="S2480" s="5">
        <f>MONTH(SalesDataTable[[#This Row],[Order Date]])</f>
        <v>11</v>
      </c>
      <c r="T2480" s="8" t="str">
        <f>TEXT(SalesDataTable[[#This Row],[Order Date]],"mmm")</f>
        <v>Nov</v>
      </c>
    </row>
    <row r="2481" spans="1:20" ht="15.75" x14ac:dyDescent="0.25">
      <c r="A2481" s="2">
        <v>806</v>
      </c>
      <c r="B2481" s="3">
        <v>46355</v>
      </c>
      <c r="C2481" s="4" t="s">
        <v>20</v>
      </c>
      <c r="D2481" s="4" t="s">
        <v>70</v>
      </c>
      <c r="E2481" s="4" t="s">
        <v>48</v>
      </c>
      <c r="F2481" s="4" t="s">
        <v>23</v>
      </c>
      <c r="G2481" s="4" t="s">
        <v>54</v>
      </c>
      <c r="H2481" s="4" t="s">
        <v>55</v>
      </c>
      <c r="I2481" s="5">
        <v>1</v>
      </c>
      <c r="J2481" s="6">
        <v>39.659999999999997</v>
      </c>
      <c r="K2481" s="7">
        <v>0</v>
      </c>
      <c r="L2481" s="6">
        <v>14.76</v>
      </c>
      <c r="M2481" s="6">
        <f t="shared" si="152"/>
        <v>39.659999999999997</v>
      </c>
      <c r="N2481" s="6">
        <f t="shared" si="153"/>
        <v>14.76</v>
      </c>
      <c r="O2481" s="6">
        <f t="shared" si="154"/>
        <v>24.9</v>
      </c>
      <c r="P2481" s="8">
        <f t="shared" si="155"/>
        <v>0.62783661119515888</v>
      </c>
      <c r="Q2481" s="9">
        <f>YEAR(SalesDataTable[[#This Row],[Order Date]])</f>
        <v>2026</v>
      </c>
      <c r="R2481" s="8" t="str">
        <f>"Q"&amp;ROUNDUP(MONTH(SalesDataTable[[#This Row],[Order Date]])/3,0)</f>
        <v>Q4</v>
      </c>
      <c r="S2481" s="5">
        <f>MONTH(SalesDataTable[[#This Row],[Order Date]])</f>
        <v>11</v>
      </c>
      <c r="T2481" s="8" t="str">
        <f>TEXT(SalesDataTable[[#This Row],[Order Date]],"mmm")</f>
        <v>Nov</v>
      </c>
    </row>
    <row r="2482" spans="1:20" ht="15.75" x14ac:dyDescent="0.25">
      <c r="A2482" s="2">
        <v>3150</v>
      </c>
      <c r="B2482" s="3">
        <v>46355</v>
      </c>
      <c r="C2482" s="4" t="s">
        <v>26</v>
      </c>
      <c r="D2482" s="4" t="s">
        <v>47</v>
      </c>
      <c r="E2482" s="4" t="s">
        <v>22</v>
      </c>
      <c r="F2482" s="4" t="s">
        <v>33</v>
      </c>
      <c r="G2482" s="4" t="s">
        <v>43</v>
      </c>
      <c r="H2482" s="4" t="s">
        <v>60</v>
      </c>
      <c r="I2482" s="5">
        <v>3</v>
      </c>
      <c r="J2482" s="6">
        <v>80.72</v>
      </c>
      <c r="K2482" s="7">
        <v>0.05</v>
      </c>
      <c r="L2482" s="6">
        <v>39.130000000000003</v>
      </c>
      <c r="M2482" s="6">
        <f t="shared" si="152"/>
        <v>230.05199999999999</v>
      </c>
      <c r="N2482" s="6">
        <f t="shared" si="153"/>
        <v>117.39000000000001</v>
      </c>
      <c r="O2482" s="6">
        <f t="shared" si="154"/>
        <v>112.66199999999998</v>
      </c>
      <c r="P2482" s="8">
        <f t="shared" si="155"/>
        <v>0.48972406238589528</v>
      </c>
      <c r="Q2482" s="9">
        <f>YEAR(SalesDataTable[[#This Row],[Order Date]])</f>
        <v>2026</v>
      </c>
      <c r="R2482" s="8" t="str">
        <f>"Q"&amp;ROUNDUP(MONTH(SalesDataTable[[#This Row],[Order Date]])/3,0)</f>
        <v>Q4</v>
      </c>
      <c r="S2482" s="5">
        <f>MONTH(SalesDataTable[[#This Row],[Order Date]])</f>
        <v>11</v>
      </c>
      <c r="T2482" s="8" t="str">
        <f>TEXT(SalesDataTable[[#This Row],[Order Date]],"mmm")</f>
        <v>Nov</v>
      </c>
    </row>
    <row r="2483" spans="1:20" ht="15.75" x14ac:dyDescent="0.25">
      <c r="A2483" s="2">
        <v>4847</v>
      </c>
      <c r="B2483" s="3">
        <v>46355</v>
      </c>
      <c r="C2483" s="4" t="s">
        <v>26</v>
      </c>
      <c r="D2483" s="4" t="s">
        <v>69</v>
      </c>
      <c r="E2483" s="4" t="s">
        <v>48</v>
      </c>
      <c r="F2483" s="4" t="s">
        <v>33</v>
      </c>
      <c r="G2483" s="4" t="s">
        <v>34</v>
      </c>
      <c r="H2483" s="4" t="s">
        <v>35</v>
      </c>
      <c r="I2483" s="5">
        <v>2</v>
      </c>
      <c r="J2483" s="6">
        <v>35.51</v>
      </c>
      <c r="K2483" s="7">
        <v>0.05</v>
      </c>
      <c r="L2483" s="6">
        <v>13.24</v>
      </c>
      <c r="M2483" s="6">
        <f t="shared" si="152"/>
        <v>67.468999999999994</v>
      </c>
      <c r="N2483" s="6">
        <f t="shared" si="153"/>
        <v>26.48</v>
      </c>
      <c r="O2483" s="6">
        <f t="shared" si="154"/>
        <v>40.98899999999999</v>
      </c>
      <c r="P2483" s="8">
        <f t="shared" si="155"/>
        <v>0.60752345521646967</v>
      </c>
      <c r="Q2483" s="9">
        <f>YEAR(SalesDataTable[[#This Row],[Order Date]])</f>
        <v>2026</v>
      </c>
      <c r="R2483" s="8" t="str">
        <f>"Q"&amp;ROUNDUP(MONTH(SalesDataTable[[#This Row],[Order Date]])/3,0)</f>
        <v>Q4</v>
      </c>
      <c r="S2483" s="5">
        <f>MONTH(SalesDataTable[[#This Row],[Order Date]])</f>
        <v>11</v>
      </c>
      <c r="T2483" s="8" t="str">
        <f>TEXT(SalesDataTable[[#This Row],[Order Date]],"mmm")</f>
        <v>Nov</v>
      </c>
    </row>
    <row r="2484" spans="1:20" ht="15.75" x14ac:dyDescent="0.25">
      <c r="A2484" s="2">
        <v>221</v>
      </c>
      <c r="B2484" s="3">
        <v>46356</v>
      </c>
      <c r="C2484" s="4" t="s">
        <v>40</v>
      </c>
      <c r="D2484" s="4" t="s">
        <v>53</v>
      </c>
      <c r="E2484" s="4" t="s">
        <v>39</v>
      </c>
      <c r="F2484" s="4" t="s">
        <v>36</v>
      </c>
      <c r="G2484" s="4" t="s">
        <v>34</v>
      </c>
      <c r="H2484" s="4" t="s">
        <v>64</v>
      </c>
      <c r="I2484" s="5">
        <v>1</v>
      </c>
      <c r="J2484" s="6">
        <v>132.06</v>
      </c>
      <c r="K2484" s="7">
        <v>0.15</v>
      </c>
      <c r="L2484" s="6">
        <v>67.53</v>
      </c>
      <c r="M2484" s="6">
        <f t="shared" si="152"/>
        <v>112.251</v>
      </c>
      <c r="N2484" s="6">
        <f t="shared" si="153"/>
        <v>67.53</v>
      </c>
      <c r="O2484" s="6">
        <f t="shared" si="154"/>
        <v>44.721000000000004</v>
      </c>
      <c r="P2484" s="8">
        <f t="shared" si="155"/>
        <v>0.39840179597509157</v>
      </c>
      <c r="Q2484" s="9">
        <f>YEAR(SalesDataTable[[#This Row],[Order Date]])</f>
        <v>2026</v>
      </c>
      <c r="R2484" s="8" t="str">
        <f>"Q"&amp;ROUNDUP(MONTH(SalesDataTable[[#This Row],[Order Date]])/3,0)</f>
        <v>Q4</v>
      </c>
      <c r="S2484" s="5">
        <f>MONTH(SalesDataTable[[#This Row],[Order Date]])</f>
        <v>11</v>
      </c>
      <c r="T2484" s="8" t="str">
        <f>TEXT(SalesDataTable[[#This Row],[Order Date]],"mmm")</f>
        <v>Nov</v>
      </c>
    </row>
    <row r="2485" spans="1:20" ht="15.75" x14ac:dyDescent="0.25">
      <c r="A2485" s="2">
        <v>630</v>
      </c>
      <c r="B2485" s="3">
        <v>46356</v>
      </c>
      <c r="C2485" s="4" t="s">
        <v>40</v>
      </c>
      <c r="D2485" s="4" t="s">
        <v>53</v>
      </c>
      <c r="E2485" s="4" t="s">
        <v>22</v>
      </c>
      <c r="F2485" s="4" t="s">
        <v>36</v>
      </c>
      <c r="G2485" s="4" t="s">
        <v>24</v>
      </c>
      <c r="H2485" s="4" t="s">
        <v>46</v>
      </c>
      <c r="I2485" s="5">
        <v>3</v>
      </c>
      <c r="J2485" s="6">
        <v>41.07</v>
      </c>
      <c r="K2485" s="7">
        <v>0.1</v>
      </c>
      <c r="L2485" s="6">
        <v>16.86</v>
      </c>
      <c r="M2485" s="6">
        <f t="shared" si="152"/>
        <v>110.88900000000001</v>
      </c>
      <c r="N2485" s="6">
        <f t="shared" si="153"/>
        <v>50.58</v>
      </c>
      <c r="O2485" s="6">
        <f t="shared" si="154"/>
        <v>60.309000000000012</v>
      </c>
      <c r="P2485" s="8">
        <f t="shared" si="155"/>
        <v>0.54386819251684126</v>
      </c>
      <c r="Q2485" s="9">
        <f>YEAR(SalesDataTable[[#This Row],[Order Date]])</f>
        <v>2026</v>
      </c>
      <c r="R2485" s="8" t="str">
        <f>"Q"&amp;ROUNDUP(MONTH(SalesDataTable[[#This Row],[Order Date]])/3,0)</f>
        <v>Q4</v>
      </c>
      <c r="S2485" s="5">
        <f>MONTH(SalesDataTable[[#This Row],[Order Date]])</f>
        <v>11</v>
      </c>
      <c r="T2485" s="8" t="str">
        <f>TEXT(SalesDataTable[[#This Row],[Order Date]],"mmm")</f>
        <v>Nov</v>
      </c>
    </row>
    <row r="2486" spans="1:20" ht="15.75" x14ac:dyDescent="0.25">
      <c r="A2486" s="2">
        <v>1789</v>
      </c>
      <c r="B2486" s="3">
        <v>46356</v>
      </c>
      <c r="C2486" s="4" t="s">
        <v>26</v>
      </c>
      <c r="D2486" s="4" t="s">
        <v>63</v>
      </c>
      <c r="E2486" s="4" t="s">
        <v>22</v>
      </c>
      <c r="F2486" s="4" t="s">
        <v>33</v>
      </c>
      <c r="G2486" s="4" t="s">
        <v>29</v>
      </c>
      <c r="H2486" s="4" t="s">
        <v>57</v>
      </c>
      <c r="I2486" s="5">
        <v>2</v>
      </c>
      <c r="J2486" s="6">
        <v>151.49</v>
      </c>
      <c r="K2486" s="7">
        <v>0.1</v>
      </c>
      <c r="L2486" s="6">
        <v>81.39</v>
      </c>
      <c r="M2486" s="6">
        <f t="shared" si="152"/>
        <v>272.68200000000002</v>
      </c>
      <c r="N2486" s="6">
        <f t="shared" si="153"/>
        <v>162.78</v>
      </c>
      <c r="O2486" s="6">
        <f t="shared" si="154"/>
        <v>109.90200000000002</v>
      </c>
      <c r="P2486" s="8">
        <f t="shared" si="155"/>
        <v>0.40304090479019522</v>
      </c>
      <c r="Q2486" s="9">
        <f>YEAR(SalesDataTable[[#This Row],[Order Date]])</f>
        <v>2026</v>
      </c>
      <c r="R2486" s="8" t="str">
        <f>"Q"&amp;ROUNDUP(MONTH(SalesDataTable[[#This Row],[Order Date]])/3,0)</f>
        <v>Q4</v>
      </c>
      <c r="S2486" s="5">
        <f>MONTH(SalesDataTable[[#This Row],[Order Date]])</f>
        <v>11</v>
      </c>
      <c r="T2486" s="8" t="str">
        <f>TEXT(SalesDataTable[[#This Row],[Order Date]],"mmm")</f>
        <v>Nov</v>
      </c>
    </row>
    <row r="2487" spans="1:20" ht="15.75" x14ac:dyDescent="0.25">
      <c r="A2487" s="2">
        <v>1947</v>
      </c>
      <c r="B2487" s="3">
        <v>46356</v>
      </c>
      <c r="C2487" s="4" t="s">
        <v>20</v>
      </c>
      <c r="D2487" s="4" t="s">
        <v>21</v>
      </c>
      <c r="E2487" s="4" t="s">
        <v>39</v>
      </c>
      <c r="F2487" s="4" t="s">
        <v>36</v>
      </c>
      <c r="G2487" s="4" t="s">
        <v>54</v>
      </c>
      <c r="H2487" s="4" t="s">
        <v>62</v>
      </c>
      <c r="I2487" s="5">
        <v>1</v>
      </c>
      <c r="J2487" s="6">
        <v>35.729999999999997</v>
      </c>
      <c r="K2487" s="7">
        <v>0.2</v>
      </c>
      <c r="L2487" s="6">
        <v>14.33</v>
      </c>
      <c r="M2487" s="6">
        <f t="shared" si="152"/>
        <v>28.584</v>
      </c>
      <c r="N2487" s="6">
        <f t="shared" si="153"/>
        <v>14.33</v>
      </c>
      <c r="O2487" s="6">
        <f t="shared" si="154"/>
        <v>14.254</v>
      </c>
      <c r="P2487" s="8">
        <f t="shared" si="155"/>
        <v>0.49867058494262523</v>
      </c>
      <c r="Q2487" s="9">
        <f>YEAR(SalesDataTable[[#This Row],[Order Date]])</f>
        <v>2026</v>
      </c>
      <c r="R2487" s="8" t="str">
        <f>"Q"&amp;ROUNDUP(MONTH(SalesDataTable[[#This Row],[Order Date]])/3,0)</f>
        <v>Q4</v>
      </c>
      <c r="S2487" s="5">
        <f>MONTH(SalesDataTable[[#This Row],[Order Date]])</f>
        <v>11</v>
      </c>
      <c r="T2487" s="8" t="str">
        <f>TEXT(SalesDataTable[[#This Row],[Order Date]],"mmm")</f>
        <v>Nov</v>
      </c>
    </row>
    <row r="2488" spans="1:20" ht="15.75" x14ac:dyDescent="0.25">
      <c r="A2488" s="2">
        <v>2279</v>
      </c>
      <c r="B2488" s="3">
        <v>46356</v>
      </c>
      <c r="C2488" s="4" t="s">
        <v>20</v>
      </c>
      <c r="D2488" s="4" t="s">
        <v>21</v>
      </c>
      <c r="E2488" s="4" t="s">
        <v>39</v>
      </c>
      <c r="F2488" s="4" t="s">
        <v>23</v>
      </c>
      <c r="G2488" s="4" t="s">
        <v>24</v>
      </c>
      <c r="H2488" s="4" t="s">
        <v>42</v>
      </c>
      <c r="I2488" s="5">
        <v>2</v>
      </c>
      <c r="J2488" s="6">
        <v>50.38</v>
      </c>
      <c r="K2488" s="7">
        <v>0.1</v>
      </c>
      <c r="L2488" s="6">
        <v>22.41</v>
      </c>
      <c r="M2488" s="6">
        <f t="shared" si="152"/>
        <v>90.684000000000012</v>
      </c>
      <c r="N2488" s="6">
        <f t="shared" si="153"/>
        <v>44.82</v>
      </c>
      <c r="O2488" s="6">
        <f t="shared" si="154"/>
        <v>45.864000000000011</v>
      </c>
      <c r="P2488" s="8">
        <f t="shared" si="155"/>
        <v>0.50575625248114342</v>
      </c>
      <c r="Q2488" s="9">
        <f>YEAR(SalesDataTable[[#This Row],[Order Date]])</f>
        <v>2026</v>
      </c>
      <c r="R2488" s="8" t="str">
        <f>"Q"&amp;ROUNDUP(MONTH(SalesDataTable[[#This Row],[Order Date]])/3,0)</f>
        <v>Q4</v>
      </c>
      <c r="S2488" s="5">
        <f>MONTH(SalesDataTable[[#This Row],[Order Date]])</f>
        <v>11</v>
      </c>
      <c r="T2488" s="8" t="str">
        <f>TEXT(SalesDataTable[[#This Row],[Order Date]],"mmm")</f>
        <v>Nov</v>
      </c>
    </row>
    <row r="2489" spans="1:20" ht="15.75" x14ac:dyDescent="0.25">
      <c r="A2489" s="2">
        <v>2439</v>
      </c>
      <c r="B2489" s="3">
        <v>46356</v>
      </c>
      <c r="C2489" s="4" t="s">
        <v>20</v>
      </c>
      <c r="D2489" s="4" t="s">
        <v>56</v>
      </c>
      <c r="E2489" s="4" t="s">
        <v>22</v>
      </c>
      <c r="F2489" s="4" t="s">
        <v>36</v>
      </c>
      <c r="G2489" s="4" t="s">
        <v>54</v>
      </c>
      <c r="H2489" s="4" t="s">
        <v>62</v>
      </c>
      <c r="I2489" s="5">
        <v>1</v>
      </c>
      <c r="J2489" s="6">
        <v>35.67</v>
      </c>
      <c r="K2489" s="7">
        <v>0.1</v>
      </c>
      <c r="L2489" s="6">
        <v>13.81</v>
      </c>
      <c r="M2489" s="6">
        <f t="shared" si="152"/>
        <v>32.103000000000002</v>
      </c>
      <c r="N2489" s="6">
        <f t="shared" si="153"/>
        <v>13.81</v>
      </c>
      <c r="O2489" s="6">
        <f t="shared" si="154"/>
        <v>18.292999999999999</v>
      </c>
      <c r="P2489" s="8">
        <f t="shared" si="155"/>
        <v>0.5698221350029592</v>
      </c>
      <c r="Q2489" s="9">
        <f>YEAR(SalesDataTable[[#This Row],[Order Date]])</f>
        <v>2026</v>
      </c>
      <c r="R2489" s="8" t="str">
        <f>"Q"&amp;ROUNDUP(MONTH(SalesDataTable[[#This Row],[Order Date]])/3,0)</f>
        <v>Q4</v>
      </c>
      <c r="S2489" s="5">
        <f>MONTH(SalesDataTable[[#This Row],[Order Date]])</f>
        <v>11</v>
      </c>
      <c r="T2489" s="8" t="str">
        <f>TEXT(SalesDataTable[[#This Row],[Order Date]],"mmm")</f>
        <v>Nov</v>
      </c>
    </row>
    <row r="2490" spans="1:20" ht="15.75" x14ac:dyDescent="0.25">
      <c r="A2490" s="2">
        <v>2540</v>
      </c>
      <c r="B2490" s="3">
        <v>46356</v>
      </c>
      <c r="C2490" s="4" t="s">
        <v>26</v>
      </c>
      <c r="D2490" s="4" t="s">
        <v>69</v>
      </c>
      <c r="E2490" s="4" t="s">
        <v>28</v>
      </c>
      <c r="F2490" s="4" t="s">
        <v>36</v>
      </c>
      <c r="G2490" s="4" t="s">
        <v>43</v>
      </c>
      <c r="H2490" s="4" t="s">
        <v>60</v>
      </c>
      <c r="I2490" s="5">
        <v>12</v>
      </c>
      <c r="J2490" s="6">
        <v>81.150000000000006</v>
      </c>
      <c r="K2490" s="7">
        <v>0.15</v>
      </c>
      <c r="L2490" s="6">
        <v>39.590000000000003</v>
      </c>
      <c r="M2490" s="6">
        <f t="shared" si="152"/>
        <v>827.73</v>
      </c>
      <c r="N2490" s="6">
        <f t="shared" si="153"/>
        <v>475.08000000000004</v>
      </c>
      <c r="O2490" s="6">
        <f t="shared" si="154"/>
        <v>352.65</v>
      </c>
      <c r="P2490" s="8">
        <f t="shared" si="155"/>
        <v>0.42604472472907828</v>
      </c>
      <c r="Q2490" s="9">
        <f>YEAR(SalesDataTable[[#This Row],[Order Date]])</f>
        <v>2026</v>
      </c>
      <c r="R2490" s="8" t="str">
        <f>"Q"&amp;ROUNDUP(MONTH(SalesDataTable[[#This Row],[Order Date]])/3,0)</f>
        <v>Q4</v>
      </c>
      <c r="S2490" s="5">
        <f>MONTH(SalesDataTable[[#This Row],[Order Date]])</f>
        <v>11</v>
      </c>
      <c r="T2490" s="8" t="str">
        <f>TEXT(SalesDataTable[[#This Row],[Order Date]],"mmm")</f>
        <v>Nov</v>
      </c>
    </row>
    <row r="2491" spans="1:20" ht="15.75" x14ac:dyDescent="0.25">
      <c r="A2491" s="2">
        <v>2747</v>
      </c>
      <c r="B2491" s="3">
        <v>46356</v>
      </c>
      <c r="C2491" s="4" t="s">
        <v>20</v>
      </c>
      <c r="D2491" s="4" t="s">
        <v>70</v>
      </c>
      <c r="E2491" s="4" t="s">
        <v>39</v>
      </c>
      <c r="F2491" s="4" t="s">
        <v>23</v>
      </c>
      <c r="G2491" s="4" t="s">
        <v>43</v>
      </c>
      <c r="H2491" s="4" t="s">
        <v>49</v>
      </c>
      <c r="I2491" s="5">
        <v>1</v>
      </c>
      <c r="J2491" s="6">
        <v>194.73</v>
      </c>
      <c r="K2491" s="7">
        <v>0</v>
      </c>
      <c r="L2491" s="6">
        <v>104.48</v>
      </c>
      <c r="M2491" s="6">
        <f t="shared" si="152"/>
        <v>194.73</v>
      </c>
      <c r="N2491" s="6">
        <f t="shared" si="153"/>
        <v>104.48</v>
      </c>
      <c r="O2491" s="6">
        <f t="shared" si="154"/>
        <v>90.249999999999986</v>
      </c>
      <c r="P2491" s="8">
        <f t="shared" si="155"/>
        <v>0.46346222975401835</v>
      </c>
      <c r="Q2491" s="9">
        <f>YEAR(SalesDataTable[[#This Row],[Order Date]])</f>
        <v>2026</v>
      </c>
      <c r="R2491" s="8" t="str">
        <f>"Q"&amp;ROUNDUP(MONTH(SalesDataTable[[#This Row],[Order Date]])/3,0)</f>
        <v>Q4</v>
      </c>
      <c r="S2491" s="5">
        <f>MONTH(SalesDataTable[[#This Row],[Order Date]])</f>
        <v>11</v>
      </c>
      <c r="T2491" s="8" t="str">
        <f>TEXT(SalesDataTable[[#This Row],[Order Date]],"mmm")</f>
        <v>Nov</v>
      </c>
    </row>
    <row r="2492" spans="1:20" ht="15.75" x14ac:dyDescent="0.25">
      <c r="A2492" s="2">
        <v>3094</v>
      </c>
      <c r="B2492" s="3">
        <v>46356</v>
      </c>
      <c r="C2492" s="4" t="s">
        <v>26</v>
      </c>
      <c r="D2492" s="4" t="s">
        <v>27</v>
      </c>
      <c r="E2492" s="4" t="s">
        <v>48</v>
      </c>
      <c r="F2492" s="4" t="s">
        <v>36</v>
      </c>
      <c r="G2492" s="4" t="s">
        <v>43</v>
      </c>
      <c r="H2492" s="4" t="s">
        <v>71</v>
      </c>
      <c r="I2492" s="5">
        <v>2</v>
      </c>
      <c r="J2492" s="6">
        <v>122.18</v>
      </c>
      <c r="K2492" s="7">
        <v>0.15</v>
      </c>
      <c r="L2492" s="6">
        <v>61.3</v>
      </c>
      <c r="M2492" s="6">
        <f t="shared" si="152"/>
        <v>207.70600000000002</v>
      </c>
      <c r="N2492" s="6">
        <f t="shared" si="153"/>
        <v>122.6</v>
      </c>
      <c r="O2492" s="6">
        <f t="shared" si="154"/>
        <v>85.106000000000023</v>
      </c>
      <c r="P2492" s="8">
        <f t="shared" si="155"/>
        <v>0.40974261696821479</v>
      </c>
      <c r="Q2492" s="9">
        <f>YEAR(SalesDataTable[[#This Row],[Order Date]])</f>
        <v>2026</v>
      </c>
      <c r="R2492" s="8" t="str">
        <f>"Q"&amp;ROUNDUP(MONTH(SalesDataTable[[#This Row],[Order Date]])/3,0)</f>
        <v>Q4</v>
      </c>
      <c r="S2492" s="5">
        <f>MONTH(SalesDataTable[[#This Row],[Order Date]])</f>
        <v>11</v>
      </c>
      <c r="T2492" s="8" t="str">
        <f>TEXT(SalesDataTable[[#This Row],[Order Date]],"mmm")</f>
        <v>Nov</v>
      </c>
    </row>
    <row r="2493" spans="1:20" ht="15.75" x14ac:dyDescent="0.25">
      <c r="A2493" s="2">
        <v>3359</v>
      </c>
      <c r="B2493" s="3">
        <v>46356</v>
      </c>
      <c r="C2493" s="4" t="s">
        <v>40</v>
      </c>
      <c r="D2493" s="4" t="s">
        <v>67</v>
      </c>
      <c r="E2493" s="4" t="s">
        <v>22</v>
      </c>
      <c r="F2493" s="4" t="s">
        <v>23</v>
      </c>
      <c r="G2493" s="4" t="s">
        <v>43</v>
      </c>
      <c r="H2493" s="4" t="s">
        <v>60</v>
      </c>
      <c r="I2493" s="5">
        <v>1</v>
      </c>
      <c r="J2493" s="6">
        <v>83.14</v>
      </c>
      <c r="K2493" s="7">
        <v>0</v>
      </c>
      <c r="L2493" s="6">
        <v>39.369999999999997</v>
      </c>
      <c r="M2493" s="6">
        <f t="shared" si="152"/>
        <v>83.14</v>
      </c>
      <c r="N2493" s="6">
        <f t="shared" si="153"/>
        <v>39.369999999999997</v>
      </c>
      <c r="O2493" s="6">
        <f t="shared" si="154"/>
        <v>43.77</v>
      </c>
      <c r="P2493" s="8">
        <f t="shared" si="155"/>
        <v>0.52646139042578788</v>
      </c>
      <c r="Q2493" s="9">
        <f>YEAR(SalesDataTable[[#This Row],[Order Date]])</f>
        <v>2026</v>
      </c>
      <c r="R2493" s="8" t="str">
        <f>"Q"&amp;ROUNDUP(MONTH(SalesDataTable[[#This Row],[Order Date]])/3,0)</f>
        <v>Q4</v>
      </c>
      <c r="S2493" s="5">
        <f>MONTH(SalesDataTable[[#This Row],[Order Date]])</f>
        <v>11</v>
      </c>
      <c r="T2493" s="8" t="str">
        <f>TEXT(SalesDataTable[[#This Row],[Order Date]],"mmm")</f>
        <v>Nov</v>
      </c>
    </row>
    <row r="2494" spans="1:20" ht="15.75" x14ac:dyDescent="0.25">
      <c r="A2494" s="2">
        <v>3473</v>
      </c>
      <c r="B2494" s="3">
        <v>46356</v>
      </c>
      <c r="C2494" s="4" t="s">
        <v>31</v>
      </c>
      <c r="D2494" s="4" t="s">
        <v>45</v>
      </c>
      <c r="E2494" s="4" t="s">
        <v>22</v>
      </c>
      <c r="F2494" s="4" t="s">
        <v>23</v>
      </c>
      <c r="G2494" s="4" t="s">
        <v>24</v>
      </c>
      <c r="H2494" s="4" t="s">
        <v>25</v>
      </c>
      <c r="I2494" s="5">
        <v>1</v>
      </c>
      <c r="J2494" s="6">
        <v>80.97</v>
      </c>
      <c r="K2494" s="7">
        <v>0</v>
      </c>
      <c r="L2494" s="6">
        <v>43.64</v>
      </c>
      <c r="M2494" s="6">
        <f t="shared" si="152"/>
        <v>80.97</v>
      </c>
      <c r="N2494" s="6">
        <f t="shared" si="153"/>
        <v>43.64</v>
      </c>
      <c r="O2494" s="6">
        <f t="shared" si="154"/>
        <v>37.33</v>
      </c>
      <c r="P2494" s="8">
        <f t="shared" si="155"/>
        <v>0.4610349512164999</v>
      </c>
      <c r="Q2494" s="9">
        <f>YEAR(SalesDataTable[[#This Row],[Order Date]])</f>
        <v>2026</v>
      </c>
      <c r="R2494" s="8" t="str">
        <f>"Q"&amp;ROUNDUP(MONTH(SalesDataTable[[#This Row],[Order Date]])/3,0)</f>
        <v>Q4</v>
      </c>
      <c r="S2494" s="5">
        <f>MONTH(SalesDataTable[[#This Row],[Order Date]])</f>
        <v>11</v>
      </c>
      <c r="T2494" s="8" t="str">
        <f>TEXT(SalesDataTable[[#This Row],[Order Date]],"mmm")</f>
        <v>Nov</v>
      </c>
    </row>
    <row r="2495" spans="1:20" ht="15.75" x14ac:dyDescent="0.25">
      <c r="A2495" s="2">
        <v>3589</v>
      </c>
      <c r="B2495" s="3">
        <v>46356</v>
      </c>
      <c r="C2495" s="4" t="s">
        <v>20</v>
      </c>
      <c r="D2495" s="4" t="s">
        <v>56</v>
      </c>
      <c r="E2495" s="4" t="s">
        <v>22</v>
      </c>
      <c r="F2495" s="4" t="s">
        <v>33</v>
      </c>
      <c r="G2495" s="4" t="s">
        <v>29</v>
      </c>
      <c r="H2495" s="4" t="s">
        <v>66</v>
      </c>
      <c r="I2495" s="5">
        <v>1</v>
      </c>
      <c r="J2495" s="6">
        <v>73.03</v>
      </c>
      <c r="K2495" s="7">
        <v>0</v>
      </c>
      <c r="L2495" s="6">
        <v>32.71</v>
      </c>
      <c r="M2495" s="6">
        <f t="shared" si="152"/>
        <v>73.03</v>
      </c>
      <c r="N2495" s="6">
        <f t="shared" si="153"/>
        <v>32.71</v>
      </c>
      <c r="O2495" s="6">
        <f t="shared" si="154"/>
        <v>40.32</v>
      </c>
      <c r="P2495" s="8">
        <f t="shared" si="155"/>
        <v>0.55210187594139393</v>
      </c>
      <c r="Q2495" s="9">
        <f>YEAR(SalesDataTable[[#This Row],[Order Date]])</f>
        <v>2026</v>
      </c>
      <c r="R2495" s="8" t="str">
        <f>"Q"&amp;ROUNDUP(MONTH(SalesDataTable[[#This Row],[Order Date]])/3,0)</f>
        <v>Q4</v>
      </c>
      <c r="S2495" s="5">
        <f>MONTH(SalesDataTable[[#This Row],[Order Date]])</f>
        <v>11</v>
      </c>
      <c r="T2495" s="8" t="str">
        <f>TEXT(SalesDataTable[[#This Row],[Order Date]],"mmm")</f>
        <v>Nov</v>
      </c>
    </row>
    <row r="2496" spans="1:20" ht="15.75" x14ac:dyDescent="0.25">
      <c r="A2496" s="2">
        <v>4689</v>
      </c>
      <c r="B2496" s="3">
        <v>46356</v>
      </c>
      <c r="C2496" s="4" t="s">
        <v>31</v>
      </c>
      <c r="D2496" s="4" t="s">
        <v>38</v>
      </c>
      <c r="E2496" s="4" t="s">
        <v>22</v>
      </c>
      <c r="F2496" s="4" t="s">
        <v>23</v>
      </c>
      <c r="G2496" s="4" t="s">
        <v>34</v>
      </c>
      <c r="H2496" s="4" t="s">
        <v>52</v>
      </c>
      <c r="I2496" s="5">
        <v>1</v>
      </c>
      <c r="J2496" s="6">
        <v>46.81</v>
      </c>
      <c r="K2496" s="7">
        <v>0.05</v>
      </c>
      <c r="L2496" s="6">
        <v>17.87</v>
      </c>
      <c r="M2496" s="6">
        <f t="shared" si="152"/>
        <v>44.469500000000004</v>
      </c>
      <c r="N2496" s="6">
        <f t="shared" si="153"/>
        <v>17.87</v>
      </c>
      <c r="O2496" s="6">
        <f t="shared" si="154"/>
        <v>26.599500000000003</v>
      </c>
      <c r="P2496" s="8">
        <f t="shared" si="155"/>
        <v>0.59815154206815913</v>
      </c>
      <c r="Q2496" s="9">
        <f>YEAR(SalesDataTable[[#This Row],[Order Date]])</f>
        <v>2026</v>
      </c>
      <c r="R2496" s="8" t="str">
        <f>"Q"&amp;ROUNDUP(MONTH(SalesDataTable[[#This Row],[Order Date]])/3,0)</f>
        <v>Q4</v>
      </c>
      <c r="S2496" s="5">
        <f>MONTH(SalesDataTable[[#This Row],[Order Date]])</f>
        <v>11</v>
      </c>
      <c r="T2496" s="8" t="str">
        <f>TEXT(SalesDataTable[[#This Row],[Order Date]],"mmm")</f>
        <v>Nov</v>
      </c>
    </row>
    <row r="2497" spans="1:20" ht="15.75" x14ac:dyDescent="0.25">
      <c r="A2497" s="2">
        <v>4819</v>
      </c>
      <c r="B2497" s="3">
        <v>46356</v>
      </c>
      <c r="C2497" s="4" t="s">
        <v>40</v>
      </c>
      <c r="D2497" s="4" t="s">
        <v>51</v>
      </c>
      <c r="E2497" s="4" t="s">
        <v>48</v>
      </c>
      <c r="F2497" s="4" t="s">
        <v>33</v>
      </c>
      <c r="G2497" s="4" t="s">
        <v>29</v>
      </c>
      <c r="H2497" s="4" t="s">
        <v>57</v>
      </c>
      <c r="I2497" s="5">
        <v>2</v>
      </c>
      <c r="J2497" s="6">
        <v>153.51</v>
      </c>
      <c r="K2497" s="7">
        <v>0.15</v>
      </c>
      <c r="L2497" s="6">
        <v>81.290000000000006</v>
      </c>
      <c r="M2497" s="6">
        <f t="shared" si="152"/>
        <v>260.96699999999998</v>
      </c>
      <c r="N2497" s="6">
        <f t="shared" si="153"/>
        <v>162.58000000000001</v>
      </c>
      <c r="O2497" s="6">
        <f t="shared" si="154"/>
        <v>98.386999999999972</v>
      </c>
      <c r="P2497" s="8">
        <f t="shared" si="155"/>
        <v>0.3770093536730697</v>
      </c>
      <c r="Q2497" s="9">
        <f>YEAR(SalesDataTable[[#This Row],[Order Date]])</f>
        <v>2026</v>
      </c>
      <c r="R2497" s="8" t="str">
        <f>"Q"&amp;ROUNDUP(MONTH(SalesDataTable[[#This Row],[Order Date]])/3,0)</f>
        <v>Q4</v>
      </c>
      <c r="S2497" s="5">
        <f>MONTH(SalesDataTable[[#This Row],[Order Date]])</f>
        <v>11</v>
      </c>
      <c r="T2497" s="8" t="str">
        <f>TEXT(SalesDataTable[[#This Row],[Order Date]],"mmm")</f>
        <v>Nov</v>
      </c>
    </row>
    <row r="2498" spans="1:20" ht="15.75" x14ac:dyDescent="0.25">
      <c r="A2498" s="2">
        <v>5167</v>
      </c>
      <c r="B2498" s="3">
        <v>46356</v>
      </c>
      <c r="C2498" s="4" t="s">
        <v>31</v>
      </c>
      <c r="D2498" s="4" t="s">
        <v>45</v>
      </c>
      <c r="E2498" s="4" t="s">
        <v>48</v>
      </c>
      <c r="F2498" s="4" t="s">
        <v>33</v>
      </c>
      <c r="G2498" s="4" t="s">
        <v>43</v>
      </c>
      <c r="H2498" s="4" t="s">
        <v>49</v>
      </c>
      <c r="I2498" s="5">
        <v>2</v>
      </c>
      <c r="J2498" s="6">
        <v>197.5</v>
      </c>
      <c r="K2498" s="7">
        <v>0</v>
      </c>
      <c r="L2498" s="6">
        <v>104.47</v>
      </c>
      <c r="M2498" s="6">
        <f t="shared" ref="M2498:M2561" si="156">I2498*J2498*(1-K2498)</f>
        <v>395</v>
      </c>
      <c r="N2498" s="6">
        <f t="shared" ref="N2498:N2561" si="157">I2498*L2498</f>
        <v>208.94</v>
      </c>
      <c r="O2498" s="6">
        <f t="shared" ref="O2498:O2561" si="158">M2498-N2498</f>
        <v>186.06</v>
      </c>
      <c r="P2498" s="8">
        <f t="shared" ref="P2498:P2561" si="159">IFERROR(O2498/M2498,0)</f>
        <v>0.4710379746835443</v>
      </c>
      <c r="Q2498" s="9">
        <f>YEAR(SalesDataTable[[#This Row],[Order Date]])</f>
        <v>2026</v>
      </c>
      <c r="R2498" s="8" t="str">
        <f>"Q"&amp;ROUNDUP(MONTH(SalesDataTable[[#This Row],[Order Date]])/3,0)</f>
        <v>Q4</v>
      </c>
      <c r="S2498" s="5">
        <f>MONTH(SalesDataTable[[#This Row],[Order Date]])</f>
        <v>11</v>
      </c>
      <c r="T2498" s="8" t="str">
        <f>TEXT(SalesDataTable[[#This Row],[Order Date]],"mmm")</f>
        <v>Nov</v>
      </c>
    </row>
    <row r="2499" spans="1:20" ht="15.75" x14ac:dyDescent="0.25">
      <c r="A2499" s="2">
        <v>38</v>
      </c>
      <c r="B2499" s="3">
        <v>46357</v>
      </c>
      <c r="C2499" s="4" t="s">
        <v>40</v>
      </c>
      <c r="D2499" s="4" t="s">
        <v>53</v>
      </c>
      <c r="E2499" s="4" t="s">
        <v>28</v>
      </c>
      <c r="F2499" s="4" t="s">
        <v>36</v>
      </c>
      <c r="G2499" s="4" t="s">
        <v>29</v>
      </c>
      <c r="H2499" s="4" t="s">
        <v>37</v>
      </c>
      <c r="I2499" s="5">
        <v>8</v>
      </c>
      <c r="J2499" s="6">
        <v>146.55000000000001</v>
      </c>
      <c r="K2499" s="7">
        <v>0.1</v>
      </c>
      <c r="L2499" s="6">
        <v>78.03</v>
      </c>
      <c r="M2499" s="6">
        <f t="shared" si="156"/>
        <v>1055.1600000000001</v>
      </c>
      <c r="N2499" s="6">
        <f t="shared" si="157"/>
        <v>624.24</v>
      </c>
      <c r="O2499" s="6">
        <f t="shared" si="158"/>
        <v>430.92000000000007</v>
      </c>
      <c r="P2499" s="8">
        <f t="shared" si="159"/>
        <v>0.40839303991811671</v>
      </c>
      <c r="Q2499" s="9">
        <f>YEAR(SalesDataTable[[#This Row],[Order Date]])</f>
        <v>2026</v>
      </c>
      <c r="R2499" s="8" t="str">
        <f>"Q"&amp;ROUNDUP(MONTH(SalesDataTable[[#This Row],[Order Date]])/3,0)</f>
        <v>Q4</v>
      </c>
      <c r="S2499" s="5">
        <f>MONTH(SalesDataTable[[#This Row],[Order Date]])</f>
        <v>12</v>
      </c>
      <c r="T2499" s="8" t="str">
        <f>TEXT(SalesDataTable[[#This Row],[Order Date]],"mmm")</f>
        <v>Dec</v>
      </c>
    </row>
    <row r="2500" spans="1:20" ht="15.75" x14ac:dyDescent="0.25">
      <c r="A2500" s="2">
        <v>364</v>
      </c>
      <c r="B2500" s="3">
        <v>46357</v>
      </c>
      <c r="C2500" s="4" t="s">
        <v>40</v>
      </c>
      <c r="D2500" s="4" t="s">
        <v>67</v>
      </c>
      <c r="E2500" s="4" t="s">
        <v>22</v>
      </c>
      <c r="F2500" s="4" t="s">
        <v>36</v>
      </c>
      <c r="G2500" s="4" t="s">
        <v>24</v>
      </c>
      <c r="H2500" s="4" t="s">
        <v>42</v>
      </c>
      <c r="I2500" s="5">
        <v>2</v>
      </c>
      <c r="J2500" s="6">
        <v>51.83</v>
      </c>
      <c r="K2500" s="7">
        <v>0.15</v>
      </c>
      <c r="L2500" s="6">
        <v>22.02</v>
      </c>
      <c r="M2500" s="6">
        <f t="shared" si="156"/>
        <v>88.11099999999999</v>
      </c>
      <c r="N2500" s="6">
        <f t="shared" si="157"/>
        <v>44.04</v>
      </c>
      <c r="O2500" s="6">
        <f t="shared" si="158"/>
        <v>44.070999999999991</v>
      </c>
      <c r="P2500" s="8">
        <f t="shared" si="159"/>
        <v>0.50017591447151888</v>
      </c>
      <c r="Q2500" s="9">
        <f>YEAR(SalesDataTable[[#This Row],[Order Date]])</f>
        <v>2026</v>
      </c>
      <c r="R2500" s="8" t="str">
        <f>"Q"&amp;ROUNDUP(MONTH(SalesDataTable[[#This Row],[Order Date]])/3,0)</f>
        <v>Q4</v>
      </c>
      <c r="S2500" s="5">
        <f>MONTH(SalesDataTable[[#This Row],[Order Date]])</f>
        <v>12</v>
      </c>
      <c r="T2500" s="8" t="str">
        <f>TEXT(SalesDataTable[[#This Row],[Order Date]],"mmm")</f>
        <v>Dec</v>
      </c>
    </row>
    <row r="2501" spans="1:20" ht="15.75" x14ac:dyDescent="0.25">
      <c r="A2501" s="2">
        <v>2040</v>
      </c>
      <c r="B2501" s="3">
        <v>46357</v>
      </c>
      <c r="C2501" s="4" t="s">
        <v>26</v>
      </c>
      <c r="D2501" s="4" t="s">
        <v>63</v>
      </c>
      <c r="E2501" s="4" t="s">
        <v>22</v>
      </c>
      <c r="F2501" s="4" t="s">
        <v>33</v>
      </c>
      <c r="G2501" s="4" t="s">
        <v>29</v>
      </c>
      <c r="H2501" s="4" t="s">
        <v>37</v>
      </c>
      <c r="I2501" s="5">
        <v>1</v>
      </c>
      <c r="J2501" s="6">
        <v>140.34</v>
      </c>
      <c r="K2501" s="7">
        <v>0.15</v>
      </c>
      <c r="L2501" s="6">
        <v>79.92</v>
      </c>
      <c r="M2501" s="6">
        <f t="shared" si="156"/>
        <v>119.289</v>
      </c>
      <c r="N2501" s="6">
        <f t="shared" si="157"/>
        <v>79.92</v>
      </c>
      <c r="O2501" s="6">
        <f t="shared" si="158"/>
        <v>39.369</v>
      </c>
      <c r="P2501" s="8">
        <f t="shared" si="159"/>
        <v>0.33003043029952467</v>
      </c>
      <c r="Q2501" s="9">
        <f>YEAR(SalesDataTable[[#This Row],[Order Date]])</f>
        <v>2026</v>
      </c>
      <c r="R2501" s="8" t="str">
        <f>"Q"&amp;ROUNDUP(MONTH(SalesDataTable[[#This Row],[Order Date]])/3,0)</f>
        <v>Q4</v>
      </c>
      <c r="S2501" s="5">
        <f>MONTH(SalesDataTable[[#This Row],[Order Date]])</f>
        <v>12</v>
      </c>
      <c r="T2501" s="8" t="str">
        <f>TEXT(SalesDataTable[[#This Row],[Order Date]],"mmm")</f>
        <v>Dec</v>
      </c>
    </row>
    <row r="2502" spans="1:20" ht="15.75" x14ac:dyDescent="0.25">
      <c r="A2502" s="2">
        <v>2899</v>
      </c>
      <c r="B2502" s="3">
        <v>46357</v>
      </c>
      <c r="C2502" s="4" t="s">
        <v>20</v>
      </c>
      <c r="D2502" s="4" t="s">
        <v>21</v>
      </c>
      <c r="E2502" s="4" t="s">
        <v>22</v>
      </c>
      <c r="F2502" s="4" t="s">
        <v>33</v>
      </c>
      <c r="G2502" s="4" t="s">
        <v>29</v>
      </c>
      <c r="H2502" s="4" t="s">
        <v>57</v>
      </c>
      <c r="I2502" s="5">
        <v>1</v>
      </c>
      <c r="J2502" s="6">
        <v>156.44999999999999</v>
      </c>
      <c r="K2502" s="7">
        <v>0</v>
      </c>
      <c r="L2502" s="6">
        <v>80.56</v>
      </c>
      <c r="M2502" s="6">
        <f t="shared" si="156"/>
        <v>156.44999999999999</v>
      </c>
      <c r="N2502" s="6">
        <f t="shared" si="157"/>
        <v>80.56</v>
      </c>
      <c r="O2502" s="6">
        <f t="shared" si="158"/>
        <v>75.889999999999986</v>
      </c>
      <c r="P2502" s="8">
        <f t="shared" si="159"/>
        <v>0.48507510386705011</v>
      </c>
      <c r="Q2502" s="9">
        <f>YEAR(SalesDataTable[[#This Row],[Order Date]])</f>
        <v>2026</v>
      </c>
      <c r="R2502" s="8" t="str">
        <f>"Q"&amp;ROUNDUP(MONTH(SalesDataTable[[#This Row],[Order Date]])/3,0)</f>
        <v>Q4</v>
      </c>
      <c r="S2502" s="5">
        <f>MONTH(SalesDataTable[[#This Row],[Order Date]])</f>
        <v>12</v>
      </c>
      <c r="T2502" s="8" t="str">
        <f>TEXT(SalesDataTable[[#This Row],[Order Date]],"mmm")</f>
        <v>Dec</v>
      </c>
    </row>
    <row r="2503" spans="1:20" ht="15.75" x14ac:dyDescent="0.25">
      <c r="A2503" s="2">
        <v>3199</v>
      </c>
      <c r="B2503" s="3">
        <v>46357</v>
      </c>
      <c r="C2503" s="4" t="s">
        <v>31</v>
      </c>
      <c r="D2503" s="4" t="s">
        <v>72</v>
      </c>
      <c r="E2503" s="4" t="s">
        <v>48</v>
      </c>
      <c r="F2503" s="4" t="s">
        <v>23</v>
      </c>
      <c r="G2503" s="4" t="s">
        <v>54</v>
      </c>
      <c r="H2503" s="4" t="s">
        <v>55</v>
      </c>
      <c r="I2503" s="5">
        <v>1</v>
      </c>
      <c r="J2503" s="6">
        <v>41.33</v>
      </c>
      <c r="K2503" s="7">
        <v>0</v>
      </c>
      <c r="L2503" s="6">
        <v>15.03</v>
      </c>
      <c r="M2503" s="6">
        <f t="shared" si="156"/>
        <v>41.33</v>
      </c>
      <c r="N2503" s="6">
        <f t="shared" si="157"/>
        <v>15.03</v>
      </c>
      <c r="O2503" s="6">
        <f t="shared" si="158"/>
        <v>26.299999999999997</v>
      </c>
      <c r="P2503" s="8">
        <f t="shared" si="159"/>
        <v>0.6363416404548754</v>
      </c>
      <c r="Q2503" s="9">
        <f>YEAR(SalesDataTable[[#This Row],[Order Date]])</f>
        <v>2026</v>
      </c>
      <c r="R2503" s="8" t="str">
        <f>"Q"&amp;ROUNDUP(MONTH(SalesDataTable[[#This Row],[Order Date]])/3,0)</f>
        <v>Q4</v>
      </c>
      <c r="S2503" s="5">
        <f>MONTH(SalesDataTable[[#This Row],[Order Date]])</f>
        <v>12</v>
      </c>
      <c r="T2503" s="8" t="str">
        <f>TEXT(SalesDataTable[[#This Row],[Order Date]],"mmm")</f>
        <v>Dec</v>
      </c>
    </row>
    <row r="2504" spans="1:20" ht="15.75" x14ac:dyDescent="0.25">
      <c r="A2504" s="2">
        <v>4722</v>
      </c>
      <c r="B2504" s="3">
        <v>46357</v>
      </c>
      <c r="C2504" s="4" t="s">
        <v>26</v>
      </c>
      <c r="D2504" s="4" t="s">
        <v>61</v>
      </c>
      <c r="E2504" s="4" t="s">
        <v>39</v>
      </c>
      <c r="F2504" s="4" t="s">
        <v>33</v>
      </c>
      <c r="G2504" s="4" t="s">
        <v>24</v>
      </c>
      <c r="H2504" s="4" t="s">
        <v>46</v>
      </c>
      <c r="I2504" s="5">
        <v>1</v>
      </c>
      <c r="J2504" s="6">
        <v>39.479999999999997</v>
      </c>
      <c r="K2504" s="7">
        <v>0.05</v>
      </c>
      <c r="L2504" s="6">
        <v>16.78</v>
      </c>
      <c r="M2504" s="6">
        <f t="shared" si="156"/>
        <v>37.505999999999993</v>
      </c>
      <c r="N2504" s="6">
        <f t="shared" si="157"/>
        <v>16.78</v>
      </c>
      <c r="O2504" s="6">
        <f t="shared" si="158"/>
        <v>20.725999999999992</v>
      </c>
      <c r="P2504" s="8">
        <f t="shared" si="159"/>
        <v>0.55260491654668575</v>
      </c>
      <c r="Q2504" s="9">
        <f>YEAR(SalesDataTable[[#This Row],[Order Date]])</f>
        <v>2026</v>
      </c>
      <c r="R2504" s="8" t="str">
        <f>"Q"&amp;ROUNDUP(MONTH(SalesDataTable[[#This Row],[Order Date]])/3,0)</f>
        <v>Q4</v>
      </c>
      <c r="S2504" s="5">
        <f>MONTH(SalesDataTable[[#This Row],[Order Date]])</f>
        <v>12</v>
      </c>
      <c r="T2504" s="8" t="str">
        <f>TEXT(SalesDataTable[[#This Row],[Order Date]],"mmm")</f>
        <v>Dec</v>
      </c>
    </row>
    <row r="2505" spans="1:20" ht="15.75" x14ac:dyDescent="0.25">
      <c r="A2505" s="2">
        <v>1423</v>
      </c>
      <c r="B2505" s="3">
        <v>46358</v>
      </c>
      <c r="C2505" s="4" t="s">
        <v>31</v>
      </c>
      <c r="D2505" s="4" t="s">
        <v>38</v>
      </c>
      <c r="E2505" s="4" t="s">
        <v>22</v>
      </c>
      <c r="F2505" s="4" t="s">
        <v>36</v>
      </c>
      <c r="G2505" s="4" t="s">
        <v>29</v>
      </c>
      <c r="H2505" s="4" t="s">
        <v>66</v>
      </c>
      <c r="I2505" s="5">
        <v>1</v>
      </c>
      <c r="J2505" s="6">
        <v>73.010000000000005</v>
      </c>
      <c r="K2505" s="7">
        <v>0.1</v>
      </c>
      <c r="L2505" s="6">
        <v>31.51</v>
      </c>
      <c r="M2505" s="6">
        <f t="shared" si="156"/>
        <v>65.709000000000003</v>
      </c>
      <c r="N2505" s="6">
        <f t="shared" si="157"/>
        <v>31.51</v>
      </c>
      <c r="O2505" s="6">
        <f t="shared" si="158"/>
        <v>34.198999999999998</v>
      </c>
      <c r="P2505" s="8">
        <f t="shared" si="159"/>
        <v>0.52046142841924237</v>
      </c>
      <c r="Q2505" s="9">
        <f>YEAR(SalesDataTable[[#This Row],[Order Date]])</f>
        <v>2026</v>
      </c>
      <c r="R2505" s="8" t="str">
        <f>"Q"&amp;ROUNDUP(MONTH(SalesDataTable[[#This Row],[Order Date]])/3,0)</f>
        <v>Q4</v>
      </c>
      <c r="S2505" s="5">
        <f>MONTH(SalesDataTable[[#This Row],[Order Date]])</f>
        <v>12</v>
      </c>
      <c r="T2505" s="8" t="str">
        <f>TEXT(SalesDataTable[[#This Row],[Order Date]],"mmm")</f>
        <v>Dec</v>
      </c>
    </row>
    <row r="2506" spans="1:20" ht="15.75" x14ac:dyDescent="0.25">
      <c r="A2506" s="2">
        <v>1505</v>
      </c>
      <c r="B2506" s="3">
        <v>46358</v>
      </c>
      <c r="C2506" s="4" t="s">
        <v>20</v>
      </c>
      <c r="D2506" s="4" t="s">
        <v>70</v>
      </c>
      <c r="E2506" s="4" t="s">
        <v>22</v>
      </c>
      <c r="F2506" s="4" t="s">
        <v>36</v>
      </c>
      <c r="G2506" s="4" t="s">
        <v>54</v>
      </c>
      <c r="H2506" s="4" t="s">
        <v>55</v>
      </c>
      <c r="I2506" s="5">
        <v>2</v>
      </c>
      <c r="J2506" s="6">
        <v>40.86</v>
      </c>
      <c r="K2506" s="7">
        <v>0.05</v>
      </c>
      <c r="L2506" s="6">
        <v>15.06</v>
      </c>
      <c r="M2506" s="6">
        <f t="shared" si="156"/>
        <v>77.634</v>
      </c>
      <c r="N2506" s="6">
        <f t="shared" si="157"/>
        <v>30.12</v>
      </c>
      <c r="O2506" s="6">
        <f t="shared" si="158"/>
        <v>47.513999999999996</v>
      </c>
      <c r="P2506" s="8">
        <f t="shared" si="159"/>
        <v>0.6120256588608084</v>
      </c>
      <c r="Q2506" s="9">
        <f>YEAR(SalesDataTable[[#This Row],[Order Date]])</f>
        <v>2026</v>
      </c>
      <c r="R2506" s="8" t="str">
        <f>"Q"&amp;ROUNDUP(MONTH(SalesDataTable[[#This Row],[Order Date]])/3,0)</f>
        <v>Q4</v>
      </c>
      <c r="S2506" s="5">
        <f>MONTH(SalesDataTable[[#This Row],[Order Date]])</f>
        <v>12</v>
      </c>
      <c r="T2506" s="8" t="str">
        <f>TEXT(SalesDataTable[[#This Row],[Order Date]],"mmm")</f>
        <v>Dec</v>
      </c>
    </row>
    <row r="2507" spans="1:20" ht="15.75" x14ac:dyDescent="0.25">
      <c r="A2507" s="2">
        <v>1664</v>
      </c>
      <c r="B2507" s="3">
        <v>46358</v>
      </c>
      <c r="C2507" s="4" t="s">
        <v>31</v>
      </c>
      <c r="D2507" s="4" t="s">
        <v>45</v>
      </c>
      <c r="E2507" s="4" t="s">
        <v>48</v>
      </c>
      <c r="F2507" s="4" t="s">
        <v>23</v>
      </c>
      <c r="G2507" s="4" t="s">
        <v>43</v>
      </c>
      <c r="H2507" s="4" t="s">
        <v>49</v>
      </c>
      <c r="I2507" s="5">
        <v>6</v>
      </c>
      <c r="J2507" s="6">
        <v>194.79</v>
      </c>
      <c r="K2507" s="7">
        <v>0</v>
      </c>
      <c r="L2507" s="6">
        <v>105.73</v>
      </c>
      <c r="M2507" s="6">
        <f t="shared" si="156"/>
        <v>1168.74</v>
      </c>
      <c r="N2507" s="6">
        <f t="shared" si="157"/>
        <v>634.38</v>
      </c>
      <c r="O2507" s="6">
        <f t="shared" si="158"/>
        <v>534.36</v>
      </c>
      <c r="P2507" s="8">
        <f t="shared" si="159"/>
        <v>0.45721032907233433</v>
      </c>
      <c r="Q2507" s="9">
        <f>YEAR(SalesDataTable[[#This Row],[Order Date]])</f>
        <v>2026</v>
      </c>
      <c r="R2507" s="8" t="str">
        <f>"Q"&amp;ROUNDUP(MONTH(SalesDataTable[[#This Row],[Order Date]])/3,0)</f>
        <v>Q4</v>
      </c>
      <c r="S2507" s="5">
        <f>MONTH(SalesDataTable[[#This Row],[Order Date]])</f>
        <v>12</v>
      </c>
      <c r="T2507" s="8" t="str">
        <f>TEXT(SalesDataTable[[#This Row],[Order Date]],"mmm")</f>
        <v>Dec</v>
      </c>
    </row>
    <row r="2508" spans="1:20" ht="15.75" x14ac:dyDescent="0.25">
      <c r="A2508" s="2">
        <v>2035</v>
      </c>
      <c r="B2508" s="3">
        <v>46358</v>
      </c>
      <c r="C2508" s="4" t="s">
        <v>40</v>
      </c>
      <c r="D2508" s="4" t="s">
        <v>67</v>
      </c>
      <c r="E2508" s="4" t="s">
        <v>22</v>
      </c>
      <c r="F2508" s="4" t="s">
        <v>33</v>
      </c>
      <c r="G2508" s="4" t="s">
        <v>43</v>
      </c>
      <c r="H2508" s="4" t="s">
        <v>60</v>
      </c>
      <c r="I2508" s="5">
        <v>4</v>
      </c>
      <c r="J2508" s="6">
        <v>80.98</v>
      </c>
      <c r="K2508" s="7">
        <v>0.2</v>
      </c>
      <c r="L2508" s="6">
        <v>38.6</v>
      </c>
      <c r="M2508" s="6">
        <f t="shared" si="156"/>
        <v>259.13600000000002</v>
      </c>
      <c r="N2508" s="6">
        <f t="shared" si="157"/>
        <v>154.4</v>
      </c>
      <c r="O2508" s="6">
        <f t="shared" si="158"/>
        <v>104.73600000000002</v>
      </c>
      <c r="P2508" s="8">
        <f t="shared" si="159"/>
        <v>0.40417387009138062</v>
      </c>
      <c r="Q2508" s="9">
        <f>YEAR(SalesDataTable[[#This Row],[Order Date]])</f>
        <v>2026</v>
      </c>
      <c r="R2508" s="8" t="str">
        <f>"Q"&amp;ROUNDUP(MONTH(SalesDataTable[[#This Row],[Order Date]])/3,0)</f>
        <v>Q4</v>
      </c>
      <c r="S2508" s="5">
        <f>MONTH(SalesDataTable[[#This Row],[Order Date]])</f>
        <v>12</v>
      </c>
      <c r="T2508" s="8" t="str">
        <f>TEXT(SalesDataTable[[#This Row],[Order Date]],"mmm")</f>
        <v>Dec</v>
      </c>
    </row>
    <row r="2509" spans="1:20" ht="15.75" x14ac:dyDescent="0.25">
      <c r="A2509" s="2">
        <v>2094</v>
      </c>
      <c r="B2509" s="3">
        <v>46358</v>
      </c>
      <c r="C2509" s="4" t="s">
        <v>20</v>
      </c>
      <c r="D2509" s="4" t="s">
        <v>70</v>
      </c>
      <c r="E2509" s="4" t="s">
        <v>22</v>
      </c>
      <c r="F2509" s="4" t="s">
        <v>33</v>
      </c>
      <c r="G2509" s="4" t="s">
        <v>43</v>
      </c>
      <c r="H2509" s="4" t="s">
        <v>49</v>
      </c>
      <c r="I2509" s="5">
        <v>3</v>
      </c>
      <c r="J2509" s="6">
        <v>196.48</v>
      </c>
      <c r="K2509" s="7">
        <v>0.05</v>
      </c>
      <c r="L2509" s="6">
        <v>107.2</v>
      </c>
      <c r="M2509" s="6">
        <f t="shared" si="156"/>
        <v>559.96799999999996</v>
      </c>
      <c r="N2509" s="6">
        <f t="shared" si="157"/>
        <v>321.60000000000002</v>
      </c>
      <c r="O2509" s="6">
        <f t="shared" si="158"/>
        <v>238.36799999999994</v>
      </c>
      <c r="P2509" s="8">
        <f t="shared" si="159"/>
        <v>0.42568146751242919</v>
      </c>
      <c r="Q2509" s="9">
        <f>YEAR(SalesDataTable[[#This Row],[Order Date]])</f>
        <v>2026</v>
      </c>
      <c r="R2509" s="8" t="str">
        <f>"Q"&amp;ROUNDUP(MONTH(SalesDataTable[[#This Row],[Order Date]])/3,0)</f>
        <v>Q4</v>
      </c>
      <c r="S2509" s="5">
        <f>MONTH(SalesDataTable[[#This Row],[Order Date]])</f>
        <v>12</v>
      </c>
      <c r="T2509" s="8" t="str">
        <f>TEXT(SalesDataTable[[#This Row],[Order Date]],"mmm")</f>
        <v>Dec</v>
      </c>
    </row>
    <row r="2510" spans="1:20" ht="15.75" x14ac:dyDescent="0.25">
      <c r="A2510" s="2">
        <v>2204</v>
      </c>
      <c r="B2510" s="3">
        <v>46358</v>
      </c>
      <c r="C2510" s="4" t="s">
        <v>20</v>
      </c>
      <c r="D2510" s="4" t="s">
        <v>56</v>
      </c>
      <c r="E2510" s="4" t="s">
        <v>39</v>
      </c>
      <c r="F2510" s="4" t="s">
        <v>33</v>
      </c>
      <c r="G2510" s="4" t="s">
        <v>34</v>
      </c>
      <c r="H2510" s="4" t="s">
        <v>52</v>
      </c>
      <c r="I2510" s="5">
        <v>2</v>
      </c>
      <c r="J2510" s="6">
        <v>46.63</v>
      </c>
      <c r="K2510" s="7">
        <v>0</v>
      </c>
      <c r="L2510" s="6">
        <v>18.68</v>
      </c>
      <c r="M2510" s="6">
        <f t="shared" si="156"/>
        <v>93.26</v>
      </c>
      <c r="N2510" s="6">
        <f t="shared" si="157"/>
        <v>37.36</v>
      </c>
      <c r="O2510" s="6">
        <f t="shared" si="158"/>
        <v>55.900000000000006</v>
      </c>
      <c r="P2510" s="8">
        <f t="shared" si="159"/>
        <v>0.59939952820072917</v>
      </c>
      <c r="Q2510" s="9">
        <f>YEAR(SalesDataTable[[#This Row],[Order Date]])</f>
        <v>2026</v>
      </c>
      <c r="R2510" s="8" t="str">
        <f>"Q"&amp;ROUNDUP(MONTH(SalesDataTable[[#This Row],[Order Date]])/3,0)</f>
        <v>Q4</v>
      </c>
      <c r="S2510" s="5">
        <f>MONTH(SalesDataTable[[#This Row],[Order Date]])</f>
        <v>12</v>
      </c>
      <c r="T2510" s="8" t="str">
        <f>TEXT(SalesDataTable[[#This Row],[Order Date]],"mmm")</f>
        <v>Dec</v>
      </c>
    </row>
    <row r="2511" spans="1:20" ht="15.75" x14ac:dyDescent="0.25">
      <c r="A2511" s="2">
        <v>3921</v>
      </c>
      <c r="B2511" s="3">
        <v>46358</v>
      </c>
      <c r="C2511" s="4" t="s">
        <v>31</v>
      </c>
      <c r="D2511" s="4" t="s">
        <v>45</v>
      </c>
      <c r="E2511" s="4" t="s">
        <v>28</v>
      </c>
      <c r="F2511" s="4" t="s">
        <v>36</v>
      </c>
      <c r="G2511" s="4" t="s">
        <v>29</v>
      </c>
      <c r="H2511" s="4" t="s">
        <v>37</v>
      </c>
      <c r="I2511" s="5">
        <v>12</v>
      </c>
      <c r="J2511" s="6">
        <v>142.93</v>
      </c>
      <c r="K2511" s="7">
        <v>0.1</v>
      </c>
      <c r="L2511" s="6">
        <v>79.81</v>
      </c>
      <c r="M2511" s="6">
        <f t="shared" si="156"/>
        <v>1543.644</v>
      </c>
      <c r="N2511" s="6">
        <f t="shared" si="157"/>
        <v>957.72</v>
      </c>
      <c r="O2511" s="6">
        <f t="shared" si="158"/>
        <v>585.92399999999998</v>
      </c>
      <c r="P2511" s="8">
        <f t="shared" si="159"/>
        <v>0.37957197384889263</v>
      </c>
      <c r="Q2511" s="9">
        <f>YEAR(SalesDataTable[[#This Row],[Order Date]])</f>
        <v>2026</v>
      </c>
      <c r="R2511" s="8" t="str">
        <f>"Q"&amp;ROUNDUP(MONTH(SalesDataTable[[#This Row],[Order Date]])/3,0)</f>
        <v>Q4</v>
      </c>
      <c r="S2511" s="5">
        <f>MONTH(SalesDataTable[[#This Row],[Order Date]])</f>
        <v>12</v>
      </c>
      <c r="T2511" s="8" t="str">
        <f>TEXT(SalesDataTable[[#This Row],[Order Date]],"mmm")</f>
        <v>Dec</v>
      </c>
    </row>
    <row r="2512" spans="1:20" ht="15.75" x14ac:dyDescent="0.25">
      <c r="A2512" s="2">
        <v>3999</v>
      </c>
      <c r="B2512" s="3">
        <v>46358</v>
      </c>
      <c r="C2512" s="4" t="s">
        <v>26</v>
      </c>
      <c r="D2512" s="4" t="s">
        <v>63</v>
      </c>
      <c r="E2512" s="4" t="s">
        <v>39</v>
      </c>
      <c r="F2512" s="4" t="s">
        <v>23</v>
      </c>
      <c r="G2512" s="4" t="s">
        <v>29</v>
      </c>
      <c r="H2512" s="4" t="s">
        <v>57</v>
      </c>
      <c r="I2512" s="5">
        <v>2</v>
      </c>
      <c r="J2512" s="6">
        <v>153.97</v>
      </c>
      <c r="K2512" s="7">
        <v>0</v>
      </c>
      <c r="L2512" s="6">
        <v>79.45</v>
      </c>
      <c r="M2512" s="6">
        <f t="shared" si="156"/>
        <v>307.94</v>
      </c>
      <c r="N2512" s="6">
        <f t="shared" si="157"/>
        <v>158.9</v>
      </c>
      <c r="O2512" s="6">
        <f t="shared" si="158"/>
        <v>149.04</v>
      </c>
      <c r="P2512" s="8">
        <f t="shared" si="159"/>
        <v>0.48399038773787101</v>
      </c>
      <c r="Q2512" s="9">
        <f>YEAR(SalesDataTable[[#This Row],[Order Date]])</f>
        <v>2026</v>
      </c>
      <c r="R2512" s="8" t="str">
        <f>"Q"&amp;ROUNDUP(MONTH(SalesDataTable[[#This Row],[Order Date]])/3,0)</f>
        <v>Q4</v>
      </c>
      <c r="S2512" s="5">
        <f>MONTH(SalesDataTable[[#This Row],[Order Date]])</f>
        <v>12</v>
      </c>
      <c r="T2512" s="8" t="str">
        <f>TEXT(SalesDataTable[[#This Row],[Order Date]],"mmm")</f>
        <v>Dec</v>
      </c>
    </row>
    <row r="2513" spans="1:20" ht="15.75" x14ac:dyDescent="0.25">
      <c r="A2513" s="2">
        <v>4546</v>
      </c>
      <c r="B2513" s="3">
        <v>46358</v>
      </c>
      <c r="C2513" s="4" t="s">
        <v>40</v>
      </c>
      <c r="D2513" s="4" t="s">
        <v>67</v>
      </c>
      <c r="E2513" s="4" t="s">
        <v>22</v>
      </c>
      <c r="F2513" s="4" t="s">
        <v>23</v>
      </c>
      <c r="G2513" s="4" t="s">
        <v>43</v>
      </c>
      <c r="H2513" s="4" t="s">
        <v>44</v>
      </c>
      <c r="I2513" s="5">
        <v>1</v>
      </c>
      <c r="J2513" s="6">
        <v>344.63</v>
      </c>
      <c r="K2513" s="7">
        <v>0.05</v>
      </c>
      <c r="L2513" s="6">
        <v>189.22</v>
      </c>
      <c r="M2513" s="6">
        <f t="shared" si="156"/>
        <v>327.39849999999996</v>
      </c>
      <c r="N2513" s="6">
        <f t="shared" si="157"/>
        <v>189.22</v>
      </c>
      <c r="O2513" s="6">
        <f t="shared" si="158"/>
        <v>138.17849999999996</v>
      </c>
      <c r="P2513" s="8">
        <f t="shared" si="159"/>
        <v>0.42204988721695419</v>
      </c>
      <c r="Q2513" s="9">
        <f>YEAR(SalesDataTable[[#This Row],[Order Date]])</f>
        <v>2026</v>
      </c>
      <c r="R2513" s="8" t="str">
        <f>"Q"&amp;ROUNDUP(MONTH(SalesDataTable[[#This Row],[Order Date]])/3,0)</f>
        <v>Q4</v>
      </c>
      <c r="S2513" s="5">
        <f>MONTH(SalesDataTable[[#This Row],[Order Date]])</f>
        <v>12</v>
      </c>
      <c r="T2513" s="8" t="str">
        <f>TEXT(SalesDataTable[[#This Row],[Order Date]],"mmm")</f>
        <v>Dec</v>
      </c>
    </row>
    <row r="2514" spans="1:20" ht="15.75" x14ac:dyDescent="0.25">
      <c r="A2514" s="2">
        <v>158</v>
      </c>
      <c r="B2514" s="3">
        <v>46359</v>
      </c>
      <c r="C2514" s="4" t="s">
        <v>40</v>
      </c>
      <c r="D2514" s="4" t="s">
        <v>67</v>
      </c>
      <c r="E2514" s="4" t="s">
        <v>22</v>
      </c>
      <c r="F2514" s="4" t="s">
        <v>33</v>
      </c>
      <c r="G2514" s="4" t="s">
        <v>34</v>
      </c>
      <c r="H2514" s="4" t="s">
        <v>52</v>
      </c>
      <c r="I2514" s="5">
        <v>2</v>
      </c>
      <c r="J2514" s="6">
        <v>46.51</v>
      </c>
      <c r="K2514" s="7">
        <v>0.05</v>
      </c>
      <c r="L2514" s="6">
        <v>18.73</v>
      </c>
      <c r="M2514" s="6">
        <f t="shared" si="156"/>
        <v>88.368999999999986</v>
      </c>
      <c r="N2514" s="6">
        <f t="shared" si="157"/>
        <v>37.46</v>
      </c>
      <c r="O2514" s="6">
        <f t="shared" si="158"/>
        <v>50.908999999999985</v>
      </c>
      <c r="P2514" s="8">
        <f t="shared" si="159"/>
        <v>0.57609568966492763</v>
      </c>
      <c r="Q2514" s="9">
        <f>YEAR(SalesDataTable[[#This Row],[Order Date]])</f>
        <v>2026</v>
      </c>
      <c r="R2514" s="8" t="str">
        <f>"Q"&amp;ROUNDUP(MONTH(SalesDataTable[[#This Row],[Order Date]])/3,0)</f>
        <v>Q4</v>
      </c>
      <c r="S2514" s="5">
        <f>MONTH(SalesDataTable[[#This Row],[Order Date]])</f>
        <v>12</v>
      </c>
      <c r="T2514" s="8" t="str">
        <f>TEXT(SalesDataTable[[#This Row],[Order Date]],"mmm")</f>
        <v>Dec</v>
      </c>
    </row>
    <row r="2515" spans="1:20" ht="15.75" x14ac:dyDescent="0.25">
      <c r="A2515" s="2">
        <v>1972</v>
      </c>
      <c r="B2515" s="3">
        <v>46359</v>
      </c>
      <c r="C2515" s="4" t="s">
        <v>20</v>
      </c>
      <c r="D2515" s="4" t="s">
        <v>56</v>
      </c>
      <c r="E2515" s="4" t="s">
        <v>28</v>
      </c>
      <c r="F2515" s="4" t="s">
        <v>36</v>
      </c>
      <c r="G2515" s="4" t="s">
        <v>24</v>
      </c>
      <c r="H2515" s="4" t="s">
        <v>25</v>
      </c>
      <c r="I2515" s="5">
        <v>6</v>
      </c>
      <c r="J2515" s="6">
        <v>80.17</v>
      </c>
      <c r="K2515" s="7">
        <v>0.1</v>
      </c>
      <c r="L2515" s="6">
        <v>42.67</v>
      </c>
      <c r="M2515" s="6">
        <f t="shared" si="156"/>
        <v>432.91800000000001</v>
      </c>
      <c r="N2515" s="6">
        <f t="shared" si="157"/>
        <v>256.02</v>
      </c>
      <c r="O2515" s="6">
        <f t="shared" si="158"/>
        <v>176.89800000000002</v>
      </c>
      <c r="P2515" s="8">
        <f t="shared" si="159"/>
        <v>0.40861779828974543</v>
      </c>
      <c r="Q2515" s="9">
        <f>YEAR(SalesDataTable[[#This Row],[Order Date]])</f>
        <v>2026</v>
      </c>
      <c r="R2515" s="8" t="str">
        <f>"Q"&amp;ROUNDUP(MONTH(SalesDataTable[[#This Row],[Order Date]])/3,0)</f>
        <v>Q4</v>
      </c>
      <c r="S2515" s="5">
        <f>MONTH(SalesDataTable[[#This Row],[Order Date]])</f>
        <v>12</v>
      </c>
      <c r="T2515" s="8" t="str">
        <f>TEXT(SalesDataTable[[#This Row],[Order Date]],"mmm")</f>
        <v>Dec</v>
      </c>
    </row>
    <row r="2516" spans="1:20" ht="15.75" x14ac:dyDescent="0.25">
      <c r="A2516" s="2">
        <v>3196</v>
      </c>
      <c r="B2516" s="3">
        <v>46359</v>
      </c>
      <c r="C2516" s="4" t="s">
        <v>40</v>
      </c>
      <c r="D2516" s="4" t="s">
        <v>67</v>
      </c>
      <c r="E2516" s="4" t="s">
        <v>22</v>
      </c>
      <c r="F2516" s="4" t="s">
        <v>33</v>
      </c>
      <c r="G2516" s="4" t="s">
        <v>43</v>
      </c>
      <c r="H2516" s="4" t="s">
        <v>71</v>
      </c>
      <c r="I2516" s="5">
        <v>2</v>
      </c>
      <c r="J2516" s="6">
        <v>124.62</v>
      </c>
      <c r="K2516" s="7">
        <v>0.1</v>
      </c>
      <c r="L2516" s="6">
        <v>58.91</v>
      </c>
      <c r="M2516" s="6">
        <f t="shared" si="156"/>
        <v>224.316</v>
      </c>
      <c r="N2516" s="6">
        <f t="shared" si="157"/>
        <v>117.82</v>
      </c>
      <c r="O2516" s="6">
        <f t="shared" si="158"/>
        <v>106.49600000000001</v>
      </c>
      <c r="P2516" s="8">
        <f t="shared" si="159"/>
        <v>0.47475882237557737</v>
      </c>
      <c r="Q2516" s="9">
        <f>YEAR(SalesDataTable[[#This Row],[Order Date]])</f>
        <v>2026</v>
      </c>
      <c r="R2516" s="8" t="str">
        <f>"Q"&amp;ROUNDUP(MONTH(SalesDataTable[[#This Row],[Order Date]])/3,0)</f>
        <v>Q4</v>
      </c>
      <c r="S2516" s="5">
        <f>MONTH(SalesDataTable[[#This Row],[Order Date]])</f>
        <v>12</v>
      </c>
      <c r="T2516" s="8" t="str">
        <f>TEXT(SalesDataTable[[#This Row],[Order Date]],"mmm")</f>
        <v>Dec</v>
      </c>
    </row>
    <row r="2517" spans="1:20" ht="15.75" x14ac:dyDescent="0.25">
      <c r="A2517" s="2">
        <v>3722</v>
      </c>
      <c r="B2517" s="3">
        <v>46359</v>
      </c>
      <c r="C2517" s="4" t="s">
        <v>31</v>
      </c>
      <c r="D2517" s="4" t="s">
        <v>38</v>
      </c>
      <c r="E2517" s="4" t="s">
        <v>22</v>
      </c>
      <c r="F2517" s="4" t="s">
        <v>23</v>
      </c>
      <c r="G2517" s="4" t="s">
        <v>29</v>
      </c>
      <c r="H2517" s="4" t="s">
        <v>37</v>
      </c>
      <c r="I2517" s="5">
        <v>1</v>
      </c>
      <c r="J2517" s="6">
        <v>144.78</v>
      </c>
      <c r="K2517" s="7">
        <v>0.15</v>
      </c>
      <c r="L2517" s="6">
        <v>81.53</v>
      </c>
      <c r="M2517" s="6">
        <f t="shared" si="156"/>
        <v>123.063</v>
      </c>
      <c r="N2517" s="6">
        <f t="shared" si="157"/>
        <v>81.53</v>
      </c>
      <c r="O2517" s="6">
        <f t="shared" si="158"/>
        <v>41.533000000000001</v>
      </c>
      <c r="P2517" s="8">
        <f t="shared" si="159"/>
        <v>0.33749380398657597</v>
      </c>
      <c r="Q2517" s="9">
        <f>YEAR(SalesDataTable[[#This Row],[Order Date]])</f>
        <v>2026</v>
      </c>
      <c r="R2517" s="8" t="str">
        <f>"Q"&amp;ROUNDUP(MONTH(SalesDataTable[[#This Row],[Order Date]])/3,0)</f>
        <v>Q4</v>
      </c>
      <c r="S2517" s="5">
        <f>MONTH(SalesDataTable[[#This Row],[Order Date]])</f>
        <v>12</v>
      </c>
      <c r="T2517" s="8" t="str">
        <f>TEXT(SalesDataTable[[#This Row],[Order Date]],"mmm")</f>
        <v>Dec</v>
      </c>
    </row>
    <row r="2518" spans="1:20" ht="15.75" x14ac:dyDescent="0.25">
      <c r="A2518" s="2">
        <v>4201</v>
      </c>
      <c r="B2518" s="3">
        <v>46359</v>
      </c>
      <c r="C2518" s="4" t="s">
        <v>40</v>
      </c>
      <c r="D2518" s="4" t="s">
        <v>51</v>
      </c>
      <c r="E2518" s="4" t="s">
        <v>22</v>
      </c>
      <c r="F2518" s="4" t="s">
        <v>36</v>
      </c>
      <c r="G2518" s="4" t="s">
        <v>34</v>
      </c>
      <c r="H2518" s="4" t="s">
        <v>64</v>
      </c>
      <c r="I2518" s="5">
        <v>1</v>
      </c>
      <c r="J2518" s="6">
        <v>133.80000000000001</v>
      </c>
      <c r="K2518" s="7">
        <v>0</v>
      </c>
      <c r="L2518" s="6">
        <v>66.349999999999994</v>
      </c>
      <c r="M2518" s="6">
        <f t="shared" si="156"/>
        <v>133.80000000000001</v>
      </c>
      <c r="N2518" s="6">
        <f t="shared" si="157"/>
        <v>66.349999999999994</v>
      </c>
      <c r="O2518" s="6">
        <f t="shared" si="158"/>
        <v>67.450000000000017</v>
      </c>
      <c r="P2518" s="8">
        <f t="shared" si="159"/>
        <v>0.50411061285500758</v>
      </c>
      <c r="Q2518" s="9">
        <f>YEAR(SalesDataTable[[#This Row],[Order Date]])</f>
        <v>2026</v>
      </c>
      <c r="R2518" s="8" t="str">
        <f>"Q"&amp;ROUNDUP(MONTH(SalesDataTable[[#This Row],[Order Date]])/3,0)</f>
        <v>Q4</v>
      </c>
      <c r="S2518" s="5">
        <f>MONTH(SalesDataTable[[#This Row],[Order Date]])</f>
        <v>12</v>
      </c>
      <c r="T2518" s="8" t="str">
        <f>TEXT(SalesDataTable[[#This Row],[Order Date]],"mmm")</f>
        <v>Dec</v>
      </c>
    </row>
    <row r="2519" spans="1:20" ht="15.75" x14ac:dyDescent="0.25">
      <c r="A2519" s="2">
        <v>4498</v>
      </c>
      <c r="B2519" s="3">
        <v>46359</v>
      </c>
      <c r="C2519" s="4" t="s">
        <v>40</v>
      </c>
      <c r="D2519" s="4" t="s">
        <v>51</v>
      </c>
      <c r="E2519" s="4" t="s">
        <v>39</v>
      </c>
      <c r="F2519" s="4" t="s">
        <v>33</v>
      </c>
      <c r="G2519" s="4" t="s">
        <v>43</v>
      </c>
      <c r="H2519" s="4" t="s">
        <v>71</v>
      </c>
      <c r="I2519" s="5">
        <v>1</v>
      </c>
      <c r="J2519" s="6">
        <v>124.93</v>
      </c>
      <c r="K2519" s="7">
        <v>0</v>
      </c>
      <c r="L2519" s="6">
        <v>59.41</v>
      </c>
      <c r="M2519" s="6">
        <f t="shared" si="156"/>
        <v>124.93</v>
      </c>
      <c r="N2519" s="6">
        <f t="shared" si="157"/>
        <v>59.41</v>
      </c>
      <c r="O2519" s="6">
        <f t="shared" si="158"/>
        <v>65.52000000000001</v>
      </c>
      <c r="P2519" s="8">
        <f t="shared" si="159"/>
        <v>0.52445369406867848</v>
      </c>
      <c r="Q2519" s="9">
        <f>YEAR(SalesDataTable[[#This Row],[Order Date]])</f>
        <v>2026</v>
      </c>
      <c r="R2519" s="8" t="str">
        <f>"Q"&amp;ROUNDUP(MONTH(SalesDataTable[[#This Row],[Order Date]])/3,0)</f>
        <v>Q4</v>
      </c>
      <c r="S2519" s="5">
        <f>MONTH(SalesDataTable[[#This Row],[Order Date]])</f>
        <v>12</v>
      </c>
      <c r="T2519" s="8" t="str">
        <f>TEXT(SalesDataTable[[#This Row],[Order Date]],"mmm")</f>
        <v>Dec</v>
      </c>
    </row>
    <row r="2520" spans="1:20" ht="15.75" x14ac:dyDescent="0.25">
      <c r="A2520" s="2">
        <v>4791</v>
      </c>
      <c r="B2520" s="3">
        <v>46359</v>
      </c>
      <c r="C2520" s="4" t="s">
        <v>26</v>
      </c>
      <c r="D2520" s="4" t="s">
        <v>63</v>
      </c>
      <c r="E2520" s="4" t="s">
        <v>22</v>
      </c>
      <c r="F2520" s="4" t="s">
        <v>33</v>
      </c>
      <c r="G2520" s="4" t="s">
        <v>29</v>
      </c>
      <c r="H2520" s="4" t="s">
        <v>66</v>
      </c>
      <c r="I2520" s="5">
        <v>2</v>
      </c>
      <c r="J2520" s="6">
        <v>70.59</v>
      </c>
      <c r="K2520" s="7">
        <v>0.1</v>
      </c>
      <c r="L2520" s="6">
        <v>32.68</v>
      </c>
      <c r="M2520" s="6">
        <f t="shared" si="156"/>
        <v>127.06200000000001</v>
      </c>
      <c r="N2520" s="6">
        <f t="shared" si="157"/>
        <v>65.36</v>
      </c>
      <c r="O2520" s="6">
        <f t="shared" si="158"/>
        <v>61.702000000000012</v>
      </c>
      <c r="P2520" s="8">
        <f t="shared" si="159"/>
        <v>0.48560545245628123</v>
      </c>
      <c r="Q2520" s="9">
        <f>YEAR(SalesDataTable[[#This Row],[Order Date]])</f>
        <v>2026</v>
      </c>
      <c r="R2520" s="8" t="str">
        <f>"Q"&amp;ROUNDUP(MONTH(SalesDataTable[[#This Row],[Order Date]])/3,0)</f>
        <v>Q4</v>
      </c>
      <c r="S2520" s="5">
        <f>MONTH(SalesDataTable[[#This Row],[Order Date]])</f>
        <v>12</v>
      </c>
      <c r="T2520" s="8" t="str">
        <f>TEXT(SalesDataTable[[#This Row],[Order Date]],"mmm")</f>
        <v>Dec</v>
      </c>
    </row>
    <row r="2521" spans="1:20" ht="15.75" x14ac:dyDescent="0.25">
      <c r="A2521" s="2">
        <v>614</v>
      </c>
      <c r="B2521" s="3">
        <v>46360</v>
      </c>
      <c r="C2521" s="4" t="s">
        <v>40</v>
      </c>
      <c r="D2521" s="4" t="s">
        <v>51</v>
      </c>
      <c r="E2521" s="4" t="s">
        <v>22</v>
      </c>
      <c r="F2521" s="4" t="s">
        <v>23</v>
      </c>
      <c r="G2521" s="4" t="s">
        <v>29</v>
      </c>
      <c r="H2521" s="4" t="s">
        <v>57</v>
      </c>
      <c r="I2521" s="5">
        <v>2</v>
      </c>
      <c r="J2521" s="6">
        <v>151.05000000000001</v>
      </c>
      <c r="K2521" s="7">
        <v>0.15</v>
      </c>
      <c r="L2521" s="6">
        <v>80.36</v>
      </c>
      <c r="M2521" s="6">
        <f t="shared" si="156"/>
        <v>256.78500000000003</v>
      </c>
      <c r="N2521" s="6">
        <f t="shared" si="157"/>
        <v>160.72</v>
      </c>
      <c r="O2521" s="6">
        <f t="shared" si="158"/>
        <v>96.065000000000026</v>
      </c>
      <c r="P2521" s="8">
        <f t="shared" si="159"/>
        <v>0.37410674299511271</v>
      </c>
      <c r="Q2521" s="9">
        <f>YEAR(SalesDataTable[[#This Row],[Order Date]])</f>
        <v>2026</v>
      </c>
      <c r="R2521" s="8" t="str">
        <f>"Q"&amp;ROUNDUP(MONTH(SalesDataTable[[#This Row],[Order Date]])/3,0)</f>
        <v>Q4</v>
      </c>
      <c r="S2521" s="5">
        <f>MONTH(SalesDataTable[[#This Row],[Order Date]])</f>
        <v>12</v>
      </c>
      <c r="T2521" s="8" t="str">
        <f>TEXT(SalesDataTable[[#This Row],[Order Date]],"mmm")</f>
        <v>Dec</v>
      </c>
    </row>
    <row r="2522" spans="1:20" ht="15.75" x14ac:dyDescent="0.25">
      <c r="A2522" s="2">
        <v>2301</v>
      </c>
      <c r="B2522" s="3">
        <v>46360</v>
      </c>
      <c r="C2522" s="4" t="s">
        <v>40</v>
      </c>
      <c r="D2522" s="4" t="s">
        <v>51</v>
      </c>
      <c r="E2522" s="4" t="s">
        <v>22</v>
      </c>
      <c r="F2522" s="4" t="s">
        <v>23</v>
      </c>
      <c r="G2522" s="4" t="s">
        <v>43</v>
      </c>
      <c r="H2522" s="4" t="s">
        <v>71</v>
      </c>
      <c r="I2522" s="5">
        <v>2</v>
      </c>
      <c r="J2522" s="6">
        <v>120.37</v>
      </c>
      <c r="K2522" s="7">
        <v>0.2</v>
      </c>
      <c r="L2522" s="6">
        <v>59.39</v>
      </c>
      <c r="M2522" s="6">
        <f t="shared" si="156"/>
        <v>192.59200000000001</v>
      </c>
      <c r="N2522" s="6">
        <f t="shared" si="157"/>
        <v>118.78</v>
      </c>
      <c r="O2522" s="6">
        <f t="shared" si="158"/>
        <v>73.812000000000012</v>
      </c>
      <c r="P2522" s="8">
        <f t="shared" si="159"/>
        <v>0.3832557946332143</v>
      </c>
      <c r="Q2522" s="9">
        <f>YEAR(SalesDataTable[[#This Row],[Order Date]])</f>
        <v>2026</v>
      </c>
      <c r="R2522" s="8" t="str">
        <f>"Q"&amp;ROUNDUP(MONTH(SalesDataTable[[#This Row],[Order Date]])/3,0)</f>
        <v>Q4</v>
      </c>
      <c r="S2522" s="5">
        <f>MONTH(SalesDataTable[[#This Row],[Order Date]])</f>
        <v>12</v>
      </c>
      <c r="T2522" s="8" t="str">
        <f>TEXT(SalesDataTable[[#This Row],[Order Date]],"mmm")</f>
        <v>Dec</v>
      </c>
    </row>
    <row r="2523" spans="1:20" ht="15.75" x14ac:dyDescent="0.25">
      <c r="A2523" s="2">
        <v>4430</v>
      </c>
      <c r="B2523" s="3">
        <v>46360</v>
      </c>
      <c r="C2523" s="4" t="s">
        <v>26</v>
      </c>
      <c r="D2523" s="4" t="s">
        <v>27</v>
      </c>
      <c r="E2523" s="4" t="s">
        <v>22</v>
      </c>
      <c r="F2523" s="4" t="s">
        <v>23</v>
      </c>
      <c r="G2523" s="4" t="s">
        <v>43</v>
      </c>
      <c r="H2523" s="4" t="s">
        <v>49</v>
      </c>
      <c r="I2523" s="5">
        <v>3</v>
      </c>
      <c r="J2523" s="6">
        <v>193.8</v>
      </c>
      <c r="K2523" s="7">
        <v>0</v>
      </c>
      <c r="L2523" s="6">
        <v>104.55</v>
      </c>
      <c r="M2523" s="6">
        <f t="shared" si="156"/>
        <v>581.40000000000009</v>
      </c>
      <c r="N2523" s="6">
        <f t="shared" si="157"/>
        <v>313.64999999999998</v>
      </c>
      <c r="O2523" s="6">
        <f t="shared" si="158"/>
        <v>267.75000000000011</v>
      </c>
      <c r="P2523" s="8">
        <f t="shared" si="159"/>
        <v>0.46052631578947378</v>
      </c>
      <c r="Q2523" s="9">
        <f>YEAR(SalesDataTable[[#This Row],[Order Date]])</f>
        <v>2026</v>
      </c>
      <c r="R2523" s="8" t="str">
        <f>"Q"&amp;ROUNDUP(MONTH(SalesDataTable[[#This Row],[Order Date]])/3,0)</f>
        <v>Q4</v>
      </c>
      <c r="S2523" s="5">
        <f>MONTH(SalesDataTable[[#This Row],[Order Date]])</f>
        <v>12</v>
      </c>
      <c r="T2523" s="8" t="str">
        <f>TEXT(SalesDataTable[[#This Row],[Order Date]],"mmm")</f>
        <v>Dec</v>
      </c>
    </row>
    <row r="2524" spans="1:20" ht="15.75" x14ac:dyDescent="0.25">
      <c r="A2524" s="2">
        <v>318</v>
      </c>
      <c r="B2524" s="3">
        <v>46361</v>
      </c>
      <c r="C2524" s="4" t="s">
        <v>40</v>
      </c>
      <c r="D2524" s="4" t="s">
        <v>67</v>
      </c>
      <c r="E2524" s="4" t="s">
        <v>22</v>
      </c>
      <c r="F2524" s="4" t="s">
        <v>36</v>
      </c>
      <c r="G2524" s="4" t="s">
        <v>29</v>
      </c>
      <c r="H2524" s="4" t="s">
        <v>37</v>
      </c>
      <c r="I2524" s="5">
        <v>1</v>
      </c>
      <c r="J2524" s="6">
        <v>146.08000000000001</v>
      </c>
      <c r="K2524" s="7">
        <v>0.1</v>
      </c>
      <c r="L2524" s="6">
        <v>81.540000000000006</v>
      </c>
      <c r="M2524" s="6">
        <f t="shared" si="156"/>
        <v>131.47200000000001</v>
      </c>
      <c r="N2524" s="6">
        <f t="shared" si="157"/>
        <v>81.540000000000006</v>
      </c>
      <c r="O2524" s="6">
        <f t="shared" si="158"/>
        <v>49.932000000000002</v>
      </c>
      <c r="P2524" s="8">
        <f t="shared" si="159"/>
        <v>0.37979189485213583</v>
      </c>
      <c r="Q2524" s="9">
        <f>YEAR(SalesDataTable[[#This Row],[Order Date]])</f>
        <v>2026</v>
      </c>
      <c r="R2524" s="8" t="str">
        <f>"Q"&amp;ROUNDUP(MONTH(SalesDataTable[[#This Row],[Order Date]])/3,0)</f>
        <v>Q4</v>
      </c>
      <c r="S2524" s="5">
        <f>MONTH(SalesDataTable[[#This Row],[Order Date]])</f>
        <v>12</v>
      </c>
      <c r="T2524" s="8" t="str">
        <f>TEXT(SalesDataTable[[#This Row],[Order Date]],"mmm")</f>
        <v>Dec</v>
      </c>
    </row>
    <row r="2525" spans="1:20" ht="15.75" x14ac:dyDescent="0.25">
      <c r="A2525" s="2">
        <v>782</v>
      </c>
      <c r="B2525" s="3">
        <v>46361</v>
      </c>
      <c r="C2525" s="4" t="s">
        <v>40</v>
      </c>
      <c r="D2525" s="4" t="s">
        <v>51</v>
      </c>
      <c r="E2525" s="4" t="s">
        <v>28</v>
      </c>
      <c r="F2525" s="4" t="s">
        <v>36</v>
      </c>
      <c r="G2525" s="4" t="s">
        <v>24</v>
      </c>
      <c r="H2525" s="4" t="s">
        <v>50</v>
      </c>
      <c r="I2525" s="5">
        <v>4</v>
      </c>
      <c r="J2525" s="6">
        <v>101.17</v>
      </c>
      <c r="K2525" s="7">
        <v>0.15</v>
      </c>
      <c r="L2525" s="6">
        <v>50.48</v>
      </c>
      <c r="M2525" s="6">
        <f t="shared" si="156"/>
        <v>343.97800000000001</v>
      </c>
      <c r="N2525" s="6">
        <f t="shared" si="157"/>
        <v>201.92</v>
      </c>
      <c r="O2525" s="6">
        <f t="shared" si="158"/>
        <v>142.05800000000002</v>
      </c>
      <c r="P2525" s="8">
        <f t="shared" si="159"/>
        <v>0.41298571420265257</v>
      </c>
      <c r="Q2525" s="9">
        <f>YEAR(SalesDataTable[[#This Row],[Order Date]])</f>
        <v>2026</v>
      </c>
      <c r="R2525" s="8" t="str">
        <f>"Q"&amp;ROUNDUP(MONTH(SalesDataTable[[#This Row],[Order Date]])/3,0)</f>
        <v>Q4</v>
      </c>
      <c r="S2525" s="5">
        <f>MONTH(SalesDataTable[[#This Row],[Order Date]])</f>
        <v>12</v>
      </c>
      <c r="T2525" s="8" t="str">
        <f>TEXT(SalesDataTable[[#This Row],[Order Date]],"mmm")</f>
        <v>Dec</v>
      </c>
    </row>
    <row r="2526" spans="1:20" ht="15.75" x14ac:dyDescent="0.25">
      <c r="A2526" s="2">
        <v>1402</v>
      </c>
      <c r="B2526" s="3">
        <v>46361</v>
      </c>
      <c r="C2526" s="4" t="s">
        <v>26</v>
      </c>
      <c r="D2526" s="4" t="s">
        <v>47</v>
      </c>
      <c r="E2526" s="4" t="s">
        <v>39</v>
      </c>
      <c r="F2526" s="4" t="s">
        <v>33</v>
      </c>
      <c r="G2526" s="4" t="s">
        <v>43</v>
      </c>
      <c r="H2526" s="4" t="s">
        <v>71</v>
      </c>
      <c r="I2526" s="5">
        <v>2</v>
      </c>
      <c r="J2526" s="6">
        <v>121.64</v>
      </c>
      <c r="K2526" s="7">
        <v>0</v>
      </c>
      <c r="L2526" s="6">
        <v>61.94</v>
      </c>
      <c r="M2526" s="6">
        <f t="shared" si="156"/>
        <v>243.28</v>
      </c>
      <c r="N2526" s="6">
        <f t="shared" si="157"/>
        <v>123.88</v>
      </c>
      <c r="O2526" s="6">
        <f t="shared" si="158"/>
        <v>119.4</v>
      </c>
      <c r="P2526" s="8">
        <f t="shared" si="159"/>
        <v>0.49079250246629402</v>
      </c>
      <c r="Q2526" s="9">
        <f>YEAR(SalesDataTable[[#This Row],[Order Date]])</f>
        <v>2026</v>
      </c>
      <c r="R2526" s="8" t="str">
        <f>"Q"&amp;ROUNDUP(MONTH(SalesDataTable[[#This Row],[Order Date]])/3,0)</f>
        <v>Q4</v>
      </c>
      <c r="S2526" s="5">
        <f>MONTH(SalesDataTable[[#This Row],[Order Date]])</f>
        <v>12</v>
      </c>
      <c r="T2526" s="8" t="str">
        <f>TEXT(SalesDataTable[[#This Row],[Order Date]],"mmm")</f>
        <v>Dec</v>
      </c>
    </row>
    <row r="2527" spans="1:20" ht="15.75" x14ac:dyDescent="0.25">
      <c r="A2527" s="2">
        <v>1824</v>
      </c>
      <c r="B2527" s="3">
        <v>46361</v>
      </c>
      <c r="C2527" s="4" t="s">
        <v>26</v>
      </c>
      <c r="D2527" s="4" t="s">
        <v>27</v>
      </c>
      <c r="E2527" s="4" t="s">
        <v>22</v>
      </c>
      <c r="F2527" s="4" t="s">
        <v>23</v>
      </c>
      <c r="G2527" s="4" t="s">
        <v>34</v>
      </c>
      <c r="H2527" s="4" t="s">
        <v>68</v>
      </c>
      <c r="I2527" s="5">
        <v>1</v>
      </c>
      <c r="J2527" s="6">
        <v>165.1</v>
      </c>
      <c r="K2527" s="7">
        <v>0.05</v>
      </c>
      <c r="L2527" s="6">
        <v>85.23</v>
      </c>
      <c r="M2527" s="6">
        <f t="shared" si="156"/>
        <v>156.845</v>
      </c>
      <c r="N2527" s="6">
        <f t="shared" si="157"/>
        <v>85.23</v>
      </c>
      <c r="O2527" s="6">
        <f t="shared" si="158"/>
        <v>71.614999999999995</v>
      </c>
      <c r="P2527" s="8">
        <f t="shared" si="159"/>
        <v>0.45659727756702473</v>
      </c>
      <c r="Q2527" s="9">
        <f>YEAR(SalesDataTable[[#This Row],[Order Date]])</f>
        <v>2026</v>
      </c>
      <c r="R2527" s="8" t="str">
        <f>"Q"&amp;ROUNDUP(MONTH(SalesDataTable[[#This Row],[Order Date]])/3,0)</f>
        <v>Q4</v>
      </c>
      <c r="S2527" s="5">
        <f>MONTH(SalesDataTable[[#This Row],[Order Date]])</f>
        <v>12</v>
      </c>
      <c r="T2527" s="8" t="str">
        <f>TEXT(SalesDataTable[[#This Row],[Order Date]],"mmm")</f>
        <v>Dec</v>
      </c>
    </row>
    <row r="2528" spans="1:20" ht="15.75" x14ac:dyDescent="0.25">
      <c r="A2528" s="2">
        <v>2141</v>
      </c>
      <c r="B2528" s="3">
        <v>46361</v>
      </c>
      <c r="C2528" s="4" t="s">
        <v>40</v>
      </c>
      <c r="D2528" s="4" t="s">
        <v>67</v>
      </c>
      <c r="E2528" s="4" t="s">
        <v>22</v>
      </c>
      <c r="F2528" s="4" t="s">
        <v>33</v>
      </c>
      <c r="G2528" s="4" t="s">
        <v>43</v>
      </c>
      <c r="H2528" s="4" t="s">
        <v>49</v>
      </c>
      <c r="I2528" s="5">
        <v>3</v>
      </c>
      <c r="J2528" s="6">
        <v>194.07</v>
      </c>
      <c r="K2528" s="7">
        <v>0.1</v>
      </c>
      <c r="L2528" s="6">
        <v>102.37</v>
      </c>
      <c r="M2528" s="6">
        <f t="shared" si="156"/>
        <v>523.98900000000003</v>
      </c>
      <c r="N2528" s="6">
        <f t="shared" si="157"/>
        <v>307.11</v>
      </c>
      <c r="O2528" s="6">
        <f t="shared" si="158"/>
        <v>216.87900000000002</v>
      </c>
      <c r="P2528" s="8">
        <f t="shared" si="159"/>
        <v>0.4138999101126169</v>
      </c>
      <c r="Q2528" s="9">
        <f>YEAR(SalesDataTable[[#This Row],[Order Date]])</f>
        <v>2026</v>
      </c>
      <c r="R2528" s="8" t="str">
        <f>"Q"&amp;ROUNDUP(MONTH(SalesDataTable[[#This Row],[Order Date]])/3,0)</f>
        <v>Q4</v>
      </c>
      <c r="S2528" s="5">
        <f>MONTH(SalesDataTable[[#This Row],[Order Date]])</f>
        <v>12</v>
      </c>
      <c r="T2528" s="8" t="str">
        <f>TEXT(SalesDataTable[[#This Row],[Order Date]],"mmm")</f>
        <v>Dec</v>
      </c>
    </row>
    <row r="2529" spans="1:20" ht="15.75" x14ac:dyDescent="0.25">
      <c r="A2529" s="2">
        <v>3517</v>
      </c>
      <c r="B2529" s="3">
        <v>46361</v>
      </c>
      <c r="C2529" s="4" t="s">
        <v>40</v>
      </c>
      <c r="D2529" s="4" t="s">
        <v>67</v>
      </c>
      <c r="E2529" s="4" t="s">
        <v>48</v>
      </c>
      <c r="F2529" s="4" t="s">
        <v>33</v>
      </c>
      <c r="G2529" s="4" t="s">
        <v>29</v>
      </c>
      <c r="H2529" s="4" t="s">
        <v>57</v>
      </c>
      <c r="I2529" s="5">
        <v>1</v>
      </c>
      <c r="J2529" s="6">
        <v>152.44</v>
      </c>
      <c r="K2529" s="7">
        <v>0.1</v>
      </c>
      <c r="L2529" s="6">
        <v>76.91</v>
      </c>
      <c r="M2529" s="6">
        <f t="shared" si="156"/>
        <v>137.196</v>
      </c>
      <c r="N2529" s="6">
        <f t="shared" si="157"/>
        <v>76.91</v>
      </c>
      <c r="O2529" s="6">
        <f t="shared" si="158"/>
        <v>60.286000000000001</v>
      </c>
      <c r="P2529" s="8">
        <f t="shared" si="159"/>
        <v>0.43941514329863846</v>
      </c>
      <c r="Q2529" s="9">
        <f>YEAR(SalesDataTable[[#This Row],[Order Date]])</f>
        <v>2026</v>
      </c>
      <c r="R2529" s="8" t="str">
        <f>"Q"&amp;ROUNDUP(MONTH(SalesDataTable[[#This Row],[Order Date]])/3,0)</f>
        <v>Q4</v>
      </c>
      <c r="S2529" s="5">
        <f>MONTH(SalesDataTable[[#This Row],[Order Date]])</f>
        <v>12</v>
      </c>
      <c r="T2529" s="8" t="str">
        <f>TEXT(SalesDataTable[[#This Row],[Order Date]],"mmm")</f>
        <v>Dec</v>
      </c>
    </row>
    <row r="2530" spans="1:20" ht="15.75" x14ac:dyDescent="0.25">
      <c r="A2530" s="2">
        <v>4055</v>
      </c>
      <c r="B2530" s="3">
        <v>46361</v>
      </c>
      <c r="C2530" s="4" t="s">
        <v>26</v>
      </c>
      <c r="D2530" s="4" t="s">
        <v>63</v>
      </c>
      <c r="E2530" s="4" t="s">
        <v>22</v>
      </c>
      <c r="F2530" s="4" t="s">
        <v>23</v>
      </c>
      <c r="G2530" s="4" t="s">
        <v>43</v>
      </c>
      <c r="H2530" s="4" t="s">
        <v>71</v>
      </c>
      <c r="I2530" s="5">
        <v>1</v>
      </c>
      <c r="J2530" s="6">
        <v>123.82</v>
      </c>
      <c r="K2530" s="7">
        <v>0.05</v>
      </c>
      <c r="L2530" s="6">
        <v>59.19</v>
      </c>
      <c r="M2530" s="6">
        <f t="shared" si="156"/>
        <v>117.62899999999999</v>
      </c>
      <c r="N2530" s="6">
        <f t="shared" si="157"/>
        <v>59.19</v>
      </c>
      <c r="O2530" s="6">
        <f t="shared" si="158"/>
        <v>58.438999999999993</v>
      </c>
      <c r="P2530" s="8">
        <f t="shared" si="159"/>
        <v>0.49680775999115862</v>
      </c>
      <c r="Q2530" s="9">
        <f>YEAR(SalesDataTable[[#This Row],[Order Date]])</f>
        <v>2026</v>
      </c>
      <c r="R2530" s="8" t="str">
        <f>"Q"&amp;ROUNDUP(MONTH(SalesDataTable[[#This Row],[Order Date]])/3,0)</f>
        <v>Q4</v>
      </c>
      <c r="S2530" s="5">
        <f>MONTH(SalesDataTable[[#This Row],[Order Date]])</f>
        <v>12</v>
      </c>
      <c r="T2530" s="8" t="str">
        <f>TEXT(SalesDataTable[[#This Row],[Order Date]],"mmm")</f>
        <v>Dec</v>
      </c>
    </row>
    <row r="2531" spans="1:20" ht="15.75" x14ac:dyDescent="0.25">
      <c r="A2531" s="2">
        <v>4168</v>
      </c>
      <c r="B2531" s="3">
        <v>46361</v>
      </c>
      <c r="C2531" s="4" t="s">
        <v>20</v>
      </c>
      <c r="D2531" s="4" t="s">
        <v>21</v>
      </c>
      <c r="E2531" s="4" t="s">
        <v>22</v>
      </c>
      <c r="F2531" s="4" t="s">
        <v>33</v>
      </c>
      <c r="G2531" s="4" t="s">
        <v>29</v>
      </c>
      <c r="H2531" s="4" t="s">
        <v>66</v>
      </c>
      <c r="I2531" s="5">
        <v>4</v>
      </c>
      <c r="J2531" s="6">
        <v>71.12</v>
      </c>
      <c r="K2531" s="7">
        <v>0.05</v>
      </c>
      <c r="L2531" s="6">
        <v>31.93</v>
      </c>
      <c r="M2531" s="6">
        <f t="shared" si="156"/>
        <v>270.25600000000003</v>
      </c>
      <c r="N2531" s="6">
        <f t="shared" si="157"/>
        <v>127.72</v>
      </c>
      <c r="O2531" s="6">
        <f t="shared" si="158"/>
        <v>142.53600000000003</v>
      </c>
      <c r="P2531" s="8">
        <f t="shared" si="159"/>
        <v>0.52741104730329769</v>
      </c>
      <c r="Q2531" s="9">
        <f>YEAR(SalesDataTable[[#This Row],[Order Date]])</f>
        <v>2026</v>
      </c>
      <c r="R2531" s="8" t="str">
        <f>"Q"&amp;ROUNDUP(MONTH(SalesDataTable[[#This Row],[Order Date]])/3,0)</f>
        <v>Q4</v>
      </c>
      <c r="S2531" s="5">
        <f>MONTH(SalesDataTable[[#This Row],[Order Date]])</f>
        <v>12</v>
      </c>
      <c r="T2531" s="8" t="str">
        <f>TEXT(SalesDataTable[[#This Row],[Order Date]],"mmm")</f>
        <v>Dec</v>
      </c>
    </row>
    <row r="2532" spans="1:20" ht="15.75" x14ac:dyDescent="0.25">
      <c r="A2532" s="2">
        <v>4317</v>
      </c>
      <c r="B2532" s="3">
        <v>46361</v>
      </c>
      <c r="C2532" s="4" t="s">
        <v>31</v>
      </c>
      <c r="D2532" s="4" t="s">
        <v>72</v>
      </c>
      <c r="E2532" s="4" t="s">
        <v>48</v>
      </c>
      <c r="F2532" s="4" t="s">
        <v>23</v>
      </c>
      <c r="G2532" s="4" t="s">
        <v>29</v>
      </c>
      <c r="H2532" s="4" t="s">
        <v>66</v>
      </c>
      <c r="I2532" s="5">
        <v>1</v>
      </c>
      <c r="J2532" s="6">
        <v>71.55</v>
      </c>
      <c r="K2532" s="7">
        <v>0.1</v>
      </c>
      <c r="L2532" s="6">
        <v>32.07</v>
      </c>
      <c r="M2532" s="6">
        <f t="shared" si="156"/>
        <v>64.394999999999996</v>
      </c>
      <c r="N2532" s="6">
        <f t="shared" si="157"/>
        <v>32.07</v>
      </c>
      <c r="O2532" s="6">
        <f t="shared" si="158"/>
        <v>32.324999999999996</v>
      </c>
      <c r="P2532" s="8">
        <f t="shared" si="159"/>
        <v>0.50197996738877237</v>
      </c>
      <c r="Q2532" s="9">
        <f>YEAR(SalesDataTable[[#This Row],[Order Date]])</f>
        <v>2026</v>
      </c>
      <c r="R2532" s="8" t="str">
        <f>"Q"&amp;ROUNDUP(MONTH(SalesDataTable[[#This Row],[Order Date]])/3,0)</f>
        <v>Q4</v>
      </c>
      <c r="S2532" s="5">
        <f>MONTH(SalesDataTable[[#This Row],[Order Date]])</f>
        <v>12</v>
      </c>
      <c r="T2532" s="8" t="str">
        <f>TEXT(SalesDataTable[[#This Row],[Order Date]],"mmm")</f>
        <v>Dec</v>
      </c>
    </row>
    <row r="2533" spans="1:20" ht="15.75" x14ac:dyDescent="0.25">
      <c r="A2533" s="2">
        <v>4879</v>
      </c>
      <c r="B2533" s="3">
        <v>46361</v>
      </c>
      <c r="C2533" s="4" t="s">
        <v>31</v>
      </c>
      <c r="D2533" s="4" t="s">
        <v>32</v>
      </c>
      <c r="E2533" s="4" t="s">
        <v>48</v>
      </c>
      <c r="F2533" s="4" t="s">
        <v>23</v>
      </c>
      <c r="G2533" s="4" t="s">
        <v>29</v>
      </c>
      <c r="H2533" s="4" t="s">
        <v>66</v>
      </c>
      <c r="I2533" s="5">
        <v>2</v>
      </c>
      <c r="J2533" s="6">
        <v>70.239999999999995</v>
      </c>
      <c r="K2533" s="7">
        <v>0.1</v>
      </c>
      <c r="L2533" s="6">
        <v>33.29</v>
      </c>
      <c r="M2533" s="6">
        <f t="shared" si="156"/>
        <v>126.43199999999999</v>
      </c>
      <c r="N2533" s="6">
        <f t="shared" si="157"/>
        <v>66.58</v>
      </c>
      <c r="O2533" s="6">
        <f t="shared" si="158"/>
        <v>59.85199999999999</v>
      </c>
      <c r="P2533" s="8">
        <f t="shared" si="159"/>
        <v>0.47339281194634264</v>
      </c>
      <c r="Q2533" s="9">
        <f>YEAR(SalesDataTable[[#This Row],[Order Date]])</f>
        <v>2026</v>
      </c>
      <c r="R2533" s="8" t="str">
        <f>"Q"&amp;ROUNDUP(MONTH(SalesDataTable[[#This Row],[Order Date]])/3,0)</f>
        <v>Q4</v>
      </c>
      <c r="S2533" s="5">
        <f>MONTH(SalesDataTable[[#This Row],[Order Date]])</f>
        <v>12</v>
      </c>
      <c r="T2533" s="8" t="str">
        <f>TEXT(SalesDataTable[[#This Row],[Order Date]],"mmm")</f>
        <v>Dec</v>
      </c>
    </row>
    <row r="2534" spans="1:20" ht="15.75" x14ac:dyDescent="0.25">
      <c r="A2534" s="2">
        <v>467</v>
      </c>
      <c r="B2534" s="3">
        <v>46362</v>
      </c>
      <c r="C2534" s="4" t="s">
        <v>20</v>
      </c>
      <c r="D2534" s="4" t="s">
        <v>21</v>
      </c>
      <c r="E2534" s="4" t="s">
        <v>48</v>
      </c>
      <c r="F2534" s="4" t="s">
        <v>23</v>
      </c>
      <c r="G2534" s="4" t="s">
        <v>24</v>
      </c>
      <c r="H2534" s="4" t="s">
        <v>42</v>
      </c>
      <c r="I2534" s="5">
        <v>2</v>
      </c>
      <c r="J2534" s="6">
        <v>50.68</v>
      </c>
      <c r="K2534" s="7">
        <v>0.15</v>
      </c>
      <c r="L2534" s="6">
        <v>22.41</v>
      </c>
      <c r="M2534" s="6">
        <f t="shared" si="156"/>
        <v>86.155999999999992</v>
      </c>
      <c r="N2534" s="6">
        <f t="shared" si="157"/>
        <v>44.82</v>
      </c>
      <c r="O2534" s="6">
        <f t="shared" si="158"/>
        <v>41.335999999999991</v>
      </c>
      <c r="P2534" s="8">
        <f t="shared" si="159"/>
        <v>0.47978086262129155</v>
      </c>
      <c r="Q2534" s="9">
        <f>YEAR(SalesDataTable[[#This Row],[Order Date]])</f>
        <v>2026</v>
      </c>
      <c r="R2534" s="8" t="str">
        <f>"Q"&amp;ROUNDUP(MONTH(SalesDataTable[[#This Row],[Order Date]])/3,0)</f>
        <v>Q4</v>
      </c>
      <c r="S2534" s="5">
        <f>MONTH(SalesDataTable[[#This Row],[Order Date]])</f>
        <v>12</v>
      </c>
      <c r="T2534" s="8" t="str">
        <f>TEXT(SalesDataTable[[#This Row],[Order Date]],"mmm")</f>
        <v>Dec</v>
      </c>
    </row>
    <row r="2535" spans="1:20" ht="15.75" x14ac:dyDescent="0.25">
      <c r="A2535" s="2">
        <v>825</v>
      </c>
      <c r="B2535" s="3">
        <v>46362</v>
      </c>
      <c r="C2535" s="4" t="s">
        <v>40</v>
      </c>
      <c r="D2535" s="4" t="s">
        <v>51</v>
      </c>
      <c r="E2535" s="4" t="s">
        <v>22</v>
      </c>
      <c r="F2535" s="4" t="s">
        <v>33</v>
      </c>
      <c r="G2535" s="4" t="s">
        <v>24</v>
      </c>
      <c r="H2535" s="4" t="s">
        <v>50</v>
      </c>
      <c r="I2535" s="5">
        <v>1</v>
      </c>
      <c r="J2535" s="6">
        <v>101.26</v>
      </c>
      <c r="K2535" s="7">
        <v>0</v>
      </c>
      <c r="L2535" s="6">
        <v>51.7</v>
      </c>
      <c r="M2535" s="6">
        <f t="shared" si="156"/>
        <v>101.26</v>
      </c>
      <c r="N2535" s="6">
        <f t="shared" si="157"/>
        <v>51.7</v>
      </c>
      <c r="O2535" s="6">
        <f t="shared" si="158"/>
        <v>49.56</v>
      </c>
      <c r="P2535" s="8">
        <f t="shared" si="159"/>
        <v>0.4894331424056883</v>
      </c>
      <c r="Q2535" s="9">
        <f>YEAR(SalesDataTable[[#This Row],[Order Date]])</f>
        <v>2026</v>
      </c>
      <c r="R2535" s="8" t="str">
        <f>"Q"&amp;ROUNDUP(MONTH(SalesDataTable[[#This Row],[Order Date]])/3,0)</f>
        <v>Q4</v>
      </c>
      <c r="S2535" s="5">
        <f>MONTH(SalesDataTable[[#This Row],[Order Date]])</f>
        <v>12</v>
      </c>
      <c r="T2535" s="8" t="str">
        <f>TEXT(SalesDataTable[[#This Row],[Order Date]],"mmm")</f>
        <v>Dec</v>
      </c>
    </row>
    <row r="2536" spans="1:20" ht="15.75" x14ac:dyDescent="0.25">
      <c r="A2536" s="2">
        <v>2346</v>
      </c>
      <c r="B2536" s="3">
        <v>46362</v>
      </c>
      <c r="C2536" s="4" t="s">
        <v>20</v>
      </c>
      <c r="D2536" s="4" t="s">
        <v>21</v>
      </c>
      <c r="E2536" s="4" t="s">
        <v>48</v>
      </c>
      <c r="F2536" s="4" t="s">
        <v>36</v>
      </c>
      <c r="G2536" s="4" t="s">
        <v>34</v>
      </c>
      <c r="H2536" s="4" t="s">
        <v>52</v>
      </c>
      <c r="I2536" s="5">
        <v>2</v>
      </c>
      <c r="J2536" s="6">
        <v>46.01</v>
      </c>
      <c r="K2536" s="7">
        <v>0.05</v>
      </c>
      <c r="L2536" s="6">
        <v>18.399999999999999</v>
      </c>
      <c r="M2536" s="6">
        <f t="shared" si="156"/>
        <v>87.418999999999997</v>
      </c>
      <c r="N2536" s="6">
        <f t="shared" si="157"/>
        <v>36.799999999999997</v>
      </c>
      <c r="O2536" s="6">
        <f t="shared" si="158"/>
        <v>50.619</v>
      </c>
      <c r="P2536" s="8">
        <f t="shared" si="159"/>
        <v>0.57903888170763795</v>
      </c>
      <c r="Q2536" s="9">
        <f>YEAR(SalesDataTable[[#This Row],[Order Date]])</f>
        <v>2026</v>
      </c>
      <c r="R2536" s="8" t="str">
        <f>"Q"&amp;ROUNDUP(MONTH(SalesDataTable[[#This Row],[Order Date]])/3,0)</f>
        <v>Q4</v>
      </c>
      <c r="S2536" s="5">
        <f>MONTH(SalesDataTable[[#This Row],[Order Date]])</f>
        <v>12</v>
      </c>
      <c r="T2536" s="8" t="str">
        <f>TEXT(SalesDataTable[[#This Row],[Order Date]],"mmm")</f>
        <v>Dec</v>
      </c>
    </row>
    <row r="2537" spans="1:20" ht="15.75" x14ac:dyDescent="0.25">
      <c r="A2537" s="2">
        <v>3095</v>
      </c>
      <c r="B2537" s="3">
        <v>46362</v>
      </c>
      <c r="C2537" s="4" t="s">
        <v>26</v>
      </c>
      <c r="D2537" s="4" t="s">
        <v>63</v>
      </c>
      <c r="E2537" s="4" t="s">
        <v>22</v>
      </c>
      <c r="F2537" s="4" t="s">
        <v>33</v>
      </c>
      <c r="G2537" s="4" t="s">
        <v>34</v>
      </c>
      <c r="H2537" s="4" t="s">
        <v>64</v>
      </c>
      <c r="I2537" s="5">
        <v>2</v>
      </c>
      <c r="J2537" s="6">
        <v>131.97999999999999</v>
      </c>
      <c r="K2537" s="7">
        <v>0.1</v>
      </c>
      <c r="L2537" s="6">
        <v>68.02</v>
      </c>
      <c r="M2537" s="6">
        <f t="shared" si="156"/>
        <v>237.56399999999999</v>
      </c>
      <c r="N2537" s="6">
        <f t="shared" si="157"/>
        <v>136.04</v>
      </c>
      <c r="O2537" s="6">
        <f t="shared" si="158"/>
        <v>101.524</v>
      </c>
      <c r="P2537" s="8">
        <f t="shared" si="159"/>
        <v>0.42735431294303855</v>
      </c>
      <c r="Q2537" s="9">
        <f>YEAR(SalesDataTable[[#This Row],[Order Date]])</f>
        <v>2026</v>
      </c>
      <c r="R2537" s="8" t="str">
        <f>"Q"&amp;ROUNDUP(MONTH(SalesDataTable[[#This Row],[Order Date]])/3,0)</f>
        <v>Q4</v>
      </c>
      <c r="S2537" s="5">
        <f>MONTH(SalesDataTable[[#This Row],[Order Date]])</f>
        <v>12</v>
      </c>
      <c r="T2537" s="8" t="str">
        <f>TEXT(SalesDataTable[[#This Row],[Order Date]],"mmm")</f>
        <v>Dec</v>
      </c>
    </row>
    <row r="2538" spans="1:20" ht="15.75" x14ac:dyDescent="0.25">
      <c r="A2538" s="2">
        <v>3580</v>
      </c>
      <c r="B2538" s="3">
        <v>46362</v>
      </c>
      <c r="C2538" s="4" t="s">
        <v>40</v>
      </c>
      <c r="D2538" s="4" t="s">
        <v>51</v>
      </c>
      <c r="E2538" s="4" t="s">
        <v>39</v>
      </c>
      <c r="F2538" s="4" t="s">
        <v>33</v>
      </c>
      <c r="G2538" s="4" t="s">
        <v>29</v>
      </c>
      <c r="H2538" s="4" t="s">
        <v>66</v>
      </c>
      <c r="I2538" s="5">
        <v>2</v>
      </c>
      <c r="J2538" s="6">
        <v>73.16</v>
      </c>
      <c r="K2538" s="7">
        <v>0.15</v>
      </c>
      <c r="L2538" s="6">
        <v>32.64</v>
      </c>
      <c r="M2538" s="6">
        <f t="shared" si="156"/>
        <v>124.37199999999999</v>
      </c>
      <c r="N2538" s="6">
        <f t="shared" si="157"/>
        <v>65.28</v>
      </c>
      <c r="O2538" s="6">
        <f t="shared" si="158"/>
        <v>59.091999999999985</v>
      </c>
      <c r="P2538" s="8">
        <f t="shared" si="159"/>
        <v>0.47512301804264617</v>
      </c>
      <c r="Q2538" s="9">
        <f>YEAR(SalesDataTable[[#This Row],[Order Date]])</f>
        <v>2026</v>
      </c>
      <c r="R2538" s="8" t="str">
        <f>"Q"&amp;ROUNDUP(MONTH(SalesDataTable[[#This Row],[Order Date]])/3,0)</f>
        <v>Q4</v>
      </c>
      <c r="S2538" s="5">
        <f>MONTH(SalesDataTable[[#This Row],[Order Date]])</f>
        <v>12</v>
      </c>
      <c r="T2538" s="8" t="str">
        <f>TEXT(SalesDataTable[[#This Row],[Order Date]],"mmm")</f>
        <v>Dec</v>
      </c>
    </row>
    <row r="2539" spans="1:20" ht="15.75" x14ac:dyDescent="0.25">
      <c r="A2539" s="2">
        <v>4672</v>
      </c>
      <c r="B2539" s="3">
        <v>46362</v>
      </c>
      <c r="C2539" s="4" t="s">
        <v>26</v>
      </c>
      <c r="D2539" s="4" t="s">
        <v>47</v>
      </c>
      <c r="E2539" s="4" t="s">
        <v>22</v>
      </c>
      <c r="F2539" s="4" t="s">
        <v>36</v>
      </c>
      <c r="G2539" s="4" t="s">
        <v>34</v>
      </c>
      <c r="H2539" s="4" t="s">
        <v>52</v>
      </c>
      <c r="I2539" s="5">
        <v>2</v>
      </c>
      <c r="J2539" s="6">
        <v>47.43</v>
      </c>
      <c r="K2539" s="7">
        <v>0.05</v>
      </c>
      <c r="L2539" s="6">
        <v>18.63</v>
      </c>
      <c r="M2539" s="6">
        <f t="shared" si="156"/>
        <v>90.11699999999999</v>
      </c>
      <c r="N2539" s="6">
        <f t="shared" si="157"/>
        <v>37.26</v>
      </c>
      <c r="O2539" s="6">
        <f t="shared" si="158"/>
        <v>52.856999999999992</v>
      </c>
      <c r="P2539" s="8">
        <f t="shared" si="159"/>
        <v>0.58653750124837711</v>
      </c>
      <c r="Q2539" s="9">
        <f>YEAR(SalesDataTable[[#This Row],[Order Date]])</f>
        <v>2026</v>
      </c>
      <c r="R2539" s="8" t="str">
        <f>"Q"&amp;ROUNDUP(MONTH(SalesDataTable[[#This Row],[Order Date]])/3,0)</f>
        <v>Q4</v>
      </c>
      <c r="S2539" s="5">
        <f>MONTH(SalesDataTable[[#This Row],[Order Date]])</f>
        <v>12</v>
      </c>
      <c r="T2539" s="8" t="str">
        <f>TEXT(SalesDataTable[[#This Row],[Order Date]],"mmm")</f>
        <v>Dec</v>
      </c>
    </row>
    <row r="2540" spans="1:20" ht="15.75" x14ac:dyDescent="0.25">
      <c r="A2540" s="2">
        <v>533</v>
      </c>
      <c r="B2540" s="3">
        <v>46363</v>
      </c>
      <c r="C2540" s="4" t="s">
        <v>20</v>
      </c>
      <c r="D2540" s="4" t="s">
        <v>56</v>
      </c>
      <c r="E2540" s="4" t="s">
        <v>22</v>
      </c>
      <c r="F2540" s="4" t="s">
        <v>33</v>
      </c>
      <c r="G2540" s="4" t="s">
        <v>34</v>
      </c>
      <c r="H2540" s="4" t="s">
        <v>35</v>
      </c>
      <c r="I2540" s="5">
        <v>1</v>
      </c>
      <c r="J2540" s="6">
        <v>35.93</v>
      </c>
      <c r="K2540" s="7">
        <v>0.05</v>
      </c>
      <c r="L2540" s="6">
        <v>13.23</v>
      </c>
      <c r="M2540" s="6">
        <f t="shared" si="156"/>
        <v>34.133499999999998</v>
      </c>
      <c r="N2540" s="6">
        <f t="shared" si="157"/>
        <v>13.23</v>
      </c>
      <c r="O2540" s="6">
        <f t="shared" si="158"/>
        <v>20.903499999999998</v>
      </c>
      <c r="P2540" s="8">
        <f t="shared" si="159"/>
        <v>0.6124042363074399</v>
      </c>
      <c r="Q2540" s="9">
        <f>YEAR(SalesDataTable[[#This Row],[Order Date]])</f>
        <v>2026</v>
      </c>
      <c r="R2540" s="8" t="str">
        <f>"Q"&amp;ROUNDUP(MONTH(SalesDataTable[[#This Row],[Order Date]])/3,0)</f>
        <v>Q4</v>
      </c>
      <c r="S2540" s="5">
        <f>MONTH(SalesDataTable[[#This Row],[Order Date]])</f>
        <v>12</v>
      </c>
      <c r="T2540" s="8" t="str">
        <f>TEXT(SalesDataTable[[#This Row],[Order Date]],"mmm")</f>
        <v>Dec</v>
      </c>
    </row>
    <row r="2541" spans="1:20" ht="15.75" x14ac:dyDescent="0.25">
      <c r="A2541" s="2">
        <v>2160</v>
      </c>
      <c r="B2541" s="3">
        <v>46363</v>
      </c>
      <c r="C2541" s="4" t="s">
        <v>20</v>
      </c>
      <c r="D2541" s="4" t="s">
        <v>70</v>
      </c>
      <c r="E2541" s="4" t="s">
        <v>48</v>
      </c>
      <c r="F2541" s="4" t="s">
        <v>23</v>
      </c>
      <c r="G2541" s="4" t="s">
        <v>34</v>
      </c>
      <c r="H2541" s="4" t="s">
        <v>35</v>
      </c>
      <c r="I2541" s="5">
        <v>1</v>
      </c>
      <c r="J2541" s="6">
        <v>35.53</v>
      </c>
      <c r="K2541" s="7">
        <v>0.05</v>
      </c>
      <c r="L2541" s="6">
        <v>13.28</v>
      </c>
      <c r="M2541" s="6">
        <f t="shared" si="156"/>
        <v>33.753500000000003</v>
      </c>
      <c r="N2541" s="6">
        <f t="shared" si="157"/>
        <v>13.28</v>
      </c>
      <c r="O2541" s="6">
        <f t="shared" si="158"/>
        <v>20.473500000000001</v>
      </c>
      <c r="P2541" s="8">
        <f t="shared" si="159"/>
        <v>0.6065593197742456</v>
      </c>
      <c r="Q2541" s="9">
        <f>YEAR(SalesDataTable[[#This Row],[Order Date]])</f>
        <v>2026</v>
      </c>
      <c r="R2541" s="8" t="str">
        <f>"Q"&amp;ROUNDUP(MONTH(SalesDataTable[[#This Row],[Order Date]])/3,0)</f>
        <v>Q4</v>
      </c>
      <c r="S2541" s="5">
        <f>MONTH(SalesDataTable[[#This Row],[Order Date]])</f>
        <v>12</v>
      </c>
      <c r="T2541" s="8" t="str">
        <f>TEXT(SalesDataTable[[#This Row],[Order Date]],"mmm")</f>
        <v>Dec</v>
      </c>
    </row>
    <row r="2542" spans="1:20" ht="15.75" x14ac:dyDescent="0.25">
      <c r="A2542" s="2">
        <v>2841</v>
      </c>
      <c r="B2542" s="3">
        <v>46363</v>
      </c>
      <c r="C2542" s="4" t="s">
        <v>26</v>
      </c>
      <c r="D2542" s="4" t="s">
        <v>69</v>
      </c>
      <c r="E2542" s="4" t="s">
        <v>22</v>
      </c>
      <c r="F2542" s="4" t="s">
        <v>33</v>
      </c>
      <c r="G2542" s="4" t="s">
        <v>43</v>
      </c>
      <c r="H2542" s="4" t="s">
        <v>49</v>
      </c>
      <c r="I2542" s="5">
        <v>3</v>
      </c>
      <c r="J2542" s="6">
        <v>196.97</v>
      </c>
      <c r="K2542" s="7">
        <v>0.15</v>
      </c>
      <c r="L2542" s="6">
        <v>101.88</v>
      </c>
      <c r="M2542" s="6">
        <f t="shared" si="156"/>
        <v>502.27349999999996</v>
      </c>
      <c r="N2542" s="6">
        <f t="shared" si="157"/>
        <v>305.64</v>
      </c>
      <c r="O2542" s="6">
        <f t="shared" si="158"/>
        <v>196.63349999999997</v>
      </c>
      <c r="P2542" s="8">
        <f t="shared" si="159"/>
        <v>0.39148690902466482</v>
      </c>
      <c r="Q2542" s="9">
        <f>YEAR(SalesDataTable[[#This Row],[Order Date]])</f>
        <v>2026</v>
      </c>
      <c r="R2542" s="8" t="str">
        <f>"Q"&amp;ROUNDUP(MONTH(SalesDataTable[[#This Row],[Order Date]])/3,0)</f>
        <v>Q4</v>
      </c>
      <c r="S2542" s="5">
        <f>MONTH(SalesDataTable[[#This Row],[Order Date]])</f>
        <v>12</v>
      </c>
      <c r="T2542" s="8" t="str">
        <f>TEXT(SalesDataTable[[#This Row],[Order Date]],"mmm")</f>
        <v>Dec</v>
      </c>
    </row>
    <row r="2543" spans="1:20" ht="15.75" x14ac:dyDescent="0.25">
      <c r="A2543" s="2">
        <v>3433</v>
      </c>
      <c r="B2543" s="3">
        <v>46363</v>
      </c>
      <c r="C2543" s="4" t="s">
        <v>20</v>
      </c>
      <c r="D2543" s="4" t="s">
        <v>21</v>
      </c>
      <c r="E2543" s="4" t="s">
        <v>22</v>
      </c>
      <c r="F2543" s="4" t="s">
        <v>33</v>
      </c>
      <c r="G2543" s="4" t="s">
        <v>34</v>
      </c>
      <c r="H2543" s="4" t="s">
        <v>35</v>
      </c>
      <c r="I2543" s="5">
        <v>2</v>
      </c>
      <c r="J2543" s="6">
        <v>37.020000000000003</v>
      </c>
      <c r="K2543" s="7">
        <v>0.2</v>
      </c>
      <c r="L2543" s="6">
        <v>13.39</v>
      </c>
      <c r="M2543" s="6">
        <f t="shared" si="156"/>
        <v>59.232000000000006</v>
      </c>
      <c r="N2543" s="6">
        <f t="shared" si="157"/>
        <v>26.78</v>
      </c>
      <c r="O2543" s="6">
        <f t="shared" si="158"/>
        <v>32.452000000000005</v>
      </c>
      <c r="P2543" s="8">
        <f t="shared" si="159"/>
        <v>0.5478795245813074</v>
      </c>
      <c r="Q2543" s="9">
        <f>YEAR(SalesDataTable[[#This Row],[Order Date]])</f>
        <v>2026</v>
      </c>
      <c r="R2543" s="8" t="str">
        <f>"Q"&amp;ROUNDUP(MONTH(SalesDataTable[[#This Row],[Order Date]])/3,0)</f>
        <v>Q4</v>
      </c>
      <c r="S2543" s="5">
        <f>MONTH(SalesDataTable[[#This Row],[Order Date]])</f>
        <v>12</v>
      </c>
      <c r="T2543" s="8" t="str">
        <f>TEXT(SalesDataTable[[#This Row],[Order Date]],"mmm")</f>
        <v>Dec</v>
      </c>
    </row>
    <row r="2544" spans="1:20" ht="15.75" x14ac:dyDescent="0.25">
      <c r="A2544" s="2">
        <v>3763</v>
      </c>
      <c r="B2544" s="3">
        <v>46363</v>
      </c>
      <c r="C2544" s="4" t="s">
        <v>26</v>
      </c>
      <c r="D2544" s="4" t="s">
        <v>69</v>
      </c>
      <c r="E2544" s="4" t="s">
        <v>22</v>
      </c>
      <c r="F2544" s="4" t="s">
        <v>33</v>
      </c>
      <c r="G2544" s="4" t="s">
        <v>34</v>
      </c>
      <c r="H2544" s="4" t="s">
        <v>52</v>
      </c>
      <c r="I2544" s="5">
        <v>4</v>
      </c>
      <c r="J2544" s="6">
        <v>47.22</v>
      </c>
      <c r="K2544" s="7">
        <v>0</v>
      </c>
      <c r="L2544" s="6">
        <v>18.420000000000002</v>
      </c>
      <c r="M2544" s="6">
        <f t="shared" si="156"/>
        <v>188.88</v>
      </c>
      <c r="N2544" s="6">
        <f t="shared" si="157"/>
        <v>73.680000000000007</v>
      </c>
      <c r="O2544" s="6">
        <f t="shared" si="158"/>
        <v>115.19999999999999</v>
      </c>
      <c r="P2544" s="8">
        <f t="shared" si="159"/>
        <v>0.60991105463786521</v>
      </c>
      <c r="Q2544" s="9">
        <f>YEAR(SalesDataTable[[#This Row],[Order Date]])</f>
        <v>2026</v>
      </c>
      <c r="R2544" s="8" t="str">
        <f>"Q"&amp;ROUNDUP(MONTH(SalesDataTable[[#This Row],[Order Date]])/3,0)</f>
        <v>Q4</v>
      </c>
      <c r="S2544" s="5">
        <f>MONTH(SalesDataTable[[#This Row],[Order Date]])</f>
        <v>12</v>
      </c>
      <c r="T2544" s="8" t="str">
        <f>TEXT(SalesDataTable[[#This Row],[Order Date]],"mmm")</f>
        <v>Dec</v>
      </c>
    </row>
    <row r="2545" spans="1:20" ht="15.75" x14ac:dyDescent="0.25">
      <c r="A2545" s="2">
        <v>706</v>
      </c>
      <c r="B2545" s="3">
        <v>46364</v>
      </c>
      <c r="C2545" s="4" t="s">
        <v>26</v>
      </c>
      <c r="D2545" s="4" t="s">
        <v>63</v>
      </c>
      <c r="E2545" s="4" t="s">
        <v>39</v>
      </c>
      <c r="F2545" s="4" t="s">
        <v>23</v>
      </c>
      <c r="G2545" s="4" t="s">
        <v>34</v>
      </c>
      <c r="H2545" s="4" t="s">
        <v>52</v>
      </c>
      <c r="I2545" s="5">
        <v>4</v>
      </c>
      <c r="J2545" s="6">
        <v>46.48</v>
      </c>
      <c r="K2545" s="7">
        <v>0.1</v>
      </c>
      <c r="L2545" s="6">
        <v>18.66</v>
      </c>
      <c r="M2545" s="6">
        <f t="shared" si="156"/>
        <v>167.328</v>
      </c>
      <c r="N2545" s="6">
        <f t="shared" si="157"/>
        <v>74.64</v>
      </c>
      <c r="O2545" s="6">
        <f t="shared" si="158"/>
        <v>92.688000000000002</v>
      </c>
      <c r="P2545" s="8">
        <f t="shared" si="159"/>
        <v>0.55393000573723461</v>
      </c>
      <c r="Q2545" s="9">
        <f>YEAR(SalesDataTable[[#This Row],[Order Date]])</f>
        <v>2026</v>
      </c>
      <c r="R2545" s="8" t="str">
        <f>"Q"&amp;ROUNDUP(MONTH(SalesDataTable[[#This Row],[Order Date]])/3,0)</f>
        <v>Q4</v>
      </c>
      <c r="S2545" s="5">
        <f>MONTH(SalesDataTable[[#This Row],[Order Date]])</f>
        <v>12</v>
      </c>
      <c r="T2545" s="8" t="str">
        <f>TEXT(SalesDataTable[[#This Row],[Order Date]],"mmm")</f>
        <v>Dec</v>
      </c>
    </row>
    <row r="2546" spans="1:20" ht="15.75" x14ac:dyDescent="0.25">
      <c r="A2546" s="2">
        <v>1086</v>
      </c>
      <c r="B2546" s="3">
        <v>46364</v>
      </c>
      <c r="C2546" s="4" t="s">
        <v>40</v>
      </c>
      <c r="D2546" s="4" t="s">
        <v>67</v>
      </c>
      <c r="E2546" s="4" t="s">
        <v>28</v>
      </c>
      <c r="F2546" s="4" t="s">
        <v>36</v>
      </c>
      <c r="G2546" s="4" t="s">
        <v>29</v>
      </c>
      <c r="H2546" s="4" t="s">
        <v>37</v>
      </c>
      <c r="I2546" s="5">
        <v>12</v>
      </c>
      <c r="J2546" s="6">
        <v>146.99</v>
      </c>
      <c r="K2546" s="7">
        <v>0.15</v>
      </c>
      <c r="L2546" s="6">
        <v>79.239999999999995</v>
      </c>
      <c r="M2546" s="6">
        <f t="shared" si="156"/>
        <v>1499.298</v>
      </c>
      <c r="N2546" s="6">
        <f t="shared" si="157"/>
        <v>950.87999999999988</v>
      </c>
      <c r="O2546" s="6">
        <f t="shared" si="158"/>
        <v>548.41800000000012</v>
      </c>
      <c r="P2546" s="8">
        <f t="shared" si="159"/>
        <v>0.36578318653129671</v>
      </c>
      <c r="Q2546" s="9">
        <f>YEAR(SalesDataTable[[#This Row],[Order Date]])</f>
        <v>2026</v>
      </c>
      <c r="R2546" s="8" t="str">
        <f>"Q"&amp;ROUNDUP(MONTH(SalesDataTable[[#This Row],[Order Date]])/3,0)</f>
        <v>Q4</v>
      </c>
      <c r="S2546" s="5">
        <f>MONTH(SalesDataTable[[#This Row],[Order Date]])</f>
        <v>12</v>
      </c>
      <c r="T2546" s="8" t="str">
        <f>TEXT(SalesDataTable[[#This Row],[Order Date]],"mmm")</f>
        <v>Dec</v>
      </c>
    </row>
    <row r="2547" spans="1:20" ht="15.75" x14ac:dyDescent="0.25">
      <c r="A2547" s="2">
        <v>1204</v>
      </c>
      <c r="B2547" s="3">
        <v>46364</v>
      </c>
      <c r="C2547" s="4" t="s">
        <v>31</v>
      </c>
      <c r="D2547" s="4" t="s">
        <v>59</v>
      </c>
      <c r="E2547" s="4" t="s">
        <v>22</v>
      </c>
      <c r="F2547" s="4" t="s">
        <v>33</v>
      </c>
      <c r="G2547" s="4" t="s">
        <v>54</v>
      </c>
      <c r="H2547" s="4" t="s">
        <v>55</v>
      </c>
      <c r="I2547" s="5">
        <v>1</v>
      </c>
      <c r="J2547" s="6">
        <v>40.29</v>
      </c>
      <c r="K2547" s="7">
        <v>0</v>
      </c>
      <c r="L2547" s="6">
        <v>15.07</v>
      </c>
      <c r="M2547" s="6">
        <f t="shared" si="156"/>
        <v>40.29</v>
      </c>
      <c r="N2547" s="6">
        <f t="shared" si="157"/>
        <v>15.07</v>
      </c>
      <c r="O2547" s="6">
        <f t="shared" si="158"/>
        <v>25.22</v>
      </c>
      <c r="P2547" s="8">
        <f t="shared" si="159"/>
        <v>0.62596177711590961</v>
      </c>
      <c r="Q2547" s="9">
        <f>YEAR(SalesDataTable[[#This Row],[Order Date]])</f>
        <v>2026</v>
      </c>
      <c r="R2547" s="8" t="str">
        <f>"Q"&amp;ROUNDUP(MONTH(SalesDataTable[[#This Row],[Order Date]])/3,0)</f>
        <v>Q4</v>
      </c>
      <c r="S2547" s="5">
        <f>MONTH(SalesDataTable[[#This Row],[Order Date]])</f>
        <v>12</v>
      </c>
      <c r="T2547" s="8" t="str">
        <f>TEXT(SalesDataTable[[#This Row],[Order Date]],"mmm")</f>
        <v>Dec</v>
      </c>
    </row>
    <row r="2548" spans="1:20" ht="15.75" x14ac:dyDescent="0.25">
      <c r="A2548" s="2">
        <v>1451</v>
      </c>
      <c r="B2548" s="3">
        <v>46364</v>
      </c>
      <c r="C2548" s="4" t="s">
        <v>20</v>
      </c>
      <c r="D2548" s="4" t="s">
        <v>21</v>
      </c>
      <c r="E2548" s="4" t="s">
        <v>28</v>
      </c>
      <c r="F2548" s="4" t="s">
        <v>36</v>
      </c>
      <c r="G2548" s="4" t="s">
        <v>43</v>
      </c>
      <c r="H2548" s="4" t="s">
        <v>71</v>
      </c>
      <c r="I2548" s="5">
        <v>4</v>
      </c>
      <c r="J2548" s="6">
        <v>125.82</v>
      </c>
      <c r="K2548" s="7">
        <v>0.15</v>
      </c>
      <c r="L2548" s="6">
        <v>61.39</v>
      </c>
      <c r="M2548" s="6">
        <f t="shared" si="156"/>
        <v>427.78799999999995</v>
      </c>
      <c r="N2548" s="6">
        <f t="shared" si="157"/>
        <v>245.56</v>
      </c>
      <c r="O2548" s="6">
        <f t="shared" si="158"/>
        <v>182.22799999999995</v>
      </c>
      <c r="P2548" s="8">
        <f t="shared" si="159"/>
        <v>0.42597735326844133</v>
      </c>
      <c r="Q2548" s="9">
        <f>YEAR(SalesDataTable[[#This Row],[Order Date]])</f>
        <v>2026</v>
      </c>
      <c r="R2548" s="8" t="str">
        <f>"Q"&amp;ROUNDUP(MONTH(SalesDataTable[[#This Row],[Order Date]])/3,0)</f>
        <v>Q4</v>
      </c>
      <c r="S2548" s="5">
        <f>MONTH(SalesDataTable[[#This Row],[Order Date]])</f>
        <v>12</v>
      </c>
      <c r="T2548" s="8" t="str">
        <f>TEXT(SalesDataTable[[#This Row],[Order Date]],"mmm")</f>
        <v>Dec</v>
      </c>
    </row>
    <row r="2549" spans="1:20" ht="15.75" x14ac:dyDescent="0.25">
      <c r="A2549" s="2">
        <v>1650</v>
      </c>
      <c r="B2549" s="3">
        <v>46364</v>
      </c>
      <c r="C2549" s="4" t="s">
        <v>26</v>
      </c>
      <c r="D2549" s="4" t="s">
        <v>27</v>
      </c>
      <c r="E2549" s="4" t="s">
        <v>22</v>
      </c>
      <c r="F2549" s="4" t="s">
        <v>33</v>
      </c>
      <c r="G2549" s="4" t="s">
        <v>34</v>
      </c>
      <c r="H2549" s="4" t="s">
        <v>35</v>
      </c>
      <c r="I2549" s="5">
        <v>3</v>
      </c>
      <c r="J2549" s="6">
        <v>36.25</v>
      </c>
      <c r="K2549" s="7">
        <v>0</v>
      </c>
      <c r="L2549" s="6">
        <v>13.67</v>
      </c>
      <c r="M2549" s="6">
        <f t="shared" si="156"/>
        <v>108.75</v>
      </c>
      <c r="N2549" s="6">
        <f t="shared" si="157"/>
        <v>41.01</v>
      </c>
      <c r="O2549" s="6">
        <f t="shared" si="158"/>
        <v>67.740000000000009</v>
      </c>
      <c r="P2549" s="8">
        <f t="shared" si="159"/>
        <v>0.62289655172413805</v>
      </c>
      <c r="Q2549" s="9">
        <f>YEAR(SalesDataTable[[#This Row],[Order Date]])</f>
        <v>2026</v>
      </c>
      <c r="R2549" s="8" t="str">
        <f>"Q"&amp;ROUNDUP(MONTH(SalesDataTable[[#This Row],[Order Date]])/3,0)</f>
        <v>Q4</v>
      </c>
      <c r="S2549" s="5">
        <f>MONTH(SalesDataTable[[#This Row],[Order Date]])</f>
        <v>12</v>
      </c>
      <c r="T2549" s="8" t="str">
        <f>TEXT(SalesDataTable[[#This Row],[Order Date]],"mmm")</f>
        <v>Dec</v>
      </c>
    </row>
    <row r="2550" spans="1:20" ht="15.75" x14ac:dyDescent="0.25">
      <c r="A2550" s="2">
        <v>1740</v>
      </c>
      <c r="B2550" s="3">
        <v>46364</v>
      </c>
      <c r="C2550" s="4" t="s">
        <v>31</v>
      </c>
      <c r="D2550" s="4" t="s">
        <v>59</v>
      </c>
      <c r="E2550" s="4" t="s">
        <v>48</v>
      </c>
      <c r="F2550" s="4" t="s">
        <v>23</v>
      </c>
      <c r="G2550" s="4" t="s">
        <v>34</v>
      </c>
      <c r="H2550" s="4" t="s">
        <v>68</v>
      </c>
      <c r="I2550" s="5">
        <v>1</v>
      </c>
      <c r="J2550" s="6">
        <v>165.29</v>
      </c>
      <c r="K2550" s="7">
        <v>0.05</v>
      </c>
      <c r="L2550" s="6">
        <v>89.92</v>
      </c>
      <c r="M2550" s="6">
        <f t="shared" si="156"/>
        <v>157.02549999999999</v>
      </c>
      <c r="N2550" s="6">
        <f t="shared" si="157"/>
        <v>89.92</v>
      </c>
      <c r="O2550" s="6">
        <f t="shared" si="158"/>
        <v>67.105499999999992</v>
      </c>
      <c r="P2550" s="8">
        <f t="shared" si="159"/>
        <v>0.42735415585366704</v>
      </c>
      <c r="Q2550" s="9">
        <f>YEAR(SalesDataTable[[#This Row],[Order Date]])</f>
        <v>2026</v>
      </c>
      <c r="R2550" s="8" t="str">
        <f>"Q"&amp;ROUNDUP(MONTH(SalesDataTable[[#This Row],[Order Date]])/3,0)</f>
        <v>Q4</v>
      </c>
      <c r="S2550" s="5">
        <f>MONTH(SalesDataTable[[#This Row],[Order Date]])</f>
        <v>12</v>
      </c>
      <c r="T2550" s="8" t="str">
        <f>TEXT(SalesDataTable[[#This Row],[Order Date]],"mmm")</f>
        <v>Dec</v>
      </c>
    </row>
    <row r="2551" spans="1:20" ht="15.75" x14ac:dyDescent="0.25">
      <c r="A2551" s="2">
        <v>3191</v>
      </c>
      <c r="B2551" s="3">
        <v>46364</v>
      </c>
      <c r="C2551" s="4" t="s">
        <v>40</v>
      </c>
      <c r="D2551" s="4" t="s">
        <v>53</v>
      </c>
      <c r="E2551" s="4" t="s">
        <v>22</v>
      </c>
      <c r="F2551" s="4" t="s">
        <v>33</v>
      </c>
      <c r="G2551" s="4" t="s">
        <v>43</v>
      </c>
      <c r="H2551" s="4" t="s">
        <v>60</v>
      </c>
      <c r="I2551" s="5">
        <v>1</v>
      </c>
      <c r="J2551" s="6">
        <v>82.89</v>
      </c>
      <c r="K2551" s="7">
        <v>0.15</v>
      </c>
      <c r="L2551" s="6">
        <v>38.51</v>
      </c>
      <c r="M2551" s="6">
        <f t="shared" si="156"/>
        <v>70.456500000000005</v>
      </c>
      <c r="N2551" s="6">
        <f t="shared" si="157"/>
        <v>38.51</v>
      </c>
      <c r="O2551" s="6">
        <f t="shared" si="158"/>
        <v>31.946500000000007</v>
      </c>
      <c r="P2551" s="8">
        <f t="shared" si="159"/>
        <v>0.45342161475520365</v>
      </c>
      <c r="Q2551" s="9">
        <f>YEAR(SalesDataTable[[#This Row],[Order Date]])</f>
        <v>2026</v>
      </c>
      <c r="R2551" s="8" t="str">
        <f>"Q"&amp;ROUNDUP(MONTH(SalesDataTable[[#This Row],[Order Date]])/3,0)</f>
        <v>Q4</v>
      </c>
      <c r="S2551" s="5">
        <f>MONTH(SalesDataTable[[#This Row],[Order Date]])</f>
        <v>12</v>
      </c>
      <c r="T2551" s="8" t="str">
        <f>TEXT(SalesDataTable[[#This Row],[Order Date]],"mmm")</f>
        <v>Dec</v>
      </c>
    </row>
    <row r="2552" spans="1:20" ht="15.75" x14ac:dyDescent="0.25">
      <c r="A2552" s="2">
        <v>3662</v>
      </c>
      <c r="B2552" s="3">
        <v>46364</v>
      </c>
      <c r="C2552" s="4" t="s">
        <v>26</v>
      </c>
      <c r="D2552" s="4" t="s">
        <v>47</v>
      </c>
      <c r="E2552" s="4" t="s">
        <v>22</v>
      </c>
      <c r="F2552" s="4" t="s">
        <v>36</v>
      </c>
      <c r="G2552" s="4" t="s">
        <v>43</v>
      </c>
      <c r="H2552" s="4" t="s">
        <v>49</v>
      </c>
      <c r="I2552" s="5">
        <v>1</v>
      </c>
      <c r="J2552" s="6">
        <v>199.66</v>
      </c>
      <c r="K2552" s="7">
        <v>0</v>
      </c>
      <c r="L2552" s="6">
        <v>103.15</v>
      </c>
      <c r="M2552" s="6">
        <f t="shared" si="156"/>
        <v>199.66</v>
      </c>
      <c r="N2552" s="6">
        <f t="shared" si="157"/>
        <v>103.15</v>
      </c>
      <c r="O2552" s="6">
        <f t="shared" si="158"/>
        <v>96.509999999999991</v>
      </c>
      <c r="P2552" s="8">
        <f t="shared" si="159"/>
        <v>0.48337173194430527</v>
      </c>
      <c r="Q2552" s="9">
        <f>YEAR(SalesDataTable[[#This Row],[Order Date]])</f>
        <v>2026</v>
      </c>
      <c r="R2552" s="8" t="str">
        <f>"Q"&amp;ROUNDUP(MONTH(SalesDataTable[[#This Row],[Order Date]])/3,0)</f>
        <v>Q4</v>
      </c>
      <c r="S2552" s="5">
        <f>MONTH(SalesDataTable[[#This Row],[Order Date]])</f>
        <v>12</v>
      </c>
      <c r="T2552" s="8" t="str">
        <f>TEXT(SalesDataTable[[#This Row],[Order Date]],"mmm")</f>
        <v>Dec</v>
      </c>
    </row>
    <row r="2553" spans="1:20" ht="15.75" x14ac:dyDescent="0.25">
      <c r="A2553" s="2">
        <v>3922</v>
      </c>
      <c r="B2553" s="3">
        <v>46364</v>
      </c>
      <c r="C2553" s="4" t="s">
        <v>40</v>
      </c>
      <c r="D2553" s="4" t="s">
        <v>53</v>
      </c>
      <c r="E2553" s="4" t="s">
        <v>39</v>
      </c>
      <c r="F2553" s="4" t="s">
        <v>33</v>
      </c>
      <c r="G2553" s="4" t="s">
        <v>29</v>
      </c>
      <c r="H2553" s="4" t="s">
        <v>37</v>
      </c>
      <c r="I2553" s="5">
        <v>2</v>
      </c>
      <c r="J2553" s="6">
        <v>146.25</v>
      </c>
      <c r="K2553" s="7">
        <v>0.05</v>
      </c>
      <c r="L2553" s="6">
        <v>77.3</v>
      </c>
      <c r="M2553" s="6">
        <f t="shared" si="156"/>
        <v>277.875</v>
      </c>
      <c r="N2553" s="6">
        <f t="shared" si="157"/>
        <v>154.6</v>
      </c>
      <c r="O2553" s="6">
        <f t="shared" si="158"/>
        <v>123.27500000000001</v>
      </c>
      <c r="P2553" s="8">
        <f t="shared" si="159"/>
        <v>0.44363472784525421</v>
      </c>
      <c r="Q2553" s="9">
        <f>YEAR(SalesDataTable[[#This Row],[Order Date]])</f>
        <v>2026</v>
      </c>
      <c r="R2553" s="8" t="str">
        <f>"Q"&amp;ROUNDUP(MONTH(SalesDataTable[[#This Row],[Order Date]])/3,0)</f>
        <v>Q4</v>
      </c>
      <c r="S2553" s="5">
        <f>MONTH(SalesDataTable[[#This Row],[Order Date]])</f>
        <v>12</v>
      </c>
      <c r="T2553" s="8" t="str">
        <f>TEXT(SalesDataTable[[#This Row],[Order Date]],"mmm")</f>
        <v>Dec</v>
      </c>
    </row>
    <row r="2554" spans="1:20" ht="15.75" x14ac:dyDescent="0.25">
      <c r="A2554" s="2">
        <v>4022</v>
      </c>
      <c r="B2554" s="3">
        <v>46364</v>
      </c>
      <c r="C2554" s="4" t="s">
        <v>20</v>
      </c>
      <c r="D2554" s="4" t="s">
        <v>56</v>
      </c>
      <c r="E2554" s="4" t="s">
        <v>48</v>
      </c>
      <c r="F2554" s="4" t="s">
        <v>23</v>
      </c>
      <c r="G2554" s="4" t="s">
        <v>43</v>
      </c>
      <c r="H2554" s="4" t="s">
        <v>44</v>
      </c>
      <c r="I2554" s="5">
        <v>1</v>
      </c>
      <c r="J2554" s="6">
        <v>333.51</v>
      </c>
      <c r="K2554" s="7">
        <v>0.2</v>
      </c>
      <c r="L2554" s="6">
        <v>199.91</v>
      </c>
      <c r="M2554" s="6">
        <f t="shared" si="156"/>
        <v>266.80799999999999</v>
      </c>
      <c r="N2554" s="6">
        <f t="shared" si="157"/>
        <v>199.91</v>
      </c>
      <c r="O2554" s="6">
        <f t="shared" si="158"/>
        <v>66.897999999999996</v>
      </c>
      <c r="P2554" s="8">
        <f t="shared" si="159"/>
        <v>0.25073461065635211</v>
      </c>
      <c r="Q2554" s="9">
        <f>YEAR(SalesDataTable[[#This Row],[Order Date]])</f>
        <v>2026</v>
      </c>
      <c r="R2554" s="8" t="str">
        <f>"Q"&amp;ROUNDUP(MONTH(SalesDataTable[[#This Row],[Order Date]])/3,0)</f>
        <v>Q4</v>
      </c>
      <c r="S2554" s="5">
        <f>MONTH(SalesDataTable[[#This Row],[Order Date]])</f>
        <v>12</v>
      </c>
      <c r="T2554" s="8" t="str">
        <f>TEXT(SalesDataTable[[#This Row],[Order Date]],"mmm")</f>
        <v>Dec</v>
      </c>
    </row>
    <row r="2555" spans="1:20" ht="15.75" x14ac:dyDescent="0.25">
      <c r="A2555" s="2">
        <v>4366</v>
      </c>
      <c r="B2555" s="3">
        <v>46364</v>
      </c>
      <c r="C2555" s="4" t="s">
        <v>26</v>
      </c>
      <c r="D2555" s="4" t="s">
        <v>63</v>
      </c>
      <c r="E2555" s="4" t="s">
        <v>39</v>
      </c>
      <c r="F2555" s="4" t="s">
        <v>33</v>
      </c>
      <c r="G2555" s="4" t="s">
        <v>29</v>
      </c>
      <c r="H2555" s="4" t="s">
        <v>57</v>
      </c>
      <c r="I2555" s="5">
        <v>1</v>
      </c>
      <c r="J2555" s="6">
        <v>151.97</v>
      </c>
      <c r="K2555" s="7">
        <v>0.05</v>
      </c>
      <c r="L2555" s="6">
        <v>80.239999999999995</v>
      </c>
      <c r="M2555" s="6">
        <f t="shared" si="156"/>
        <v>144.3715</v>
      </c>
      <c r="N2555" s="6">
        <f t="shared" si="157"/>
        <v>80.239999999999995</v>
      </c>
      <c r="O2555" s="6">
        <f t="shared" si="158"/>
        <v>64.131500000000003</v>
      </c>
      <c r="P2555" s="8">
        <f t="shared" si="159"/>
        <v>0.44421163456776441</v>
      </c>
      <c r="Q2555" s="9">
        <f>YEAR(SalesDataTable[[#This Row],[Order Date]])</f>
        <v>2026</v>
      </c>
      <c r="R2555" s="8" t="str">
        <f>"Q"&amp;ROUNDUP(MONTH(SalesDataTable[[#This Row],[Order Date]])/3,0)</f>
        <v>Q4</v>
      </c>
      <c r="S2555" s="5">
        <f>MONTH(SalesDataTable[[#This Row],[Order Date]])</f>
        <v>12</v>
      </c>
      <c r="T2555" s="8" t="str">
        <f>TEXT(SalesDataTable[[#This Row],[Order Date]],"mmm")</f>
        <v>Dec</v>
      </c>
    </row>
    <row r="2556" spans="1:20" ht="15.75" x14ac:dyDescent="0.25">
      <c r="A2556" s="2">
        <v>4880</v>
      </c>
      <c r="B2556" s="3">
        <v>46364</v>
      </c>
      <c r="C2556" s="4" t="s">
        <v>40</v>
      </c>
      <c r="D2556" s="4" t="s">
        <v>67</v>
      </c>
      <c r="E2556" s="4" t="s">
        <v>39</v>
      </c>
      <c r="F2556" s="4" t="s">
        <v>33</v>
      </c>
      <c r="G2556" s="4" t="s">
        <v>24</v>
      </c>
      <c r="H2556" s="4" t="s">
        <v>46</v>
      </c>
      <c r="I2556" s="5">
        <v>1</v>
      </c>
      <c r="J2556" s="6">
        <v>41.07</v>
      </c>
      <c r="K2556" s="7">
        <v>0</v>
      </c>
      <c r="L2556" s="6">
        <v>16.600000000000001</v>
      </c>
      <c r="M2556" s="6">
        <f t="shared" si="156"/>
        <v>41.07</v>
      </c>
      <c r="N2556" s="6">
        <f t="shared" si="157"/>
        <v>16.600000000000001</v>
      </c>
      <c r="O2556" s="6">
        <f t="shared" si="158"/>
        <v>24.47</v>
      </c>
      <c r="P2556" s="8">
        <f t="shared" si="159"/>
        <v>0.59581202824446067</v>
      </c>
      <c r="Q2556" s="9">
        <f>YEAR(SalesDataTable[[#This Row],[Order Date]])</f>
        <v>2026</v>
      </c>
      <c r="R2556" s="8" t="str">
        <f>"Q"&amp;ROUNDUP(MONTH(SalesDataTable[[#This Row],[Order Date]])/3,0)</f>
        <v>Q4</v>
      </c>
      <c r="S2556" s="5">
        <f>MONTH(SalesDataTable[[#This Row],[Order Date]])</f>
        <v>12</v>
      </c>
      <c r="T2556" s="8" t="str">
        <f>TEXT(SalesDataTable[[#This Row],[Order Date]],"mmm")</f>
        <v>Dec</v>
      </c>
    </row>
    <row r="2557" spans="1:20" ht="15.75" x14ac:dyDescent="0.25">
      <c r="A2557" s="2">
        <v>5127</v>
      </c>
      <c r="B2557" s="3">
        <v>46364</v>
      </c>
      <c r="C2557" s="4" t="s">
        <v>26</v>
      </c>
      <c r="D2557" s="4" t="s">
        <v>61</v>
      </c>
      <c r="E2557" s="4" t="s">
        <v>48</v>
      </c>
      <c r="F2557" s="4" t="s">
        <v>23</v>
      </c>
      <c r="G2557" s="4" t="s">
        <v>43</v>
      </c>
      <c r="H2557" s="4" t="s">
        <v>71</v>
      </c>
      <c r="I2557" s="5">
        <v>1</v>
      </c>
      <c r="J2557" s="6">
        <v>122.65</v>
      </c>
      <c r="K2557" s="7">
        <v>0</v>
      </c>
      <c r="L2557" s="6">
        <v>58.9</v>
      </c>
      <c r="M2557" s="6">
        <f t="shared" si="156"/>
        <v>122.65</v>
      </c>
      <c r="N2557" s="6">
        <f t="shared" si="157"/>
        <v>58.9</v>
      </c>
      <c r="O2557" s="6">
        <f t="shared" si="158"/>
        <v>63.750000000000007</v>
      </c>
      <c r="P2557" s="8">
        <f t="shared" si="159"/>
        <v>0.51977170811251527</v>
      </c>
      <c r="Q2557" s="9">
        <f>YEAR(SalesDataTable[[#This Row],[Order Date]])</f>
        <v>2026</v>
      </c>
      <c r="R2557" s="8" t="str">
        <f>"Q"&amp;ROUNDUP(MONTH(SalesDataTable[[#This Row],[Order Date]])/3,0)</f>
        <v>Q4</v>
      </c>
      <c r="S2557" s="5">
        <f>MONTH(SalesDataTable[[#This Row],[Order Date]])</f>
        <v>12</v>
      </c>
      <c r="T2557" s="8" t="str">
        <f>TEXT(SalesDataTable[[#This Row],[Order Date]],"mmm")</f>
        <v>Dec</v>
      </c>
    </row>
    <row r="2558" spans="1:20" ht="15.75" x14ac:dyDescent="0.25">
      <c r="A2558" s="2">
        <v>13</v>
      </c>
      <c r="B2558" s="3">
        <v>46365</v>
      </c>
      <c r="C2558" s="4" t="s">
        <v>26</v>
      </c>
      <c r="D2558" s="4" t="s">
        <v>47</v>
      </c>
      <c r="E2558" s="4" t="s">
        <v>22</v>
      </c>
      <c r="F2558" s="4" t="s">
        <v>23</v>
      </c>
      <c r="G2558" s="4" t="s">
        <v>29</v>
      </c>
      <c r="H2558" s="4" t="s">
        <v>37</v>
      </c>
      <c r="I2558" s="5">
        <v>6</v>
      </c>
      <c r="J2558" s="6">
        <v>143.16</v>
      </c>
      <c r="K2558" s="7">
        <v>0.15</v>
      </c>
      <c r="L2558" s="6">
        <v>80.349999999999994</v>
      </c>
      <c r="M2558" s="6">
        <f t="shared" si="156"/>
        <v>730.11599999999999</v>
      </c>
      <c r="N2558" s="6">
        <f t="shared" si="157"/>
        <v>482.09999999999997</v>
      </c>
      <c r="O2558" s="6">
        <f t="shared" si="158"/>
        <v>248.01600000000002</v>
      </c>
      <c r="P2558" s="8">
        <f t="shared" si="159"/>
        <v>0.33969396643820987</v>
      </c>
      <c r="Q2558" s="9">
        <f>YEAR(SalesDataTable[[#This Row],[Order Date]])</f>
        <v>2026</v>
      </c>
      <c r="R2558" s="8" t="str">
        <f>"Q"&amp;ROUNDUP(MONTH(SalesDataTable[[#This Row],[Order Date]])/3,0)</f>
        <v>Q4</v>
      </c>
      <c r="S2558" s="5">
        <f>MONTH(SalesDataTable[[#This Row],[Order Date]])</f>
        <v>12</v>
      </c>
      <c r="T2558" s="8" t="str">
        <f>TEXT(SalesDataTable[[#This Row],[Order Date]],"mmm")</f>
        <v>Dec</v>
      </c>
    </row>
    <row r="2559" spans="1:20" ht="15.75" x14ac:dyDescent="0.25">
      <c r="A2559" s="2">
        <v>102</v>
      </c>
      <c r="B2559" s="3">
        <v>46365</v>
      </c>
      <c r="C2559" s="4" t="s">
        <v>31</v>
      </c>
      <c r="D2559" s="4" t="s">
        <v>45</v>
      </c>
      <c r="E2559" s="4" t="s">
        <v>39</v>
      </c>
      <c r="F2559" s="4" t="s">
        <v>33</v>
      </c>
      <c r="G2559" s="4" t="s">
        <v>29</v>
      </c>
      <c r="H2559" s="4" t="s">
        <v>37</v>
      </c>
      <c r="I2559" s="5">
        <v>3</v>
      </c>
      <c r="J2559" s="6">
        <v>142.75</v>
      </c>
      <c r="K2559" s="7">
        <v>0.1</v>
      </c>
      <c r="L2559" s="6">
        <v>81.739999999999995</v>
      </c>
      <c r="M2559" s="6">
        <f t="shared" si="156"/>
        <v>385.42500000000001</v>
      </c>
      <c r="N2559" s="6">
        <f t="shared" si="157"/>
        <v>245.21999999999997</v>
      </c>
      <c r="O2559" s="6">
        <f t="shared" si="158"/>
        <v>140.20500000000004</v>
      </c>
      <c r="P2559" s="8">
        <f t="shared" si="159"/>
        <v>0.3637672698968672</v>
      </c>
      <c r="Q2559" s="9">
        <f>YEAR(SalesDataTable[[#This Row],[Order Date]])</f>
        <v>2026</v>
      </c>
      <c r="R2559" s="8" t="str">
        <f>"Q"&amp;ROUNDUP(MONTH(SalesDataTable[[#This Row],[Order Date]])/3,0)</f>
        <v>Q4</v>
      </c>
      <c r="S2559" s="5">
        <f>MONTH(SalesDataTable[[#This Row],[Order Date]])</f>
        <v>12</v>
      </c>
      <c r="T2559" s="8" t="str">
        <f>TEXT(SalesDataTable[[#This Row],[Order Date]],"mmm")</f>
        <v>Dec</v>
      </c>
    </row>
    <row r="2560" spans="1:20" ht="15.75" x14ac:dyDescent="0.25">
      <c r="A2560" s="2">
        <v>519</v>
      </c>
      <c r="B2560" s="3">
        <v>46365</v>
      </c>
      <c r="C2560" s="4" t="s">
        <v>26</v>
      </c>
      <c r="D2560" s="4" t="s">
        <v>63</v>
      </c>
      <c r="E2560" s="4" t="s">
        <v>39</v>
      </c>
      <c r="F2560" s="4" t="s">
        <v>23</v>
      </c>
      <c r="G2560" s="4" t="s">
        <v>54</v>
      </c>
      <c r="H2560" s="4" t="s">
        <v>62</v>
      </c>
      <c r="I2560" s="5">
        <v>2</v>
      </c>
      <c r="J2560" s="6">
        <v>36.03</v>
      </c>
      <c r="K2560" s="7">
        <v>0.1</v>
      </c>
      <c r="L2560" s="6">
        <v>13.54</v>
      </c>
      <c r="M2560" s="6">
        <f t="shared" si="156"/>
        <v>64.853999999999999</v>
      </c>
      <c r="N2560" s="6">
        <f t="shared" si="157"/>
        <v>27.08</v>
      </c>
      <c r="O2560" s="6">
        <f t="shared" si="158"/>
        <v>37.774000000000001</v>
      </c>
      <c r="P2560" s="8">
        <f t="shared" si="159"/>
        <v>0.58244672649335427</v>
      </c>
      <c r="Q2560" s="9">
        <f>YEAR(SalesDataTable[[#This Row],[Order Date]])</f>
        <v>2026</v>
      </c>
      <c r="R2560" s="8" t="str">
        <f>"Q"&amp;ROUNDUP(MONTH(SalesDataTable[[#This Row],[Order Date]])/3,0)</f>
        <v>Q4</v>
      </c>
      <c r="S2560" s="5">
        <f>MONTH(SalesDataTable[[#This Row],[Order Date]])</f>
        <v>12</v>
      </c>
      <c r="T2560" s="8" t="str">
        <f>TEXT(SalesDataTable[[#This Row],[Order Date]],"mmm")</f>
        <v>Dec</v>
      </c>
    </row>
    <row r="2561" spans="1:20" ht="15.75" x14ac:dyDescent="0.25">
      <c r="A2561" s="2">
        <v>522</v>
      </c>
      <c r="B2561" s="3">
        <v>46365</v>
      </c>
      <c r="C2561" s="4" t="s">
        <v>20</v>
      </c>
      <c r="D2561" s="4" t="s">
        <v>70</v>
      </c>
      <c r="E2561" s="4" t="s">
        <v>39</v>
      </c>
      <c r="F2561" s="4" t="s">
        <v>23</v>
      </c>
      <c r="G2561" s="4" t="s">
        <v>34</v>
      </c>
      <c r="H2561" s="4" t="s">
        <v>64</v>
      </c>
      <c r="I2561" s="5">
        <v>2</v>
      </c>
      <c r="J2561" s="6">
        <v>133.4</v>
      </c>
      <c r="K2561" s="7">
        <v>0</v>
      </c>
      <c r="L2561" s="6">
        <v>67.69</v>
      </c>
      <c r="M2561" s="6">
        <f t="shared" si="156"/>
        <v>266.8</v>
      </c>
      <c r="N2561" s="6">
        <f t="shared" si="157"/>
        <v>135.38</v>
      </c>
      <c r="O2561" s="6">
        <f t="shared" si="158"/>
        <v>131.42000000000002</v>
      </c>
      <c r="P2561" s="8">
        <f t="shared" si="159"/>
        <v>0.49257871064467768</v>
      </c>
      <c r="Q2561" s="9">
        <f>YEAR(SalesDataTable[[#This Row],[Order Date]])</f>
        <v>2026</v>
      </c>
      <c r="R2561" s="8" t="str">
        <f>"Q"&amp;ROUNDUP(MONTH(SalesDataTable[[#This Row],[Order Date]])/3,0)</f>
        <v>Q4</v>
      </c>
      <c r="S2561" s="5">
        <f>MONTH(SalesDataTable[[#This Row],[Order Date]])</f>
        <v>12</v>
      </c>
      <c r="T2561" s="8" t="str">
        <f>TEXT(SalesDataTable[[#This Row],[Order Date]],"mmm")</f>
        <v>Dec</v>
      </c>
    </row>
    <row r="2562" spans="1:20" ht="15.75" x14ac:dyDescent="0.25">
      <c r="A2562" s="2">
        <v>798</v>
      </c>
      <c r="B2562" s="3">
        <v>46365</v>
      </c>
      <c r="C2562" s="4" t="s">
        <v>31</v>
      </c>
      <c r="D2562" s="4" t="s">
        <v>32</v>
      </c>
      <c r="E2562" s="4" t="s">
        <v>39</v>
      </c>
      <c r="F2562" s="4" t="s">
        <v>23</v>
      </c>
      <c r="G2562" s="4" t="s">
        <v>43</v>
      </c>
      <c r="H2562" s="4" t="s">
        <v>49</v>
      </c>
      <c r="I2562" s="5">
        <v>3</v>
      </c>
      <c r="J2562" s="6">
        <v>199.31</v>
      </c>
      <c r="K2562" s="7">
        <v>0.05</v>
      </c>
      <c r="L2562" s="6">
        <v>101.19</v>
      </c>
      <c r="M2562" s="6">
        <f t="shared" ref="M2562:M2625" si="160">I2562*J2562*(1-K2562)</f>
        <v>568.0335</v>
      </c>
      <c r="N2562" s="6">
        <f t="shared" ref="N2562:N2625" si="161">I2562*L2562</f>
        <v>303.57</v>
      </c>
      <c r="O2562" s="6">
        <f t="shared" ref="O2562:O2625" si="162">M2562-N2562</f>
        <v>264.46350000000001</v>
      </c>
      <c r="P2562" s="8">
        <f t="shared" ref="P2562:P2625" si="163">IFERROR(O2562/M2562,0)</f>
        <v>0.46557729429690325</v>
      </c>
      <c r="Q2562" s="9">
        <f>YEAR(SalesDataTable[[#This Row],[Order Date]])</f>
        <v>2026</v>
      </c>
      <c r="R2562" s="8" t="str">
        <f>"Q"&amp;ROUNDUP(MONTH(SalesDataTable[[#This Row],[Order Date]])/3,0)</f>
        <v>Q4</v>
      </c>
      <c r="S2562" s="5">
        <f>MONTH(SalesDataTable[[#This Row],[Order Date]])</f>
        <v>12</v>
      </c>
      <c r="T2562" s="8" t="str">
        <f>TEXT(SalesDataTable[[#This Row],[Order Date]],"mmm")</f>
        <v>Dec</v>
      </c>
    </row>
    <row r="2563" spans="1:20" ht="15.75" x14ac:dyDescent="0.25">
      <c r="A2563" s="2">
        <v>1746</v>
      </c>
      <c r="B2563" s="3">
        <v>46365</v>
      </c>
      <c r="C2563" s="4" t="s">
        <v>26</v>
      </c>
      <c r="D2563" s="4" t="s">
        <v>61</v>
      </c>
      <c r="E2563" s="4" t="s">
        <v>22</v>
      </c>
      <c r="F2563" s="4" t="s">
        <v>36</v>
      </c>
      <c r="G2563" s="4" t="s">
        <v>34</v>
      </c>
      <c r="H2563" s="4" t="s">
        <v>52</v>
      </c>
      <c r="I2563" s="5">
        <v>1</v>
      </c>
      <c r="J2563" s="6">
        <v>47.44</v>
      </c>
      <c r="K2563" s="7">
        <v>0.15</v>
      </c>
      <c r="L2563" s="6">
        <v>17.899999999999999</v>
      </c>
      <c r="M2563" s="6">
        <f t="shared" si="160"/>
        <v>40.323999999999998</v>
      </c>
      <c r="N2563" s="6">
        <f t="shared" si="161"/>
        <v>17.899999999999999</v>
      </c>
      <c r="O2563" s="6">
        <f t="shared" si="162"/>
        <v>22.423999999999999</v>
      </c>
      <c r="P2563" s="8">
        <f t="shared" si="163"/>
        <v>0.55609562543398472</v>
      </c>
      <c r="Q2563" s="9">
        <f>YEAR(SalesDataTable[[#This Row],[Order Date]])</f>
        <v>2026</v>
      </c>
      <c r="R2563" s="8" t="str">
        <f>"Q"&amp;ROUNDUP(MONTH(SalesDataTable[[#This Row],[Order Date]])/3,0)</f>
        <v>Q4</v>
      </c>
      <c r="S2563" s="5">
        <f>MONTH(SalesDataTable[[#This Row],[Order Date]])</f>
        <v>12</v>
      </c>
      <c r="T2563" s="8" t="str">
        <f>TEXT(SalesDataTable[[#This Row],[Order Date]],"mmm")</f>
        <v>Dec</v>
      </c>
    </row>
    <row r="2564" spans="1:20" ht="15.75" x14ac:dyDescent="0.25">
      <c r="A2564" s="2">
        <v>3412</v>
      </c>
      <c r="B2564" s="3">
        <v>46365</v>
      </c>
      <c r="C2564" s="4" t="s">
        <v>20</v>
      </c>
      <c r="D2564" s="4" t="s">
        <v>21</v>
      </c>
      <c r="E2564" s="4" t="s">
        <v>28</v>
      </c>
      <c r="F2564" s="4" t="s">
        <v>36</v>
      </c>
      <c r="G2564" s="4" t="s">
        <v>29</v>
      </c>
      <c r="H2564" s="4" t="s">
        <v>37</v>
      </c>
      <c r="I2564" s="5">
        <v>10</v>
      </c>
      <c r="J2564" s="6">
        <v>145.30000000000001</v>
      </c>
      <c r="K2564" s="7">
        <v>0.1</v>
      </c>
      <c r="L2564" s="6">
        <v>79.7</v>
      </c>
      <c r="M2564" s="6">
        <f t="shared" si="160"/>
        <v>1307.7</v>
      </c>
      <c r="N2564" s="6">
        <f t="shared" si="161"/>
        <v>797</v>
      </c>
      <c r="O2564" s="6">
        <f t="shared" si="162"/>
        <v>510.70000000000005</v>
      </c>
      <c r="P2564" s="8">
        <f t="shared" si="163"/>
        <v>0.39053299686472437</v>
      </c>
      <c r="Q2564" s="9">
        <f>YEAR(SalesDataTable[[#This Row],[Order Date]])</f>
        <v>2026</v>
      </c>
      <c r="R2564" s="8" t="str">
        <f>"Q"&amp;ROUNDUP(MONTH(SalesDataTable[[#This Row],[Order Date]])/3,0)</f>
        <v>Q4</v>
      </c>
      <c r="S2564" s="5">
        <f>MONTH(SalesDataTable[[#This Row],[Order Date]])</f>
        <v>12</v>
      </c>
      <c r="T2564" s="8" t="str">
        <f>TEXT(SalesDataTable[[#This Row],[Order Date]],"mmm")</f>
        <v>Dec</v>
      </c>
    </row>
    <row r="2565" spans="1:20" ht="15.75" x14ac:dyDescent="0.25">
      <c r="A2565" s="2">
        <v>175</v>
      </c>
      <c r="B2565" s="3">
        <v>46366</v>
      </c>
      <c r="C2565" s="4" t="s">
        <v>20</v>
      </c>
      <c r="D2565" s="4" t="s">
        <v>21</v>
      </c>
      <c r="E2565" s="4" t="s">
        <v>48</v>
      </c>
      <c r="F2565" s="4" t="s">
        <v>33</v>
      </c>
      <c r="G2565" s="4" t="s">
        <v>24</v>
      </c>
      <c r="H2565" s="4" t="s">
        <v>25</v>
      </c>
      <c r="I2565" s="5">
        <v>1</v>
      </c>
      <c r="J2565" s="6">
        <v>81.010000000000005</v>
      </c>
      <c r="K2565" s="7">
        <v>0.2</v>
      </c>
      <c r="L2565" s="6">
        <v>41.51</v>
      </c>
      <c r="M2565" s="6">
        <f t="shared" si="160"/>
        <v>64.808000000000007</v>
      </c>
      <c r="N2565" s="6">
        <f t="shared" si="161"/>
        <v>41.51</v>
      </c>
      <c r="O2565" s="6">
        <f t="shared" si="162"/>
        <v>23.298000000000009</v>
      </c>
      <c r="P2565" s="8">
        <f t="shared" si="163"/>
        <v>0.35949265522774976</v>
      </c>
      <c r="Q2565" s="9">
        <f>YEAR(SalesDataTable[[#This Row],[Order Date]])</f>
        <v>2026</v>
      </c>
      <c r="R2565" s="8" t="str">
        <f>"Q"&amp;ROUNDUP(MONTH(SalesDataTable[[#This Row],[Order Date]])/3,0)</f>
        <v>Q4</v>
      </c>
      <c r="S2565" s="5">
        <f>MONTH(SalesDataTable[[#This Row],[Order Date]])</f>
        <v>12</v>
      </c>
      <c r="T2565" s="8" t="str">
        <f>TEXT(SalesDataTable[[#This Row],[Order Date]],"mmm")</f>
        <v>Dec</v>
      </c>
    </row>
    <row r="2566" spans="1:20" ht="15.75" x14ac:dyDescent="0.25">
      <c r="A2566" s="2">
        <v>1014</v>
      </c>
      <c r="B2566" s="3">
        <v>46366</v>
      </c>
      <c r="C2566" s="4" t="s">
        <v>40</v>
      </c>
      <c r="D2566" s="4" t="s">
        <v>51</v>
      </c>
      <c r="E2566" s="4" t="s">
        <v>48</v>
      </c>
      <c r="F2566" s="4" t="s">
        <v>33</v>
      </c>
      <c r="G2566" s="4" t="s">
        <v>34</v>
      </c>
      <c r="H2566" s="4" t="s">
        <v>35</v>
      </c>
      <c r="I2566" s="5">
        <v>2</v>
      </c>
      <c r="J2566" s="6">
        <v>35.619999999999997</v>
      </c>
      <c r="K2566" s="7">
        <v>0</v>
      </c>
      <c r="L2566" s="6">
        <v>13.62</v>
      </c>
      <c r="M2566" s="6">
        <f t="shared" si="160"/>
        <v>71.239999999999995</v>
      </c>
      <c r="N2566" s="6">
        <f t="shared" si="161"/>
        <v>27.24</v>
      </c>
      <c r="O2566" s="6">
        <f t="shared" si="162"/>
        <v>44</v>
      </c>
      <c r="P2566" s="8">
        <f t="shared" si="163"/>
        <v>0.61763054463784395</v>
      </c>
      <c r="Q2566" s="9">
        <f>YEAR(SalesDataTable[[#This Row],[Order Date]])</f>
        <v>2026</v>
      </c>
      <c r="R2566" s="8" t="str">
        <f>"Q"&amp;ROUNDUP(MONTH(SalesDataTable[[#This Row],[Order Date]])/3,0)</f>
        <v>Q4</v>
      </c>
      <c r="S2566" s="5">
        <f>MONTH(SalesDataTable[[#This Row],[Order Date]])</f>
        <v>12</v>
      </c>
      <c r="T2566" s="8" t="str">
        <f>TEXT(SalesDataTable[[#This Row],[Order Date]],"mmm")</f>
        <v>Dec</v>
      </c>
    </row>
    <row r="2567" spans="1:20" ht="15.75" x14ac:dyDescent="0.25">
      <c r="A2567" s="2">
        <v>1763</v>
      </c>
      <c r="B2567" s="3">
        <v>46366</v>
      </c>
      <c r="C2567" s="4" t="s">
        <v>20</v>
      </c>
      <c r="D2567" s="4" t="s">
        <v>21</v>
      </c>
      <c r="E2567" s="4" t="s">
        <v>22</v>
      </c>
      <c r="F2567" s="4" t="s">
        <v>33</v>
      </c>
      <c r="G2567" s="4" t="s">
        <v>24</v>
      </c>
      <c r="H2567" s="4" t="s">
        <v>42</v>
      </c>
      <c r="I2567" s="5">
        <v>2</v>
      </c>
      <c r="J2567" s="6">
        <v>49.88</v>
      </c>
      <c r="K2567" s="7">
        <v>0.05</v>
      </c>
      <c r="L2567" s="6">
        <v>22.31</v>
      </c>
      <c r="M2567" s="6">
        <f t="shared" si="160"/>
        <v>94.772000000000006</v>
      </c>
      <c r="N2567" s="6">
        <f t="shared" si="161"/>
        <v>44.62</v>
      </c>
      <c r="O2567" s="6">
        <f t="shared" si="162"/>
        <v>50.152000000000008</v>
      </c>
      <c r="P2567" s="8">
        <f t="shared" si="163"/>
        <v>0.52918583547883347</v>
      </c>
      <c r="Q2567" s="9">
        <f>YEAR(SalesDataTable[[#This Row],[Order Date]])</f>
        <v>2026</v>
      </c>
      <c r="R2567" s="8" t="str">
        <f>"Q"&amp;ROUNDUP(MONTH(SalesDataTable[[#This Row],[Order Date]])/3,0)</f>
        <v>Q4</v>
      </c>
      <c r="S2567" s="5">
        <f>MONTH(SalesDataTable[[#This Row],[Order Date]])</f>
        <v>12</v>
      </c>
      <c r="T2567" s="8" t="str">
        <f>TEXT(SalesDataTable[[#This Row],[Order Date]],"mmm")</f>
        <v>Dec</v>
      </c>
    </row>
    <row r="2568" spans="1:20" ht="15.75" x14ac:dyDescent="0.25">
      <c r="A2568" s="2">
        <v>1863</v>
      </c>
      <c r="B2568" s="3">
        <v>46366</v>
      </c>
      <c r="C2568" s="4" t="s">
        <v>40</v>
      </c>
      <c r="D2568" s="4" t="s">
        <v>51</v>
      </c>
      <c r="E2568" s="4" t="s">
        <v>48</v>
      </c>
      <c r="F2568" s="4" t="s">
        <v>23</v>
      </c>
      <c r="G2568" s="4" t="s">
        <v>24</v>
      </c>
      <c r="H2568" s="4" t="s">
        <v>50</v>
      </c>
      <c r="I2568" s="5">
        <v>1</v>
      </c>
      <c r="J2568" s="6">
        <v>101.18</v>
      </c>
      <c r="K2568" s="7">
        <v>0.05</v>
      </c>
      <c r="L2568" s="6">
        <v>49.12</v>
      </c>
      <c r="M2568" s="6">
        <f t="shared" si="160"/>
        <v>96.120999999999995</v>
      </c>
      <c r="N2568" s="6">
        <f t="shared" si="161"/>
        <v>49.12</v>
      </c>
      <c r="O2568" s="6">
        <f t="shared" si="162"/>
        <v>47.000999999999998</v>
      </c>
      <c r="P2568" s="8">
        <f t="shared" si="163"/>
        <v>0.48897743469169069</v>
      </c>
      <c r="Q2568" s="9">
        <f>YEAR(SalesDataTable[[#This Row],[Order Date]])</f>
        <v>2026</v>
      </c>
      <c r="R2568" s="8" t="str">
        <f>"Q"&amp;ROUNDUP(MONTH(SalesDataTable[[#This Row],[Order Date]])/3,0)</f>
        <v>Q4</v>
      </c>
      <c r="S2568" s="5">
        <f>MONTH(SalesDataTable[[#This Row],[Order Date]])</f>
        <v>12</v>
      </c>
      <c r="T2568" s="8" t="str">
        <f>TEXT(SalesDataTable[[#This Row],[Order Date]],"mmm")</f>
        <v>Dec</v>
      </c>
    </row>
    <row r="2569" spans="1:20" ht="15.75" x14ac:dyDescent="0.25">
      <c r="A2569" s="2">
        <v>3466</v>
      </c>
      <c r="B2569" s="3">
        <v>46366</v>
      </c>
      <c r="C2569" s="4" t="s">
        <v>26</v>
      </c>
      <c r="D2569" s="4" t="s">
        <v>63</v>
      </c>
      <c r="E2569" s="4" t="s">
        <v>39</v>
      </c>
      <c r="F2569" s="4" t="s">
        <v>36</v>
      </c>
      <c r="G2569" s="4" t="s">
        <v>54</v>
      </c>
      <c r="H2569" s="4" t="s">
        <v>62</v>
      </c>
      <c r="I2569" s="5">
        <v>2</v>
      </c>
      <c r="J2569" s="6">
        <v>36.64</v>
      </c>
      <c r="K2569" s="7">
        <v>0</v>
      </c>
      <c r="L2569" s="6">
        <v>13.7</v>
      </c>
      <c r="M2569" s="6">
        <f t="shared" si="160"/>
        <v>73.28</v>
      </c>
      <c r="N2569" s="6">
        <f t="shared" si="161"/>
        <v>27.4</v>
      </c>
      <c r="O2569" s="6">
        <f t="shared" si="162"/>
        <v>45.88</v>
      </c>
      <c r="P2569" s="8">
        <f t="shared" si="163"/>
        <v>0.62609170305676853</v>
      </c>
      <c r="Q2569" s="9">
        <f>YEAR(SalesDataTable[[#This Row],[Order Date]])</f>
        <v>2026</v>
      </c>
      <c r="R2569" s="8" t="str">
        <f>"Q"&amp;ROUNDUP(MONTH(SalesDataTable[[#This Row],[Order Date]])/3,0)</f>
        <v>Q4</v>
      </c>
      <c r="S2569" s="5">
        <f>MONTH(SalesDataTable[[#This Row],[Order Date]])</f>
        <v>12</v>
      </c>
      <c r="T2569" s="8" t="str">
        <f>TEXT(SalesDataTable[[#This Row],[Order Date]],"mmm")</f>
        <v>Dec</v>
      </c>
    </row>
    <row r="2570" spans="1:20" ht="15.75" x14ac:dyDescent="0.25">
      <c r="A2570" s="2">
        <v>3630</v>
      </c>
      <c r="B2570" s="3">
        <v>46366</v>
      </c>
      <c r="C2570" s="4" t="s">
        <v>26</v>
      </c>
      <c r="D2570" s="4" t="s">
        <v>63</v>
      </c>
      <c r="E2570" s="4" t="s">
        <v>39</v>
      </c>
      <c r="F2570" s="4" t="s">
        <v>23</v>
      </c>
      <c r="G2570" s="4" t="s">
        <v>24</v>
      </c>
      <c r="H2570" s="4" t="s">
        <v>46</v>
      </c>
      <c r="I2570" s="5">
        <v>3</v>
      </c>
      <c r="J2570" s="6">
        <v>39.979999999999997</v>
      </c>
      <c r="K2570" s="7">
        <v>0.1</v>
      </c>
      <c r="L2570" s="6">
        <v>16.989999999999998</v>
      </c>
      <c r="M2570" s="6">
        <f t="shared" si="160"/>
        <v>107.946</v>
      </c>
      <c r="N2570" s="6">
        <f t="shared" si="161"/>
        <v>50.97</v>
      </c>
      <c r="O2570" s="6">
        <f t="shared" si="162"/>
        <v>56.975999999999999</v>
      </c>
      <c r="P2570" s="8">
        <f t="shared" si="163"/>
        <v>0.52781946528819967</v>
      </c>
      <c r="Q2570" s="9">
        <f>YEAR(SalesDataTable[[#This Row],[Order Date]])</f>
        <v>2026</v>
      </c>
      <c r="R2570" s="8" t="str">
        <f>"Q"&amp;ROUNDUP(MONTH(SalesDataTable[[#This Row],[Order Date]])/3,0)</f>
        <v>Q4</v>
      </c>
      <c r="S2570" s="5">
        <f>MONTH(SalesDataTable[[#This Row],[Order Date]])</f>
        <v>12</v>
      </c>
      <c r="T2570" s="8" t="str">
        <f>TEXT(SalesDataTable[[#This Row],[Order Date]],"mmm")</f>
        <v>Dec</v>
      </c>
    </row>
    <row r="2571" spans="1:20" ht="15.75" x14ac:dyDescent="0.25">
      <c r="A2571" s="2">
        <v>3633</v>
      </c>
      <c r="B2571" s="3">
        <v>46366</v>
      </c>
      <c r="C2571" s="4" t="s">
        <v>40</v>
      </c>
      <c r="D2571" s="4" t="s">
        <v>41</v>
      </c>
      <c r="E2571" s="4" t="s">
        <v>48</v>
      </c>
      <c r="F2571" s="4" t="s">
        <v>36</v>
      </c>
      <c r="G2571" s="4" t="s">
        <v>29</v>
      </c>
      <c r="H2571" s="4" t="s">
        <v>37</v>
      </c>
      <c r="I2571" s="5">
        <v>3</v>
      </c>
      <c r="J2571" s="6">
        <v>144.16</v>
      </c>
      <c r="K2571" s="7">
        <v>0</v>
      </c>
      <c r="L2571" s="6">
        <v>77.36</v>
      </c>
      <c r="M2571" s="6">
        <f t="shared" si="160"/>
        <v>432.48</v>
      </c>
      <c r="N2571" s="6">
        <f t="shared" si="161"/>
        <v>232.07999999999998</v>
      </c>
      <c r="O2571" s="6">
        <f t="shared" si="162"/>
        <v>200.40000000000003</v>
      </c>
      <c r="P2571" s="8">
        <f t="shared" si="163"/>
        <v>0.46337402885682583</v>
      </c>
      <c r="Q2571" s="9">
        <f>YEAR(SalesDataTable[[#This Row],[Order Date]])</f>
        <v>2026</v>
      </c>
      <c r="R2571" s="8" t="str">
        <f>"Q"&amp;ROUNDUP(MONTH(SalesDataTable[[#This Row],[Order Date]])/3,0)</f>
        <v>Q4</v>
      </c>
      <c r="S2571" s="5">
        <f>MONTH(SalesDataTable[[#This Row],[Order Date]])</f>
        <v>12</v>
      </c>
      <c r="T2571" s="8" t="str">
        <f>TEXT(SalesDataTable[[#This Row],[Order Date]],"mmm")</f>
        <v>Dec</v>
      </c>
    </row>
    <row r="2572" spans="1:20" ht="15.75" x14ac:dyDescent="0.25">
      <c r="A2572" s="2">
        <v>4</v>
      </c>
      <c r="B2572" s="3">
        <v>46367</v>
      </c>
      <c r="C2572" s="4" t="s">
        <v>40</v>
      </c>
      <c r="D2572" s="4" t="s">
        <v>41</v>
      </c>
      <c r="E2572" s="4" t="s">
        <v>22</v>
      </c>
      <c r="F2572" s="4" t="s">
        <v>33</v>
      </c>
      <c r="G2572" s="4" t="s">
        <v>24</v>
      </c>
      <c r="H2572" s="4" t="s">
        <v>50</v>
      </c>
      <c r="I2572" s="5">
        <v>1</v>
      </c>
      <c r="J2572" s="6">
        <v>102.98</v>
      </c>
      <c r="K2572" s="7">
        <v>0.1</v>
      </c>
      <c r="L2572" s="6">
        <v>51.45</v>
      </c>
      <c r="M2572" s="6">
        <f t="shared" si="160"/>
        <v>92.682000000000002</v>
      </c>
      <c r="N2572" s="6">
        <f t="shared" si="161"/>
        <v>51.45</v>
      </c>
      <c r="O2572" s="6">
        <f t="shared" si="162"/>
        <v>41.231999999999999</v>
      </c>
      <c r="P2572" s="8">
        <f t="shared" si="163"/>
        <v>0.4448760277076455</v>
      </c>
      <c r="Q2572" s="9">
        <f>YEAR(SalesDataTable[[#This Row],[Order Date]])</f>
        <v>2026</v>
      </c>
      <c r="R2572" s="8" t="str">
        <f>"Q"&amp;ROUNDUP(MONTH(SalesDataTable[[#This Row],[Order Date]])/3,0)</f>
        <v>Q4</v>
      </c>
      <c r="S2572" s="5">
        <f>MONTH(SalesDataTable[[#This Row],[Order Date]])</f>
        <v>12</v>
      </c>
      <c r="T2572" s="8" t="str">
        <f>TEXT(SalesDataTable[[#This Row],[Order Date]],"mmm")</f>
        <v>Dec</v>
      </c>
    </row>
    <row r="2573" spans="1:20" ht="15.75" x14ac:dyDescent="0.25">
      <c r="A2573" s="2">
        <v>70</v>
      </c>
      <c r="B2573" s="3">
        <v>46367</v>
      </c>
      <c r="C2573" s="4" t="s">
        <v>40</v>
      </c>
      <c r="D2573" s="4" t="s">
        <v>67</v>
      </c>
      <c r="E2573" s="4" t="s">
        <v>22</v>
      </c>
      <c r="F2573" s="4" t="s">
        <v>33</v>
      </c>
      <c r="G2573" s="4" t="s">
        <v>54</v>
      </c>
      <c r="H2573" s="4" t="s">
        <v>58</v>
      </c>
      <c r="I2573" s="5">
        <v>2</v>
      </c>
      <c r="J2573" s="6">
        <v>122.49</v>
      </c>
      <c r="K2573" s="7">
        <v>0.15</v>
      </c>
      <c r="L2573" s="6">
        <v>70.930000000000007</v>
      </c>
      <c r="M2573" s="6">
        <f t="shared" si="160"/>
        <v>208.23299999999998</v>
      </c>
      <c r="N2573" s="6">
        <f t="shared" si="161"/>
        <v>141.86000000000001</v>
      </c>
      <c r="O2573" s="6">
        <f t="shared" si="162"/>
        <v>66.372999999999962</v>
      </c>
      <c r="P2573" s="8">
        <f t="shared" si="163"/>
        <v>0.31874390706564265</v>
      </c>
      <c r="Q2573" s="9">
        <f>YEAR(SalesDataTable[[#This Row],[Order Date]])</f>
        <v>2026</v>
      </c>
      <c r="R2573" s="8" t="str">
        <f>"Q"&amp;ROUNDUP(MONTH(SalesDataTable[[#This Row],[Order Date]])/3,0)</f>
        <v>Q4</v>
      </c>
      <c r="S2573" s="5">
        <f>MONTH(SalesDataTable[[#This Row],[Order Date]])</f>
        <v>12</v>
      </c>
      <c r="T2573" s="8" t="str">
        <f>TEXT(SalesDataTable[[#This Row],[Order Date]],"mmm")</f>
        <v>Dec</v>
      </c>
    </row>
    <row r="2574" spans="1:20" ht="15.75" x14ac:dyDescent="0.25">
      <c r="A2574" s="2">
        <v>948</v>
      </c>
      <c r="B2574" s="3">
        <v>46367</v>
      </c>
      <c r="C2574" s="4" t="s">
        <v>26</v>
      </c>
      <c r="D2574" s="4" t="s">
        <v>61</v>
      </c>
      <c r="E2574" s="4" t="s">
        <v>48</v>
      </c>
      <c r="F2574" s="4" t="s">
        <v>33</v>
      </c>
      <c r="G2574" s="4" t="s">
        <v>29</v>
      </c>
      <c r="H2574" s="4" t="s">
        <v>37</v>
      </c>
      <c r="I2574" s="5">
        <v>1</v>
      </c>
      <c r="J2574" s="6">
        <v>141.74</v>
      </c>
      <c r="K2574" s="7">
        <v>0.15</v>
      </c>
      <c r="L2574" s="6">
        <v>78.97</v>
      </c>
      <c r="M2574" s="6">
        <f t="shared" si="160"/>
        <v>120.479</v>
      </c>
      <c r="N2574" s="6">
        <f t="shared" si="161"/>
        <v>78.97</v>
      </c>
      <c r="O2574" s="6">
        <f t="shared" si="162"/>
        <v>41.509</v>
      </c>
      <c r="P2574" s="8">
        <f t="shared" si="163"/>
        <v>0.34453307215365336</v>
      </c>
      <c r="Q2574" s="9">
        <f>YEAR(SalesDataTable[[#This Row],[Order Date]])</f>
        <v>2026</v>
      </c>
      <c r="R2574" s="8" t="str">
        <f>"Q"&amp;ROUNDUP(MONTH(SalesDataTable[[#This Row],[Order Date]])/3,0)</f>
        <v>Q4</v>
      </c>
      <c r="S2574" s="5">
        <f>MONTH(SalesDataTable[[#This Row],[Order Date]])</f>
        <v>12</v>
      </c>
      <c r="T2574" s="8" t="str">
        <f>TEXT(SalesDataTable[[#This Row],[Order Date]],"mmm")</f>
        <v>Dec</v>
      </c>
    </row>
    <row r="2575" spans="1:20" ht="15.75" x14ac:dyDescent="0.25">
      <c r="A2575" s="2">
        <v>1957</v>
      </c>
      <c r="B2575" s="3">
        <v>46367</v>
      </c>
      <c r="C2575" s="4" t="s">
        <v>40</v>
      </c>
      <c r="D2575" s="4" t="s">
        <v>51</v>
      </c>
      <c r="E2575" s="4" t="s">
        <v>22</v>
      </c>
      <c r="F2575" s="4" t="s">
        <v>23</v>
      </c>
      <c r="G2575" s="4" t="s">
        <v>24</v>
      </c>
      <c r="H2575" s="4" t="s">
        <v>46</v>
      </c>
      <c r="I2575" s="5">
        <v>6</v>
      </c>
      <c r="J2575" s="6">
        <v>39.44</v>
      </c>
      <c r="K2575" s="7">
        <v>0.1</v>
      </c>
      <c r="L2575" s="6">
        <v>16.89</v>
      </c>
      <c r="M2575" s="6">
        <f t="shared" si="160"/>
        <v>212.976</v>
      </c>
      <c r="N2575" s="6">
        <f t="shared" si="161"/>
        <v>101.34</v>
      </c>
      <c r="O2575" s="6">
        <f t="shared" si="162"/>
        <v>111.636</v>
      </c>
      <c r="P2575" s="8">
        <f t="shared" si="163"/>
        <v>0.52417173766058145</v>
      </c>
      <c r="Q2575" s="9">
        <f>YEAR(SalesDataTable[[#This Row],[Order Date]])</f>
        <v>2026</v>
      </c>
      <c r="R2575" s="8" t="str">
        <f>"Q"&amp;ROUNDUP(MONTH(SalesDataTable[[#This Row],[Order Date]])/3,0)</f>
        <v>Q4</v>
      </c>
      <c r="S2575" s="5">
        <f>MONTH(SalesDataTable[[#This Row],[Order Date]])</f>
        <v>12</v>
      </c>
      <c r="T2575" s="8" t="str">
        <f>TEXT(SalesDataTable[[#This Row],[Order Date]],"mmm")</f>
        <v>Dec</v>
      </c>
    </row>
    <row r="2576" spans="1:20" ht="15.75" x14ac:dyDescent="0.25">
      <c r="A2576" s="2">
        <v>3097</v>
      </c>
      <c r="B2576" s="3">
        <v>46367</v>
      </c>
      <c r="C2576" s="4" t="s">
        <v>31</v>
      </c>
      <c r="D2576" s="4" t="s">
        <v>38</v>
      </c>
      <c r="E2576" s="4" t="s">
        <v>39</v>
      </c>
      <c r="F2576" s="4" t="s">
        <v>23</v>
      </c>
      <c r="G2576" s="4" t="s">
        <v>24</v>
      </c>
      <c r="H2576" s="4" t="s">
        <v>42</v>
      </c>
      <c r="I2576" s="5">
        <v>1</v>
      </c>
      <c r="J2576" s="6">
        <v>49.64</v>
      </c>
      <c r="K2576" s="7">
        <v>0.1</v>
      </c>
      <c r="L2576" s="6">
        <v>22</v>
      </c>
      <c r="M2576" s="6">
        <f t="shared" si="160"/>
        <v>44.676000000000002</v>
      </c>
      <c r="N2576" s="6">
        <f t="shared" si="161"/>
        <v>22</v>
      </c>
      <c r="O2576" s="6">
        <f t="shared" si="162"/>
        <v>22.676000000000002</v>
      </c>
      <c r="P2576" s="8">
        <f t="shared" si="163"/>
        <v>0.50756558331094992</v>
      </c>
      <c r="Q2576" s="9">
        <f>YEAR(SalesDataTable[[#This Row],[Order Date]])</f>
        <v>2026</v>
      </c>
      <c r="R2576" s="8" t="str">
        <f>"Q"&amp;ROUNDUP(MONTH(SalesDataTable[[#This Row],[Order Date]])/3,0)</f>
        <v>Q4</v>
      </c>
      <c r="S2576" s="5">
        <f>MONTH(SalesDataTable[[#This Row],[Order Date]])</f>
        <v>12</v>
      </c>
      <c r="T2576" s="8" t="str">
        <f>TEXT(SalesDataTable[[#This Row],[Order Date]],"mmm")</f>
        <v>Dec</v>
      </c>
    </row>
    <row r="2577" spans="1:20" ht="15.75" x14ac:dyDescent="0.25">
      <c r="A2577" s="2">
        <v>3649</v>
      </c>
      <c r="B2577" s="3">
        <v>46367</v>
      </c>
      <c r="C2577" s="4" t="s">
        <v>31</v>
      </c>
      <c r="D2577" s="4" t="s">
        <v>32</v>
      </c>
      <c r="E2577" s="4" t="s">
        <v>22</v>
      </c>
      <c r="F2577" s="4" t="s">
        <v>33</v>
      </c>
      <c r="G2577" s="4" t="s">
        <v>34</v>
      </c>
      <c r="H2577" s="4" t="s">
        <v>68</v>
      </c>
      <c r="I2577" s="5">
        <v>1</v>
      </c>
      <c r="J2577" s="6">
        <v>164.29</v>
      </c>
      <c r="K2577" s="7">
        <v>0.05</v>
      </c>
      <c r="L2577" s="6">
        <v>88.66</v>
      </c>
      <c r="M2577" s="6">
        <f t="shared" si="160"/>
        <v>156.07549999999998</v>
      </c>
      <c r="N2577" s="6">
        <f t="shared" si="161"/>
        <v>88.66</v>
      </c>
      <c r="O2577" s="6">
        <f t="shared" si="162"/>
        <v>67.41549999999998</v>
      </c>
      <c r="P2577" s="8">
        <f t="shared" si="163"/>
        <v>0.43194159237035917</v>
      </c>
      <c r="Q2577" s="9">
        <f>YEAR(SalesDataTable[[#This Row],[Order Date]])</f>
        <v>2026</v>
      </c>
      <c r="R2577" s="8" t="str">
        <f>"Q"&amp;ROUNDUP(MONTH(SalesDataTable[[#This Row],[Order Date]])/3,0)</f>
        <v>Q4</v>
      </c>
      <c r="S2577" s="5">
        <f>MONTH(SalesDataTable[[#This Row],[Order Date]])</f>
        <v>12</v>
      </c>
      <c r="T2577" s="8" t="str">
        <f>TEXT(SalesDataTable[[#This Row],[Order Date]],"mmm")</f>
        <v>Dec</v>
      </c>
    </row>
    <row r="2578" spans="1:20" ht="15.75" x14ac:dyDescent="0.25">
      <c r="A2578" s="2">
        <v>3963</v>
      </c>
      <c r="B2578" s="3">
        <v>46367</v>
      </c>
      <c r="C2578" s="4" t="s">
        <v>40</v>
      </c>
      <c r="D2578" s="4" t="s">
        <v>53</v>
      </c>
      <c r="E2578" s="4" t="s">
        <v>22</v>
      </c>
      <c r="F2578" s="4" t="s">
        <v>23</v>
      </c>
      <c r="G2578" s="4" t="s">
        <v>34</v>
      </c>
      <c r="H2578" s="4" t="s">
        <v>35</v>
      </c>
      <c r="I2578" s="5">
        <v>1</v>
      </c>
      <c r="J2578" s="6">
        <v>35.81</v>
      </c>
      <c r="K2578" s="7">
        <v>0</v>
      </c>
      <c r="L2578" s="6">
        <v>13.28</v>
      </c>
      <c r="M2578" s="6">
        <f t="shared" si="160"/>
        <v>35.81</v>
      </c>
      <c r="N2578" s="6">
        <f t="shared" si="161"/>
        <v>13.28</v>
      </c>
      <c r="O2578" s="6">
        <f t="shared" si="162"/>
        <v>22.53</v>
      </c>
      <c r="P2578" s="8">
        <f t="shared" si="163"/>
        <v>0.62915386763473891</v>
      </c>
      <c r="Q2578" s="9">
        <f>YEAR(SalesDataTable[[#This Row],[Order Date]])</f>
        <v>2026</v>
      </c>
      <c r="R2578" s="8" t="str">
        <f>"Q"&amp;ROUNDUP(MONTH(SalesDataTable[[#This Row],[Order Date]])/3,0)</f>
        <v>Q4</v>
      </c>
      <c r="S2578" s="5">
        <f>MONTH(SalesDataTable[[#This Row],[Order Date]])</f>
        <v>12</v>
      </c>
      <c r="T2578" s="8" t="str">
        <f>TEXT(SalesDataTable[[#This Row],[Order Date]],"mmm")</f>
        <v>Dec</v>
      </c>
    </row>
    <row r="2579" spans="1:20" ht="15.75" x14ac:dyDescent="0.25">
      <c r="A2579" s="2">
        <v>4305</v>
      </c>
      <c r="B2579" s="3">
        <v>46367</v>
      </c>
      <c r="C2579" s="4" t="s">
        <v>20</v>
      </c>
      <c r="D2579" s="4" t="s">
        <v>56</v>
      </c>
      <c r="E2579" s="4" t="s">
        <v>39</v>
      </c>
      <c r="F2579" s="4" t="s">
        <v>33</v>
      </c>
      <c r="G2579" s="4" t="s">
        <v>54</v>
      </c>
      <c r="H2579" s="4" t="s">
        <v>55</v>
      </c>
      <c r="I2579" s="5">
        <v>1</v>
      </c>
      <c r="J2579" s="6">
        <v>41.31</v>
      </c>
      <c r="K2579" s="7">
        <v>0.05</v>
      </c>
      <c r="L2579" s="6">
        <v>14.56</v>
      </c>
      <c r="M2579" s="6">
        <f t="shared" si="160"/>
        <v>39.244500000000002</v>
      </c>
      <c r="N2579" s="6">
        <f t="shared" si="161"/>
        <v>14.56</v>
      </c>
      <c r="O2579" s="6">
        <f t="shared" si="162"/>
        <v>24.6845</v>
      </c>
      <c r="P2579" s="8">
        <f t="shared" si="163"/>
        <v>0.62899259768884808</v>
      </c>
      <c r="Q2579" s="9">
        <f>YEAR(SalesDataTable[[#This Row],[Order Date]])</f>
        <v>2026</v>
      </c>
      <c r="R2579" s="8" t="str">
        <f>"Q"&amp;ROUNDUP(MONTH(SalesDataTable[[#This Row],[Order Date]])/3,0)</f>
        <v>Q4</v>
      </c>
      <c r="S2579" s="5">
        <f>MONTH(SalesDataTable[[#This Row],[Order Date]])</f>
        <v>12</v>
      </c>
      <c r="T2579" s="8" t="str">
        <f>TEXT(SalesDataTable[[#This Row],[Order Date]],"mmm")</f>
        <v>Dec</v>
      </c>
    </row>
    <row r="2580" spans="1:20" ht="15.75" x14ac:dyDescent="0.25">
      <c r="A2580" s="2">
        <v>4942</v>
      </c>
      <c r="B2580" s="3">
        <v>46367</v>
      </c>
      <c r="C2580" s="4" t="s">
        <v>40</v>
      </c>
      <c r="D2580" s="4" t="s">
        <v>67</v>
      </c>
      <c r="E2580" s="4" t="s">
        <v>48</v>
      </c>
      <c r="F2580" s="4" t="s">
        <v>33</v>
      </c>
      <c r="G2580" s="4" t="s">
        <v>34</v>
      </c>
      <c r="H2580" s="4" t="s">
        <v>35</v>
      </c>
      <c r="I2580" s="5">
        <v>3</v>
      </c>
      <c r="J2580" s="6">
        <v>36.6</v>
      </c>
      <c r="K2580" s="7">
        <v>0.15</v>
      </c>
      <c r="L2580" s="6">
        <v>13.95</v>
      </c>
      <c r="M2580" s="6">
        <f t="shared" si="160"/>
        <v>93.330000000000013</v>
      </c>
      <c r="N2580" s="6">
        <f t="shared" si="161"/>
        <v>41.849999999999994</v>
      </c>
      <c r="O2580" s="6">
        <f t="shared" si="162"/>
        <v>51.480000000000018</v>
      </c>
      <c r="P2580" s="8">
        <f t="shared" si="163"/>
        <v>0.55159112825458068</v>
      </c>
      <c r="Q2580" s="9">
        <f>YEAR(SalesDataTable[[#This Row],[Order Date]])</f>
        <v>2026</v>
      </c>
      <c r="R2580" s="8" t="str">
        <f>"Q"&amp;ROUNDUP(MONTH(SalesDataTable[[#This Row],[Order Date]])/3,0)</f>
        <v>Q4</v>
      </c>
      <c r="S2580" s="5">
        <f>MONTH(SalesDataTable[[#This Row],[Order Date]])</f>
        <v>12</v>
      </c>
      <c r="T2580" s="8" t="str">
        <f>TEXT(SalesDataTable[[#This Row],[Order Date]],"mmm")</f>
        <v>Dec</v>
      </c>
    </row>
    <row r="2581" spans="1:20" ht="15.75" x14ac:dyDescent="0.25">
      <c r="A2581" s="2">
        <v>19</v>
      </c>
      <c r="B2581" s="3">
        <v>46368</v>
      </c>
      <c r="C2581" s="4" t="s">
        <v>26</v>
      </c>
      <c r="D2581" s="4" t="s">
        <v>27</v>
      </c>
      <c r="E2581" s="4" t="s">
        <v>22</v>
      </c>
      <c r="F2581" s="4" t="s">
        <v>33</v>
      </c>
      <c r="G2581" s="4" t="s">
        <v>24</v>
      </c>
      <c r="H2581" s="4" t="s">
        <v>42</v>
      </c>
      <c r="I2581" s="5">
        <v>5</v>
      </c>
      <c r="J2581" s="6">
        <v>49.59</v>
      </c>
      <c r="K2581" s="7">
        <v>0</v>
      </c>
      <c r="L2581" s="6">
        <v>22.63</v>
      </c>
      <c r="M2581" s="6">
        <f t="shared" si="160"/>
        <v>247.95000000000002</v>
      </c>
      <c r="N2581" s="6">
        <f t="shared" si="161"/>
        <v>113.14999999999999</v>
      </c>
      <c r="O2581" s="6">
        <f t="shared" si="162"/>
        <v>134.80000000000001</v>
      </c>
      <c r="P2581" s="8">
        <f t="shared" si="163"/>
        <v>0.54365799556362171</v>
      </c>
      <c r="Q2581" s="9">
        <f>YEAR(SalesDataTable[[#This Row],[Order Date]])</f>
        <v>2026</v>
      </c>
      <c r="R2581" s="8" t="str">
        <f>"Q"&amp;ROUNDUP(MONTH(SalesDataTable[[#This Row],[Order Date]])/3,0)</f>
        <v>Q4</v>
      </c>
      <c r="S2581" s="5">
        <f>MONTH(SalesDataTable[[#This Row],[Order Date]])</f>
        <v>12</v>
      </c>
      <c r="T2581" s="8" t="str">
        <f>TEXT(SalesDataTable[[#This Row],[Order Date]],"mmm")</f>
        <v>Dec</v>
      </c>
    </row>
    <row r="2582" spans="1:20" ht="15.75" x14ac:dyDescent="0.25">
      <c r="A2582" s="2">
        <v>4963</v>
      </c>
      <c r="B2582" s="3">
        <v>46368</v>
      </c>
      <c r="C2582" s="4" t="s">
        <v>20</v>
      </c>
      <c r="D2582" s="4" t="s">
        <v>21</v>
      </c>
      <c r="E2582" s="4" t="s">
        <v>22</v>
      </c>
      <c r="F2582" s="4" t="s">
        <v>33</v>
      </c>
      <c r="G2582" s="4" t="s">
        <v>29</v>
      </c>
      <c r="H2582" s="4" t="s">
        <v>66</v>
      </c>
      <c r="I2582" s="5">
        <v>5</v>
      </c>
      <c r="J2582" s="6">
        <v>72.3</v>
      </c>
      <c r="K2582" s="7">
        <v>0.05</v>
      </c>
      <c r="L2582" s="6">
        <v>31.73</v>
      </c>
      <c r="M2582" s="6">
        <f t="shared" si="160"/>
        <v>343.42500000000001</v>
      </c>
      <c r="N2582" s="6">
        <f t="shared" si="161"/>
        <v>158.65</v>
      </c>
      <c r="O2582" s="6">
        <f t="shared" si="162"/>
        <v>184.77500000000001</v>
      </c>
      <c r="P2582" s="8">
        <f t="shared" si="163"/>
        <v>0.53803596127247577</v>
      </c>
      <c r="Q2582" s="9">
        <f>YEAR(SalesDataTable[[#This Row],[Order Date]])</f>
        <v>2026</v>
      </c>
      <c r="R2582" s="8" t="str">
        <f>"Q"&amp;ROUNDUP(MONTH(SalesDataTable[[#This Row],[Order Date]])/3,0)</f>
        <v>Q4</v>
      </c>
      <c r="S2582" s="5">
        <f>MONTH(SalesDataTable[[#This Row],[Order Date]])</f>
        <v>12</v>
      </c>
      <c r="T2582" s="8" t="str">
        <f>TEXT(SalesDataTable[[#This Row],[Order Date]],"mmm")</f>
        <v>Dec</v>
      </c>
    </row>
    <row r="2583" spans="1:20" ht="15.75" x14ac:dyDescent="0.25">
      <c r="A2583" s="2">
        <v>5110</v>
      </c>
      <c r="B2583" s="3">
        <v>46368</v>
      </c>
      <c r="C2583" s="4" t="s">
        <v>40</v>
      </c>
      <c r="D2583" s="4" t="s">
        <v>41</v>
      </c>
      <c r="E2583" s="4" t="s">
        <v>22</v>
      </c>
      <c r="F2583" s="4" t="s">
        <v>33</v>
      </c>
      <c r="G2583" s="4" t="s">
        <v>24</v>
      </c>
      <c r="H2583" s="4" t="s">
        <v>42</v>
      </c>
      <c r="I2583" s="5">
        <v>1</v>
      </c>
      <c r="J2583" s="6">
        <v>51.57</v>
      </c>
      <c r="K2583" s="7">
        <v>0.1</v>
      </c>
      <c r="L2583" s="6">
        <v>23.11</v>
      </c>
      <c r="M2583" s="6">
        <f t="shared" si="160"/>
        <v>46.413000000000004</v>
      </c>
      <c r="N2583" s="6">
        <f t="shared" si="161"/>
        <v>23.11</v>
      </c>
      <c r="O2583" s="6">
        <f t="shared" si="162"/>
        <v>23.303000000000004</v>
      </c>
      <c r="P2583" s="8">
        <f t="shared" si="163"/>
        <v>0.5020791588563549</v>
      </c>
      <c r="Q2583" s="9">
        <f>YEAR(SalesDataTable[[#This Row],[Order Date]])</f>
        <v>2026</v>
      </c>
      <c r="R2583" s="8" t="str">
        <f>"Q"&amp;ROUNDUP(MONTH(SalesDataTable[[#This Row],[Order Date]])/3,0)</f>
        <v>Q4</v>
      </c>
      <c r="S2583" s="5">
        <f>MONTH(SalesDataTable[[#This Row],[Order Date]])</f>
        <v>12</v>
      </c>
      <c r="T2583" s="8" t="str">
        <f>TEXT(SalesDataTable[[#This Row],[Order Date]],"mmm")</f>
        <v>Dec</v>
      </c>
    </row>
    <row r="2584" spans="1:20" ht="15.75" x14ac:dyDescent="0.25">
      <c r="A2584" s="2">
        <v>10</v>
      </c>
      <c r="B2584" s="3">
        <v>46369</v>
      </c>
      <c r="C2584" s="4" t="s">
        <v>20</v>
      </c>
      <c r="D2584" s="4" t="s">
        <v>21</v>
      </c>
      <c r="E2584" s="4" t="s">
        <v>22</v>
      </c>
      <c r="F2584" s="4" t="s">
        <v>23</v>
      </c>
      <c r="G2584" s="4" t="s">
        <v>34</v>
      </c>
      <c r="H2584" s="4" t="s">
        <v>35</v>
      </c>
      <c r="I2584" s="5">
        <v>3</v>
      </c>
      <c r="J2584" s="6">
        <v>35.380000000000003</v>
      </c>
      <c r="K2584" s="7">
        <v>0</v>
      </c>
      <c r="L2584" s="6">
        <v>13.51</v>
      </c>
      <c r="M2584" s="6">
        <f t="shared" si="160"/>
        <v>106.14000000000001</v>
      </c>
      <c r="N2584" s="6">
        <f t="shared" si="161"/>
        <v>40.53</v>
      </c>
      <c r="O2584" s="6">
        <f t="shared" si="162"/>
        <v>65.610000000000014</v>
      </c>
      <c r="P2584" s="8">
        <f t="shared" si="163"/>
        <v>0.61814584511023185</v>
      </c>
      <c r="Q2584" s="9">
        <f>YEAR(SalesDataTable[[#This Row],[Order Date]])</f>
        <v>2026</v>
      </c>
      <c r="R2584" s="8" t="str">
        <f>"Q"&amp;ROUNDUP(MONTH(SalesDataTable[[#This Row],[Order Date]])/3,0)</f>
        <v>Q4</v>
      </c>
      <c r="S2584" s="5">
        <f>MONTH(SalesDataTable[[#This Row],[Order Date]])</f>
        <v>12</v>
      </c>
      <c r="T2584" s="8" t="str">
        <f>TEXT(SalesDataTable[[#This Row],[Order Date]],"mmm")</f>
        <v>Dec</v>
      </c>
    </row>
    <row r="2585" spans="1:20" ht="15.75" x14ac:dyDescent="0.25">
      <c r="A2585" s="2">
        <v>216</v>
      </c>
      <c r="B2585" s="3">
        <v>46369</v>
      </c>
      <c r="C2585" s="4" t="s">
        <v>31</v>
      </c>
      <c r="D2585" s="4" t="s">
        <v>32</v>
      </c>
      <c r="E2585" s="4" t="s">
        <v>22</v>
      </c>
      <c r="F2585" s="4" t="s">
        <v>36</v>
      </c>
      <c r="G2585" s="4" t="s">
        <v>24</v>
      </c>
      <c r="H2585" s="4" t="s">
        <v>25</v>
      </c>
      <c r="I2585" s="5">
        <v>1</v>
      </c>
      <c r="J2585" s="6">
        <v>83.08</v>
      </c>
      <c r="K2585" s="7">
        <v>0.15</v>
      </c>
      <c r="L2585" s="6">
        <v>42.91</v>
      </c>
      <c r="M2585" s="6">
        <f t="shared" si="160"/>
        <v>70.617999999999995</v>
      </c>
      <c r="N2585" s="6">
        <f t="shared" si="161"/>
        <v>42.91</v>
      </c>
      <c r="O2585" s="6">
        <f t="shared" si="162"/>
        <v>27.707999999999998</v>
      </c>
      <c r="P2585" s="8">
        <f t="shared" si="163"/>
        <v>0.39236455294684075</v>
      </c>
      <c r="Q2585" s="9">
        <f>YEAR(SalesDataTable[[#This Row],[Order Date]])</f>
        <v>2026</v>
      </c>
      <c r="R2585" s="8" t="str">
        <f>"Q"&amp;ROUNDUP(MONTH(SalesDataTable[[#This Row],[Order Date]])/3,0)</f>
        <v>Q4</v>
      </c>
      <c r="S2585" s="5">
        <f>MONTH(SalesDataTable[[#This Row],[Order Date]])</f>
        <v>12</v>
      </c>
      <c r="T2585" s="8" t="str">
        <f>TEXT(SalesDataTable[[#This Row],[Order Date]],"mmm")</f>
        <v>Dec</v>
      </c>
    </row>
    <row r="2586" spans="1:20" ht="15.75" x14ac:dyDescent="0.25">
      <c r="A2586" s="2">
        <v>1937</v>
      </c>
      <c r="B2586" s="3">
        <v>46369</v>
      </c>
      <c r="C2586" s="4" t="s">
        <v>26</v>
      </c>
      <c r="D2586" s="4" t="s">
        <v>63</v>
      </c>
      <c r="E2586" s="4" t="s">
        <v>28</v>
      </c>
      <c r="F2586" s="4" t="s">
        <v>36</v>
      </c>
      <c r="G2586" s="4" t="s">
        <v>43</v>
      </c>
      <c r="H2586" s="4" t="s">
        <v>71</v>
      </c>
      <c r="I2586" s="5">
        <v>3</v>
      </c>
      <c r="J2586" s="6">
        <v>120.5</v>
      </c>
      <c r="K2586" s="7">
        <v>0.15</v>
      </c>
      <c r="L2586" s="6">
        <v>61.44</v>
      </c>
      <c r="M2586" s="6">
        <f t="shared" si="160"/>
        <v>307.27499999999998</v>
      </c>
      <c r="N2586" s="6">
        <f t="shared" si="161"/>
        <v>184.32</v>
      </c>
      <c r="O2586" s="6">
        <f t="shared" si="162"/>
        <v>122.95499999999998</v>
      </c>
      <c r="P2586" s="8">
        <f t="shared" si="163"/>
        <v>0.40014644862094212</v>
      </c>
      <c r="Q2586" s="9">
        <f>YEAR(SalesDataTable[[#This Row],[Order Date]])</f>
        <v>2026</v>
      </c>
      <c r="R2586" s="8" t="str">
        <f>"Q"&amp;ROUNDUP(MONTH(SalesDataTable[[#This Row],[Order Date]])/3,0)</f>
        <v>Q4</v>
      </c>
      <c r="S2586" s="5">
        <f>MONTH(SalesDataTable[[#This Row],[Order Date]])</f>
        <v>12</v>
      </c>
      <c r="T2586" s="8" t="str">
        <f>TEXT(SalesDataTable[[#This Row],[Order Date]],"mmm")</f>
        <v>Dec</v>
      </c>
    </row>
    <row r="2587" spans="1:20" ht="15.75" x14ac:dyDescent="0.25">
      <c r="A2587" s="2">
        <v>4720</v>
      </c>
      <c r="B2587" s="3">
        <v>46369</v>
      </c>
      <c r="C2587" s="4" t="s">
        <v>20</v>
      </c>
      <c r="D2587" s="4" t="s">
        <v>21</v>
      </c>
      <c r="E2587" s="4" t="s">
        <v>22</v>
      </c>
      <c r="F2587" s="4" t="s">
        <v>33</v>
      </c>
      <c r="G2587" s="4" t="s">
        <v>29</v>
      </c>
      <c r="H2587" s="4" t="s">
        <v>66</v>
      </c>
      <c r="I2587" s="5">
        <v>3</v>
      </c>
      <c r="J2587" s="6">
        <v>73.040000000000006</v>
      </c>
      <c r="K2587" s="7">
        <v>0.1</v>
      </c>
      <c r="L2587" s="6">
        <v>31.78</v>
      </c>
      <c r="M2587" s="6">
        <f t="shared" si="160"/>
        <v>197.208</v>
      </c>
      <c r="N2587" s="6">
        <f t="shared" si="161"/>
        <v>95.34</v>
      </c>
      <c r="O2587" s="6">
        <f t="shared" si="162"/>
        <v>101.86799999999999</v>
      </c>
      <c r="P2587" s="8">
        <f t="shared" si="163"/>
        <v>0.51655105269563095</v>
      </c>
      <c r="Q2587" s="9">
        <f>YEAR(SalesDataTable[[#This Row],[Order Date]])</f>
        <v>2026</v>
      </c>
      <c r="R2587" s="8" t="str">
        <f>"Q"&amp;ROUNDUP(MONTH(SalesDataTable[[#This Row],[Order Date]])/3,0)</f>
        <v>Q4</v>
      </c>
      <c r="S2587" s="5">
        <f>MONTH(SalesDataTable[[#This Row],[Order Date]])</f>
        <v>12</v>
      </c>
      <c r="T2587" s="8" t="str">
        <f>TEXT(SalesDataTable[[#This Row],[Order Date]],"mmm")</f>
        <v>Dec</v>
      </c>
    </row>
    <row r="2588" spans="1:20" ht="15.75" x14ac:dyDescent="0.25">
      <c r="A2588" s="2">
        <v>91</v>
      </c>
      <c r="B2588" s="3">
        <v>46370</v>
      </c>
      <c r="C2588" s="4" t="s">
        <v>26</v>
      </c>
      <c r="D2588" s="4" t="s">
        <v>27</v>
      </c>
      <c r="E2588" s="4" t="s">
        <v>22</v>
      </c>
      <c r="F2588" s="4" t="s">
        <v>23</v>
      </c>
      <c r="G2588" s="4" t="s">
        <v>43</v>
      </c>
      <c r="H2588" s="4" t="s">
        <v>44</v>
      </c>
      <c r="I2588" s="5">
        <v>2</v>
      </c>
      <c r="J2588" s="6">
        <v>339.95</v>
      </c>
      <c r="K2588" s="7">
        <v>0</v>
      </c>
      <c r="L2588" s="6">
        <v>195.78</v>
      </c>
      <c r="M2588" s="6">
        <f t="shared" si="160"/>
        <v>679.9</v>
      </c>
      <c r="N2588" s="6">
        <f t="shared" si="161"/>
        <v>391.56</v>
      </c>
      <c r="O2588" s="6">
        <f t="shared" si="162"/>
        <v>288.33999999999997</v>
      </c>
      <c r="P2588" s="8">
        <f t="shared" si="163"/>
        <v>0.42409177820267685</v>
      </c>
      <c r="Q2588" s="9">
        <f>YEAR(SalesDataTable[[#This Row],[Order Date]])</f>
        <v>2026</v>
      </c>
      <c r="R2588" s="8" t="str">
        <f>"Q"&amp;ROUNDUP(MONTH(SalesDataTable[[#This Row],[Order Date]])/3,0)</f>
        <v>Q4</v>
      </c>
      <c r="S2588" s="5">
        <f>MONTH(SalesDataTable[[#This Row],[Order Date]])</f>
        <v>12</v>
      </c>
      <c r="T2588" s="8" t="str">
        <f>TEXT(SalesDataTable[[#This Row],[Order Date]],"mmm")</f>
        <v>Dec</v>
      </c>
    </row>
    <row r="2589" spans="1:20" ht="15.75" x14ac:dyDescent="0.25">
      <c r="A2589" s="2">
        <v>505</v>
      </c>
      <c r="B2589" s="3">
        <v>46370</v>
      </c>
      <c r="C2589" s="4" t="s">
        <v>20</v>
      </c>
      <c r="D2589" s="4" t="s">
        <v>70</v>
      </c>
      <c r="E2589" s="4" t="s">
        <v>48</v>
      </c>
      <c r="F2589" s="4" t="s">
        <v>23</v>
      </c>
      <c r="G2589" s="4" t="s">
        <v>43</v>
      </c>
      <c r="H2589" s="4" t="s">
        <v>49</v>
      </c>
      <c r="I2589" s="5">
        <v>2</v>
      </c>
      <c r="J2589" s="6">
        <v>199.43</v>
      </c>
      <c r="K2589" s="7">
        <v>0.05</v>
      </c>
      <c r="L2589" s="6">
        <v>106.58</v>
      </c>
      <c r="M2589" s="6">
        <f t="shared" si="160"/>
        <v>378.91699999999997</v>
      </c>
      <c r="N2589" s="6">
        <f t="shared" si="161"/>
        <v>213.16</v>
      </c>
      <c r="O2589" s="6">
        <f t="shared" si="162"/>
        <v>165.75699999999998</v>
      </c>
      <c r="P2589" s="8">
        <f t="shared" si="163"/>
        <v>0.4374493622613923</v>
      </c>
      <c r="Q2589" s="9">
        <f>YEAR(SalesDataTable[[#This Row],[Order Date]])</f>
        <v>2026</v>
      </c>
      <c r="R2589" s="8" t="str">
        <f>"Q"&amp;ROUNDUP(MONTH(SalesDataTable[[#This Row],[Order Date]])/3,0)</f>
        <v>Q4</v>
      </c>
      <c r="S2589" s="5">
        <f>MONTH(SalesDataTable[[#This Row],[Order Date]])</f>
        <v>12</v>
      </c>
      <c r="T2589" s="8" t="str">
        <f>TEXT(SalesDataTable[[#This Row],[Order Date]],"mmm")</f>
        <v>Dec</v>
      </c>
    </row>
    <row r="2590" spans="1:20" ht="15.75" x14ac:dyDescent="0.25">
      <c r="A2590" s="2">
        <v>640</v>
      </c>
      <c r="B2590" s="3">
        <v>46370</v>
      </c>
      <c r="C2590" s="4" t="s">
        <v>20</v>
      </c>
      <c r="D2590" s="4" t="s">
        <v>70</v>
      </c>
      <c r="E2590" s="4" t="s">
        <v>22</v>
      </c>
      <c r="F2590" s="4" t="s">
        <v>23</v>
      </c>
      <c r="G2590" s="4" t="s">
        <v>54</v>
      </c>
      <c r="H2590" s="4" t="s">
        <v>65</v>
      </c>
      <c r="I2590" s="5">
        <v>2</v>
      </c>
      <c r="J2590" s="6">
        <v>51.77</v>
      </c>
      <c r="K2590" s="7">
        <v>0.05</v>
      </c>
      <c r="L2590" s="6">
        <v>21.76</v>
      </c>
      <c r="M2590" s="6">
        <f t="shared" si="160"/>
        <v>98.363</v>
      </c>
      <c r="N2590" s="6">
        <f t="shared" si="161"/>
        <v>43.52</v>
      </c>
      <c r="O2590" s="6">
        <f t="shared" si="162"/>
        <v>54.842999999999996</v>
      </c>
      <c r="P2590" s="8">
        <f t="shared" si="163"/>
        <v>0.55755721155312465</v>
      </c>
      <c r="Q2590" s="9">
        <f>YEAR(SalesDataTable[[#This Row],[Order Date]])</f>
        <v>2026</v>
      </c>
      <c r="R2590" s="8" t="str">
        <f>"Q"&amp;ROUNDUP(MONTH(SalesDataTable[[#This Row],[Order Date]])/3,0)</f>
        <v>Q4</v>
      </c>
      <c r="S2590" s="5">
        <f>MONTH(SalesDataTable[[#This Row],[Order Date]])</f>
        <v>12</v>
      </c>
      <c r="T2590" s="8" t="str">
        <f>TEXT(SalesDataTable[[#This Row],[Order Date]],"mmm")</f>
        <v>Dec</v>
      </c>
    </row>
    <row r="2591" spans="1:20" ht="15.75" x14ac:dyDescent="0.25">
      <c r="A2591" s="2">
        <v>1408</v>
      </c>
      <c r="B2591" s="3">
        <v>46370</v>
      </c>
      <c r="C2591" s="4" t="s">
        <v>26</v>
      </c>
      <c r="D2591" s="4" t="s">
        <v>27</v>
      </c>
      <c r="E2591" s="4" t="s">
        <v>22</v>
      </c>
      <c r="F2591" s="4" t="s">
        <v>33</v>
      </c>
      <c r="G2591" s="4" t="s">
        <v>34</v>
      </c>
      <c r="H2591" s="4" t="s">
        <v>68</v>
      </c>
      <c r="I2591" s="5">
        <v>1</v>
      </c>
      <c r="J2591" s="6">
        <v>161.53</v>
      </c>
      <c r="K2591" s="7">
        <v>0</v>
      </c>
      <c r="L2591" s="6">
        <v>87.43</v>
      </c>
      <c r="M2591" s="6">
        <f t="shared" si="160"/>
        <v>161.53</v>
      </c>
      <c r="N2591" s="6">
        <f t="shared" si="161"/>
        <v>87.43</v>
      </c>
      <c r="O2591" s="6">
        <f t="shared" si="162"/>
        <v>74.099999999999994</v>
      </c>
      <c r="P2591" s="8">
        <f t="shared" si="163"/>
        <v>0.45873831486411187</v>
      </c>
      <c r="Q2591" s="9">
        <f>YEAR(SalesDataTable[[#This Row],[Order Date]])</f>
        <v>2026</v>
      </c>
      <c r="R2591" s="8" t="str">
        <f>"Q"&amp;ROUNDUP(MONTH(SalesDataTable[[#This Row],[Order Date]])/3,0)</f>
        <v>Q4</v>
      </c>
      <c r="S2591" s="5">
        <f>MONTH(SalesDataTable[[#This Row],[Order Date]])</f>
        <v>12</v>
      </c>
      <c r="T2591" s="8" t="str">
        <f>TEXT(SalesDataTable[[#This Row],[Order Date]],"mmm")</f>
        <v>Dec</v>
      </c>
    </row>
    <row r="2592" spans="1:20" ht="15.75" x14ac:dyDescent="0.25">
      <c r="A2592" s="2">
        <v>2074</v>
      </c>
      <c r="B2592" s="3">
        <v>46370</v>
      </c>
      <c r="C2592" s="4" t="s">
        <v>26</v>
      </c>
      <c r="D2592" s="4" t="s">
        <v>63</v>
      </c>
      <c r="E2592" s="4" t="s">
        <v>28</v>
      </c>
      <c r="F2592" s="4" t="s">
        <v>36</v>
      </c>
      <c r="G2592" s="4" t="s">
        <v>29</v>
      </c>
      <c r="H2592" s="4" t="s">
        <v>37</v>
      </c>
      <c r="I2592" s="5">
        <v>4</v>
      </c>
      <c r="J2592" s="6">
        <v>145.85</v>
      </c>
      <c r="K2592" s="7">
        <v>0.1</v>
      </c>
      <c r="L2592" s="6">
        <v>79.47</v>
      </c>
      <c r="M2592" s="6">
        <f t="shared" si="160"/>
        <v>525.05999999999995</v>
      </c>
      <c r="N2592" s="6">
        <f t="shared" si="161"/>
        <v>317.88</v>
      </c>
      <c r="O2592" s="6">
        <f t="shared" si="162"/>
        <v>207.17999999999995</v>
      </c>
      <c r="P2592" s="8">
        <f t="shared" si="163"/>
        <v>0.39458347617415146</v>
      </c>
      <c r="Q2592" s="9">
        <f>YEAR(SalesDataTable[[#This Row],[Order Date]])</f>
        <v>2026</v>
      </c>
      <c r="R2592" s="8" t="str">
        <f>"Q"&amp;ROUNDUP(MONTH(SalesDataTable[[#This Row],[Order Date]])/3,0)</f>
        <v>Q4</v>
      </c>
      <c r="S2592" s="5">
        <f>MONTH(SalesDataTable[[#This Row],[Order Date]])</f>
        <v>12</v>
      </c>
      <c r="T2592" s="8" t="str">
        <f>TEXT(SalesDataTable[[#This Row],[Order Date]],"mmm")</f>
        <v>Dec</v>
      </c>
    </row>
    <row r="2593" spans="1:20" ht="15.75" x14ac:dyDescent="0.25">
      <c r="A2593" s="2">
        <v>2639</v>
      </c>
      <c r="B2593" s="3">
        <v>46370</v>
      </c>
      <c r="C2593" s="4" t="s">
        <v>40</v>
      </c>
      <c r="D2593" s="4" t="s">
        <v>67</v>
      </c>
      <c r="E2593" s="4" t="s">
        <v>22</v>
      </c>
      <c r="F2593" s="4" t="s">
        <v>23</v>
      </c>
      <c r="G2593" s="4" t="s">
        <v>43</v>
      </c>
      <c r="H2593" s="4" t="s">
        <v>49</v>
      </c>
      <c r="I2593" s="5">
        <v>1</v>
      </c>
      <c r="J2593" s="6">
        <v>197.18</v>
      </c>
      <c r="K2593" s="7">
        <v>0</v>
      </c>
      <c r="L2593" s="6">
        <v>105.28</v>
      </c>
      <c r="M2593" s="6">
        <f t="shared" si="160"/>
        <v>197.18</v>
      </c>
      <c r="N2593" s="6">
        <f t="shared" si="161"/>
        <v>105.28</v>
      </c>
      <c r="O2593" s="6">
        <f t="shared" si="162"/>
        <v>91.9</v>
      </c>
      <c r="P2593" s="8">
        <f t="shared" si="163"/>
        <v>0.46607160969672384</v>
      </c>
      <c r="Q2593" s="9">
        <f>YEAR(SalesDataTable[[#This Row],[Order Date]])</f>
        <v>2026</v>
      </c>
      <c r="R2593" s="8" t="str">
        <f>"Q"&amp;ROUNDUP(MONTH(SalesDataTable[[#This Row],[Order Date]])/3,0)</f>
        <v>Q4</v>
      </c>
      <c r="S2593" s="5">
        <f>MONTH(SalesDataTable[[#This Row],[Order Date]])</f>
        <v>12</v>
      </c>
      <c r="T2593" s="8" t="str">
        <f>TEXT(SalesDataTable[[#This Row],[Order Date]],"mmm")</f>
        <v>Dec</v>
      </c>
    </row>
    <row r="2594" spans="1:20" ht="15.75" x14ac:dyDescent="0.25">
      <c r="A2594" s="2">
        <v>2694</v>
      </c>
      <c r="B2594" s="3">
        <v>46370</v>
      </c>
      <c r="C2594" s="4" t="s">
        <v>40</v>
      </c>
      <c r="D2594" s="4" t="s">
        <v>51</v>
      </c>
      <c r="E2594" s="4" t="s">
        <v>22</v>
      </c>
      <c r="F2594" s="4" t="s">
        <v>33</v>
      </c>
      <c r="G2594" s="4" t="s">
        <v>43</v>
      </c>
      <c r="H2594" s="4" t="s">
        <v>71</v>
      </c>
      <c r="I2594" s="5">
        <v>1</v>
      </c>
      <c r="J2594" s="6">
        <v>124.9</v>
      </c>
      <c r="K2594" s="7">
        <v>0</v>
      </c>
      <c r="L2594" s="6">
        <v>62.16</v>
      </c>
      <c r="M2594" s="6">
        <f t="shared" si="160"/>
        <v>124.9</v>
      </c>
      <c r="N2594" s="6">
        <f t="shared" si="161"/>
        <v>62.16</v>
      </c>
      <c r="O2594" s="6">
        <f t="shared" si="162"/>
        <v>62.740000000000009</v>
      </c>
      <c r="P2594" s="8">
        <f t="shared" si="163"/>
        <v>0.50232185748598879</v>
      </c>
      <c r="Q2594" s="9">
        <f>YEAR(SalesDataTable[[#This Row],[Order Date]])</f>
        <v>2026</v>
      </c>
      <c r="R2594" s="8" t="str">
        <f>"Q"&amp;ROUNDUP(MONTH(SalesDataTable[[#This Row],[Order Date]])/3,0)</f>
        <v>Q4</v>
      </c>
      <c r="S2594" s="5">
        <f>MONTH(SalesDataTable[[#This Row],[Order Date]])</f>
        <v>12</v>
      </c>
      <c r="T2594" s="8" t="str">
        <f>TEXT(SalesDataTable[[#This Row],[Order Date]],"mmm")</f>
        <v>Dec</v>
      </c>
    </row>
    <row r="2595" spans="1:20" ht="15.75" x14ac:dyDescent="0.25">
      <c r="A2595" s="2">
        <v>2797</v>
      </c>
      <c r="B2595" s="3">
        <v>46370</v>
      </c>
      <c r="C2595" s="4" t="s">
        <v>31</v>
      </c>
      <c r="D2595" s="4" t="s">
        <v>72</v>
      </c>
      <c r="E2595" s="4" t="s">
        <v>39</v>
      </c>
      <c r="F2595" s="4" t="s">
        <v>33</v>
      </c>
      <c r="G2595" s="4" t="s">
        <v>29</v>
      </c>
      <c r="H2595" s="4" t="s">
        <v>66</v>
      </c>
      <c r="I2595" s="5">
        <v>2</v>
      </c>
      <c r="J2595" s="6">
        <v>70.239999999999995</v>
      </c>
      <c r="K2595" s="7">
        <v>0.1</v>
      </c>
      <c r="L2595" s="6">
        <v>32.130000000000003</v>
      </c>
      <c r="M2595" s="6">
        <f t="shared" si="160"/>
        <v>126.43199999999999</v>
      </c>
      <c r="N2595" s="6">
        <f t="shared" si="161"/>
        <v>64.260000000000005</v>
      </c>
      <c r="O2595" s="6">
        <f t="shared" si="162"/>
        <v>62.171999999999983</v>
      </c>
      <c r="P2595" s="8">
        <f t="shared" si="163"/>
        <v>0.49174259681093385</v>
      </c>
      <c r="Q2595" s="9">
        <f>YEAR(SalesDataTable[[#This Row],[Order Date]])</f>
        <v>2026</v>
      </c>
      <c r="R2595" s="8" t="str">
        <f>"Q"&amp;ROUNDUP(MONTH(SalesDataTable[[#This Row],[Order Date]])/3,0)</f>
        <v>Q4</v>
      </c>
      <c r="S2595" s="5">
        <f>MONTH(SalesDataTable[[#This Row],[Order Date]])</f>
        <v>12</v>
      </c>
      <c r="T2595" s="8" t="str">
        <f>TEXT(SalesDataTable[[#This Row],[Order Date]],"mmm")</f>
        <v>Dec</v>
      </c>
    </row>
    <row r="2596" spans="1:20" ht="15.75" x14ac:dyDescent="0.25">
      <c r="A2596" s="2">
        <v>2811</v>
      </c>
      <c r="B2596" s="3">
        <v>46370</v>
      </c>
      <c r="C2596" s="4" t="s">
        <v>26</v>
      </c>
      <c r="D2596" s="4" t="s">
        <v>61</v>
      </c>
      <c r="E2596" s="4" t="s">
        <v>39</v>
      </c>
      <c r="F2596" s="4" t="s">
        <v>36</v>
      </c>
      <c r="G2596" s="4" t="s">
        <v>29</v>
      </c>
      <c r="H2596" s="4" t="s">
        <v>37</v>
      </c>
      <c r="I2596" s="5">
        <v>5</v>
      </c>
      <c r="J2596" s="6">
        <v>145.6</v>
      </c>
      <c r="K2596" s="7">
        <v>0.15</v>
      </c>
      <c r="L2596" s="6">
        <v>81.180000000000007</v>
      </c>
      <c r="M2596" s="6">
        <f t="shared" si="160"/>
        <v>618.79999999999995</v>
      </c>
      <c r="N2596" s="6">
        <f t="shared" si="161"/>
        <v>405.90000000000003</v>
      </c>
      <c r="O2596" s="6">
        <f t="shared" si="162"/>
        <v>212.89999999999992</v>
      </c>
      <c r="P2596" s="8">
        <f t="shared" si="163"/>
        <v>0.34405300581771159</v>
      </c>
      <c r="Q2596" s="9">
        <f>YEAR(SalesDataTable[[#This Row],[Order Date]])</f>
        <v>2026</v>
      </c>
      <c r="R2596" s="8" t="str">
        <f>"Q"&amp;ROUNDUP(MONTH(SalesDataTable[[#This Row],[Order Date]])/3,0)</f>
        <v>Q4</v>
      </c>
      <c r="S2596" s="5">
        <f>MONTH(SalesDataTable[[#This Row],[Order Date]])</f>
        <v>12</v>
      </c>
      <c r="T2596" s="8" t="str">
        <f>TEXT(SalesDataTable[[#This Row],[Order Date]],"mmm")</f>
        <v>Dec</v>
      </c>
    </row>
    <row r="2597" spans="1:20" ht="15.75" x14ac:dyDescent="0.25">
      <c r="A2597" s="2">
        <v>4037</v>
      </c>
      <c r="B2597" s="3">
        <v>46370</v>
      </c>
      <c r="C2597" s="4" t="s">
        <v>40</v>
      </c>
      <c r="D2597" s="4" t="s">
        <v>53</v>
      </c>
      <c r="E2597" s="4" t="s">
        <v>39</v>
      </c>
      <c r="F2597" s="4" t="s">
        <v>23</v>
      </c>
      <c r="G2597" s="4" t="s">
        <v>29</v>
      </c>
      <c r="H2597" s="4" t="s">
        <v>57</v>
      </c>
      <c r="I2597" s="5">
        <v>1</v>
      </c>
      <c r="J2597" s="6">
        <v>152.4</v>
      </c>
      <c r="K2597" s="7">
        <v>0.05</v>
      </c>
      <c r="L2597" s="6">
        <v>77.98</v>
      </c>
      <c r="M2597" s="6">
        <f t="shared" si="160"/>
        <v>144.78</v>
      </c>
      <c r="N2597" s="6">
        <f t="shared" si="161"/>
        <v>77.98</v>
      </c>
      <c r="O2597" s="6">
        <f t="shared" si="162"/>
        <v>66.8</v>
      </c>
      <c r="P2597" s="8">
        <f t="shared" si="163"/>
        <v>0.46138969470921398</v>
      </c>
      <c r="Q2597" s="9">
        <f>YEAR(SalesDataTable[[#This Row],[Order Date]])</f>
        <v>2026</v>
      </c>
      <c r="R2597" s="8" t="str">
        <f>"Q"&amp;ROUNDUP(MONTH(SalesDataTable[[#This Row],[Order Date]])/3,0)</f>
        <v>Q4</v>
      </c>
      <c r="S2597" s="5">
        <f>MONTH(SalesDataTable[[#This Row],[Order Date]])</f>
        <v>12</v>
      </c>
      <c r="T2597" s="8" t="str">
        <f>TEXT(SalesDataTable[[#This Row],[Order Date]],"mmm")</f>
        <v>Dec</v>
      </c>
    </row>
    <row r="2598" spans="1:20" ht="15.75" x14ac:dyDescent="0.25">
      <c r="A2598" s="2">
        <v>4629</v>
      </c>
      <c r="B2598" s="3">
        <v>46370</v>
      </c>
      <c r="C2598" s="4" t="s">
        <v>31</v>
      </c>
      <c r="D2598" s="4" t="s">
        <v>32</v>
      </c>
      <c r="E2598" s="4" t="s">
        <v>22</v>
      </c>
      <c r="F2598" s="4" t="s">
        <v>33</v>
      </c>
      <c r="G2598" s="4" t="s">
        <v>34</v>
      </c>
      <c r="H2598" s="4" t="s">
        <v>35</v>
      </c>
      <c r="I2598" s="5">
        <v>1</v>
      </c>
      <c r="J2598" s="6">
        <v>36.17</v>
      </c>
      <c r="K2598" s="7">
        <v>0.05</v>
      </c>
      <c r="L2598" s="6">
        <v>13.87</v>
      </c>
      <c r="M2598" s="6">
        <f t="shared" si="160"/>
        <v>34.361499999999999</v>
      </c>
      <c r="N2598" s="6">
        <f t="shared" si="161"/>
        <v>13.87</v>
      </c>
      <c r="O2598" s="6">
        <f t="shared" si="162"/>
        <v>20.491500000000002</v>
      </c>
      <c r="P2598" s="8">
        <f t="shared" si="163"/>
        <v>0.59635056676803988</v>
      </c>
      <c r="Q2598" s="9">
        <f>YEAR(SalesDataTable[[#This Row],[Order Date]])</f>
        <v>2026</v>
      </c>
      <c r="R2598" s="8" t="str">
        <f>"Q"&amp;ROUNDUP(MONTH(SalesDataTable[[#This Row],[Order Date]])/3,0)</f>
        <v>Q4</v>
      </c>
      <c r="S2598" s="5">
        <f>MONTH(SalesDataTable[[#This Row],[Order Date]])</f>
        <v>12</v>
      </c>
      <c r="T2598" s="8" t="str">
        <f>TEXT(SalesDataTable[[#This Row],[Order Date]],"mmm")</f>
        <v>Dec</v>
      </c>
    </row>
    <row r="2599" spans="1:20" ht="15.75" x14ac:dyDescent="0.25">
      <c r="A2599" s="2">
        <v>2455</v>
      </c>
      <c r="B2599" s="3">
        <v>46371</v>
      </c>
      <c r="C2599" s="4" t="s">
        <v>26</v>
      </c>
      <c r="D2599" s="4" t="s">
        <v>63</v>
      </c>
      <c r="E2599" s="4" t="s">
        <v>22</v>
      </c>
      <c r="F2599" s="4" t="s">
        <v>23</v>
      </c>
      <c r="G2599" s="4" t="s">
        <v>43</v>
      </c>
      <c r="H2599" s="4" t="s">
        <v>71</v>
      </c>
      <c r="I2599" s="5">
        <v>3</v>
      </c>
      <c r="J2599" s="6">
        <v>126.21</v>
      </c>
      <c r="K2599" s="7">
        <v>0.1</v>
      </c>
      <c r="L2599" s="6">
        <v>60.65</v>
      </c>
      <c r="M2599" s="6">
        <f t="shared" si="160"/>
        <v>340.767</v>
      </c>
      <c r="N2599" s="6">
        <f t="shared" si="161"/>
        <v>181.95</v>
      </c>
      <c r="O2599" s="6">
        <f t="shared" si="162"/>
        <v>158.81700000000001</v>
      </c>
      <c r="P2599" s="8">
        <f t="shared" si="163"/>
        <v>0.46605745274630467</v>
      </c>
      <c r="Q2599" s="9">
        <f>YEAR(SalesDataTable[[#This Row],[Order Date]])</f>
        <v>2026</v>
      </c>
      <c r="R2599" s="8" t="str">
        <f>"Q"&amp;ROUNDUP(MONTH(SalesDataTable[[#This Row],[Order Date]])/3,0)</f>
        <v>Q4</v>
      </c>
      <c r="S2599" s="5">
        <f>MONTH(SalesDataTable[[#This Row],[Order Date]])</f>
        <v>12</v>
      </c>
      <c r="T2599" s="8" t="str">
        <f>TEXT(SalesDataTable[[#This Row],[Order Date]],"mmm")</f>
        <v>Dec</v>
      </c>
    </row>
    <row r="2600" spans="1:20" ht="15.75" x14ac:dyDescent="0.25">
      <c r="A2600" s="2">
        <v>3184</v>
      </c>
      <c r="B2600" s="3">
        <v>46371</v>
      </c>
      <c r="C2600" s="4" t="s">
        <v>40</v>
      </c>
      <c r="D2600" s="4" t="s">
        <v>67</v>
      </c>
      <c r="E2600" s="4" t="s">
        <v>28</v>
      </c>
      <c r="F2600" s="4" t="s">
        <v>23</v>
      </c>
      <c r="G2600" s="4" t="s">
        <v>29</v>
      </c>
      <c r="H2600" s="4" t="s">
        <v>37</v>
      </c>
      <c r="I2600" s="5">
        <v>6</v>
      </c>
      <c r="J2600" s="6">
        <v>143.72999999999999</v>
      </c>
      <c r="K2600" s="7">
        <v>0.15</v>
      </c>
      <c r="L2600" s="6">
        <v>77.27</v>
      </c>
      <c r="M2600" s="6">
        <f t="shared" si="160"/>
        <v>733.02299999999991</v>
      </c>
      <c r="N2600" s="6">
        <f t="shared" si="161"/>
        <v>463.62</v>
      </c>
      <c r="O2600" s="6">
        <f t="shared" si="162"/>
        <v>269.40299999999991</v>
      </c>
      <c r="P2600" s="8">
        <f t="shared" si="163"/>
        <v>0.36752325643260847</v>
      </c>
      <c r="Q2600" s="9">
        <f>YEAR(SalesDataTable[[#This Row],[Order Date]])</f>
        <v>2026</v>
      </c>
      <c r="R2600" s="8" t="str">
        <f>"Q"&amp;ROUNDUP(MONTH(SalesDataTable[[#This Row],[Order Date]])/3,0)</f>
        <v>Q4</v>
      </c>
      <c r="S2600" s="5">
        <f>MONTH(SalesDataTable[[#This Row],[Order Date]])</f>
        <v>12</v>
      </c>
      <c r="T2600" s="8" t="str">
        <f>TEXT(SalesDataTable[[#This Row],[Order Date]],"mmm")</f>
        <v>Dec</v>
      </c>
    </row>
    <row r="2601" spans="1:20" ht="15.75" x14ac:dyDescent="0.25">
      <c r="A2601" s="2">
        <v>3363</v>
      </c>
      <c r="B2601" s="3">
        <v>46371</v>
      </c>
      <c r="C2601" s="4" t="s">
        <v>26</v>
      </c>
      <c r="D2601" s="4" t="s">
        <v>63</v>
      </c>
      <c r="E2601" s="4" t="s">
        <v>48</v>
      </c>
      <c r="F2601" s="4" t="s">
        <v>33</v>
      </c>
      <c r="G2601" s="4" t="s">
        <v>29</v>
      </c>
      <c r="H2601" s="4" t="s">
        <v>37</v>
      </c>
      <c r="I2601" s="5">
        <v>4</v>
      </c>
      <c r="J2601" s="6">
        <v>146.38999999999999</v>
      </c>
      <c r="K2601" s="7">
        <v>0</v>
      </c>
      <c r="L2601" s="6">
        <v>78.95</v>
      </c>
      <c r="M2601" s="6">
        <f t="shared" si="160"/>
        <v>585.55999999999995</v>
      </c>
      <c r="N2601" s="6">
        <f t="shared" si="161"/>
        <v>315.8</v>
      </c>
      <c r="O2601" s="6">
        <f t="shared" si="162"/>
        <v>269.75999999999993</v>
      </c>
      <c r="P2601" s="8">
        <f t="shared" si="163"/>
        <v>0.46068720541020552</v>
      </c>
      <c r="Q2601" s="9">
        <f>YEAR(SalesDataTable[[#This Row],[Order Date]])</f>
        <v>2026</v>
      </c>
      <c r="R2601" s="8" t="str">
        <f>"Q"&amp;ROUNDUP(MONTH(SalesDataTable[[#This Row],[Order Date]])/3,0)</f>
        <v>Q4</v>
      </c>
      <c r="S2601" s="5">
        <f>MONTH(SalesDataTable[[#This Row],[Order Date]])</f>
        <v>12</v>
      </c>
      <c r="T2601" s="8" t="str">
        <f>TEXT(SalesDataTable[[#This Row],[Order Date]],"mmm")</f>
        <v>Dec</v>
      </c>
    </row>
    <row r="2602" spans="1:20" ht="15.75" x14ac:dyDescent="0.25">
      <c r="A2602" s="2">
        <v>3373</v>
      </c>
      <c r="B2602" s="3">
        <v>46371</v>
      </c>
      <c r="C2602" s="4" t="s">
        <v>26</v>
      </c>
      <c r="D2602" s="4" t="s">
        <v>63</v>
      </c>
      <c r="E2602" s="4" t="s">
        <v>48</v>
      </c>
      <c r="F2602" s="4" t="s">
        <v>23</v>
      </c>
      <c r="G2602" s="4" t="s">
        <v>29</v>
      </c>
      <c r="H2602" s="4" t="s">
        <v>30</v>
      </c>
      <c r="I2602" s="5">
        <v>2</v>
      </c>
      <c r="J2602" s="6">
        <v>89.84</v>
      </c>
      <c r="K2602" s="7">
        <v>0.05</v>
      </c>
      <c r="L2602" s="6">
        <v>45.17</v>
      </c>
      <c r="M2602" s="6">
        <f t="shared" si="160"/>
        <v>170.696</v>
      </c>
      <c r="N2602" s="6">
        <f t="shared" si="161"/>
        <v>90.34</v>
      </c>
      <c r="O2602" s="6">
        <f t="shared" si="162"/>
        <v>80.355999999999995</v>
      </c>
      <c r="P2602" s="8">
        <f t="shared" si="163"/>
        <v>0.47075502647982376</v>
      </c>
      <c r="Q2602" s="9">
        <f>YEAR(SalesDataTable[[#This Row],[Order Date]])</f>
        <v>2026</v>
      </c>
      <c r="R2602" s="8" t="str">
        <f>"Q"&amp;ROUNDUP(MONTH(SalesDataTable[[#This Row],[Order Date]])/3,0)</f>
        <v>Q4</v>
      </c>
      <c r="S2602" s="5">
        <f>MONTH(SalesDataTable[[#This Row],[Order Date]])</f>
        <v>12</v>
      </c>
      <c r="T2602" s="8" t="str">
        <f>TEXT(SalesDataTable[[#This Row],[Order Date]],"mmm")</f>
        <v>Dec</v>
      </c>
    </row>
    <row r="2603" spans="1:20" ht="15.75" x14ac:dyDescent="0.25">
      <c r="A2603" s="2">
        <v>3799</v>
      </c>
      <c r="B2603" s="3">
        <v>46371</v>
      </c>
      <c r="C2603" s="4" t="s">
        <v>31</v>
      </c>
      <c r="D2603" s="4" t="s">
        <v>59</v>
      </c>
      <c r="E2603" s="4" t="s">
        <v>39</v>
      </c>
      <c r="F2603" s="4" t="s">
        <v>33</v>
      </c>
      <c r="G2603" s="4" t="s">
        <v>54</v>
      </c>
      <c r="H2603" s="4" t="s">
        <v>65</v>
      </c>
      <c r="I2603" s="5">
        <v>3</v>
      </c>
      <c r="J2603" s="6">
        <v>49.67</v>
      </c>
      <c r="K2603" s="7">
        <v>0.05</v>
      </c>
      <c r="L2603" s="6">
        <v>21.5</v>
      </c>
      <c r="M2603" s="6">
        <f t="shared" si="160"/>
        <v>141.55949999999999</v>
      </c>
      <c r="N2603" s="6">
        <f t="shared" si="161"/>
        <v>64.5</v>
      </c>
      <c r="O2603" s="6">
        <f t="shared" si="162"/>
        <v>77.059499999999986</v>
      </c>
      <c r="P2603" s="8">
        <f t="shared" si="163"/>
        <v>0.54436120500566898</v>
      </c>
      <c r="Q2603" s="9">
        <f>YEAR(SalesDataTable[[#This Row],[Order Date]])</f>
        <v>2026</v>
      </c>
      <c r="R2603" s="8" t="str">
        <f>"Q"&amp;ROUNDUP(MONTH(SalesDataTable[[#This Row],[Order Date]])/3,0)</f>
        <v>Q4</v>
      </c>
      <c r="S2603" s="5">
        <f>MONTH(SalesDataTable[[#This Row],[Order Date]])</f>
        <v>12</v>
      </c>
      <c r="T2603" s="8" t="str">
        <f>TEXT(SalesDataTable[[#This Row],[Order Date]],"mmm")</f>
        <v>Dec</v>
      </c>
    </row>
    <row r="2604" spans="1:20" ht="15.75" x14ac:dyDescent="0.25">
      <c r="A2604" s="2">
        <v>5002</v>
      </c>
      <c r="B2604" s="3">
        <v>46371</v>
      </c>
      <c r="C2604" s="4" t="s">
        <v>26</v>
      </c>
      <c r="D2604" s="4" t="s">
        <v>69</v>
      </c>
      <c r="E2604" s="4" t="s">
        <v>28</v>
      </c>
      <c r="F2604" s="4" t="s">
        <v>36</v>
      </c>
      <c r="G2604" s="4" t="s">
        <v>29</v>
      </c>
      <c r="H2604" s="4" t="s">
        <v>30</v>
      </c>
      <c r="I2604" s="5">
        <v>4</v>
      </c>
      <c r="J2604" s="6">
        <v>94.3</v>
      </c>
      <c r="K2604" s="7">
        <v>0.1</v>
      </c>
      <c r="L2604" s="6">
        <v>44.36</v>
      </c>
      <c r="M2604" s="6">
        <f t="shared" si="160"/>
        <v>339.48</v>
      </c>
      <c r="N2604" s="6">
        <f t="shared" si="161"/>
        <v>177.44</v>
      </c>
      <c r="O2604" s="6">
        <f t="shared" si="162"/>
        <v>162.04000000000002</v>
      </c>
      <c r="P2604" s="8">
        <f t="shared" si="163"/>
        <v>0.47731825144338402</v>
      </c>
      <c r="Q2604" s="9">
        <f>YEAR(SalesDataTable[[#This Row],[Order Date]])</f>
        <v>2026</v>
      </c>
      <c r="R2604" s="8" t="str">
        <f>"Q"&amp;ROUNDUP(MONTH(SalesDataTable[[#This Row],[Order Date]])/3,0)</f>
        <v>Q4</v>
      </c>
      <c r="S2604" s="5">
        <f>MONTH(SalesDataTable[[#This Row],[Order Date]])</f>
        <v>12</v>
      </c>
      <c r="T2604" s="8" t="str">
        <f>TEXT(SalesDataTable[[#This Row],[Order Date]],"mmm")</f>
        <v>Dec</v>
      </c>
    </row>
    <row r="2605" spans="1:20" ht="15.75" x14ac:dyDescent="0.25">
      <c r="A2605" s="2">
        <v>2896</v>
      </c>
      <c r="B2605" s="3">
        <v>46372</v>
      </c>
      <c r="C2605" s="4" t="s">
        <v>26</v>
      </c>
      <c r="D2605" s="4" t="s">
        <v>63</v>
      </c>
      <c r="E2605" s="4" t="s">
        <v>39</v>
      </c>
      <c r="F2605" s="4" t="s">
        <v>36</v>
      </c>
      <c r="G2605" s="4" t="s">
        <v>54</v>
      </c>
      <c r="H2605" s="4" t="s">
        <v>62</v>
      </c>
      <c r="I2605" s="5">
        <v>2</v>
      </c>
      <c r="J2605" s="6">
        <v>36.020000000000003</v>
      </c>
      <c r="K2605" s="7">
        <v>0.1</v>
      </c>
      <c r="L2605" s="6">
        <v>13.59</v>
      </c>
      <c r="M2605" s="6">
        <f t="shared" si="160"/>
        <v>64.836000000000013</v>
      </c>
      <c r="N2605" s="6">
        <f t="shared" si="161"/>
        <v>27.18</v>
      </c>
      <c r="O2605" s="6">
        <f t="shared" si="162"/>
        <v>37.656000000000013</v>
      </c>
      <c r="P2605" s="8">
        <f t="shared" si="163"/>
        <v>0.58078845086063302</v>
      </c>
      <c r="Q2605" s="9">
        <f>YEAR(SalesDataTable[[#This Row],[Order Date]])</f>
        <v>2026</v>
      </c>
      <c r="R2605" s="8" t="str">
        <f>"Q"&amp;ROUNDUP(MONTH(SalesDataTable[[#This Row],[Order Date]])/3,0)</f>
        <v>Q4</v>
      </c>
      <c r="S2605" s="5">
        <f>MONTH(SalesDataTable[[#This Row],[Order Date]])</f>
        <v>12</v>
      </c>
      <c r="T2605" s="8" t="str">
        <f>TEXT(SalesDataTable[[#This Row],[Order Date]],"mmm")</f>
        <v>Dec</v>
      </c>
    </row>
    <row r="2606" spans="1:20" ht="15.75" x14ac:dyDescent="0.25">
      <c r="A2606" s="2">
        <v>3334</v>
      </c>
      <c r="B2606" s="3">
        <v>46372</v>
      </c>
      <c r="C2606" s="4" t="s">
        <v>26</v>
      </c>
      <c r="D2606" s="4" t="s">
        <v>69</v>
      </c>
      <c r="E2606" s="4" t="s">
        <v>22</v>
      </c>
      <c r="F2606" s="4" t="s">
        <v>23</v>
      </c>
      <c r="G2606" s="4" t="s">
        <v>29</v>
      </c>
      <c r="H2606" s="4" t="s">
        <v>57</v>
      </c>
      <c r="I2606" s="5">
        <v>1</v>
      </c>
      <c r="J2606" s="6">
        <v>154.12</v>
      </c>
      <c r="K2606" s="7">
        <v>0</v>
      </c>
      <c r="L2606" s="6">
        <v>77.45</v>
      </c>
      <c r="M2606" s="6">
        <f t="shared" si="160"/>
        <v>154.12</v>
      </c>
      <c r="N2606" s="6">
        <f t="shared" si="161"/>
        <v>77.45</v>
      </c>
      <c r="O2606" s="6">
        <f t="shared" si="162"/>
        <v>76.67</v>
      </c>
      <c r="P2606" s="8">
        <f t="shared" si="163"/>
        <v>0.49746950428237735</v>
      </c>
      <c r="Q2606" s="9">
        <f>YEAR(SalesDataTable[[#This Row],[Order Date]])</f>
        <v>2026</v>
      </c>
      <c r="R2606" s="8" t="str">
        <f>"Q"&amp;ROUNDUP(MONTH(SalesDataTable[[#This Row],[Order Date]])/3,0)</f>
        <v>Q4</v>
      </c>
      <c r="S2606" s="5">
        <f>MONTH(SalesDataTable[[#This Row],[Order Date]])</f>
        <v>12</v>
      </c>
      <c r="T2606" s="8" t="str">
        <f>TEXT(SalesDataTable[[#This Row],[Order Date]],"mmm")</f>
        <v>Dec</v>
      </c>
    </row>
    <row r="2607" spans="1:20" ht="15.75" x14ac:dyDescent="0.25">
      <c r="A2607" s="2">
        <v>3469</v>
      </c>
      <c r="B2607" s="3">
        <v>46372</v>
      </c>
      <c r="C2607" s="4" t="s">
        <v>20</v>
      </c>
      <c r="D2607" s="4" t="s">
        <v>56</v>
      </c>
      <c r="E2607" s="4" t="s">
        <v>22</v>
      </c>
      <c r="F2607" s="4" t="s">
        <v>23</v>
      </c>
      <c r="G2607" s="4" t="s">
        <v>29</v>
      </c>
      <c r="H2607" s="4" t="s">
        <v>57</v>
      </c>
      <c r="I2607" s="5">
        <v>1</v>
      </c>
      <c r="J2607" s="6">
        <v>150.88</v>
      </c>
      <c r="K2607" s="7">
        <v>0.05</v>
      </c>
      <c r="L2607" s="6">
        <v>81.02</v>
      </c>
      <c r="M2607" s="6">
        <f t="shared" si="160"/>
        <v>143.33599999999998</v>
      </c>
      <c r="N2607" s="6">
        <f t="shared" si="161"/>
        <v>81.02</v>
      </c>
      <c r="O2607" s="6">
        <f t="shared" si="162"/>
        <v>62.315999999999988</v>
      </c>
      <c r="P2607" s="8">
        <f t="shared" si="163"/>
        <v>0.43475470223809787</v>
      </c>
      <c r="Q2607" s="9">
        <f>YEAR(SalesDataTable[[#This Row],[Order Date]])</f>
        <v>2026</v>
      </c>
      <c r="R2607" s="8" t="str">
        <f>"Q"&amp;ROUNDUP(MONTH(SalesDataTable[[#This Row],[Order Date]])/3,0)</f>
        <v>Q4</v>
      </c>
      <c r="S2607" s="5">
        <f>MONTH(SalesDataTable[[#This Row],[Order Date]])</f>
        <v>12</v>
      </c>
      <c r="T2607" s="8" t="str">
        <f>TEXT(SalesDataTable[[#This Row],[Order Date]],"mmm")</f>
        <v>Dec</v>
      </c>
    </row>
    <row r="2608" spans="1:20" ht="15.75" x14ac:dyDescent="0.25">
      <c r="A2608" s="2">
        <v>569</v>
      </c>
      <c r="B2608" s="3">
        <v>46373</v>
      </c>
      <c r="C2608" s="4" t="s">
        <v>31</v>
      </c>
      <c r="D2608" s="4" t="s">
        <v>32</v>
      </c>
      <c r="E2608" s="4" t="s">
        <v>48</v>
      </c>
      <c r="F2608" s="4" t="s">
        <v>33</v>
      </c>
      <c r="G2608" s="4" t="s">
        <v>24</v>
      </c>
      <c r="H2608" s="4" t="s">
        <v>46</v>
      </c>
      <c r="I2608" s="5">
        <v>2</v>
      </c>
      <c r="J2608" s="6">
        <v>40.479999999999997</v>
      </c>
      <c r="K2608" s="7">
        <v>0</v>
      </c>
      <c r="L2608" s="6">
        <v>16.23</v>
      </c>
      <c r="M2608" s="6">
        <f t="shared" si="160"/>
        <v>80.959999999999994</v>
      </c>
      <c r="N2608" s="6">
        <f t="shared" si="161"/>
        <v>32.46</v>
      </c>
      <c r="O2608" s="6">
        <f t="shared" si="162"/>
        <v>48.499999999999993</v>
      </c>
      <c r="P2608" s="8">
        <f t="shared" si="163"/>
        <v>0.5990612648221344</v>
      </c>
      <c r="Q2608" s="9">
        <f>YEAR(SalesDataTable[[#This Row],[Order Date]])</f>
        <v>2026</v>
      </c>
      <c r="R2608" s="8" t="str">
        <f>"Q"&amp;ROUNDUP(MONTH(SalesDataTable[[#This Row],[Order Date]])/3,0)</f>
        <v>Q4</v>
      </c>
      <c r="S2608" s="5">
        <f>MONTH(SalesDataTable[[#This Row],[Order Date]])</f>
        <v>12</v>
      </c>
      <c r="T2608" s="8" t="str">
        <f>TEXT(SalesDataTable[[#This Row],[Order Date]],"mmm")</f>
        <v>Dec</v>
      </c>
    </row>
    <row r="2609" spans="1:20" ht="15.75" x14ac:dyDescent="0.25">
      <c r="A2609" s="2">
        <v>2404</v>
      </c>
      <c r="B2609" s="3">
        <v>46373</v>
      </c>
      <c r="C2609" s="4" t="s">
        <v>31</v>
      </c>
      <c r="D2609" s="4" t="s">
        <v>59</v>
      </c>
      <c r="E2609" s="4" t="s">
        <v>48</v>
      </c>
      <c r="F2609" s="4" t="s">
        <v>36</v>
      </c>
      <c r="G2609" s="4" t="s">
        <v>34</v>
      </c>
      <c r="H2609" s="4" t="s">
        <v>68</v>
      </c>
      <c r="I2609" s="5">
        <v>3</v>
      </c>
      <c r="J2609" s="6">
        <v>163.34</v>
      </c>
      <c r="K2609" s="7">
        <v>0.1</v>
      </c>
      <c r="L2609" s="6">
        <v>88.53</v>
      </c>
      <c r="M2609" s="6">
        <f t="shared" si="160"/>
        <v>441.01799999999997</v>
      </c>
      <c r="N2609" s="6">
        <f t="shared" si="161"/>
        <v>265.59000000000003</v>
      </c>
      <c r="O2609" s="6">
        <f t="shared" si="162"/>
        <v>175.42799999999994</v>
      </c>
      <c r="P2609" s="8">
        <f t="shared" si="163"/>
        <v>0.39777968246194023</v>
      </c>
      <c r="Q2609" s="9">
        <f>YEAR(SalesDataTable[[#This Row],[Order Date]])</f>
        <v>2026</v>
      </c>
      <c r="R2609" s="8" t="str">
        <f>"Q"&amp;ROUNDUP(MONTH(SalesDataTable[[#This Row],[Order Date]])/3,0)</f>
        <v>Q4</v>
      </c>
      <c r="S2609" s="5">
        <f>MONTH(SalesDataTable[[#This Row],[Order Date]])</f>
        <v>12</v>
      </c>
      <c r="T2609" s="8" t="str">
        <f>TEXT(SalesDataTable[[#This Row],[Order Date]],"mmm")</f>
        <v>Dec</v>
      </c>
    </row>
    <row r="2610" spans="1:20" ht="15.75" x14ac:dyDescent="0.25">
      <c r="A2610" s="2">
        <v>4682</v>
      </c>
      <c r="B2610" s="3">
        <v>46373</v>
      </c>
      <c r="C2610" s="4" t="s">
        <v>40</v>
      </c>
      <c r="D2610" s="4" t="s">
        <v>41</v>
      </c>
      <c r="E2610" s="4" t="s">
        <v>39</v>
      </c>
      <c r="F2610" s="4" t="s">
        <v>33</v>
      </c>
      <c r="G2610" s="4" t="s">
        <v>54</v>
      </c>
      <c r="H2610" s="4" t="s">
        <v>55</v>
      </c>
      <c r="I2610" s="5">
        <v>2</v>
      </c>
      <c r="J2610" s="6">
        <v>40.89</v>
      </c>
      <c r="K2610" s="7">
        <v>0</v>
      </c>
      <c r="L2610" s="6">
        <v>14.95</v>
      </c>
      <c r="M2610" s="6">
        <f t="shared" si="160"/>
        <v>81.78</v>
      </c>
      <c r="N2610" s="6">
        <f t="shared" si="161"/>
        <v>29.9</v>
      </c>
      <c r="O2610" s="6">
        <f t="shared" si="162"/>
        <v>51.88</v>
      </c>
      <c r="P2610" s="8">
        <f t="shared" si="163"/>
        <v>0.63438493519197847</v>
      </c>
      <c r="Q2610" s="9">
        <f>YEAR(SalesDataTable[[#This Row],[Order Date]])</f>
        <v>2026</v>
      </c>
      <c r="R2610" s="8" t="str">
        <f>"Q"&amp;ROUNDUP(MONTH(SalesDataTable[[#This Row],[Order Date]])/3,0)</f>
        <v>Q4</v>
      </c>
      <c r="S2610" s="5">
        <f>MONTH(SalesDataTable[[#This Row],[Order Date]])</f>
        <v>12</v>
      </c>
      <c r="T2610" s="8" t="str">
        <f>TEXT(SalesDataTable[[#This Row],[Order Date]],"mmm")</f>
        <v>Dec</v>
      </c>
    </row>
    <row r="2611" spans="1:20" ht="15.75" x14ac:dyDescent="0.25">
      <c r="A2611" s="2">
        <v>4888</v>
      </c>
      <c r="B2611" s="3">
        <v>46373</v>
      </c>
      <c r="C2611" s="4" t="s">
        <v>31</v>
      </c>
      <c r="D2611" s="4" t="s">
        <v>32</v>
      </c>
      <c r="E2611" s="4" t="s">
        <v>48</v>
      </c>
      <c r="F2611" s="4" t="s">
        <v>33</v>
      </c>
      <c r="G2611" s="4" t="s">
        <v>54</v>
      </c>
      <c r="H2611" s="4" t="s">
        <v>55</v>
      </c>
      <c r="I2611" s="5">
        <v>1</v>
      </c>
      <c r="J2611" s="6">
        <v>40.159999999999997</v>
      </c>
      <c r="K2611" s="7">
        <v>0.15</v>
      </c>
      <c r="L2611" s="6">
        <v>14.46</v>
      </c>
      <c r="M2611" s="6">
        <f t="shared" si="160"/>
        <v>34.135999999999996</v>
      </c>
      <c r="N2611" s="6">
        <f t="shared" si="161"/>
        <v>14.46</v>
      </c>
      <c r="O2611" s="6">
        <f t="shared" si="162"/>
        <v>19.675999999999995</v>
      </c>
      <c r="P2611" s="8">
        <f t="shared" si="163"/>
        <v>0.576400281228029</v>
      </c>
      <c r="Q2611" s="9">
        <f>YEAR(SalesDataTable[[#This Row],[Order Date]])</f>
        <v>2026</v>
      </c>
      <c r="R2611" s="8" t="str">
        <f>"Q"&amp;ROUNDUP(MONTH(SalesDataTable[[#This Row],[Order Date]])/3,0)</f>
        <v>Q4</v>
      </c>
      <c r="S2611" s="5">
        <f>MONTH(SalesDataTable[[#This Row],[Order Date]])</f>
        <v>12</v>
      </c>
      <c r="T2611" s="8" t="str">
        <f>TEXT(SalesDataTable[[#This Row],[Order Date]],"mmm")</f>
        <v>Dec</v>
      </c>
    </row>
    <row r="2612" spans="1:20" ht="15.75" x14ac:dyDescent="0.25">
      <c r="A2612" s="2">
        <v>4923</v>
      </c>
      <c r="B2612" s="3">
        <v>46373</v>
      </c>
      <c r="C2612" s="4" t="s">
        <v>40</v>
      </c>
      <c r="D2612" s="4" t="s">
        <v>67</v>
      </c>
      <c r="E2612" s="4" t="s">
        <v>22</v>
      </c>
      <c r="F2612" s="4" t="s">
        <v>33</v>
      </c>
      <c r="G2612" s="4" t="s">
        <v>43</v>
      </c>
      <c r="H2612" s="4" t="s">
        <v>60</v>
      </c>
      <c r="I2612" s="5">
        <v>2</v>
      </c>
      <c r="J2612" s="6">
        <v>79.86</v>
      </c>
      <c r="K2612" s="7">
        <v>0</v>
      </c>
      <c r="L2612" s="6">
        <v>39.049999999999997</v>
      </c>
      <c r="M2612" s="6">
        <f t="shared" si="160"/>
        <v>159.72</v>
      </c>
      <c r="N2612" s="6">
        <f t="shared" si="161"/>
        <v>78.099999999999994</v>
      </c>
      <c r="O2612" s="6">
        <f t="shared" si="162"/>
        <v>81.62</v>
      </c>
      <c r="P2612" s="8">
        <f t="shared" si="163"/>
        <v>0.51101928374655647</v>
      </c>
      <c r="Q2612" s="9">
        <f>YEAR(SalesDataTable[[#This Row],[Order Date]])</f>
        <v>2026</v>
      </c>
      <c r="R2612" s="8" t="str">
        <f>"Q"&amp;ROUNDUP(MONTH(SalesDataTable[[#This Row],[Order Date]])/3,0)</f>
        <v>Q4</v>
      </c>
      <c r="S2612" s="5">
        <f>MONTH(SalesDataTable[[#This Row],[Order Date]])</f>
        <v>12</v>
      </c>
      <c r="T2612" s="8" t="str">
        <f>TEXT(SalesDataTable[[#This Row],[Order Date]],"mmm")</f>
        <v>Dec</v>
      </c>
    </row>
    <row r="2613" spans="1:20" ht="15.75" x14ac:dyDescent="0.25">
      <c r="A2613" s="2">
        <v>131</v>
      </c>
      <c r="B2613" s="3">
        <v>46374</v>
      </c>
      <c r="C2613" s="4" t="s">
        <v>26</v>
      </c>
      <c r="D2613" s="4" t="s">
        <v>61</v>
      </c>
      <c r="E2613" s="4" t="s">
        <v>48</v>
      </c>
      <c r="F2613" s="4" t="s">
        <v>23</v>
      </c>
      <c r="G2613" s="4" t="s">
        <v>43</v>
      </c>
      <c r="H2613" s="4" t="s">
        <v>71</v>
      </c>
      <c r="I2613" s="5">
        <v>2</v>
      </c>
      <c r="J2613" s="6">
        <v>123.42</v>
      </c>
      <c r="K2613" s="7">
        <v>0.1</v>
      </c>
      <c r="L2613" s="6">
        <v>60.03</v>
      </c>
      <c r="M2613" s="6">
        <f t="shared" si="160"/>
        <v>222.15600000000001</v>
      </c>
      <c r="N2613" s="6">
        <f t="shared" si="161"/>
        <v>120.06</v>
      </c>
      <c r="O2613" s="6">
        <f t="shared" si="162"/>
        <v>102.096</v>
      </c>
      <c r="P2613" s="8">
        <f t="shared" si="163"/>
        <v>0.45956895154756117</v>
      </c>
      <c r="Q2613" s="9">
        <f>YEAR(SalesDataTable[[#This Row],[Order Date]])</f>
        <v>2026</v>
      </c>
      <c r="R2613" s="8" t="str">
        <f>"Q"&amp;ROUNDUP(MONTH(SalesDataTable[[#This Row],[Order Date]])/3,0)</f>
        <v>Q4</v>
      </c>
      <c r="S2613" s="5">
        <f>MONTH(SalesDataTable[[#This Row],[Order Date]])</f>
        <v>12</v>
      </c>
      <c r="T2613" s="8" t="str">
        <f>TEXT(SalesDataTable[[#This Row],[Order Date]],"mmm")</f>
        <v>Dec</v>
      </c>
    </row>
    <row r="2614" spans="1:20" ht="15.75" x14ac:dyDescent="0.25">
      <c r="A2614" s="2">
        <v>349</v>
      </c>
      <c r="B2614" s="3">
        <v>46374</v>
      </c>
      <c r="C2614" s="4" t="s">
        <v>31</v>
      </c>
      <c r="D2614" s="4" t="s">
        <v>32</v>
      </c>
      <c r="E2614" s="4" t="s">
        <v>22</v>
      </c>
      <c r="F2614" s="4" t="s">
        <v>23</v>
      </c>
      <c r="G2614" s="4" t="s">
        <v>34</v>
      </c>
      <c r="H2614" s="4" t="s">
        <v>52</v>
      </c>
      <c r="I2614" s="5">
        <v>1</v>
      </c>
      <c r="J2614" s="6">
        <v>47.61</v>
      </c>
      <c r="K2614" s="7">
        <v>0.05</v>
      </c>
      <c r="L2614" s="6">
        <v>18.18</v>
      </c>
      <c r="M2614" s="6">
        <f t="shared" si="160"/>
        <v>45.229499999999994</v>
      </c>
      <c r="N2614" s="6">
        <f t="shared" si="161"/>
        <v>18.18</v>
      </c>
      <c r="O2614" s="6">
        <f t="shared" si="162"/>
        <v>27.049499999999995</v>
      </c>
      <c r="P2614" s="8">
        <f t="shared" si="163"/>
        <v>0.59804994527907662</v>
      </c>
      <c r="Q2614" s="9">
        <f>YEAR(SalesDataTable[[#This Row],[Order Date]])</f>
        <v>2026</v>
      </c>
      <c r="R2614" s="8" t="str">
        <f>"Q"&amp;ROUNDUP(MONTH(SalesDataTable[[#This Row],[Order Date]])/3,0)</f>
        <v>Q4</v>
      </c>
      <c r="S2614" s="5">
        <f>MONTH(SalesDataTable[[#This Row],[Order Date]])</f>
        <v>12</v>
      </c>
      <c r="T2614" s="8" t="str">
        <f>TEXT(SalesDataTable[[#This Row],[Order Date]],"mmm")</f>
        <v>Dec</v>
      </c>
    </row>
    <row r="2615" spans="1:20" ht="15.75" x14ac:dyDescent="0.25">
      <c r="A2615" s="2">
        <v>1131</v>
      </c>
      <c r="B2615" s="3">
        <v>46374</v>
      </c>
      <c r="C2615" s="4" t="s">
        <v>40</v>
      </c>
      <c r="D2615" s="4" t="s">
        <v>53</v>
      </c>
      <c r="E2615" s="4" t="s">
        <v>22</v>
      </c>
      <c r="F2615" s="4" t="s">
        <v>23</v>
      </c>
      <c r="G2615" s="4" t="s">
        <v>29</v>
      </c>
      <c r="H2615" s="4" t="s">
        <v>30</v>
      </c>
      <c r="I2615" s="5">
        <v>2</v>
      </c>
      <c r="J2615" s="6">
        <v>93.88</v>
      </c>
      <c r="K2615" s="7">
        <v>0.1</v>
      </c>
      <c r="L2615" s="6">
        <v>45.89</v>
      </c>
      <c r="M2615" s="6">
        <f t="shared" si="160"/>
        <v>168.98400000000001</v>
      </c>
      <c r="N2615" s="6">
        <f t="shared" si="161"/>
        <v>91.78</v>
      </c>
      <c r="O2615" s="6">
        <f t="shared" si="162"/>
        <v>77.204000000000008</v>
      </c>
      <c r="P2615" s="8">
        <f t="shared" si="163"/>
        <v>0.45687165648818823</v>
      </c>
      <c r="Q2615" s="9">
        <f>YEAR(SalesDataTable[[#This Row],[Order Date]])</f>
        <v>2026</v>
      </c>
      <c r="R2615" s="8" t="str">
        <f>"Q"&amp;ROUNDUP(MONTH(SalesDataTable[[#This Row],[Order Date]])/3,0)</f>
        <v>Q4</v>
      </c>
      <c r="S2615" s="5">
        <f>MONTH(SalesDataTable[[#This Row],[Order Date]])</f>
        <v>12</v>
      </c>
      <c r="T2615" s="8" t="str">
        <f>TEXT(SalesDataTable[[#This Row],[Order Date]],"mmm")</f>
        <v>Dec</v>
      </c>
    </row>
    <row r="2616" spans="1:20" ht="15.75" x14ac:dyDescent="0.25">
      <c r="A2616" s="2">
        <v>2738</v>
      </c>
      <c r="B2616" s="3">
        <v>46374</v>
      </c>
      <c r="C2616" s="4" t="s">
        <v>26</v>
      </c>
      <c r="D2616" s="4" t="s">
        <v>61</v>
      </c>
      <c r="E2616" s="4" t="s">
        <v>22</v>
      </c>
      <c r="F2616" s="4" t="s">
        <v>33</v>
      </c>
      <c r="G2616" s="4" t="s">
        <v>29</v>
      </c>
      <c r="H2616" s="4" t="s">
        <v>37</v>
      </c>
      <c r="I2616" s="5">
        <v>3</v>
      </c>
      <c r="J2616" s="6">
        <v>145.43</v>
      </c>
      <c r="K2616" s="7">
        <v>0.05</v>
      </c>
      <c r="L2616" s="6">
        <v>81.72</v>
      </c>
      <c r="M2616" s="6">
        <f t="shared" si="160"/>
        <v>414.47550000000001</v>
      </c>
      <c r="N2616" s="6">
        <f t="shared" si="161"/>
        <v>245.16</v>
      </c>
      <c r="O2616" s="6">
        <f t="shared" si="162"/>
        <v>169.31550000000001</v>
      </c>
      <c r="P2616" s="8">
        <f t="shared" si="163"/>
        <v>0.40850544845232106</v>
      </c>
      <c r="Q2616" s="9">
        <f>YEAR(SalesDataTable[[#This Row],[Order Date]])</f>
        <v>2026</v>
      </c>
      <c r="R2616" s="8" t="str">
        <f>"Q"&amp;ROUNDUP(MONTH(SalesDataTable[[#This Row],[Order Date]])/3,0)</f>
        <v>Q4</v>
      </c>
      <c r="S2616" s="5">
        <f>MONTH(SalesDataTable[[#This Row],[Order Date]])</f>
        <v>12</v>
      </c>
      <c r="T2616" s="8" t="str">
        <f>TEXT(SalesDataTable[[#This Row],[Order Date]],"mmm")</f>
        <v>Dec</v>
      </c>
    </row>
    <row r="2617" spans="1:20" ht="15.75" x14ac:dyDescent="0.25">
      <c r="A2617" s="2">
        <v>4400</v>
      </c>
      <c r="B2617" s="3">
        <v>46374</v>
      </c>
      <c r="C2617" s="4" t="s">
        <v>40</v>
      </c>
      <c r="D2617" s="4" t="s">
        <v>41</v>
      </c>
      <c r="E2617" s="4" t="s">
        <v>22</v>
      </c>
      <c r="F2617" s="4" t="s">
        <v>23</v>
      </c>
      <c r="G2617" s="4" t="s">
        <v>34</v>
      </c>
      <c r="H2617" s="4" t="s">
        <v>35</v>
      </c>
      <c r="I2617" s="5">
        <v>2</v>
      </c>
      <c r="J2617" s="6">
        <v>36.89</v>
      </c>
      <c r="K2617" s="7">
        <v>0.1</v>
      </c>
      <c r="L2617" s="6">
        <v>13.74</v>
      </c>
      <c r="M2617" s="6">
        <f t="shared" si="160"/>
        <v>66.402000000000001</v>
      </c>
      <c r="N2617" s="6">
        <f t="shared" si="161"/>
        <v>27.48</v>
      </c>
      <c r="O2617" s="6">
        <f t="shared" si="162"/>
        <v>38.921999999999997</v>
      </c>
      <c r="P2617" s="8">
        <f t="shared" si="163"/>
        <v>0.58615704346254627</v>
      </c>
      <c r="Q2617" s="9">
        <f>YEAR(SalesDataTable[[#This Row],[Order Date]])</f>
        <v>2026</v>
      </c>
      <c r="R2617" s="8" t="str">
        <f>"Q"&amp;ROUNDUP(MONTH(SalesDataTable[[#This Row],[Order Date]])/3,0)</f>
        <v>Q4</v>
      </c>
      <c r="S2617" s="5">
        <f>MONTH(SalesDataTable[[#This Row],[Order Date]])</f>
        <v>12</v>
      </c>
      <c r="T2617" s="8" t="str">
        <f>TEXT(SalesDataTable[[#This Row],[Order Date]],"mmm")</f>
        <v>Dec</v>
      </c>
    </row>
    <row r="2618" spans="1:20" ht="15.75" x14ac:dyDescent="0.25">
      <c r="A2618" s="2">
        <v>3122</v>
      </c>
      <c r="B2618" s="3">
        <v>46375</v>
      </c>
      <c r="C2618" s="4" t="s">
        <v>20</v>
      </c>
      <c r="D2618" s="4" t="s">
        <v>21</v>
      </c>
      <c r="E2618" s="4" t="s">
        <v>48</v>
      </c>
      <c r="F2618" s="4" t="s">
        <v>23</v>
      </c>
      <c r="G2618" s="4" t="s">
        <v>29</v>
      </c>
      <c r="H2618" s="4" t="s">
        <v>37</v>
      </c>
      <c r="I2618" s="5">
        <v>1</v>
      </c>
      <c r="J2618" s="6">
        <v>145.44</v>
      </c>
      <c r="K2618" s="7">
        <v>0.1</v>
      </c>
      <c r="L2618" s="6">
        <v>80.42</v>
      </c>
      <c r="M2618" s="6">
        <f t="shared" si="160"/>
        <v>130.89600000000002</v>
      </c>
      <c r="N2618" s="6">
        <f t="shared" si="161"/>
        <v>80.42</v>
      </c>
      <c r="O2618" s="6">
        <f t="shared" si="162"/>
        <v>50.476000000000013</v>
      </c>
      <c r="P2618" s="8">
        <f t="shared" si="163"/>
        <v>0.38561911746730232</v>
      </c>
      <c r="Q2618" s="9">
        <f>YEAR(SalesDataTable[[#This Row],[Order Date]])</f>
        <v>2026</v>
      </c>
      <c r="R2618" s="8" t="str">
        <f>"Q"&amp;ROUNDUP(MONTH(SalesDataTable[[#This Row],[Order Date]])/3,0)</f>
        <v>Q4</v>
      </c>
      <c r="S2618" s="5">
        <f>MONTH(SalesDataTable[[#This Row],[Order Date]])</f>
        <v>12</v>
      </c>
      <c r="T2618" s="8" t="str">
        <f>TEXT(SalesDataTable[[#This Row],[Order Date]],"mmm")</f>
        <v>Dec</v>
      </c>
    </row>
    <row r="2619" spans="1:20" ht="15.75" x14ac:dyDescent="0.25">
      <c r="A2619" s="2">
        <v>4572</v>
      </c>
      <c r="B2619" s="3">
        <v>46375</v>
      </c>
      <c r="C2619" s="4" t="s">
        <v>20</v>
      </c>
      <c r="D2619" s="4" t="s">
        <v>70</v>
      </c>
      <c r="E2619" s="4" t="s">
        <v>22</v>
      </c>
      <c r="F2619" s="4" t="s">
        <v>33</v>
      </c>
      <c r="G2619" s="4" t="s">
        <v>54</v>
      </c>
      <c r="H2619" s="4" t="s">
        <v>65</v>
      </c>
      <c r="I2619" s="5">
        <v>2</v>
      </c>
      <c r="J2619" s="6">
        <v>51.56</v>
      </c>
      <c r="K2619" s="7">
        <v>0</v>
      </c>
      <c r="L2619" s="6">
        <v>21.9</v>
      </c>
      <c r="M2619" s="6">
        <f t="shared" si="160"/>
        <v>103.12</v>
      </c>
      <c r="N2619" s="6">
        <f t="shared" si="161"/>
        <v>43.8</v>
      </c>
      <c r="O2619" s="6">
        <f t="shared" si="162"/>
        <v>59.320000000000007</v>
      </c>
      <c r="P2619" s="8">
        <f t="shared" si="163"/>
        <v>0.57525213343677273</v>
      </c>
      <c r="Q2619" s="9">
        <f>YEAR(SalesDataTable[[#This Row],[Order Date]])</f>
        <v>2026</v>
      </c>
      <c r="R2619" s="8" t="str">
        <f>"Q"&amp;ROUNDUP(MONTH(SalesDataTable[[#This Row],[Order Date]])/3,0)</f>
        <v>Q4</v>
      </c>
      <c r="S2619" s="5">
        <f>MONTH(SalesDataTable[[#This Row],[Order Date]])</f>
        <v>12</v>
      </c>
      <c r="T2619" s="8" t="str">
        <f>TEXT(SalesDataTable[[#This Row],[Order Date]],"mmm")</f>
        <v>Dec</v>
      </c>
    </row>
    <row r="2620" spans="1:20" ht="15.75" x14ac:dyDescent="0.25">
      <c r="A2620" s="2">
        <v>4783</v>
      </c>
      <c r="B2620" s="3">
        <v>46375</v>
      </c>
      <c r="C2620" s="4" t="s">
        <v>40</v>
      </c>
      <c r="D2620" s="4" t="s">
        <v>51</v>
      </c>
      <c r="E2620" s="4" t="s">
        <v>22</v>
      </c>
      <c r="F2620" s="4" t="s">
        <v>33</v>
      </c>
      <c r="G2620" s="4" t="s">
        <v>43</v>
      </c>
      <c r="H2620" s="4" t="s">
        <v>71</v>
      </c>
      <c r="I2620" s="5">
        <v>2</v>
      </c>
      <c r="J2620" s="6">
        <v>122</v>
      </c>
      <c r="K2620" s="7">
        <v>0.15</v>
      </c>
      <c r="L2620" s="6">
        <v>60.01</v>
      </c>
      <c r="M2620" s="6">
        <f t="shared" si="160"/>
        <v>207.4</v>
      </c>
      <c r="N2620" s="6">
        <f t="shared" si="161"/>
        <v>120.02</v>
      </c>
      <c r="O2620" s="6">
        <f t="shared" si="162"/>
        <v>87.38000000000001</v>
      </c>
      <c r="P2620" s="8">
        <f t="shared" si="163"/>
        <v>0.4213114754098361</v>
      </c>
      <c r="Q2620" s="9">
        <f>YEAR(SalesDataTable[[#This Row],[Order Date]])</f>
        <v>2026</v>
      </c>
      <c r="R2620" s="8" t="str">
        <f>"Q"&amp;ROUNDUP(MONTH(SalesDataTable[[#This Row],[Order Date]])/3,0)</f>
        <v>Q4</v>
      </c>
      <c r="S2620" s="5">
        <f>MONTH(SalesDataTable[[#This Row],[Order Date]])</f>
        <v>12</v>
      </c>
      <c r="T2620" s="8" t="str">
        <f>TEXT(SalesDataTable[[#This Row],[Order Date]],"mmm")</f>
        <v>Dec</v>
      </c>
    </row>
    <row r="2621" spans="1:20" ht="15.75" x14ac:dyDescent="0.25">
      <c r="A2621" s="2">
        <v>5055</v>
      </c>
      <c r="B2621" s="3">
        <v>46375</v>
      </c>
      <c r="C2621" s="4" t="s">
        <v>31</v>
      </c>
      <c r="D2621" s="4" t="s">
        <v>38</v>
      </c>
      <c r="E2621" s="4" t="s">
        <v>48</v>
      </c>
      <c r="F2621" s="4" t="s">
        <v>33</v>
      </c>
      <c r="G2621" s="4" t="s">
        <v>29</v>
      </c>
      <c r="H2621" s="4" t="s">
        <v>66</v>
      </c>
      <c r="I2621" s="5">
        <v>1</v>
      </c>
      <c r="J2621" s="6">
        <v>71.89</v>
      </c>
      <c r="K2621" s="7">
        <v>0.15</v>
      </c>
      <c r="L2621" s="6">
        <v>32.409999999999997</v>
      </c>
      <c r="M2621" s="6">
        <f t="shared" si="160"/>
        <v>61.106499999999997</v>
      </c>
      <c r="N2621" s="6">
        <f t="shared" si="161"/>
        <v>32.409999999999997</v>
      </c>
      <c r="O2621" s="6">
        <f t="shared" si="162"/>
        <v>28.6965</v>
      </c>
      <c r="P2621" s="8">
        <f t="shared" si="163"/>
        <v>0.46961452545964832</v>
      </c>
      <c r="Q2621" s="9">
        <f>YEAR(SalesDataTable[[#This Row],[Order Date]])</f>
        <v>2026</v>
      </c>
      <c r="R2621" s="8" t="str">
        <f>"Q"&amp;ROUNDUP(MONTH(SalesDataTable[[#This Row],[Order Date]])/3,0)</f>
        <v>Q4</v>
      </c>
      <c r="S2621" s="5">
        <f>MONTH(SalesDataTable[[#This Row],[Order Date]])</f>
        <v>12</v>
      </c>
      <c r="T2621" s="8" t="str">
        <f>TEXT(SalesDataTable[[#This Row],[Order Date]],"mmm")</f>
        <v>Dec</v>
      </c>
    </row>
    <row r="2622" spans="1:20" ht="15.75" x14ac:dyDescent="0.25">
      <c r="A2622" s="2">
        <v>5100</v>
      </c>
      <c r="B2622" s="3">
        <v>46375</v>
      </c>
      <c r="C2622" s="4" t="s">
        <v>31</v>
      </c>
      <c r="D2622" s="4" t="s">
        <v>45</v>
      </c>
      <c r="E2622" s="4" t="s">
        <v>22</v>
      </c>
      <c r="F2622" s="4" t="s">
        <v>23</v>
      </c>
      <c r="G2622" s="4" t="s">
        <v>29</v>
      </c>
      <c r="H2622" s="4" t="s">
        <v>66</v>
      </c>
      <c r="I2622" s="5">
        <v>2</v>
      </c>
      <c r="J2622" s="6">
        <v>70.59</v>
      </c>
      <c r="K2622" s="7">
        <v>0.15</v>
      </c>
      <c r="L2622" s="6">
        <v>31.56</v>
      </c>
      <c r="M2622" s="6">
        <f t="shared" si="160"/>
        <v>120.003</v>
      </c>
      <c r="N2622" s="6">
        <f t="shared" si="161"/>
        <v>63.12</v>
      </c>
      <c r="O2622" s="6">
        <f t="shared" si="162"/>
        <v>56.883000000000003</v>
      </c>
      <c r="P2622" s="8">
        <f t="shared" si="163"/>
        <v>0.47401314967125824</v>
      </c>
      <c r="Q2622" s="9">
        <f>YEAR(SalesDataTable[[#This Row],[Order Date]])</f>
        <v>2026</v>
      </c>
      <c r="R2622" s="8" t="str">
        <f>"Q"&amp;ROUNDUP(MONTH(SalesDataTable[[#This Row],[Order Date]])/3,0)</f>
        <v>Q4</v>
      </c>
      <c r="S2622" s="5">
        <f>MONTH(SalesDataTable[[#This Row],[Order Date]])</f>
        <v>12</v>
      </c>
      <c r="T2622" s="8" t="str">
        <f>TEXT(SalesDataTable[[#This Row],[Order Date]],"mmm")</f>
        <v>Dec</v>
      </c>
    </row>
    <row r="2623" spans="1:20" ht="15.75" x14ac:dyDescent="0.25">
      <c r="A2623" s="2">
        <v>488</v>
      </c>
      <c r="B2623" s="3">
        <v>46376</v>
      </c>
      <c r="C2623" s="4" t="s">
        <v>40</v>
      </c>
      <c r="D2623" s="4" t="s">
        <v>51</v>
      </c>
      <c r="E2623" s="4" t="s">
        <v>22</v>
      </c>
      <c r="F2623" s="4" t="s">
        <v>23</v>
      </c>
      <c r="G2623" s="4" t="s">
        <v>29</v>
      </c>
      <c r="H2623" s="4" t="s">
        <v>37</v>
      </c>
      <c r="I2623" s="5">
        <v>4</v>
      </c>
      <c r="J2623" s="6">
        <v>141.91</v>
      </c>
      <c r="K2623" s="7">
        <v>0.05</v>
      </c>
      <c r="L2623" s="6">
        <v>80.260000000000005</v>
      </c>
      <c r="M2623" s="6">
        <f t="shared" si="160"/>
        <v>539.25799999999992</v>
      </c>
      <c r="N2623" s="6">
        <f t="shared" si="161"/>
        <v>321.04000000000002</v>
      </c>
      <c r="O2623" s="6">
        <f t="shared" si="162"/>
        <v>218.2179999999999</v>
      </c>
      <c r="P2623" s="8">
        <f t="shared" si="163"/>
        <v>0.40466344495584661</v>
      </c>
      <c r="Q2623" s="9">
        <f>YEAR(SalesDataTable[[#This Row],[Order Date]])</f>
        <v>2026</v>
      </c>
      <c r="R2623" s="8" t="str">
        <f>"Q"&amp;ROUNDUP(MONTH(SalesDataTable[[#This Row],[Order Date]])/3,0)</f>
        <v>Q4</v>
      </c>
      <c r="S2623" s="5">
        <f>MONTH(SalesDataTable[[#This Row],[Order Date]])</f>
        <v>12</v>
      </c>
      <c r="T2623" s="8" t="str">
        <f>TEXT(SalesDataTable[[#This Row],[Order Date]],"mmm")</f>
        <v>Dec</v>
      </c>
    </row>
    <row r="2624" spans="1:20" ht="15.75" x14ac:dyDescent="0.25">
      <c r="A2624" s="2">
        <v>710</v>
      </c>
      <c r="B2624" s="3">
        <v>46376</v>
      </c>
      <c r="C2624" s="4" t="s">
        <v>26</v>
      </c>
      <c r="D2624" s="4" t="s">
        <v>47</v>
      </c>
      <c r="E2624" s="4" t="s">
        <v>28</v>
      </c>
      <c r="F2624" s="4" t="s">
        <v>36</v>
      </c>
      <c r="G2624" s="4" t="s">
        <v>29</v>
      </c>
      <c r="H2624" s="4" t="s">
        <v>37</v>
      </c>
      <c r="I2624" s="5">
        <v>3</v>
      </c>
      <c r="J2624" s="6">
        <v>140.4</v>
      </c>
      <c r="K2624" s="7">
        <v>0.2</v>
      </c>
      <c r="L2624" s="6">
        <v>81.760000000000005</v>
      </c>
      <c r="M2624" s="6">
        <f t="shared" si="160"/>
        <v>336.96000000000004</v>
      </c>
      <c r="N2624" s="6">
        <f t="shared" si="161"/>
        <v>245.28000000000003</v>
      </c>
      <c r="O2624" s="6">
        <f t="shared" si="162"/>
        <v>91.68</v>
      </c>
      <c r="P2624" s="8">
        <f t="shared" si="163"/>
        <v>0.27207977207977208</v>
      </c>
      <c r="Q2624" s="9">
        <f>YEAR(SalesDataTable[[#This Row],[Order Date]])</f>
        <v>2026</v>
      </c>
      <c r="R2624" s="8" t="str">
        <f>"Q"&amp;ROUNDUP(MONTH(SalesDataTable[[#This Row],[Order Date]])/3,0)</f>
        <v>Q4</v>
      </c>
      <c r="S2624" s="5">
        <f>MONTH(SalesDataTable[[#This Row],[Order Date]])</f>
        <v>12</v>
      </c>
      <c r="T2624" s="8" t="str">
        <f>TEXT(SalesDataTable[[#This Row],[Order Date]],"mmm")</f>
        <v>Dec</v>
      </c>
    </row>
    <row r="2625" spans="1:20" ht="15.75" x14ac:dyDescent="0.25">
      <c r="A2625" s="2">
        <v>1009</v>
      </c>
      <c r="B2625" s="3">
        <v>46376</v>
      </c>
      <c r="C2625" s="4" t="s">
        <v>40</v>
      </c>
      <c r="D2625" s="4" t="s">
        <v>67</v>
      </c>
      <c r="E2625" s="4" t="s">
        <v>48</v>
      </c>
      <c r="F2625" s="4" t="s">
        <v>23</v>
      </c>
      <c r="G2625" s="4" t="s">
        <v>29</v>
      </c>
      <c r="H2625" s="4" t="s">
        <v>66</v>
      </c>
      <c r="I2625" s="5">
        <v>2</v>
      </c>
      <c r="J2625" s="6">
        <v>72.349999999999994</v>
      </c>
      <c r="K2625" s="7">
        <v>0.15</v>
      </c>
      <c r="L2625" s="6">
        <v>32.44</v>
      </c>
      <c r="M2625" s="6">
        <f t="shared" si="160"/>
        <v>122.99499999999999</v>
      </c>
      <c r="N2625" s="6">
        <f t="shared" si="161"/>
        <v>64.88</v>
      </c>
      <c r="O2625" s="6">
        <f t="shared" si="162"/>
        <v>58.114999999999995</v>
      </c>
      <c r="P2625" s="8">
        <f t="shared" si="163"/>
        <v>0.47249888206837676</v>
      </c>
      <c r="Q2625" s="9">
        <f>YEAR(SalesDataTable[[#This Row],[Order Date]])</f>
        <v>2026</v>
      </c>
      <c r="R2625" s="8" t="str">
        <f>"Q"&amp;ROUNDUP(MONTH(SalesDataTable[[#This Row],[Order Date]])/3,0)</f>
        <v>Q4</v>
      </c>
      <c r="S2625" s="5">
        <f>MONTH(SalesDataTable[[#This Row],[Order Date]])</f>
        <v>12</v>
      </c>
      <c r="T2625" s="8" t="str">
        <f>TEXT(SalesDataTable[[#This Row],[Order Date]],"mmm")</f>
        <v>Dec</v>
      </c>
    </row>
    <row r="2626" spans="1:20" ht="15.75" x14ac:dyDescent="0.25">
      <c r="A2626" s="2">
        <v>1231</v>
      </c>
      <c r="B2626" s="3">
        <v>46376</v>
      </c>
      <c r="C2626" s="4" t="s">
        <v>40</v>
      </c>
      <c r="D2626" s="4" t="s">
        <v>53</v>
      </c>
      <c r="E2626" s="4" t="s">
        <v>22</v>
      </c>
      <c r="F2626" s="4" t="s">
        <v>33</v>
      </c>
      <c r="G2626" s="4" t="s">
        <v>43</v>
      </c>
      <c r="H2626" s="4" t="s">
        <v>71</v>
      </c>
      <c r="I2626" s="5">
        <v>4</v>
      </c>
      <c r="J2626" s="6">
        <v>120.8</v>
      </c>
      <c r="K2626" s="7">
        <v>0.1</v>
      </c>
      <c r="L2626" s="6">
        <v>59.93</v>
      </c>
      <c r="M2626" s="6">
        <f t="shared" ref="M2626:M2689" si="164">I2626*J2626*(1-K2626)</f>
        <v>434.88</v>
      </c>
      <c r="N2626" s="6">
        <f t="shared" ref="N2626:N2689" si="165">I2626*L2626</f>
        <v>239.72</v>
      </c>
      <c r="O2626" s="6">
        <f t="shared" ref="O2626:O2689" si="166">M2626-N2626</f>
        <v>195.16</v>
      </c>
      <c r="P2626" s="8">
        <f t="shared" ref="P2626:P2689" si="167">IFERROR(O2626/M2626,0)</f>
        <v>0.44876747608535689</v>
      </c>
      <c r="Q2626" s="9">
        <f>YEAR(SalesDataTable[[#This Row],[Order Date]])</f>
        <v>2026</v>
      </c>
      <c r="R2626" s="8" t="str">
        <f>"Q"&amp;ROUNDUP(MONTH(SalesDataTable[[#This Row],[Order Date]])/3,0)</f>
        <v>Q4</v>
      </c>
      <c r="S2626" s="5">
        <f>MONTH(SalesDataTable[[#This Row],[Order Date]])</f>
        <v>12</v>
      </c>
      <c r="T2626" s="8" t="str">
        <f>TEXT(SalesDataTable[[#This Row],[Order Date]],"mmm")</f>
        <v>Dec</v>
      </c>
    </row>
    <row r="2627" spans="1:20" ht="15.75" x14ac:dyDescent="0.25">
      <c r="A2627" s="2">
        <v>1445</v>
      </c>
      <c r="B2627" s="3">
        <v>46376</v>
      </c>
      <c r="C2627" s="4" t="s">
        <v>40</v>
      </c>
      <c r="D2627" s="4" t="s">
        <v>51</v>
      </c>
      <c r="E2627" s="4" t="s">
        <v>22</v>
      </c>
      <c r="F2627" s="4" t="s">
        <v>33</v>
      </c>
      <c r="G2627" s="4" t="s">
        <v>29</v>
      </c>
      <c r="H2627" s="4" t="s">
        <v>66</v>
      </c>
      <c r="I2627" s="5">
        <v>1</v>
      </c>
      <c r="J2627" s="6">
        <v>71.23</v>
      </c>
      <c r="K2627" s="7">
        <v>0</v>
      </c>
      <c r="L2627" s="6">
        <v>31.63</v>
      </c>
      <c r="M2627" s="6">
        <f t="shared" si="164"/>
        <v>71.23</v>
      </c>
      <c r="N2627" s="6">
        <f t="shared" si="165"/>
        <v>31.63</v>
      </c>
      <c r="O2627" s="6">
        <f t="shared" si="166"/>
        <v>39.600000000000009</v>
      </c>
      <c r="P2627" s="8">
        <f t="shared" si="167"/>
        <v>0.55594552856942303</v>
      </c>
      <c r="Q2627" s="9">
        <f>YEAR(SalesDataTable[[#This Row],[Order Date]])</f>
        <v>2026</v>
      </c>
      <c r="R2627" s="8" t="str">
        <f>"Q"&amp;ROUNDUP(MONTH(SalesDataTable[[#This Row],[Order Date]])/3,0)</f>
        <v>Q4</v>
      </c>
      <c r="S2627" s="5">
        <f>MONTH(SalesDataTable[[#This Row],[Order Date]])</f>
        <v>12</v>
      </c>
      <c r="T2627" s="8" t="str">
        <f>TEXT(SalesDataTable[[#This Row],[Order Date]],"mmm")</f>
        <v>Dec</v>
      </c>
    </row>
    <row r="2628" spans="1:20" ht="15.75" x14ac:dyDescent="0.25">
      <c r="A2628" s="2">
        <v>2842</v>
      </c>
      <c r="B2628" s="3">
        <v>46376</v>
      </c>
      <c r="C2628" s="4" t="s">
        <v>31</v>
      </c>
      <c r="D2628" s="4" t="s">
        <v>59</v>
      </c>
      <c r="E2628" s="4" t="s">
        <v>28</v>
      </c>
      <c r="F2628" s="4" t="s">
        <v>36</v>
      </c>
      <c r="G2628" s="4" t="s">
        <v>24</v>
      </c>
      <c r="H2628" s="4" t="s">
        <v>42</v>
      </c>
      <c r="I2628" s="5">
        <v>5</v>
      </c>
      <c r="J2628" s="6">
        <v>51.02</v>
      </c>
      <c r="K2628" s="7">
        <v>0.05</v>
      </c>
      <c r="L2628" s="6">
        <v>22.56</v>
      </c>
      <c r="M2628" s="6">
        <f t="shared" si="164"/>
        <v>242.345</v>
      </c>
      <c r="N2628" s="6">
        <f t="shared" si="165"/>
        <v>112.8</v>
      </c>
      <c r="O2628" s="6">
        <f t="shared" si="166"/>
        <v>129.54500000000002</v>
      </c>
      <c r="P2628" s="8">
        <f t="shared" si="167"/>
        <v>0.5345478553302111</v>
      </c>
      <c r="Q2628" s="9">
        <f>YEAR(SalesDataTable[[#This Row],[Order Date]])</f>
        <v>2026</v>
      </c>
      <c r="R2628" s="8" t="str">
        <f>"Q"&amp;ROUNDUP(MONTH(SalesDataTable[[#This Row],[Order Date]])/3,0)</f>
        <v>Q4</v>
      </c>
      <c r="S2628" s="5">
        <f>MONTH(SalesDataTable[[#This Row],[Order Date]])</f>
        <v>12</v>
      </c>
      <c r="T2628" s="8" t="str">
        <f>TEXT(SalesDataTable[[#This Row],[Order Date]],"mmm")</f>
        <v>Dec</v>
      </c>
    </row>
    <row r="2629" spans="1:20" ht="15.75" x14ac:dyDescent="0.25">
      <c r="A2629" s="2">
        <v>3783</v>
      </c>
      <c r="B2629" s="3">
        <v>46376</v>
      </c>
      <c r="C2629" s="4" t="s">
        <v>31</v>
      </c>
      <c r="D2629" s="4" t="s">
        <v>32</v>
      </c>
      <c r="E2629" s="4" t="s">
        <v>48</v>
      </c>
      <c r="F2629" s="4" t="s">
        <v>33</v>
      </c>
      <c r="G2629" s="4" t="s">
        <v>34</v>
      </c>
      <c r="H2629" s="4" t="s">
        <v>64</v>
      </c>
      <c r="I2629" s="5">
        <v>1</v>
      </c>
      <c r="J2629" s="6">
        <v>130.52000000000001</v>
      </c>
      <c r="K2629" s="7">
        <v>0.1</v>
      </c>
      <c r="L2629" s="6">
        <v>66.09</v>
      </c>
      <c r="M2629" s="6">
        <f t="shared" si="164"/>
        <v>117.46800000000002</v>
      </c>
      <c r="N2629" s="6">
        <f t="shared" si="165"/>
        <v>66.09</v>
      </c>
      <c r="O2629" s="6">
        <f t="shared" si="166"/>
        <v>51.378000000000014</v>
      </c>
      <c r="P2629" s="8">
        <f t="shared" si="167"/>
        <v>0.43737869036673821</v>
      </c>
      <c r="Q2629" s="9">
        <f>YEAR(SalesDataTable[[#This Row],[Order Date]])</f>
        <v>2026</v>
      </c>
      <c r="R2629" s="8" t="str">
        <f>"Q"&amp;ROUNDUP(MONTH(SalesDataTable[[#This Row],[Order Date]])/3,0)</f>
        <v>Q4</v>
      </c>
      <c r="S2629" s="5">
        <f>MONTH(SalesDataTable[[#This Row],[Order Date]])</f>
        <v>12</v>
      </c>
      <c r="T2629" s="8" t="str">
        <f>TEXT(SalesDataTable[[#This Row],[Order Date]],"mmm")</f>
        <v>Dec</v>
      </c>
    </row>
    <row r="2630" spans="1:20" ht="15.75" x14ac:dyDescent="0.25">
      <c r="A2630" s="2">
        <v>4484</v>
      </c>
      <c r="B2630" s="3">
        <v>46376</v>
      </c>
      <c r="C2630" s="4" t="s">
        <v>26</v>
      </c>
      <c r="D2630" s="4" t="s">
        <v>69</v>
      </c>
      <c r="E2630" s="4" t="s">
        <v>22</v>
      </c>
      <c r="F2630" s="4" t="s">
        <v>23</v>
      </c>
      <c r="G2630" s="4" t="s">
        <v>24</v>
      </c>
      <c r="H2630" s="4" t="s">
        <v>25</v>
      </c>
      <c r="I2630" s="5">
        <v>2</v>
      </c>
      <c r="J2630" s="6">
        <v>79.87</v>
      </c>
      <c r="K2630" s="7">
        <v>0.15</v>
      </c>
      <c r="L2630" s="6">
        <v>41.9</v>
      </c>
      <c r="M2630" s="6">
        <f t="shared" si="164"/>
        <v>135.779</v>
      </c>
      <c r="N2630" s="6">
        <f t="shared" si="165"/>
        <v>83.8</v>
      </c>
      <c r="O2630" s="6">
        <f t="shared" si="166"/>
        <v>51.978999999999999</v>
      </c>
      <c r="P2630" s="8">
        <f t="shared" si="167"/>
        <v>0.38282061290773978</v>
      </c>
      <c r="Q2630" s="9">
        <f>YEAR(SalesDataTable[[#This Row],[Order Date]])</f>
        <v>2026</v>
      </c>
      <c r="R2630" s="8" t="str">
        <f>"Q"&amp;ROUNDUP(MONTH(SalesDataTable[[#This Row],[Order Date]])/3,0)</f>
        <v>Q4</v>
      </c>
      <c r="S2630" s="5">
        <f>MONTH(SalesDataTable[[#This Row],[Order Date]])</f>
        <v>12</v>
      </c>
      <c r="T2630" s="8" t="str">
        <f>TEXT(SalesDataTable[[#This Row],[Order Date]],"mmm")</f>
        <v>Dec</v>
      </c>
    </row>
    <row r="2631" spans="1:20" ht="15.75" x14ac:dyDescent="0.25">
      <c r="A2631" s="2">
        <v>4597</v>
      </c>
      <c r="B2631" s="3">
        <v>46376</v>
      </c>
      <c r="C2631" s="4" t="s">
        <v>40</v>
      </c>
      <c r="D2631" s="4" t="s">
        <v>67</v>
      </c>
      <c r="E2631" s="4" t="s">
        <v>22</v>
      </c>
      <c r="F2631" s="4" t="s">
        <v>23</v>
      </c>
      <c r="G2631" s="4" t="s">
        <v>29</v>
      </c>
      <c r="H2631" s="4" t="s">
        <v>66</v>
      </c>
      <c r="I2631" s="5">
        <v>3</v>
      </c>
      <c r="J2631" s="6">
        <v>71.3</v>
      </c>
      <c r="K2631" s="7">
        <v>0.1</v>
      </c>
      <c r="L2631" s="6">
        <v>32.93</v>
      </c>
      <c r="M2631" s="6">
        <f t="shared" si="164"/>
        <v>192.51</v>
      </c>
      <c r="N2631" s="6">
        <f t="shared" si="165"/>
        <v>98.789999999999992</v>
      </c>
      <c r="O2631" s="6">
        <f t="shared" si="166"/>
        <v>93.72</v>
      </c>
      <c r="P2631" s="8">
        <f t="shared" si="167"/>
        <v>0.48683185289075892</v>
      </c>
      <c r="Q2631" s="9">
        <f>YEAR(SalesDataTable[[#This Row],[Order Date]])</f>
        <v>2026</v>
      </c>
      <c r="R2631" s="8" t="str">
        <f>"Q"&amp;ROUNDUP(MONTH(SalesDataTable[[#This Row],[Order Date]])/3,0)</f>
        <v>Q4</v>
      </c>
      <c r="S2631" s="5">
        <f>MONTH(SalesDataTable[[#This Row],[Order Date]])</f>
        <v>12</v>
      </c>
      <c r="T2631" s="8" t="str">
        <f>TEXT(SalesDataTable[[#This Row],[Order Date]],"mmm")</f>
        <v>Dec</v>
      </c>
    </row>
    <row r="2632" spans="1:20" ht="15.75" x14ac:dyDescent="0.25">
      <c r="A2632" s="2">
        <v>4917</v>
      </c>
      <c r="B2632" s="3">
        <v>46376</v>
      </c>
      <c r="C2632" s="4" t="s">
        <v>20</v>
      </c>
      <c r="D2632" s="4" t="s">
        <v>56</v>
      </c>
      <c r="E2632" s="4" t="s">
        <v>22</v>
      </c>
      <c r="F2632" s="4" t="s">
        <v>23</v>
      </c>
      <c r="G2632" s="4" t="s">
        <v>43</v>
      </c>
      <c r="H2632" s="4" t="s">
        <v>71</v>
      </c>
      <c r="I2632" s="5">
        <v>2</v>
      </c>
      <c r="J2632" s="6">
        <v>122.95</v>
      </c>
      <c r="K2632" s="7">
        <v>0.1</v>
      </c>
      <c r="L2632" s="6">
        <v>59.79</v>
      </c>
      <c r="M2632" s="6">
        <f t="shared" si="164"/>
        <v>221.31</v>
      </c>
      <c r="N2632" s="6">
        <f t="shared" si="165"/>
        <v>119.58</v>
      </c>
      <c r="O2632" s="6">
        <f t="shared" si="166"/>
        <v>101.73</v>
      </c>
      <c r="P2632" s="8">
        <f t="shared" si="167"/>
        <v>0.45967195336857802</v>
      </c>
      <c r="Q2632" s="9">
        <f>YEAR(SalesDataTable[[#This Row],[Order Date]])</f>
        <v>2026</v>
      </c>
      <c r="R2632" s="8" t="str">
        <f>"Q"&amp;ROUNDUP(MONTH(SalesDataTable[[#This Row],[Order Date]])/3,0)</f>
        <v>Q4</v>
      </c>
      <c r="S2632" s="5">
        <f>MONTH(SalesDataTable[[#This Row],[Order Date]])</f>
        <v>12</v>
      </c>
      <c r="T2632" s="8" t="str">
        <f>TEXT(SalesDataTable[[#This Row],[Order Date]],"mmm")</f>
        <v>Dec</v>
      </c>
    </row>
    <row r="2633" spans="1:20" ht="15.75" x14ac:dyDescent="0.25">
      <c r="A2633" s="2">
        <v>629</v>
      </c>
      <c r="B2633" s="3">
        <v>46377</v>
      </c>
      <c r="C2633" s="4" t="s">
        <v>40</v>
      </c>
      <c r="D2633" s="4" t="s">
        <v>67</v>
      </c>
      <c r="E2633" s="4" t="s">
        <v>22</v>
      </c>
      <c r="F2633" s="4" t="s">
        <v>36</v>
      </c>
      <c r="G2633" s="4" t="s">
        <v>54</v>
      </c>
      <c r="H2633" s="4" t="s">
        <v>65</v>
      </c>
      <c r="I2633" s="5">
        <v>2</v>
      </c>
      <c r="J2633" s="6">
        <v>50.04</v>
      </c>
      <c r="K2633" s="7">
        <v>0.05</v>
      </c>
      <c r="L2633" s="6">
        <v>22.43</v>
      </c>
      <c r="M2633" s="6">
        <f t="shared" si="164"/>
        <v>95.075999999999993</v>
      </c>
      <c r="N2633" s="6">
        <f t="shared" si="165"/>
        <v>44.86</v>
      </c>
      <c r="O2633" s="6">
        <f t="shared" si="166"/>
        <v>50.215999999999994</v>
      </c>
      <c r="P2633" s="8">
        <f t="shared" si="167"/>
        <v>0.52816694013210486</v>
      </c>
      <c r="Q2633" s="9">
        <f>YEAR(SalesDataTable[[#This Row],[Order Date]])</f>
        <v>2026</v>
      </c>
      <c r="R2633" s="8" t="str">
        <f>"Q"&amp;ROUNDUP(MONTH(SalesDataTable[[#This Row],[Order Date]])/3,0)</f>
        <v>Q4</v>
      </c>
      <c r="S2633" s="5">
        <f>MONTH(SalesDataTable[[#This Row],[Order Date]])</f>
        <v>12</v>
      </c>
      <c r="T2633" s="8" t="str">
        <f>TEXT(SalesDataTable[[#This Row],[Order Date]],"mmm")</f>
        <v>Dec</v>
      </c>
    </row>
    <row r="2634" spans="1:20" ht="15.75" x14ac:dyDescent="0.25">
      <c r="A2634" s="2">
        <v>1373</v>
      </c>
      <c r="B2634" s="3">
        <v>46377</v>
      </c>
      <c r="C2634" s="4" t="s">
        <v>26</v>
      </c>
      <c r="D2634" s="4" t="s">
        <v>27</v>
      </c>
      <c r="E2634" s="4" t="s">
        <v>48</v>
      </c>
      <c r="F2634" s="4" t="s">
        <v>23</v>
      </c>
      <c r="G2634" s="4" t="s">
        <v>43</v>
      </c>
      <c r="H2634" s="4" t="s">
        <v>60</v>
      </c>
      <c r="I2634" s="5">
        <v>1</v>
      </c>
      <c r="J2634" s="6">
        <v>80.92</v>
      </c>
      <c r="K2634" s="7">
        <v>0.05</v>
      </c>
      <c r="L2634" s="6">
        <v>40.14</v>
      </c>
      <c r="M2634" s="6">
        <f t="shared" si="164"/>
        <v>76.873999999999995</v>
      </c>
      <c r="N2634" s="6">
        <f t="shared" si="165"/>
        <v>40.14</v>
      </c>
      <c r="O2634" s="6">
        <f t="shared" si="166"/>
        <v>36.733999999999995</v>
      </c>
      <c r="P2634" s="8">
        <f t="shared" si="167"/>
        <v>0.47784686630069978</v>
      </c>
      <c r="Q2634" s="9">
        <f>YEAR(SalesDataTable[[#This Row],[Order Date]])</f>
        <v>2026</v>
      </c>
      <c r="R2634" s="8" t="str">
        <f>"Q"&amp;ROUNDUP(MONTH(SalesDataTable[[#This Row],[Order Date]])/3,0)</f>
        <v>Q4</v>
      </c>
      <c r="S2634" s="5">
        <f>MONTH(SalesDataTable[[#This Row],[Order Date]])</f>
        <v>12</v>
      </c>
      <c r="T2634" s="8" t="str">
        <f>TEXT(SalesDataTable[[#This Row],[Order Date]],"mmm")</f>
        <v>Dec</v>
      </c>
    </row>
    <row r="2635" spans="1:20" ht="15.75" x14ac:dyDescent="0.25">
      <c r="A2635" s="2">
        <v>1668</v>
      </c>
      <c r="B2635" s="3">
        <v>46377</v>
      </c>
      <c r="C2635" s="4" t="s">
        <v>31</v>
      </c>
      <c r="D2635" s="4" t="s">
        <v>45</v>
      </c>
      <c r="E2635" s="4" t="s">
        <v>22</v>
      </c>
      <c r="F2635" s="4" t="s">
        <v>36</v>
      </c>
      <c r="G2635" s="4" t="s">
        <v>24</v>
      </c>
      <c r="H2635" s="4" t="s">
        <v>42</v>
      </c>
      <c r="I2635" s="5">
        <v>6</v>
      </c>
      <c r="J2635" s="6">
        <v>50.35</v>
      </c>
      <c r="K2635" s="7">
        <v>0.15</v>
      </c>
      <c r="L2635" s="6">
        <v>22.91</v>
      </c>
      <c r="M2635" s="6">
        <f t="shared" si="164"/>
        <v>256.78500000000003</v>
      </c>
      <c r="N2635" s="6">
        <f t="shared" si="165"/>
        <v>137.46</v>
      </c>
      <c r="O2635" s="6">
        <f t="shared" si="166"/>
        <v>119.32500000000002</v>
      </c>
      <c r="P2635" s="8">
        <f t="shared" si="167"/>
        <v>0.46468835796483443</v>
      </c>
      <c r="Q2635" s="9">
        <f>YEAR(SalesDataTable[[#This Row],[Order Date]])</f>
        <v>2026</v>
      </c>
      <c r="R2635" s="8" t="str">
        <f>"Q"&amp;ROUNDUP(MONTH(SalesDataTable[[#This Row],[Order Date]])/3,0)</f>
        <v>Q4</v>
      </c>
      <c r="S2635" s="5">
        <f>MONTH(SalesDataTable[[#This Row],[Order Date]])</f>
        <v>12</v>
      </c>
      <c r="T2635" s="8" t="str">
        <f>TEXT(SalesDataTable[[#This Row],[Order Date]],"mmm")</f>
        <v>Dec</v>
      </c>
    </row>
    <row r="2636" spans="1:20" ht="15.75" x14ac:dyDescent="0.25">
      <c r="A2636" s="2">
        <v>2646</v>
      </c>
      <c r="B2636" s="3">
        <v>46377</v>
      </c>
      <c r="C2636" s="4" t="s">
        <v>26</v>
      </c>
      <c r="D2636" s="4" t="s">
        <v>27</v>
      </c>
      <c r="E2636" s="4" t="s">
        <v>22</v>
      </c>
      <c r="F2636" s="4" t="s">
        <v>23</v>
      </c>
      <c r="G2636" s="4" t="s">
        <v>54</v>
      </c>
      <c r="H2636" s="4" t="s">
        <v>62</v>
      </c>
      <c r="I2636" s="5">
        <v>1</v>
      </c>
      <c r="J2636" s="6">
        <v>35.799999999999997</v>
      </c>
      <c r="K2636" s="7">
        <v>0.05</v>
      </c>
      <c r="L2636" s="6">
        <v>14.12</v>
      </c>
      <c r="M2636" s="6">
        <f t="shared" si="164"/>
        <v>34.01</v>
      </c>
      <c r="N2636" s="6">
        <f t="shared" si="165"/>
        <v>14.12</v>
      </c>
      <c r="O2636" s="6">
        <f t="shared" si="166"/>
        <v>19.89</v>
      </c>
      <c r="P2636" s="8">
        <f t="shared" si="167"/>
        <v>0.58482799176712741</v>
      </c>
      <c r="Q2636" s="9">
        <f>YEAR(SalesDataTable[[#This Row],[Order Date]])</f>
        <v>2026</v>
      </c>
      <c r="R2636" s="8" t="str">
        <f>"Q"&amp;ROUNDUP(MONTH(SalesDataTable[[#This Row],[Order Date]])/3,0)</f>
        <v>Q4</v>
      </c>
      <c r="S2636" s="5">
        <f>MONTH(SalesDataTable[[#This Row],[Order Date]])</f>
        <v>12</v>
      </c>
      <c r="T2636" s="8" t="str">
        <f>TEXT(SalesDataTable[[#This Row],[Order Date]],"mmm")</f>
        <v>Dec</v>
      </c>
    </row>
    <row r="2637" spans="1:20" ht="15.75" x14ac:dyDescent="0.25">
      <c r="A2637" s="2">
        <v>3044</v>
      </c>
      <c r="B2637" s="3">
        <v>46377</v>
      </c>
      <c r="C2637" s="4" t="s">
        <v>26</v>
      </c>
      <c r="D2637" s="4" t="s">
        <v>47</v>
      </c>
      <c r="E2637" s="4" t="s">
        <v>28</v>
      </c>
      <c r="F2637" s="4" t="s">
        <v>36</v>
      </c>
      <c r="G2637" s="4" t="s">
        <v>24</v>
      </c>
      <c r="H2637" s="4" t="s">
        <v>46</v>
      </c>
      <c r="I2637" s="5">
        <v>4</v>
      </c>
      <c r="J2637" s="6">
        <v>40.64</v>
      </c>
      <c r="K2637" s="7">
        <v>0.1</v>
      </c>
      <c r="L2637" s="6">
        <v>16.260000000000002</v>
      </c>
      <c r="M2637" s="6">
        <f t="shared" si="164"/>
        <v>146.304</v>
      </c>
      <c r="N2637" s="6">
        <f t="shared" si="165"/>
        <v>65.040000000000006</v>
      </c>
      <c r="O2637" s="6">
        <f t="shared" si="166"/>
        <v>81.263999999999996</v>
      </c>
      <c r="P2637" s="8">
        <f t="shared" si="167"/>
        <v>0.55544619422572172</v>
      </c>
      <c r="Q2637" s="9">
        <f>YEAR(SalesDataTable[[#This Row],[Order Date]])</f>
        <v>2026</v>
      </c>
      <c r="R2637" s="8" t="str">
        <f>"Q"&amp;ROUNDUP(MONTH(SalesDataTable[[#This Row],[Order Date]])/3,0)</f>
        <v>Q4</v>
      </c>
      <c r="S2637" s="5">
        <f>MONTH(SalesDataTable[[#This Row],[Order Date]])</f>
        <v>12</v>
      </c>
      <c r="T2637" s="8" t="str">
        <f>TEXT(SalesDataTable[[#This Row],[Order Date]],"mmm")</f>
        <v>Dec</v>
      </c>
    </row>
    <row r="2638" spans="1:20" ht="15.75" x14ac:dyDescent="0.25">
      <c r="A2638" s="2">
        <v>3065</v>
      </c>
      <c r="B2638" s="3">
        <v>46377</v>
      </c>
      <c r="C2638" s="4" t="s">
        <v>31</v>
      </c>
      <c r="D2638" s="4" t="s">
        <v>59</v>
      </c>
      <c r="E2638" s="4" t="s">
        <v>22</v>
      </c>
      <c r="F2638" s="4" t="s">
        <v>33</v>
      </c>
      <c r="G2638" s="4" t="s">
        <v>43</v>
      </c>
      <c r="H2638" s="4" t="s">
        <v>60</v>
      </c>
      <c r="I2638" s="5">
        <v>3</v>
      </c>
      <c r="J2638" s="6">
        <v>81.510000000000005</v>
      </c>
      <c r="K2638" s="7">
        <v>0.05</v>
      </c>
      <c r="L2638" s="6">
        <v>39.9</v>
      </c>
      <c r="M2638" s="6">
        <f t="shared" si="164"/>
        <v>232.30350000000001</v>
      </c>
      <c r="N2638" s="6">
        <f t="shared" si="165"/>
        <v>119.69999999999999</v>
      </c>
      <c r="O2638" s="6">
        <f t="shared" si="166"/>
        <v>112.60350000000003</v>
      </c>
      <c r="P2638" s="8">
        <f t="shared" si="167"/>
        <v>0.48472580051527425</v>
      </c>
      <c r="Q2638" s="9">
        <f>YEAR(SalesDataTable[[#This Row],[Order Date]])</f>
        <v>2026</v>
      </c>
      <c r="R2638" s="8" t="str">
        <f>"Q"&amp;ROUNDUP(MONTH(SalesDataTable[[#This Row],[Order Date]])/3,0)</f>
        <v>Q4</v>
      </c>
      <c r="S2638" s="5">
        <f>MONTH(SalesDataTable[[#This Row],[Order Date]])</f>
        <v>12</v>
      </c>
      <c r="T2638" s="8" t="str">
        <f>TEXT(SalesDataTable[[#This Row],[Order Date]],"mmm")</f>
        <v>Dec</v>
      </c>
    </row>
    <row r="2639" spans="1:20" ht="15.75" x14ac:dyDescent="0.25">
      <c r="A2639" s="2">
        <v>3365</v>
      </c>
      <c r="B2639" s="3">
        <v>46377</v>
      </c>
      <c r="C2639" s="4" t="s">
        <v>40</v>
      </c>
      <c r="D2639" s="4" t="s">
        <v>51</v>
      </c>
      <c r="E2639" s="4" t="s">
        <v>39</v>
      </c>
      <c r="F2639" s="4" t="s">
        <v>33</v>
      </c>
      <c r="G2639" s="4" t="s">
        <v>54</v>
      </c>
      <c r="H2639" s="4" t="s">
        <v>58</v>
      </c>
      <c r="I2639" s="5">
        <v>2</v>
      </c>
      <c r="J2639" s="6">
        <v>122.4</v>
      </c>
      <c r="K2639" s="7">
        <v>0.1</v>
      </c>
      <c r="L2639" s="6">
        <v>71.09</v>
      </c>
      <c r="M2639" s="6">
        <f t="shared" si="164"/>
        <v>220.32000000000002</v>
      </c>
      <c r="N2639" s="6">
        <f t="shared" si="165"/>
        <v>142.18</v>
      </c>
      <c r="O2639" s="6">
        <f t="shared" si="166"/>
        <v>78.140000000000015</v>
      </c>
      <c r="P2639" s="8">
        <f t="shared" si="167"/>
        <v>0.35466594045025424</v>
      </c>
      <c r="Q2639" s="9">
        <f>YEAR(SalesDataTable[[#This Row],[Order Date]])</f>
        <v>2026</v>
      </c>
      <c r="R2639" s="8" t="str">
        <f>"Q"&amp;ROUNDUP(MONTH(SalesDataTable[[#This Row],[Order Date]])/3,0)</f>
        <v>Q4</v>
      </c>
      <c r="S2639" s="5">
        <f>MONTH(SalesDataTable[[#This Row],[Order Date]])</f>
        <v>12</v>
      </c>
      <c r="T2639" s="8" t="str">
        <f>TEXT(SalesDataTable[[#This Row],[Order Date]],"mmm")</f>
        <v>Dec</v>
      </c>
    </row>
    <row r="2640" spans="1:20" ht="15.75" x14ac:dyDescent="0.25">
      <c r="A2640" s="2">
        <v>4042</v>
      </c>
      <c r="B2640" s="3">
        <v>46377</v>
      </c>
      <c r="C2640" s="4" t="s">
        <v>20</v>
      </c>
      <c r="D2640" s="4" t="s">
        <v>56</v>
      </c>
      <c r="E2640" s="4" t="s">
        <v>48</v>
      </c>
      <c r="F2640" s="4" t="s">
        <v>23</v>
      </c>
      <c r="G2640" s="4" t="s">
        <v>34</v>
      </c>
      <c r="H2640" s="4" t="s">
        <v>52</v>
      </c>
      <c r="I2640" s="5">
        <v>1</v>
      </c>
      <c r="J2640" s="6">
        <v>45.94</v>
      </c>
      <c r="K2640" s="7">
        <v>0.05</v>
      </c>
      <c r="L2640" s="6">
        <v>18.100000000000001</v>
      </c>
      <c r="M2640" s="6">
        <f t="shared" si="164"/>
        <v>43.642999999999994</v>
      </c>
      <c r="N2640" s="6">
        <f t="shared" si="165"/>
        <v>18.100000000000001</v>
      </c>
      <c r="O2640" s="6">
        <f t="shared" si="166"/>
        <v>25.542999999999992</v>
      </c>
      <c r="P2640" s="8">
        <f t="shared" si="167"/>
        <v>0.58527140664024002</v>
      </c>
      <c r="Q2640" s="9">
        <f>YEAR(SalesDataTable[[#This Row],[Order Date]])</f>
        <v>2026</v>
      </c>
      <c r="R2640" s="8" t="str">
        <f>"Q"&amp;ROUNDUP(MONTH(SalesDataTable[[#This Row],[Order Date]])/3,0)</f>
        <v>Q4</v>
      </c>
      <c r="S2640" s="5">
        <f>MONTH(SalesDataTable[[#This Row],[Order Date]])</f>
        <v>12</v>
      </c>
      <c r="T2640" s="8" t="str">
        <f>TEXT(SalesDataTable[[#This Row],[Order Date]],"mmm")</f>
        <v>Dec</v>
      </c>
    </row>
    <row r="2641" spans="1:20" ht="15.75" x14ac:dyDescent="0.25">
      <c r="A2641" s="2">
        <v>4635</v>
      </c>
      <c r="B2641" s="3">
        <v>46377</v>
      </c>
      <c r="C2641" s="4" t="s">
        <v>40</v>
      </c>
      <c r="D2641" s="4" t="s">
        <v>67</v>
      </c>
      <c r="E2641" s="4" t="s">
        <v>28</v>
      </c>
      <c r="F2641" s="4" t="s">
        <v>23</v>
      </c>
      <c r="G2641" s="4" t="s">
        <v>43</v>
      </c>
      <c r="H2641" s="4" t="s">
        <v>49</v>
      </c>
      <c r="I2641" s="5">
        <v>15</v>
      </c>
      <c r="J2641" s="6">
        <v>196.89</v>
      </c>
      <c r="K2641" s="7">
        <v>0.15</v>
      </c>
      <c r="L2641" s="6">
        <v>105.09</v>
      </c>
      <c r="M2641" s="6">
        <f t="shared" si="164"/>
        <v>2510.3474999999999</v>
      </c>
      <c r="N2641" s="6">
        <f t="shared" si="165"/>
        <v>1576.3500000000001</v>
      </c>
      <c r="O2641" s="6">
        <f t="shared" si="166"/>
        <v>933.99749999999972</v>
      </c>
      <c r="P2641" s="8">
        <f t="shared" si="167"/>
        <v>0.37205904760197533</v>
      </c>
      <c r="Q2641" s="9">
        <f>YEAR(SalesDataTable[[#This Row],[Order Date]])</f>
        <v>2026</v>
      </c>
      <c r="R2641" s="8" t="str">
        <f>"Q"&amp;ROUNDUP(MONTH(SalesDataTable[[#This Row],[Order Date]])/3,0)</f>
        <v>Q4</v>
      </c>
      <c r="S2641" s="5">
        <f>MONTH(SalesDataTable[[#This Row],[Order Date]])</f>
        <v>12</v>
      </c>
      <c r="T2641" s="8" t="str">
        <f>TEXT(SalesDataTable[[#This Row],[Order Date]],"mmm")</f>
        <v>Dec</v>
      </c>
    </row>
    <row r="2642" spans="1:20" ht="15.75" x14ac:dyDescent="0.25">
      <c r="A2642" s="2">
        <v>4748</v>
      </c>
      <c r="B2642" s="3">
        <v>46377</v>
      </c>
      <c r="C2642" s="4" t="s">
        <v>40</v>
      </c>
      <c r="D2642" s="4" t="s">
        <v>67</v>
      </c>
      <c r="E2642" s="4" t="s">
        <v>39</v>
      </c>
      <c r="F2642" s="4" t="s">
        <v>36</v>
      </c>
      <c r="G2642" s="4" t="s">
        <v>24</v>
      </c>
      <c r="H2642" s="4" t="s">
        <v>42</v>
      </c>
      <c r="I2642" s="5">
        <v>1</v>
      </c>
      <c r="J2642" s="6">
        <v>51.18</v>
      </c>
      <c r="K2642" s="7">
        <v>0.05</v>
      </c>
      <c r="L2642" s="6">
        <v>22.98</v>
      </c>
      <c r="M2642" s="6">
        <f t="shared" si="164"/>
        <v>48.620999999999995</v>
      </c>
      <c r="N2642" s="6">
        <f t="shared" si="165"/>
        <v>22.98</v>
      </c>
      <c r="O2642" s="6">
        <f t="shared" si="166"/>
        <v>25.640999999999995</v>
      </c>
      <c r="P2642" s="8">
        <f t="shared" si="167"/>
        <v>0.52736471894860237</v>
      </c>
      <c r="Q2642" s="9">
        <f>YEAR(SalesDataTable[[#This Row],[Order Date]])</f>
        <v>2026</v>
      </c>
      <c r="R2642" s="8" t="str">
        <f>"Q"&amp;ROUNDUP(MONTH(SalesDataTable[[#This Row],[Order Date]])/3,0)</f>
        <v>Q4</v>
      </c>
      <c r="S2642" s="5">
        <f>MONTH(SalesDataTable[[#This Row],[Order Date]])</f>
        <v>12</v>
      </c>
      <c r="T2642" s="8" t="str">
        <f>TEXT(SalesDataTable[[#This Row],[Order Date]],"mmm")</f>
        <v>Dec</v>
      </c>
    </row>
    <row r="2643" spans="1:20" ht="15.75" x14ac:dyDescent="0.25">
      <c r="A2643" s="2">
        <v>342</v>
      </c>
      <c r="B2643" s="3">
        <v>46378</v>
      </c>
      <c r="C2643" s="4" t="s">
        <v>26</v>
      </c>
      <c r="D2643" s="4" t="s">
        <v>47</v>
      </c>
      <c r="E2643" s="4" t="s">
        <v>39</v>
      </c>
      <c r="F2643" s="4" t="s">
        <v>33</v>
      </c>
      <c r="G2643" s="4" t="s">
        <v>24</v>
      </c>
      <c r="H2643" s="4" t="s">
        <v>46</v>
      </c>
      <c r="I2643" s="5">
        <v>3</v>
      </c>
      <c r="J2643" s="6">
        <v>40.78</v>
      </c>
      <c r="K2643" s="7">
        <v>0.15</v>
      </c>
      <c r="L2643" s="6">
        <v>16.73</v>
      </c>
      <c r="M2643" s="6">
        <f t="shared" si="164"/>
        <v>103.989</v>
      </c>
      <c r="N2643" s="6">
        <f t="shared" si="165"/>
        <v>50.19</v>
      </c>
      <c r="O2643" s="6">
        <f t="shared" si="166"/>
        <v>53.799000000000007</v>
      </c>
      <c r="P2643" s="8">
        <f t="shared" si="167"/>
        <v>0.51735279693044456</v>
      </c>
      <c r="Q2643" s="9">
        <f>YEAR(SalesDataTable[[#This Row],[Order Date]])</f>
        <v>2026</v>
      </c>
      <c r="R2643" s="8" t="str">
        <f>"Q"&amp;ROUNDUP(MONTH(SalesDataTable[[#This Row],[Order Date]])/3,0)</f>
        <v>Q4</v>
      </c>
      <c r="S2643" s="5">
        <f>MONTH(SalesDataTable[[#This Row],[Order Date]])</f>
        <v>12</v>
      </c>
      <c r="T2643" s="8" t="str">
        <f>TEXT(SalesDataTable[[#This Row],[Order Date]],"mmm")</f>
        <v>Dec</v>
      </c>
    </row>
    <row r="2644" spans="1:20" ht="15.75" x14ac:dyDescent="0.25">
      <c r="A2644" s="2">
        <v>676</v>
      </c>
      <c r="B2644" s="3">
        <v>46378</v>
      </c>
      <c r="C2644" s="4" t="s">
        <v>31</v>
      </c>
      <c r="D2644" s="4" t="s">
        <v>38</v>
      </c>
      <c r="E2644" s="4" t="s">
        <v>48</v>
      </c>
      <c r="F2644" s="4" t="s">
        <v>23</v>
      </c>
      <c r="G2644" s="4" t="s">
        <v>43</v>
      </c>
      <c r="H2644" s="4" t="s">
        <v>49</v>
      </c>
      <c r="I2644" s="5">
        <v>1</v>
      </c>
      <c r="J2644" s="6">
        <v>195.63</v>
      </c>
      <c r="K2644" s="7">
        <v>0.05</v>
      </c>
      <c r="L2644" s="6">
        <v>102.13</v>
      </c>
      <c r="M2644" s="6">
        <f t="shared" si="164"/>
        <v>185.84849999999997</v>
      </c>
      <c r="N2644" s="6">
        <f t="shared" si="165"/>
        <v>102.13</v>
      </c>
      <c r="O2644" s="6">
        <f t="shared" si="166"/>
        <v>83.718499999999977</v>
      </c>
      <c r="P2644" s="8">
        <f t="shared" si="167"/>
        <v>0.45046637449320276</v>
      </c>
      <c r="Q2644" s="9">
        <f>YEAR(SalesDataTable[[#This Row],[Order Date]])</f>
        <v>2026</v>
      </c>
      <c r="R2644" s="8" t="str">
        <f>"Q"&amp;ROUNDUP(MONTH(SalesDataTable[[#This Row],[Order Date]])/3,0)</f>
        <v>Q4</v>
      </c>
      <c r="S2644" s="5">
        <f>MONTH(SalesDataTable[[#This Row],[Order Date]])</f>
        <v>12</v>
      </c>
      <c r="T2644" s="8" t="str">
        <f>TEXT(SalesDataTable[[#This Row],[Order Date]],"mmm")</f>
        <v>Dec</v>
      </c>
    </row>
    <row r="2645" spans="1:20" ht="15.75" x14ac:dyDescent="0.25">
      <c r="A2645" s="2">
        <v>1912</v>
      </c>
      <c r="B2645" s="3">
        <v>46378</v>
      </c>
      <c r="C2645" s="4" t="s">
        <v>31</v>
      </c>
      <c r="D2645" s="4" t="s">
        <v>45</v>
      </c>
      <c r="E2645" s="4" t="s">
        <v>28</v>
      </c>
      <c r="F2645" s="4" t="s">
        <v>23</v>
      </c>
      <c r="G2645" s="4" t="s">
        <v>34</v>
      </c>
      <c r="H2645" s="4" t="s">
        <v>64</v>
      </c>
      <c r="I2645" s="5">
        <v>10</v>
      </c>
      <c r="J2645" s="6">
        <v>134.86000000000001</v>
      </c>
      <c r="K2645" s="7">
        <v>0.1</v>
      </c>
      <c r="L2645" s="6">
        <v>65.3</v>
      </c>
      <c r="M2645" s="6">
        <f t="shared" si="164"/>
        <v>1213.7400000000002</v>
      </c>
      <c r="N2645" s="6">
        <f t="shared" si="165"/>
        <v>653</v>
      </c>
      <c r="O2645" s="6">
        <f t="shared" si="166"/>
        <v>560.74000000000024</v>
      </c>
      <c r="P2645" s="8">
        <f t="shared" si="167"/>
        <v>0.46199350767050612</v>
      </c>
      <c r="Q2645" s="9">
        <f>YEAR(SalesDataTable[[#This Row],[Order Date]])</f>
        <v>2026</v>
      </c>
      <c r="R2645" s="8" t="str">
        <f>"Q"&amp;ROUNDUP(MONTH(SalesDataTable[[#This Row],[Order Date]])/3,0)</f>
        <v>Q4</v>
      </c>
      <c r="S2645" s="5">
        <f>MONTH(SalesDataTable[[#This Row],[Order Date]])</f>
        <v>12</v>
      </c>
      <c r="T2645" s="8" t="str">
        <f>TEXT(SalesDataTable[[#This Row],[Order Date]],"mmm")</f>
        <v>Dec</v>
      </c>
    </row>
    <row r="2646" spans="1:20" ht="15.75" x14ac:dyDescent="0.25">
      <c r="A2646" s="2">
        <v>2065</v>
      </c>
      <c r="B2646" s="3">
        <v>46378</v>
      </c>
      <c r="C2646" s="4" t="s">
        <v>40</v>
      </c>
      <c r="D2646" s="4" t="s">
        <v>41</v>
      </c>
      <c r="E2646" s="4" t="s">
        <v>22</v>
      </c>
      <c r="F2646" s="4" t="s">
        <v>33</v>
      </c>
      <c r="G2646" s="4" t="s">
        <v>24</v>
      </c>
      <c r="H2646" s="4" t="s">
        <v>25</v>
      </c>
      <c r="I2646" s="5">
        <v>1</v>
      </c>
      <c r="J2646" s="6">
        <v>83.15</v>
      </c>
      <c r="K2646" s="7">
        <v>0</v>
      </c>
      <c r="L2646" s="6">
        <v>42.3</v>
      </c>
      <c r="M2646" s="6">
        <f t="shared" si="164"/>
        <v>83.15</v>
      </c>
      <c r="N2646" s="6">
        <f t="shared" si="165"/>
        <v>42.3</v>
      </c>
      <c r="O2646" s="6">
        <f t="shared" si="166"/>
        <v>40.850000000000009</v>
      </c>
      <c r="P2646" s="8">
        <f t="shared" si="167"/>
        <v>0.49128081779915822</v>
      </c>
      <c r="Q2646" s="9">
        <f>YEAR(SalesDataTable[[#This Row],[Order Date]])</f>
        <v>2026</v>
      </c>
      <c r="R2646" s="8" t="str">
        <f>"Q"&amp;ROUNDUP(MONTH(SalesDataTable[[#This Row],[Order Date]])/3,0)</f>
        <v>Q4</v>
      </c>
      <c r="S2646" s="5">
        <f>MONTH(SalesDataTable[[#This Row],[Order Date]])</f>
        <v>12</v>
      </c>
      <c r="T2646" s="8" t="str">
        <f>TEXT(SalesDataTable[[#This Row],[Order Date]],"mmm")</f>
        <v>Dec</v>
      </c>
    </row>
    <row r="2647" spans="1:20" ht="15.75" x14ac:dyDescent="0.25">
      <c r="A2647" s="2">
        <v>3136</v>
      </c>
      <c r="B2647" s="3">
        <v>46378</v>
      </c>
      <c r="C2647" s="4" t="s">
        <v>26</v>
      </c>
      <c r="D2647" s="4" t="s">
        <v>47</v>
      </c>
      <c r="E2647" s="4" t="s">
        <v>48</v>
      </c>
      <c r="F2647" s="4" t="s">
        <v>36</v>
      </c>
      <c r="G2647" s="4" t="s">
        <v>24</v>
      </c>
      <c r="H2647" s="4" t="s">
        <v>25</v>
      </c>
      <c r="I2647" s="5">
        <v>1</v>
      </c>
      <c r="J2647" s="6">
        <v>81.599999999999994</v>
      </c>
      <c r="K2647" s="7">
        <v>0.15</v>
      </c>
      <c r="L2647" s="6">
        <v>42</v>
      </c>
      <c r="M2647" s="6">
        <f t="shared" si="164"/>
        <v>69.36</v>
      </c>
      <c r="N2647" s="6">
        <f t="shared" si="165"/>
        <v>42</v>
      </c>
      <c r="O2647" s="6">
        <f t="shared" si="166"/>
        <v>27.36</v>
      </c>
      <c r="P2647" s="8">
        <f t="shared" si="167"/>
        <v>0.3944636678200692</v>
      </c>
      <c r="Q2647" s="9">
        <f>YEAR(SalesDataTable[[#This Row],[Order Date]])</f>
        <v>2026</v>
      </c>
      <c r="R2647" s="8" t="str">
        <f>"Q"&amp;ROUNDUP(MONTH(SalesDataTable[[#This Row],[Order Date]])/3,0)</f>
        <v>Q4</v>
      </c>
      <c r="S2647" s="5">
        <f>MONTH(SalesDataTable[[#This Row],[Order Date]])</f>
        <v>12</v>
      </c>
      <c r="T2647" s="8" t="str">
        <f>TEXT(SalesDataTable[[#This Row],[Order Date]],"mmm")</f>
        <v>Dec</v>
      </c>
    </row>
    <row r="2648" spans="1:20" ht="15.75" x14ac:dyDescent="0.25">
      <c r="A2648" s="2">
        <v>3423</v>
      </c>
      <c r="B2648" s="3">
        <v>46378</v>
      </c>
      <c r="C2648" s="4" t="s">
        <v>40</v>
      </c>
      <c r="D2648" s="4" t="s">
        <v>51</v>
      </c>
      <c r="E2648" s="4" t="s">
        <v>39</v>
      </c>
      <c r="F2648" s="4" t="s">
        <v>36</v>
      </c>
      <c r="G2648" s="4" t="s">
        <v>34</v>
      </c>
      <c r="H2648" s="4" t="s">
        <v>52</v>
      </c>
      <c r="I2648" s="5">
        <v>5</v>
      </c>
      <c r="J2648" s="6">
        <v>47.67</v>
      </c>
      <c r="K2648" s="7">
        <v>0.1</v>
      </c>
      <c r="L2648" s="6">
        <v>17.84</v>
      </c>
      <c r="M2648" s="6">
        <f t="shared" si="164"/>
        <v>214.51500000000001</v>
      </c>
      <c r="N2648" s="6">
        <f t="shared" si="165"/>
        <v>89.2</v>
      </c>
      <c r="O2648" s="6">
        <f t="shared" si="166"/>
        <v>125.31500000000001</v>
      </c>
      <c r="P2648" s="8">
        <f t="shared" si="167"/>
        <v>0.5841782625923595</v>
      </c>
      <c r="Q2648" s="9">
        <f>YEAR(SalesDataTable[[#This Row],[Order Date]])</f>
        <v>2026</v>
      </c>
      <c r="R2648" s="8" t="str">
        <f>"Q"&amp;ROUNDUP(MONTH(SalesDataTable[[#This Row],[Order Date]])/3,0)</f>
        <v>Q4</v>
      </c>
      <c r="S2648" s="5">
        <f>MONTH(SalesDataTable[[#This Row],[Order Date]])</f>
        <v>12</v>
      </c>
      <c r="T2648" s="8" t="str">
        <f>TEXT(SalesDataTable[[#This Row],[Order Date]],"mmm")</f>
        <v>Dec</v>
      </c>
    </row>
    <row r="2649" spans="1:20" ht="15.75" x14ac:dyDescent="0.25">
      <c r="A2649" s="2">
        <v>3746</v>
      </c>
      <c r="B2649" s="3">
        <v>46378</v>
      </c>
      <c r="C2649" s="4" t="s">
        <v>40</v>
      </c>
      <c r="D2649" s="4" t="s">
        <v>51</v>
      </c>
      <c r="E2649" s="4" t="s">
        <v>39</v>
      </c>
      <c r="F2649" s="4" t="s">
        <v>36</v>
      </c>
      <c r="G2649" s="4" t="s">
        <v>24</v>
      </c>
      <c r="H2649" s="4" t="s">
        <v>42</v>
      </c>
      <c r="I2649" s="5">
        <v>2</v>
      </c>
      <c r="J2649" s="6">
        <v>50.96</v>
      </c>
      <c r="K2649" s="7">
        <v>0.15</v>
      </c>
      <c r="L2649" s="6">
        <v>22.59</v>
      </c>
      <c r="M2649" s="6">
        <f t="shared" si="164"/>
        <v>86.632000000000005</v>
      </c>
      <c r="N2649" s="6">
        <f t="shared" si="165"/>
        <v>45.18</v>
      </c>
      <c r="O2649" s="6">
        <f t="shared" si="166"/>
        <v>41.452000000000005</v>
      </c>
      <c r="P2649" s="8">
        <f t="shared" si="167"/>
        <v>0.47848370117277683</v>
      </c>
      <c r="Q2649" s="9">
        <f>YEAR(SalesDataTable[[#This Row],[Order Date]])</f>
        <v>2026</v>
      </c>
      <c r="R2649" s="8" t="str">
        <f>"Q"&amp;ROUNDUP(MONTH(SalesDataTable[[#This Row],[Order Date]])/3,0)</f>
        <v>Q4</v>
      </c>
      <c r="S2649" s="5">
        <f>MONTH(SalesDataTable[[#This Row],[Order Date]])</f>
        <v>12</v>
      </c>
      <c r="T2649" s="8" t="str">
        <f>TEXT(SalesDataTable[[#This Row],[Order Date]],"mmm")</f>
        <v>Dec</v>
      </c>
    </row>
    <row r="2650" spans="1:20" ht="15.75" x14ac:dyDescent="0.25">
      <c r="A2650" s="2">
        <v>1198</v>
      </c>
      <c r="B2650" s="3">
        <v>46379</v>
      </c>
      <c r="C2650" s="4" t="s">
        <v>40</v>
      </c>
      <c r="D2650" s="4" t="s">
        <v>51</v>
      </c>
      <c r="E2650" s="4" t="s">
        <v>39</v>
      </c>
      <c r="F2650" s="4" t="s">
        <v>33</v>
      </c>
      <c r="G2650" s="4" t="s">
        <v>34</v>
      </c>
      <c r="H2650" s="4" t="s">
        <v>52</v>
      </c>
      <c r="I2650" s="5">
        <v>5</v>
      </c>
      <c r="J2650" s="6">
        <v>47.69</v>
      </c>
      <c r="K2650" s="7">
        <v>0.05</v>
      </c>
      <c r="L2650" s="6">
        <v>18.23</v>
      </c>
      <c r="M2650" s="6">
        <f t="shared" si="164"/>
        <v>226.52749999999997</v>
      </c>
      <c r="N2650" s="6">
        <f t="shared" si="165"/>
        <v>91.15</v>
      </c>
      <c r="O2650" s="6">
        <f t="shared" si="166"/>
        <v>135.37749999999997</v>
      </c>
      <c r="P2650" s="8">
        <f t="shared" si="167"/>
        <v>0.59762059794064726</v>
      </c>
      <c r="Q2650" s="9">
        <f>YEAR(SalesDataTable[[#This Row],[Order Date]])</f>
        <v>2026</v>
      </c>
      <c r="R2650" s="8" t="str">
        <f>"Q"&amp;ROUNDUP(MONTH(SalesDataTable[[#This Row],[Order Date]])/3,0)</f>
        <v>Q4</v>
      </c>
      <c r="S2650" s="5">
        <f>MONTH(SalesDataTable[[#This Row],[Order Date]])</f>
        <v>12</v>
      </c>
      <c r="T2650" s="8" t="str">
        <f>TEXT(SalesDataTable[[#This Row],[Order Date]],"mmm")</f>
        <v>Dec</v>
      </c>
    </row>
    <row r="2651" spans="1:20" ht="15.75" x14ac:dyDescent="0.25">
      <c r="A2651" s="2">
        <v>2123</v>
      </c>
      <c r="B2651" s="3">
        <v>46379</v>
      </c>
      <c r="C2651" s="4" t="s">
        <v>40</v>
      </c>
      <c r="D2651" s="4" t="s">
        <v>53</v>
      </c>
      <c r="E2651" s="4" t="s">
        <v>22</v>
      </c>
      <c r="F2651" s="4" t="s">
        <v>23</v>
      </c>
      <c r="G2651" s="4" t="s">
        <v>29</v>
      </c>
      <c r="H2651" s="4" t="s">
        <v>30</v>
      </c>
      <c r="I2651" s="5">
        <v>1</v>
      </c>
      <c r="J2651" s="6">
        <v>91.08</v>
      </c>
      <c r="K2651" s="7">
        <v>0.2</v>
      </c>
      <c r="L2651" s="6">
        <v>46.14</v>
      </c>
      <c r="M2651" s="6">
        <f t="shared" si="164"/>
        <v>72.864000000000004</v>
      </c>
      <c r="N2651" s="6">
        <f t="shared" si="165"/>
        <v>46.14</v>
      </c>
      <c r="O2651" s="6">
        <f t="shared" si="166"/>
        <v>26.724000000000004</v>
      </c>
      <c r="P2651" s="8">
        <f t="shared" si="167"/>
        <v>0.36676548089591571</v>
      </c>
      <c r="Q2651" s="9">
        <f>YEAR(SalesDataTable[[#This Row],[Order Date]])</f>
        <v>2026</v>
      </c>
      <c r="R2651" s="8" t="str">
        <f>"Q"&amp;ROUNDUP(MONTH(SalesDataTable[[#This Row],[Order Date]])/3,0)</f>
        <v>Q4</v>
      </c>
      <c r="S2651" s="5">
        <f>MONTH(SalesDataTable[[#This Row],[Order Date]])</f>
        <v>12</v>
      </c>
      <c r="T2651" s="8" t="str">
        <f>TEXT(SalesDataTable[[#This Row],[Order Date]],"mmm")</f>
        <v>Dec</v>
      </c>
    </row>
    <row r="2652" spans="1:20" ht="15.75" x14ac:dyDescent="0.25">
      <c r="A2652" s="2">
        <v>2586</v>
      </c>
      <c r="B2652" s="3">
        <v>46379</v>
      </c>
      <c r="C2652" s="4" t="s">
        <v>26</v>
      </c>
      <c r="D2652" s="4" t="s">
        <v>69</v>
      </c>
      <c r="E2652" s="4" t="s">
        <v>39</v>
      </c>
      <c r="F2652" s="4" t="s">
        <v>33</v>
      </c>
      <c r="G2652" s="4" t="s">
        <v>29</v>
      </c>
      <c r="H2652" s="4" t="s">
        <v>37</v>
      </c>
      <c r="I2652" s="5">
        <v>1</v>
      </c>
      <c r="J2652" s="6">
        <v>143.84</v>
      </c>
      <c r="K2652" s="7">
        <v>0.15</v>
      </c>
      <c r="L2652" s="6">
        <v>78.17</v>
      </c>
      <c r="M2652" s="6">
        <f t="shared" si="164"/>
        <v>122.264</v>
      </c>
      <c r="N2652" s="6">
        <f t="shared" si="165"/>
        <v>78.17</v>
      </c>
      <c r="O2652" s="6">
        <f t="shared" si="166"/>
        <v>44.093999999999994</v>
      </c>
      <c r="P2652" s="8">
        <f t="shared" si="167"/>
        <v>0.360645815612118</v>
      </c>
      <c r="Q2652" s="9">
        <f>YEAR(SalesDataTable[[#This Row],[Order Date]])</f>
        <v>2026</v>
      </c>
      <c r="R2652" s="8" t="str">
        <f>"Q"&amp;ROUNDUP(MONTH(SalesDataTable[[#This Row],[Order Date]])/3,0)</f>
        <v>Q4</v>
      </c>
      <c r="S2652" s="5">
        <f>MONTH(SalesDataTable[[#This Row],[Order Date]])</f>
        <v>12</v>
      </c>
      <c r="T2652" s="8" t="str">
        <f>TEXT(SalesDataTable[[#This Row],[Order Date]],"mmm")</f>
        <v>Dec</v>
      </c>
    </row>
    <row r="2653" spans="1:20" ht="15.75" x14ac:dyDescent="0.25">
      <c r="A2653" s="2">
        <v>3048</v>
      </c>
      <c r="B2653" s="3">
        <v>46379</v>
      </c>
      <c r="C2653" s="4" t="s">
        <v>26</v>
      </c>
      <c r="D2653" s="4" t="s">
        <v>47</v>
      </c>
      <c r="E2653" s="4" t="s">
        <v>22</v>
      </c>
      <c r="F2653" s="4" t="s">
        <v>33</v>
      </c>
      <c r="G2653" s="4" t="s">
        <v>24</v>
      </c>
      <c r="H2653" s="4" t="s">
        <v>50</v>
      </c>
      <c r="I2653" s="5">
        <v>1</v>
      </c>
      <c r="J2653" s="6">
        <v>102.66</v>
      </c>
      <c r="K2653" s="7">
        <v>0.05</v>
      </c>
      <c r="L2653" s="6">
        <v>49.2</v>
      </c>
      <c r="M2653" s="6">
        <f t="shared" si="164"/>
        <v>97.526999999999987</v>
      </c>
      <c r="N2653" s="6">
        <f t="shared" si="165"/>
        <v>49.2</v>
      </c>
      <c r="O2653" s="6">
        <f t="shared" si="166"/>
        <v>48.326999999999984</v>
      </c>
      <c r="P2653" s="8">
        <f t="shared" si="167"/>
        <v>0.4955243163431664</v>
      </c>
      <c r="Q2653" s="9">
        <f>YEAR(SalesDataTable[[#This Row],[Order Date]])</f>
        <v>2026</v>
      </c>
      <c r="R2653" s="8" t="str">
        <f>"Q"&amp;ROUNDUP(MONTH(SalesDataTable[[#This Row],[Order Date]])/3,0)</f>
        <v>Q4</v>
      </c>
      <c r="S2653" s="5">
        <f>MONTH(SalesDataTable[[#This Row],[Order Date]])</f>
        <v>12</v>
      </c>
      <c r="T2653" s="8" t="str">
        <f>TEXT(SalesDataTable[[#This Row],[Order Date]],"mmm")</f>
        <v>Dec</v>
      </c>
    </row>
    <row r="2654" spans="1:20" ht="15.75" x14ac:dyDescent="0.25">
      <c r="A2654" s="2">
        <v>3838</v>
      </c>
      <c r="B2654" s="3">
        <v>46379</v>
      </c>
      <c r="C2654" s="4" t="s">
        <v>26</v>
      </c>
      <c r="D2654" s="4" t="s">
        <v>61</v>
      </c>
      <c r="E2654" s="4" t="s">
        <v>39</v>
      </c>
      <c r="F2654" s="4" t="s">
        <v>33</v>
      </c>
      <c r="G2654" s="4" t="s">
        <v>54</v>
      </c>
      <c r="H2654" s="4" t="s">
        <v>55</v>
      </c>
      <c r="I2654" s="5">
        <v>2</v>
      </c>
      <c r="J2654" s="6">
        <v>40.32</v>
      </c>
      <c r="K2654" s="7">
        <v>0</v>
      </c>
      <c r="L2654" s="6">
        <v>14.39</v>
      </c>
      <c r="M2654" s="6">
        <f t="shared" si="164"/>
        <v>80.64</v>
      </c>
      <c r="N2654" s="6">
        <f t="shared" si="165"/>
        <v>28.78</v>
      </c>
      <c r="O2654" s="6">
        <f t="shared" si="166"/>
        <v>51.86</v>
      </c>
      <c r="P2654" s="8">
        <f t="shared" si="167"/>
        <v>0.64310515873015872</v>
      </c>
      <c r="Q2654" s="9">
        <f>YEAR(SalesDataTable[[#This Row],[Order Date]])</f>
        <v>2026</v>
      </c>
      <c r="R2654" s="8" t="str">
        <f>"Q"&amp;ROUNDUP(MONTH(SalesDataTable[[#This Row],[Order Date]])/3,0)</f>
        <v>Q4</v>
      </c>
      <c r="S2654" s="5">
        <f>MONTH(SalesDataTable[[#This Row],[Order Date]])</f>
        <v>12</v>
      </c>
      <c r="T2654" s="8" t="str">
        <f>TEXT(SalesDataTable[[#This Row],[Order Date]],"mmm")</f>
        <v>Dec</v>
      </c>
    </row>
    <row r="2655" spans="1:20" ht="15.75" x14ac:dyDescent="0.25">
      <c r="A2655" s="2">
        <v>4718</v>
      </c>
      <c r="B2655" s="3">
        <v>46379</v>
      </c>
      <c r="C2655" s="4" t="s">
        <v>20</v>
      </c>
      <c r="D2655" s="4" t="s">
        <v>21</v>
      </c>
      <c r="E2655" s="4" t="s">
        <v>39</v>
      </c>
      <c r="F2655" s="4" t="s">
        <v>23</v>
      </c>
      <c r="G2655" s="4" t="s">
        <v>29</v>
      </c>
      <c r="H2655" s="4" t="s">
        <v>57</v>
      </c>
      <c r="I2655" s="5">
        <v>1</v>
      </c>
      <c r="J2655" s="6">
        <v>157.58000000000001</v>
      </c>
      <c r="K2655" s="7">
        <v>0.1</v>
      </c>
      <c r="L2655" s="6">
        <v>80.37</v>
      </c>
      <c r="M2655" s="6">
        <f t="shared" si="164"/>
        <v>141.822</v>
      </c>
      <c r="N2655" s="6">
        <f t="shared" si="165"/>
        <v>80.37</v>
      </c>
      <c r="O2655" s="6">
        <f t="shared" si="166"/>
        <v>61.451999999999998</v>
      </c>
      <c r="P2655" s="8">
        <f t="shared" si="167"/>
        <v>0.43330371874603374</v>
      </c>
      <c r="Q2655" s="9">
        <f>YEAR(SalesDataTable[[#This Row],[Order Date]])</f>
        <v>2026</v>
      </c>
      <c r="R2655" s="8" t="str">
        <f>"Q"&amp;ROUNDUP(MONTH(SalesDataTable[[#This Row],[Order Date]])/3,0)</f>
        <v>Q4</v>
      </c>
      <c r="S2655" s="5">
        <f>MONTH(SalesDataTable[[#This Row],[Order Date]])</f>
        <v>12</v>
      </c>
      <c r="T2655" s="8" t="str">
        <f>TEXT(SalesDataTable[[#This Row],[Order Date]],"mmm")</f>
        <v>Dec</v>
      </c>
    </row>
    <row r="2656" spans="1:20" ht="15.75" x14ac:dyDescent="0.25">
      <c r="A2656" s="2">
        <v>4844</v>
      </c>
      <c r="B2656" s="3">
        <v>46379</v>
      </c>
      <c r="C2656" s="4" t="s">
        <v>26</v>
      </c>
      <c r="D2656" s="4" t="s">
        <v>69</v>
      </c>
      <c r="E2656" s="4" t="s">
        <v>22</v>
      </c>
      <c r="F2656" s="4" t="s">
        <v>33</v>
      </c>
      <c r="G2656" s="4" t="s">
        <v>54</v>
      </c>
      <c r="H2656" s="4" t="s">
        <v>62</v>
      </c>
      <c r="I2656" s="5">
        <v>1</v>
      </c>
      <c r="J2656" s="6">
        <v>36.4</v>
      </c>
      <c r="K2656" s="7">
        <v>0</v>
      </c>
      <c r="L2656" s="6">
        <v>14.22</v>
      </c>
      <c r="M2656" s="6">
        <f t="shared" si="164"/>
        <v>36.4</v>
      </c>
      <c r="N2656" s="6">
        <f t="shared" si="165"/>
        <v>14.22</v>
      </c>
      <c r="O2656" s="6">
        <f t="shared" si="166"/>
        <v>22.18</v>
      </c>
      <c r="P2656" s="8">
        <f t="shared" si="167"/>
        <v>0.6093406593406594</v>
      </c>
      <c r="Q2656" s="9">
        <f>YEAR(SalesDataTable[[#This Row],[Order Date]])</f>
        <v>2026</v>
      </c>
      <c r="R2656" s="8" t="str">
        <f>"Q"&amp;ROUNDUP(MONTH(SalesDataTable[[#This Row],[Order Date]])/3,0)</f>
        <v>Q4</v>
      </c>
      <c r="S2656" s="5">
        <f>MONTH(SalesDataTable[[#This Row],[Order Date]])</f>
        <v>12</v>
      </c>
      <c r="T2656" s="8" t="str">
        <f>TEXT(SalesDataTable[[#This Row],[Order Date]],"mmm")</f>
        <v>Dec</v>
      </c>
    </row>
    <row r="2657" spans="1:20" ht="15.75" x14ac:dyDescent="0.25">
      <c r="A2657" s="2">
        <v>678</v>
      </c>
      <c r="B2657" s="3">
        <v>46380</v>
      </c>
      <c r="C2657" s="4" t="s">
        <v>26</v>
      </c>
      <c r="D2657" s="4" t="s">
        <v>61</v>
      </c>
      <c r="E2657" s="4" t="s">
        <v>22</v>
      </c>
      <c r="F2657" s="4" t="s">
        <v>36</v>
      </c>
      <c r="G2657" s="4" t="s">
        <v>29</v>
      </c>
      <c r="H2657" s="4" t="s">
        <v>37</v>
      </c>
      <c r="I2657" s="5">
        <v>1</v>
      </c>
      <c r="J2657" s="6">
        <v>142.15</v>
      </c>
      <c r="K2657" s="7">
        <v>0.05</v>
      </c>
      <c r="L2657" s="6">
        <v>80.5</v>
      </c>
      <c r="M2657" s="6">
        <f t="shared" si="164"/>
        <v>135.04249999999999</v>
      </c>
      <c r="N2657" s="6">
        <f t="shared" si="165"/>
        <v>80.5</v>
      </c>
      <c r="O2657" s="6">
        <f t="shared" si="166"/>
        <v>54.54249999999999</v>
      </c>
      <c r="P2657" s="8">
        <f t="shared" si="167"/>
        <v>0.40389136753244342</v>
      </c>
      <c r="Q2657" s="9">
        <f>YEAR(SalesDataTable[[#This Row],[Order Date]])</f>
        <v>2026</v>
      </c>
      <c r="R2657" s="8" t="str">
        <f>"Q"&amp;ROUNDUP(MONTH(SalesDataTable[[#This Row],[Order Date]])/3,0)</f>
        <v>Q4</v>
      </c>
      <c r="S2657" s="5">
        <f>MONTH(SalesDataTable[[#This Row],[Order Date]])</f>
        <v>12</v>
      </c>
      <c r="T2657" s="8" t="str">
        <f>TEXT(SalesDataTable[[#This Row],[Order Date]],"mmm")</f>
        <v>Dec</v>
      </c>
    </row>
    <row r="2658" spans="1:20" ht="15.75" x14ac:dyDescent="0.25">
      <c r="A2658" s="2">
        <v>1706</v>
      </c>
      <c r="B2658" s="3">
        <v>46380</v>
      </c>
      <c r="C2658" s="4" t="s">
        <v>20</v>
      </c>
      <c r="D2658" s="4" t="s">
        <v>21</v>
      </c>
      <c r="E2658" s="4" t="s">
        <v>22</v>
      </c>
      <c r="F2658" s="4" t="s">
        <v>23</v>
      </c>
      <c r="G2658" s="4" t="s">
        <v>43</v>
      </c>
      <c r="H2658" s="4" t="s">
        <v>44</v>
      </c>
      <c r="I2658" s="5">
        <v>2</v>
      </c>
      <c r="J2658" s="6">
        <v>332.38</v>
      </c>
      <c r="K2658" s="7">
        <v>0.05</v>
      </c>
      <c r="L2658" s="6">
        <v>192.16</v>
      </c>
      <c r="M2658" s="6">
        <f t="shared" si="164"/>
        <v>631.52199999999993</v>
      </c>
      <c r="N2658" s="6">
        <f t="shared" si="165"/>
        <v>384.32</v>
      </c>
      <c r="O2658" s="6">
        <f t="shared" si="166"/>
        <v>247.20199999999994</v>
      </c>
      <c r="P2658" s="8">
        <f t="shared" si="167"/>
        <v>0.39143846136793331</v>
      </c>
      <c r="Q2658" s="9">
        <f>YEAR(SalesDataTable[[#This Row],[Order Date]])</f>
        <v>2026</v>
      </c>
      <c r="R2658" s="8" t="str">
        <f>"Q"&amp;ROUNDUP(MONTH(SalesDataTable[[#This Row],[Order Date]])/3,0)</f>
        <v>Q4</v>
      </c>
      <c r="S2658" s="5">
        <f>MONTH(SalesDataTable[[#This Row],[Order Date]])</f>
        <v>12</v>
      </c>
      <c r="T2658" s="8" t="str">
        <f>TEXT(SalesDataTable[[#This Row],[Order Date]],"mmm")</f>
        <v>Dec</v>
      </c>
    </row>
    <row r="2659" spans="1:20" ht="15.75" x14ac:dyDescent="0.25">
      <c r="A2659" s="2">
        <v>3034</v>
      </c>
      <c r="B2659" s="3">
        <v>46380</v>
      </c>
      <c r="C2659" s="4" t="s">
        <v>26</v>
      </c>
      <c r="D2659" s="4" t="s">
        <v>27</v>
      </c>
      <c r="E2659" s="4" t="s">
        <v>39</v>
      </c>
      <c r="F2659" s="4" t="s">
        <v>33</v>
      </c>
      <c r="G2659" s="4" t="s">
        <v>43</v>
      </c>
      <c r="H2659" s="4" t="s">
        <v>71</v>
      </c>
      <c r="I2659" s="5">
        <v>1</v>
      </c>
      <c r="J2659" s="6">
        <v>122.18</v>
      </c>
      <c r="K2659" s="7">
        <v>0.15</v>
      </c>
      <c r="L2659" s="6">
        <v>61.28</v>
      </c>
      <c r="M2659" s="6">
        <f t="shared" si="164"/>
        <v>103.85300000000001</v>
      </c>
      <c r="N2659" s="6">
        <f t="shared" si="165"/>
        <v>61.28</v>
      </c>
      <c r="O2659" s="6">
        <f t="shared" si="166"/>
        <v>42.573000000000008</v>
      </c>
      <c r="P2659" s="8">
        <f t="shared" si="167"/>
        <v>0.40993519686479934</v>
      </c>
      <c r="Q2659" s="9">
        <f>YEAR(SalesDataTable[[#This Row],[Order Date]])</f>
        <v>2026</v>
      </c>
      <c r="R2659" s="8" t="str">
        <f>"Q"&amp;ROUNDUP(MONTH(SalesDataTable[[#This Row],[Order Date]])/3,0)</f>
        <v>Q4</v>
      </c>
      <c r="S2659" s="5">
        <f>MONTH(SalesDataTable[[#This Row],[Order Date]])</f>
        <v>12</v>
      </c>
      <c r="T2659" s="8" t="str">
        <f>TEXT(SalesDataTable[[#This Row],[Order Date]],"mmm")</f>
        <v>Dec</v>
      </c>
    </row>
    <row r="2660" spans="1:20" ht="15.75" x14ac:dyDescent="0.25">
      <c r="A2660" s="2">
        <v>3883</v>
      </c>
      <c r="B2660" s="3">
        <v>46380</v>
      </c>
      <c r="C2660" s="4" t="s">
        <v>20</v>
      </c>
      <c r="D2660" s="4" t="s">
        <v>21</v>
      </c>
      <c r="E2660" s="4" t="s">
        <v>22</v>
      </c>
      <c r="F2660" s="4" t="s">
        <v>33</v>
      </c>
      <c r="G2660" s="4" t="s">
        <v>43</v>
      </c>
      <c r="H2660" s="4" t="s">
        <v>71</v>
      </c>
      <c r="I2660" s="5">
        <v>1</v>
      </c>
      <c r="J2660" s="6">
        <v>125.66</v>
      </c>
      <c r="K2660" s="7">
        <v>0.15</v>
      </c>
      <c r="L2660" s="6">
        <v>60.6</v>
      </c>
      <c r="M2660" s="6">
        <f t="shared" si="164"/>
        <v>106.81099999999999</v>
      </c>
      <c r="N2660" s="6">
        <f t="shared" si="165"/>
        <v>60.6</v>
      </c>
      <c r="O2660" s="6">
        <f t="shared" si="166"/>
        <v>46.210999999999991</v>
      </c>
      <c r="P2660" s="8">
        <f t="shared" si="167"/>
        <v>0.43264270533933763</v>
      </c>
      <c r="Q2660" s="9">
        <f>YEAR(SalesDataTable[[#This Row],[Order Date]])</f>
        <v>2026</v>
      </c>
      <c r="R2660" s="8" t="str">
        <f>"Q"&amp;ROUNDUP(MONTH(SalesDataTable[[#This Row],[Order Date]])/3,0)</f>
        <v>Q4</v>
      </c>
      <c r="S2660" s="5">
        <f>MONTH(SalesDataTable[[#This Row],[Order Date]])</f>
        <v>12</v>
      </c>
      <c r="T2660" s="8" t="str">
        <f>TEXT(SalesDataTable[[#This Row],[Order Date]],"mmm")</f>
        <v>Dec</v>
      </c>
    </row>
    <row r="2661" spans="1:20" ht="15.75" x14ac:dyDescent="0.25">
      <c r="A2661" s="2">
        <v>4342</v>
      </c>
      <c r="B2661" s="3">
        <v>46380</v>
      </c>
      <c r="C2661" s="4" t="s">
        <v>40</v>
      </c>
      <c r="D2661" s="4" t="s">
        <v>41</v>
      </c>
      <c r="E2661" s="4" t="s">
        <v>22</v>
      </c>
      <c r="F2661" s="4" t="s">
        <v>23</v>
      </c>
      <c r="G2661" s="4" t="s">
        <v>34</v>
      </c>
      <c r="H2661" s="4" t="s">
        <v>52</v>
      </c>
      <c r="I2661" s="5">
        <v>2</v>
      </c>
      <c r="J2661" s="6">
        <v>47.38</v>
      </c>
      <c r="K2661" s="7">
        <v>0.05</v>
      </c>
      <c r="L2661" s="6">
        <v>18.850000000000001</v>
      </c>
      <c r="M2661" s="6">
        <f t="shared" si="164"/>
        <v>90.022000000000006</v>
      </c>
      <c r="N2661" s="6">
        <f t="shared" si="165"/>
        <v>37.700000000000003</v>
      </c>
      <c r="O2661" s="6">
        <f t="shared" si="166"/>
        <v>52.322000000000003</v>
      </c>
      <c r="P2661" s="8">
        <f t="shared" si="167"/>
        <v>0.58121348114905247</v>
      </c>
      <c r="Q2661" s="9">
        <f>YEAR(SalesDataTable[[#This Row],[Order Date]])</f>
        <v>2026</v>
      </c>
      <c r="R2661" s="8" t="str">
        <f>"Q"&amp;ROUNDUP(MONTH(SalesDataTable[[#This Row],[Order Date]])/3,0)</f>
        <v>Q4</v>
      </c>
      <c r="S2661" s="5">
        <f>MONTH(SalesDataTable[[#This Row],[Order Date]])</f>
        <v>12</v>
      </c>
      <c r="T2661" s="8" t="str">
        <f>TEXT(SalesDataTable[[#This Row],[Order Date]],"mmm")</f>
        <v>Dec</v>
      </c>
    </row>
    <row r="2662" spans="1:20" ht="15.75" x14ac:dyDescent="0.25">
      <c r="A2662" s="2">
        <v>4468</v>
      </c>
      <c r="B2662" s="3">
        <v>46380</v>
      </c>
      <c r="C2662" s="4" t="s">
        <v>20</v>
      </c>
      <c r="D2662" s="4" t="s">
        <v>21</v>
      </c>
      <c r="E2662" s="4" t="s">
        <v>22</v>
      </c>
      <c r="F2662" s="4" t="s">
        <v>36</v>
      </c>
      <c r="G2662" s="4" t="s">
        <v>43</v>
      </c>
      <c r="H2662" s="4" t="s">
        <v>60</v>
      </c>
      <c r="I2662" s="5">
        <v>1</v>
      </c>
      <c r="J2662" s="6">
        <v>80.8</v>
      </c>
      <c r="K2662" s="7">
        <v>0.05</v>
      </c>
      <c r="L2662" s="6">
        <v>38.33</v>
      </c>
      <c r="M2662" s="6">
        <f t="shared" si="164"/>
        <v>76.759999999999991</v>
      </c>
      <c r="N2662" s="6">
        <f t="shared" si="165"/>
        <v>38.33</v>
      </c>
      <c r="O2662" s="6">
        <f t="shared" si="166"/>
        <v>38.429999999999993</v>
      </c>
      <c r="P2662" s="8">
        <f t="shared" si="167"/>
        <v>0.50065138092756645</v>
      </c>
      <c r="Q2662" s="9">
        <f>YEAR(SalesDataTable[[#This Row],[Order Date]])</f>
        <v>2026</v>
      </c>
      <c r="R2662" s="8" t="str">
        <f>"Q"&amp;ROUNDUP(MONTH(SalesDataTable[[#This Row],[Order Date]])/3,0)</f>
        <v>Q4</v>
      </c>
      <c r="S2662" s="5">
        <f>MONTH(SalesDataTable[[#This Row],[Order Date]])</f>
        <v>12</v>
      </c>
      <c r="T2662" s="8" t="str">
        <f>TEXT(SalesDataTable[[#This Row],[Order Date]],"mmm")</f>
        <v>Dec</v>
      </c>
    </row>
    <row r="2663" spans="1:20" ht="15.75" x14ac:dyDescent="0.25">
      <c r="A2663" s="2">
        <v>7</v>
      </c>
      <c r="B2663" s="3">
        <v>46381</v>
      </c>
      <c r="C2663" s="4" t="s">
        <v>40</v>
      </c>
      <c r="D2663" s="4" t="s">
        <v>53</v>
      </c>
      <c r="E2663" s="4" t="s">
        <v>22</v>
      </c>
      <c r="F2663" s="4" t="s">
        <v>23</v>
      </c>
      <c r="G2663" s="4" t="s">
        <v>24</v>
      </c>
      <c r="H2663" s="4" t="s">
        <v>50</v>
      </c>
      <c r="I2663" s="5">
        <v>5</v>
      </c>
      <c r="J2663" s="6">
        <v>103.52</v>
      </c>
      <c r="K2663" s="7">
        <v>0.1</v>
      </c>
      <c r="L2663" s="6">
        <v>49.1</v>
      </c>
      <c r="M2663" s="6">
        <f t="shared" si="164"/>
        <v>465.84000000000003</v>
      </c>
      <c r="N2663" s="6">
        <f t="shared" si="165"/>
        <v>245.5</v>
      </c>
      <c r="O2663" s="6">
        <f t="shared" si="166"/>
        <v>220.34000000000003</v>
      </c>
      <c r="P2663" s="8">
        <f t="shared" si="167"/>
        <v>0.47299501974927016</v>
      </c>
      <c r="Q2663" s="9">
        <f>YEAR(SalesDataTable[[#This Row],[Order Date]])</f>
        <v>2026</v>
      </c>
      <c r="R2663" s="8" t="str">
        <f>"Q"&amp;ROUNDUP(MONTH(SalesDataTable[[#This Row],[Order Date]])/3,0)</f>
        <v>Q4</v>
      </c>
      <c r="S2663" s="5">
        <f>MONTH(SalesDataTable[[#This Row],[Order Date]])</f>
        <v>12</v>
      </c>
      <c r="T2663" s="8" t="str">
        <f>TEXT(SalesDataTable[[#This Row],[Order Date]],"mmm")</f>
        <v>Dec</v>
      </c>
    </row>
    <row r="2664" spans="1:20" ht="15.75" x14ac:dyDescent="0.25">
      <c r="A2664" s="2">
        <v>658</v>
      </c>
      <c r="B2664" s="3">
        <v>46381</v>
      </c>
      <c r="C2664" s="4" t="s">
        <v>26</v>
      </c>
      <c r="D2664" s="4" t="s">
        <v>47</v>
      </c>
      <c r="E2664" s="4" t="s">
        <v>39</v>
      </c>
      <c r="F2664" s="4" t="s">
        <v>36</v>
      </c>
      <c r="G2664" s="4" t="s">
        <v>29</v>
      </c>
      <c r="H2664" s="4" t="s">
        <v>57</v>
      </c>
      <c r="I2664" s="5">
        <v>2</v>
      </c>
      <c r="J2664" s="6">
        <v>153.38999999999999</v>
      </c>
      <c r="K2664" s="7">
        <v>0.05</v>
      </c>
      <c r="L2664" s="6">
        <v>78.06</v>
      </c>
      <c r="M2664" s="6">
        <f t="shared" si="164"/>
        <v>291.44099999999997</v>
      </c>
      <c r="N2664" s="6">
        <f t="shared" si="165"/>
        <v>156.12</v>
      </c>
      <c r="O2664" s="6">
        <f t="shared" si="166"/>
        <v>135.32099999999997</v>
      </c>
      <c r="P2664" s="8">
        <f t="shared" si="167"/>
        <v>0.46431696295305047</v>
      </c>
      <c r="Q2664" s="9">
        <f>YEAR(SalesDataTable[[#This Row],[Order Date]])</f>
        <v>2026</v>
      </c>
      <c r="R2664" s="8" t="str">
        <f>"Q"&amp;ROUNDUP(MONTH(SalesDataTable[[#This Row],[Order Date]])/3,0)</f>
        <v>Q4</v>
      </c>
      <c r="S2664" s="5">
        <f>MONTH(SalesDataTable[[#This Row],[Order Date]])</f>
        <v>12</v>
      </c>
      <c r="T2664" s="8" t="str">
        <f>TEXT(SalesDataTable[[#This Row],[Order Date]],"mmm")</f>
        <v>Dec</v>
      </c>
    </row>
    <row r="2665" spans="1:20" ht="15.75" x14ac:dyDescent="0.25">
      <c r="A2665" s="2">
        <v>1192</v>
      </c>
      <c r="B2665" s="3">
        <v>46381</v>
      </c>
      <c r="C2665" s="4" t="s">
        <v>40</v>
      </c>
      <c r="D2665" s="4" t="s">
        <v>67</v>
      </c>
      <c r="E2665" s="4" t="s">
        <v>28</v>
      </c>
      <c r="F2665" s="4" t="s">
        <v>36</v>
      </c>
      <c r="G2665" s="4" t="s">
        <v>54</v>
      </c>
      <c r="H2665" s="4" t="s">
        <v>55</v>
      </c>
      <c r="I2665" s="5">
        <v>6</v>
      </c>
      <c r="J2665" s="6">
        <v>39.49</v>
      </c>
      <c r="K2665" s="7">
        <v>0.05</v>
      </c>
      <c r="L2665" s="6">
        <v>14.49</v>
      </c>
      <c r="M2665" s="6">
        <f t="shared" si="164"/>
        <v>225.09299999999999</v>
      </c>
      <c r="N2665" s="6">
        <f t="shared" si="165"/>
        <v>86.94</v>
      </c>
      <c r="O2665" s="6">
        <f t="shared" si="166"/>
        <v>138.15299999999999</v>
      </c>
      <c r="P2665" s="8">
        <f t="shared" si="167"/>
        <v>0.61375964601298127</v>
      </c>
      <c r="Q2665" s="9">
        <f>YEAR(SalesDataTable[[#This Row],[Order Date]])</f>
        <v>2026</v>
      </c>
      <c r="R2665" s="8" t="str">
        <f>"Q"&amp;ROUNDUP(MONTH(SalesDataTable[[#This Row],[Order Date]])/3,0)</f>
        <v>Q4</v>
      </c>
      <c r="S2665" s="5">
        <f>MONTH(SalesDataTable[[#This Row],[Order Date]])</f>
        <v>12</v>
      </c>
      <c r="T2665" s="8" t="str">
        <f>TEXT(SalesDataTable[[#This Row],[Order Date]],"mmm")</f>
        <v>Dec</v>
      </c>
    </row>
    <row r="2666" spans="1:20" ht="15.75" x14ac:dyDescent="0.25">
      <c r="A2666" s="2">
        <v>3852</v>
      </c>
      <c r="B2666" s="3">
        <v>46381</v>
      </c>
      <c r="C2666" s="4" t="s">
        <v>31</v>
      </c>
      <c r="D2666" s="4" t="s">
        <v>32</v>
      </c>
      <c r="E2666" s="4" t="s">
        <v>39</v>
      </c>
      <c r="F2666" s="4" t="s">
        <v>36</v>
      </c>
      <c r="G2666" s="4" t="s">
        <v>54</v>
      </c>
      <c r="H2666" s="4" t="s">
        <v>62</v>
      </c>
      <c r="I2666" s="5">
        <v>1</v>
      </c>
      <c r="J2666" s="6">
        <v>35.54</v>
      </c>
      <c r="K2666" s="7">
        <v>0.1</v>
      </c>
      <c r="L2666" s="6">
        <v>13.63</v>
      </c>
      <c r="M2666" s="6">
        <f t="shared" si="164"/>
        <v>31.986000000000001</v>
      </c>
      <c r="N2666" s="6">
        <f t="shared" si="165"/>
        <v>13.63</v>
      </c>
      <c r="O2666" s="6">
        <f t="shared" si="166"/>
        <v>18.356000000000002</v>
      </c>
      <c r="P2666" s="8">
        <f t="shared" si="167"/>
        <v>0.5738760707809667</v>
      </c>
      <c r="Q2666" s="9">
        <f>YEAR(SalesDataTable[[#This Row],[Order Date]])</f>
        <v>2026</v>
      </c>
      <c r="R2666" s="8" t="str">
        <f>"Q"&amp;ROUNDUP(MONTH(SalesDataTable[[#This Row],[Order Date]])/3,0)</f>
        <v>Q4</v>
      </c>
      <c r="S2666" s="5">
        <f>MONTH(SalesDataTable[[#This Row],[Order Date]])</f>
        <v>12</v>
      </c>
      <c r="T2666" s="8" t="str">
        <f>TEXT(SalesDataTable[[#This Row],[Order Date]],"mmm")</f>
        <v>Dec</v>
      </c>
    </row>
    <row r="2667" spans="1:20" ht="15.75" x14ac:dyDescent="0.25">
      <c r="A2667" s="2">
        <v>4507</v>
      </c>
      <c r="B2667" s="3">
        <v>46381</v>
      </c>
      <c r="C2667" s="4" t="s">
        <v>26</v>
      </c>
      <c r="D2667" s="4" t="s">
        <v>63</v>
      </c>
      <c r="E2667" s="4" t="s">
        <v>48</v>
      </c>
      <c r="F2667" s="4" t="s">
        <v>23</v>
      </c>
      <c r="G2667" s="4" t="s">
        <v>34</v>
      </c>
      <c r="H2667" s="4" t="s">
        <v>68</v>
      </c>
      <c r="I2667" s="5">
        <v>2</v>
      </c>
      <c r="J2667" s="6">
        <v>167.21</v>
      </c>
      <c r="K2667" s="7">
        <v>0.05</v>
      </c>
      <c r="L2667" s="6">
        <v>88.23</v>
      </c>
      <c r="M2667" s="6">
        <f t="shared" si="164"/>
        <v>317.69900000000001</v>
      </c>
      <c r="N2667" s="6">
        <f t="shared" si="165"/>
        <v>176.46</v>
      </c>
      <c r="O2667" s="6">
        <f t="shared" si="166"/>
        <v>141.239</v>
      </c>
      <c r="P2667" s="8">
        <f t="shared" si="167"/>
        <v>0.44456860109726504</v>
      </c>
      <c r="Q2667" s="9">
        <f>YEAR(SalesDataTable[[#This Row],[Order Date]])</f>
        <v>2026</v>
      </c>
      <c r="R2667" s="8" t="str">
        <f>"Q"&amp;ROUNDUP(MONTH(SalesDataTable[[#This Row],[Order Date]])/3,0)</f>
        <v>Q4</v>
      </c>
      <c r="S2667" s="5">
        <f>MONTH(SalesDataTable[[#This Row],[Order Date]])</f>
        <v>12</v>
      </c>
      <c r="T2667" s="8" t="str">
        <f>TEXT(SalesDataTable[[#This Row],[Order Date]],"mmm")</f>
        <v>Dec</v>
      </c>
    </row>
    <row r="2668" spans="1:20" ht="15.75" x14ac:dyDescent="0.25">
      <c r="A2668" s="2">
        <v>260</v>
      </c>
      <c r="B2668" s="3">
        <v>46382</v>
      </c>
      <c r="C2668" s="4" t="s">
        <v>31</v>
      </c>
      <c r="D2668" s="4" t="s">
        <v>32</v>
      </c>
      <c r="E2668" s="4" t="s">
        <v>22</v>
      </c>
      <c r="F2668" s="4" t="s">
        <v>36</v>
      </c>
      <c r="G2668" s="4" t="s">
        <v>29</v>
      </c>
      <c r="H2668" s="4" t="s">
        <v>66</v>
      </c>
      <c r="I2668" s="5">
        <v>1</v>
      </c>
      <c r="J2668" s="6">
        <v>71.89</v>
      </c>
      <c r="K2668" s="7">
        <v>0.1</v>
      </c>
      <c r="L2668" s="6">
        <v>31.88</v>
      </c>
      <c r="M2668" s="6">
        <f t="shared" si="164"/>
        <v>64.701000000000008</v>
      </c>
      <c r="N2668" s="6">
        <f t="shared" si="165"/>
        <v>31.88</v>
      </c>
      <c r="O2668" s="6">
        <f t="shared" si="166"/>
        <v>32.821000000000012</v>
      </c>
      <c r="P2668" s="8">
        <f t="shared" si="167"/>
        <v>0.50727191233520363</v>
      </c>
      <c r="Q2668" s="9">
        <f>YEAR(SalesDataTable[[#This Row],[Order Date]])</f>
        <v>2026</v>
      </c>
      <c r="R2668" s="8" t="str">
        <f>"Q"&amp;ROUNDUP(MONTH(SalesDataTable[[#This Row],[Order Date]])/3,0)</f>
        <v>Q4</v>
      </c>
      <c r="S2668" s="5">
        <f>MONTH(SalesDataTable[[#This Row],[Order Date]])</f>
        <v>12</v>
      </c>
      <c r="T2668" s="8" t="str">
        <f>TEXT(SalesDataTable[[#This Row],[Order Date]],"mmm")</f>
        <v>Dec</v>
      </c>
    </row>
    <row r="2669" spans="1:20" ht="15.75" x14ac:dyDescent="0.25">
      <c r="A2669" s="2">
        <v>1659</v>
      </c>
      <c r="B2669" s="3">
        <v>46382</v>
      </c>
      <c r="C2669" s="4" t="s">
        <v>20</v>
      </c>
      <c r="D2669" s="4" t="s">
        <v>70</v>
      </c>
      <c r="E2669" s="4" t="s">
        <v>39</v>
      </c>
      <c r="F2669" s="4" t="s">
        <v>33</v>
      </c>
      <c r="G2669" s="4" t="s">
        <v>34</v>
      </c>
      <c r="H2669" s="4" t="s">
        <v>64</v>
      </c>
      <c r="I2669" s="5">
        <v>1</v>
      </c>
      <c r="J2669" s="6">
        <v>133.56</v>
      </c>
      <c r="K2669" s="7">
        <v>0.05</v>
      </c>
      <c r="L2669" s="6">
        <v>68.739999999999995</v>
      </c>
      <c r="M2669" s="6">
        <f t="shared" si="164"/>
        <v>126.88199999999999</v>
      </c>
      <c r="N2669" s="6">
        <f t="shared" si="165"/>
        <v>68.739999999999995</v>
      </c>
      <c r="O2669" s="6">
        <f t="shared" si="166"/>
        <v>58.141999999999996</v>
      </c>
      <c r="P2669" s="8">
        <f t="shared" si="167"/>
        <v>0.4582367869358932</v>
      </c>
      <c r="Q2669" s="9">
        <f>YEAR(SalesDataTable[[#This Row],[Order Date]])</f>
        <v>2026</v>
      </c>
      <c r="R2669" s="8" t="str">
        <f>"Q"&amp;ROUNDUP(MONTH(SalesDataTable[[#This Row],[Order Date]])/3,0)</f>
        <v>Q4</v>
      </c>
      <c r="S2669" s="5">
        <f>MONTH(SalesDataTable[[#This Row],[Order Date]])</f>
        <v>12</v>
      </c>
      <c r="T2669" s="8" t="str">
        <f>TEXT(SalesDataTable[[#This Row],[Order Date]],"mmm")</f>
        <v>Dec</v>
      </c>
    </row>
    <row r="2670" spans="1:20" ht="15.75" x14ac:dyDescent="0.25">
      <c r="A2670" s="2">
        <v>3188</v>
      </c>
      <c r="B2670" s="3">
        <v>46382</v>
      </c>
      <c r="C2670" s="4" t="s">
        <v>40</v>
      </c>
      <c r="D2670" s="4" t="s">
        <v>51</v>
      </c>
      <c r="E2670" s="4" t="s">
        <v>48</v>
      </c>
      <c r="F2670" s="4" t="s">
        <v>33</v>
      </c>
      <c r="G2670" s="4" t="s">
        <v>43</v>
      </c>
      <c r="H2670" s="4" t="s">
        <v>71</v>
      </c>
      <c r="I2670" s="5">
        <v>2</v>
      </c>
      <c r="J2670" s="6">
        <v>122.28</v>
      </c>
      <c r="K2670" s="7">
        <v>0.1</v>
      </c>
      <c r="L2670" s="6">
        <v>61.64</v>
      </c>
      <c r="M2670" s="6">
        <f t="shared" si="164"/>
        <v>220.10400000000001</v>
      </c>
      <c r="N2670" s="6">
        <f t="shared" si="165"/>
        <v>123.28</v>
      </c>
      <c r="O2670" s="6">
        <f t="shared" si="166"/>
        <v>96.824000000000012</v>
      </c>
      <c r="P2670" s="8">
        <f t="shared" si="167"/>
        <v>0.43990113764402283</v>
      </c>
      <c r="Q2670" s="9">
        <f>YEAR(SalesDataTable[[#This Row],[Order Date]])</f>
        <v>2026</v>
      </c>
      <c r="R2670" s="8" t="str">
        <f>"Q"&amp;ROUNDUP(MONTH(SalesDataTable[[#This Row],[Order Date]])/3,0)</f>
        <v>Q4</v>
      </c>
      <c r="S2670" s="5">
        <f>MONTH(SalesDataTable[[#This Row],[Order Date]])</f>
        <v>12</v>
      </c>
      <c r="T2670" s="8" t="str">
        <f>TEXT(SalesDataTable[[#This Row],[Order Date]],"mmm")</f>
        <v>Dec</v>
      </c>
    </row>
    <row r="2671" spans="1:20" ht="15.75" x14ac:dyDescent="0.25">
      <c r="A2671" s="2">
        <v>3673</v>
      </c>
      <c r="B2671" s="3">
        <v>46382</v>
      </c>
      <c r="C2671" s="4" t="s">
        <v>20</v>
      </c>
      <c r="D2671" s="4" t="s">
        <v>70</v>
      </c>
      <c r="E2671" s="4" t="s">
        <v>22</v>
      </c>
      <c r="F2671" s="4" t="s">
        <v>36</v>
      </c>
      <c r="G2671" s="4" t="s">
        <v>54</v>
      </c>
      <c r="H2671" s="4" t="s">
        <v>55</v>
      </c>
      <c r="I2671" s="5">
        <v>1</v>
      </c>
      <c r="J2671" s="6">
        <v>40.619999999999997</v>
      </c>
      <c r="K2671" s="7">
        <v>0</v>
      </c>
      <c r="L2671" s="6">
        <v>14.62</v>
      </c>
      <c r="M2671" s="6">
        <f t="shared" si="164"/>
        <v>40.619999999999997</v>
      </c>
      <c r="N2671" s="6">
        <f t="shared" si="165"/>
        <v>14.62</v>
      </c>
      <c r="O2671" s="6">
        <f t="shared" si="166"/>
        <v>26</v>
      </c>
      <c r="P2671" s="8">
        <f t="shared" si="167"/>
        <v>0.64007877892663712</v>
      </c>
      <c r="Q2671" s="9">
        <f>YEAR(SalesDataTable[[#This Row],[Order Date]])</f>
        <v>2026</v>
      </c>
      <c r="R2671" s="8" t="str">
        <f>"Q"&amp;ROUNDUP(MONTH(SalesDataTable[[#This Row],[Order Date]])/3,0)</f>
        <v>Q4</v>
      </c>
      <c r="S2671" s="5">
        <f>MONTH(SalesDataTable[[#This Row],[Order Date]])</f>
        <v>12</v>
      </c>
      <c r="T2671" s="8" t="str">
        <f>TEXT(SalesDataTable[[#This Row],[Order Date]],"mmm")</f>
        <v>Dec</v>
      </c>
    </row>
    <row r="2672" spans="1:20" ht="15.75" x14ac:dyDescent="0.25">
      <c r="A2672" s="2">
        <v>3805</v>
      </c>
      <c r="B2672" s="3">
        <v>46382</v>
      </c>
      <c r="C2672" s="4" t="s">
        <v>40</v>
      </c>
      <c r="D2672" s="4" t="s">
        <v>41</v>
      </c>
      <c r="E2672" s="4" t="s">
        <v>28</v>
      </c>
      <c r="F2672" s="4" t="s">
        <v>36</v>
      </c>
      <c r="G2672" s="4" t="s">
        <v>34</v>
      </c>
      <c r="H2672" s="4" t="s">
        <v>52</v>
      </c>
      <c r="I2672" s="5">
        <v>8</v>
      </c>
      <c r="J2672" s="6">
        <v>45.54</v>
      </c>
      <c r="K2672" s="7">
        <v>0.15</v>
      </c>
      <c r="L2672" s="6">
        <v>18.54</v>
      </c>
      <c r="M2672" s="6">
        <f t="shared" si="164"/>
        <v>309.67199999999997</v>
      </c>
      <c r="N2672" s="6">
        <f t="shared" si="165"/>
        <v>148.32</v>
      </c>
      <c r="O2672" s="6">
        <f t="shared" si="166"/>
        <v>161.35199999999998</v>
      </c>
      <c r="P2672" s="8">
        <f t="shared" si="167"/>
        <v>0.52104161822831896</v>
      </c>
      <c r="Q2672" s="9">
        <f>YEAR(SalesDataTable[[#This Row],[Order Date]])</f>
        <v>2026</v>
      </c>
      <c r="R2672" s="8" t="str">
        <f>"Q"&amp;ROUNDUP(MONTH(SalesDataTable[[#This Row],[Order Date]])/3,0)</f>
        <v>Q4</v>
      </c>
      <c r="S2672" s="5">
        <f>MONTH(SalesDataTable[[#This Row],[Order Date]])</f>
        <v>12</v>
      </c>
      <c r="T2672" s="8" t="str">
        <f>TEXT(SalesDataTable[[#This Row],[Order Date]],"mmm")</f>
        <v>Dec</v>
      </c>
    </row>
    <row r="2673" spans="1:20" ht="15.75" x14ac:dyDescent="0.25">
      <c r="A2673" s="2">
        <v>3945</v>
      </c>
      <c r="B2673" s="3">
        <v>46382</v>
      </c>
      <c r="C2673" s="4" t="s">
        <v>40</v>
      </c>
      <c r="D2673" s="4" t="s">
        <v>67</v>
      </c>
      <c r="E2673" s="4" t="s">
        <v>28</v>
      </c>
      <c r="F2673" s="4" t="s">
        <v>36</v>
      </c>
      <c r="G2673" s="4" t="s">
        <v>24</v>
      </c>
      <c r="H2673" s="4" t="s">
        <v>42</v>
      </c>
      <c r="I2673" s="5">
        <v>4</v>
      </c>
      <c r="J2673" s="6">
        <v>50.96</v>
      </c>
      <c r="K2673" s="7">
        <v>0.1</v>
      </c>
      <c r="L2673" s="6">
        <v>22.14</v>
      </c>
      <c r="M2673" s="6">
        <f t="shared" si="164"/>
        <v>183.45600000000002</v>
      </c>
      <c r="N2673" s="6">
        <f t="shared" si="165"/>
        <v>88.56</v>
      </c>
      <c r="O2673" s="6">
        <f t="shared" si="166"/>
        <v>94.896000000000015</v>
      </c>
      <c r="P2673" s="8">
        <f t="shared" si="167"/>
        <v>0.51726844583987441</v>
      </c>
      <c r="Q2673" s="9">
        <f>YEAR(SalesDataTable[[#This Row],[Order Date]])</f>
        <v>2026</v>
      </c>
      <c r="R2673" s="8" t="str">
        <f>"Q"&amp;ROUNDUP(MONTH(SalesDataTable[[#This Row],[Order Date]])/3,0)</f>
        <v>Q4</v>
      </c>
      <c r="S2673" s="5">
        <f>MONTH(SalesDataTable[[#This Row],[Order Date]])</f>
        <v>12</v>
      </c>
      <c r="T2673" s="8" t="str">
        <f>TEXT(SalesDataTable[[#This Row],[Order Date]],"mmm")</f>
        <v>Dec</v>
      </c>
    </row>
    <row r="2674" spans="1:20" ht="15.75" x14ac:dyDescent="0.25">
      <c r="A2674" s="2">
        <v>4266</v>
      </c>
      <c r="B2674" s="3">
        <v>46382</v>
      </c>
      <c r="C2674" s="4" t="s">
        <v>26</v>
      </c>
      <c r="D2674" s="4" t="s">
        <v>27</v>
      </c>
      <c r="E2674" s="4" t="s">
        <v>22</v>
      </c>
      <c r="F2674" s="4" t="s">
        <v>33</v>
      </c>
      <c r="G2674" s="4" t="s">
        <v>24</v>
      </c>
      <c r="H2674" s="4" t="s">
        <v>46</v>
      </c>
      <c r="I2674" s="5">
        <v>4</v>
      </c>
      <c r="J2674" s="6">
        <v>40.19</v>
      </c>
      <c r="K2674" s="7">
        <v>0.15</v>
      </c>
      <c r="L2674" s="6">
        <v>16.55</v>
      </c>
      <c r="M2674" s="6">
        <f t="shared" si="164"/>
        <v>136.64599999999999</v>
      </c>
      <c r="N2674" s="6">
        <f t="shared" si="165"/>
        <v>66.2</v>
      </c>
      <c r="O2674" s="6">
        <f t="shared" si="166"/>
        <v>70.445999999999984</v>
      </c>
      <c r="P2674" s="8">
        <f t="shared" si="167"/>
        <v>0.51553649576277383</v>
      </c>
      <c r="Q2674" s="9">
        <f>YEAR(SalesDataTable[[#This Row],[Order Date]])</f>
        <v>2026</v>
      </c>
      <c r="R2674" s="8" t="str">
        <f>"Q"&amp;ROUNDUP(MONTH(SalesDataTable[[#This Row],[Order Date]])/3,0)</f>
        <v>Q4</v>
      </c>
      <c r="S2674" s="5">
        <f>MONTH(SalesDataTable[[#This Row],[Order Date]])</f>
        <v>12</v>
      </c>
      <c r="T2674" s="8" t="str">
        <f>TEXT(SalesDataTable[[#This Row],[Order Date]],"mmm")</f>
        <v>Dec</v>
      </c>
    </row>
    <row r="2675" spans="1:20" ht="15.75" x14ac:dyDescent="0.25">
      <c r="A2675" s="2">
        <v>606</v>
      </c>
      <c r="B2675" s="3">
        <v>46383</v>
      </c>
      <c r="C2675" s="4" t="s">
        <v>26</v>
      </c>
      <c r="D2675" s="4" t="s">
        <v>63</v>
      </c>
      <c r="E2675" s="4" t="s">
        <v>22</v>
      </c>
      <c r="F2675" s="4" t="s">
        <v>33</v>
      </c>
      <c r="G2675" s="4" t="s">
        <v>43</v>
      </c>
      <c r="H2675" s="4" t="s">
        <v>44</v>
      </c>
      <c r="I2675" s="5">
        <v>3</v>
      </c>
      <c r="J2675" s="6">
        <v>333.84</v>
      </c>
      <c r="K2675" s="7">
        <v>0</v>
      </c>
      <c r="L2675" s="6">
        <v>193.05</v>
      </c>
      <c r="M2675" s="6">
        <f t="shared" si="164"/>
        <v>1001.52</v>
      </c>
      <c r="N2675" s="6">
        <f t="shared" si="165"/>
        <v>579.15000000000009</v>
      </c>
      <c r="O2675" s="6">
        <f t="shared" si="166"/>
        <v>422.36999999999989</v>
      </c>
      <c r="P2675" s="8">
        <f t="shared" si="167"/>
        <v>0.42172897196261672</v>
      </c>
      <c r="Q2675" s="9">
        <f>YEAR(SalesDataTable[[#This Row],[Order Date]])</f>
        <v>2026</v>
      </c>
      <c r="R2675" s="8" t="str">
        <f>"Q"&amp;ROUNDUP(MONTH(SalesDataTable[[#This Row],[Order Date]])/3,0)</f>
        <v>Q4</v>
      </c>
      <c r="S2675" s="5">
        <f>MONTH(SalesDataTable[[#This Row],[Order Date]])</f>
        <v>12</v>
      </c>
      <c r="T2675" s="8" t="str">
        <f>TEXT(SalesDataTable[[#This Row],[Order Date]],"mmm")</f>
        <v>Dec</v>
      </c>
    </row>
    <row r="2676" spans="1:20" ht="15.75" x14ac:dyDescent="0.25">
      <c r="A2676" s="2">
        <v>1166</v>
      </c>
      <c r="B2676" s="3">
        <v>46383</v>
      </c>
      <c r="C2676" s="4" t="s">
        <v>31</v>
      </c>
      <c r="D2676" s="4" t="s">
        <v>72</v>
      </c>
      <c r="E2676" s="4" t="s">
        <v>48</v>
      </c>
      <c r="F2676" s="4" t="s">
        <v>23</v>
      </c>
      <c r="G2676" s="4" t="s">
        <v>43</v>
      </c>
      <c r="H2676" s="4" t="s">
        <v>49</v>
      </c>
      <c r="I2676" s="5">
        <v>2</v>
      </c>
      <c r="J2676" s="6">
        <v>198.94</v>
      </c>
      <c r="K2676" s="7">
        <v>0.15</v>
      </c>
      <c r="L2676" s="6">
        <v>102.32</v>
      </c>
      <c r="M2676" s="6">
        <f t="shared" si="164"/>
        <v>338.19799999999998</v>
      </c>
      <c r="N2676" s="6">
        <f t="shared" si="165"/>
        <v>204.64</v>
      </c>
      <c r="O2676" s="6">
        <f t="shared" si="166"/>
        <v>133.55799999999999</v>
      </c>
      <c r="P2676" s="8">
        <f t="shared" si="167"/>
        <v>0.39491067362905752</v>
      </c>
      <c r="Q2676" s="9">
        <f>YEAR(SalesDataTable[[#This Row],[Order Date]])</f>
        <v>2026</v>
      </c>
      <c r="R2676" s="8" t="str">
        <f>"Q"&amp;ROUNDUP(MONTH(SalesDataTable[[#This Row],[Order Date]])/3,0)</f>
        <v>Q4</v>
      </c>
      <c r="S2676" s="5">
        <f>MONTH(SalesDataTable[[#This Row],[Order Date]])</f>
        <v>12</v>
      </c>
      <c r="T2676" s="8" t="str">
        <f>TEXT(SalesDataTable[[#This Row],[Order Date]],"mmm")</f>
        <v>Dec</v>
      </c>
    </row>
    <row r="2677" spans="1:20" ht="15.75" x14ac:dyDescent="0.25">
      <c r="A2677" s="2">
        <v>1913</v>
      </c>
      <c r="B2677" s="3">
        <v>46383</v>
      </c>
      <c r="C2677" s="4" t="s">
        <v>31</v>
      </c>
      <c r="D2677" s="4" t="s">
        <v>45</v>
      </c>
      <c r="E2677" s="4" t="s">
        <v>48</v>
      </c>
      <c r="F2677" s="4" t="s">
        <v>33</v>
      </c>
      <c r="G2677" s="4" t="s">
        <v>54</v>
      </c>
      <c r="H2677" s="4" t="s">
        <v>62</v>
      </c>
      <c r="I2677" s="5">
        <v>3</v>
      </c>
      <c r="J2677" s="6">
        <v>35.979999999999997</v>
      </c>
      <c r="K2677" s="7">
        <v>0</v>
      </c>
      <c r="L2677" s="6">
        <v>13.6</v>
      </c>
      <c r="M2677" s="6">
        <f t="shared" si="164"/>
        <v>107.94</v>
      </c>
      <c r="N2677" s="6">
        <f t="shared" si="165"/>
        <v>40.799999999999997</v>
      </c>
      <c r="O2677" s="6">
        <f t="shared" si="166"/>
        <v>67.14</v>
      </c>
      <c r="P2677" s="8">
        <f t="shared" si="167"/>
        <v>0.62201222901612008</v>
      </c>
      <c r="Q2677" s="9">
        <f>YEAR(SalesDataTable[[#This Row],[Order Date]])</f>
        <v>2026</v>
      </c>
      <c r="R2677" s="8" t="str">
        <f>"Q"&amp;ROUNDUP(MONTH(SalesDataTable[[#This Row],[Order Date]])/3,0)</f>
        <v>Q4</v>
      </c>
      <c r="S2677" s="5">
        <f>MONTH(SalesDataTable[[#This Row],[Order Date]])</f>
        <v>12</v>
      </c>
      <c r="T2677" s="8" t="str">
        <f>TEXT(SalesDataTable[[#This Row],[Order Date]],"mmm")</f>
        <v>Dec</v>
      </c>
    </row>
    <row r="2678" spans="1:20" ht="15.75" x14ac:dyDescent="0.25">
      <c r="A2678" s="2">
        <v>2402</v>
      </c>
      <c r="B2678" s="3">
        <v>46383</v>
      </c>
      <c r="C2678" s="4" t="s">
        <v>26</v>
      </c>
      <c r="D2678" s="4" t="s">
        <v>69</v>
      </c>
      <c r="E2678" s="4" t="s">
        <v>48</v>
      </c>
      <c r="F2678" s="4" t="s">
        <v>33</v>
      </c>
      <c r="G2678" s="4" t="s">
        <v>34</v>
      </c>
      <c r="H2678" s="4" t="s">
        <v>64</v>
      </c>
      <c r="I2678" s="5">
        <v>6</v>
      </c>
      <c r="J2678" s="6">
        <v>133.4</v>
      </c>
      <c r="K2678" s="7">
        <v>0.1</v>
      </c>
      <c r="L2678" s="6">
        <v>66.3</v>
      </c>
      <c r="M2678" s="6">
        <f t="shared" si="164"/>
        <v>720.36000000000013</v>
      </c>
      <c r="N2678" s="6">
        <f t="shared" si="165"/>
        <v>397.79999999999995</v>
      </c>
      <c r="O2678" s="6">
        <f t="shared" si="166"/>
        <v>322.56000000000017</v>
      </c>
      <c r="P2678" s="8">
        <f t="shared" si="167"/>
        <v>0.44777611194402817</v>
      </c>
      <c r="Q2678" s="9">
        <f>YEAR(SalesDataTable[[#This Row],[Order Date]])</f>
        <v>2026</v>
      </c>
      <c r="R2678" s="8" t="str">
        <f>"Q"&amp;ROUNDUP(MONTH(SalesDataTable[[#This Row],[Order Date]])/3,0)</f>
        <v>Q4</v>
      </c>
      <c r="S2678" s="5">
        <f>MONTH(SalesDataTable[[#This Row],[Order Date]])</f>
        <v>12</v>
      </c>
      <c r="T2678" s="8" t="str">
        <f>TEXT(SalesDataTable[[#This Row],[Order Date]],"mmm")</f>
        <v>Dec</v>
      </c>
    </row>
    <row r="2679" spans="1:20" ht="15.75" x14ac:dyDescent="0.25">
      <c r="A2679" s="2">
        <v>3192</v>
      </c>
      <c r="B2679" s="3">
        <v>46383</v>
      </c>
      <c r="C2679" s="4" t="s">
        <v>40</v>
      </c>
      <c r="D2679" s="4" t="s">
        <v>51</v>
      </c>
      <c r="E2679" s="4" t="s">
        <v>22</v>
      </c>
      <c r="F2679" s="4" t="s">
        <v>23</v>
      </c>
      <c r="G2679" s="4" t="s">
        <v>29</v>
      </c>
      <c r="H2679" s="4" t="s">
        <v>30</v>
      </c>
      <c r="I2679" s="5">
        <v>2</v>
      </c>
      <c r="J2679" s="6">
        <v>93.45</v>
      </c>
      <c r="K2679" s="7">
        <v>0</v>
      </c>
      <c r="L2679" s="6">
        <v>45.75</v>
      </c>
      <c r="M2679" s="6">
        <f t="shared" si="164"/>
        <v>186.9</v>
      </c>
      <c r="N2679" s="6">
        <f t="shared" si="165"/>
        <v>91.5</v>
      </c>
      <c r="O2679" s="6">
        <f t="shared" si="166"/>
        <v>95.4</v>
      </c>
      <c r="P2679" s="8">
        <f t="shared" si="167"/>
        <v>0.5104333868378812</v>
      </c>
      <c r="Q2679" s="9">
        <f>YEAR(SalesDataTable[[#This Row],[Order Date]])</f>
        <v>2026</v>
      </c>
      <c r="R2679" s="8" t="str">
        <f>"Q"&amp;ROUNDUP(MONTH(SalesDataTable[[#This Row],[Order Date]])/3,0)</f>
        <v>Q4</v>
      </c>
      <c r="S2679" s="5">
        <f>MONTH(SalesDataTable[[#This Row],[Order Date]])</f>
        <v>12</v>
      </c>
      <c r="T2679" s="8" t="str">
        <f>TEXT(SalesDataTable[[#This Row],[Order Date]],"mmm")</f>
        <v>Dec</v>
      </c>
    </row>
    <row r="2680" spans="1:20" ht="15.75" x14ac:dyDescent="0.25">
      <c r="A2680" s="2">
        <v>3721</v>
      </c>
      <c r="B2680" s="3">
        <v>46383</v>
      </c>
      <c r="C2680" s="4" t="s">
        <v>31</v>
      </c>
      <c r="D2680" s="4" t="s">
        <v>45</v>
      </c>
      <c r="E2680" s="4" t="s">
        <v>48</v>
      </c>
      <c r="F2680" s="4" t="s">
        <v>33</v>
      </c>
      <c r="G2680" s="4" t="s">
        <v>54</v>
      </c>
      <c r="H2680" s="4" t="s">
        <v>65</v>
      </c>
      <c r="I2680" s="5">
        <v>1</v>
      </c>
      <c r="J2680" s="6">
        <v>49.79</v>
      </c>
      <c r="K2680" s="7">
        <v>0.2</v>
      </c>
      <c r="L2680" s="6">
        <v>21.87</v>
      </c>
      <c r="M2680" s="6">
        <f t="shared" si="164"/>
        <v>39.832000000000001</v>
      </c>
      <c r="N2680" s="6">
        <f t="shared" si="165"/>
        <v>21.87</v>
      </c>
      <c r="O2680" s="6">
        <f t="shared" si="166"/>
        <v>17.962</v>
      </c>
      <c r="P2680" s="8">
        <f t="shared" si="167"/>
        <v>0.45094396465153641</v>
      </c>
      <c r="Q2680" s="9">
        <f>YEAR(SalesDataTable[[#This Row],[Order Date]])</f>
        <v>2026</v>
      </c>
      <c r="R2680" s="8" t="str">
        <f>"Q"&amp;ROUNDUP(MONTH(SalesDataTable[[#This Row],[Order Date]])/3,0)</f>
        <v>Q4</v>
      </c>
      <c r="S2680" s="5">
        <f>MONTH(SalesDataTable[[#This Row],[Order Date]])</f>
        <v>12</v>
      </c>
      <c r="T2680" s="8" t="str">
        <f>TEXT(SalesDataTable[[#This Row],[Order Date]],"mmm")</f>
        <v>Dec</v>
      </c>
    </row>
    <row r="2681" spans="1:20" ht="15.75" x14ac:dyDescent="0.25">
      <c r="A2681" s="2">
        <v>3882</v>
      </c>
      <c r="B2681" s="3">
        <v>46383</v>
      </c>
      <c r="C2681" s="4" t="s">
        <v>40</v>
      </c>
      <c r="D2681" s="4" t="s">
        <v>53</v>
      </c>
      <c r="E2681" s="4" t="s">
        <v>48</v>
      </c>
      <c r="F2681" s="4" t="s">
        <v>23</v>
      </c>
      <c r="G2681" s="4" t="s">
        <v>29</v>
      </c>
      <c r="H2681" s="4" t="s">
        <v>66</v>
      </c>
      <c r="I2681" s="5">
        <v>3</v>
      </c>
      <c r="J2681" s="6">
        <v>70.430000000000007</v>
      </c>
      <c r="K2681" s="7">
        <v>0.1</v>
      </c>
      <c r="L2681" s="6">
        <v>32.869999999999997</v>
      </c>
      <c r="M2681" s="6">
        <f t="shared" si="164"/>
        <v>190.16100000000003</v>
      </c>
      <c r="N2681" s="6">
        <f t="shared" si="165"/>
        <v>98.609999999999985</v>
      </c>
      <c r="O2681" s="6">
        <f t="shared" si="166"/>
        <v>91.551000000000045</v>
      </c>
      <c r="P2681" s="8">
        <f t="shared" si="167"/>
        <v>0.48143941186678674</v>
      </c>
      <c r="Q2681" s="9">
        <f>YEAR(SalesDataTable[[#This Row],[Order Date]])</f>
        <v>2026</v>
      </c>
      <c r="R2681" s="8" t="str">
        <f>"Q"&amp;ROUNDUP(MONTH(SalesDataTable[[#This Row],[Order Date]])/3,0)</f>
        <v>Q4</v>
      </c>
      <c r="S2681" s="5">
        <f>MONTH(SalesDataTable[[#This Row],[Order Date]])</f>
        <v>12</v>
      </c>
      <c r="T2681" s="8" t="str">
        <f>TEXT(SalesDataTable[[#This Row],[Order Date]],"mmm")</f>
        <v>Dec</v>
      </c>
    </row>
    <row r="2682" spans="1:20" ht="15.75" x14ac:dyDescent="0.25">
      <c r="A2682" s="2">
        <v>4945</v>
      </c>
      <c r="B2682" s="3">
        <v>46383</v>
      </c>
      <c r="C2682" s="4" t="s">
        <v>31</v>
      </c>
      <c r="D2682" s="4" t="s">
        <v>32</v>
      </c>
      <c r="E2682" s="4" t="s">
        <v>22</v>
      </c>
      <c r="F2682" s="4" t="s">
        <v>36</v>
      </c>
      <c r="G2682" s="4" t="s">
        <v>43</v>
      </c>
      <c r="H2682" s="4" t="s">
        <v>60</v>
      </c>
      <c r="I2682" s="5">
        <v>2</v>
      </c>
      <c r="J2682" s="6">
        <v>82.04</v>
      </c>
      <c r="K2682" s="7">
        <v>0.1</v>
      </c>
      <c r="L2682" s="6">
        <v>38.880000000000003</v>
      </c>
      <c r="M2682" s="6">
        <f t="shared" si="164"/>
        <v>147.67200000000003</v>
      </c>
      <c r="N2682" s="6">
        <f t="shared" si="165"/>
        <v>77.760000000000005</v>
      </c>
      <c r="O2682" s="6">
        <f t="shared" si="166"/>
        <v>69.91200000000002</v>
      </c>
      <c r="P2682" s="8">
        <f t="shared" si="167"/>
        <v>0.47342759629449055</v>
      </c>
      <c r="Q2682" s="9">
        <f>YEAR(SalesDataTable[[#This Row],[Order Date]])</f>
        <v>2026</v>
      </c>
      <c r="R2682" s="8" t="str">
        <f>"Q"&amp;ROUNDUP(MONTH(SalesDataTable[[#This Row],[Order Date]])/3,0)</f>
        <v>Q4</v>
      </c>
      <c r="S2682" s="5">
        <f>MONTH(SalesDataTable[[#This Row],[Order Date]])</f>
        <v>12</v>
      </c>
      <c r="T2682" s="8" t="str">
        <f>TEXT(SalesDataTable[[#This Row],[Order Date]],"mmm")</f>
        <v>Dec</v>
      </c>
    </row>
    <row r="2683" spans="1:20" ht="15.75" x14ac:dyDescent="0.25">
      <c r="A2683" s="2">
        <v>5084</v>
      </c>
      <c r="B2683" s="3">
        <v>46383</v>
      </c>
      <c r="C2683" s="4" t="s">
        <v>26</v>
      </c>
      <c r="D2683" s="4" t="s">
        <v>61</v>
      </c>
      <c r="E2683" s="4" t="s">
        <v>48</v>
      </c>
      <c r="F2683" s="4" t="s">
        <v>23</v>
      </c>
      <c r="G2683" s="4" t="s">
        <v>34</v>
      </c>
      <c r="H2683" s="4" t="s">
        <v>35</v>
      </c>
      <c r="I2683" s="5">
        <v>1</v>
      </c>
      <c r="J2683" s="6">
        <v>35.409999999999997</v>
      </c>
      <c r="K2683" s="7">
        <v>0.2</v>
      </c>
      <c r="L2683" s="6">
        <v>13.54</v>
      </c>
      <c r="M2683" s="6">
        <f t="shared" si="164"/>
        <v>28.327999999999999</v>
      </c>
      <c r="N2683" s="6">
        <f t="shared" si="165"/>
        <v>13.54</v>
      </c>
      <c r="O2683" s="6">
        <f t="shared" si="166"/>
        <v>14.788</v>
      </c>
      <c r="P2683" s="8">
        <f t="shared" si="167"/>
        <v>0.5220276757977973</v>
      </c>
      <c r="Q2683" s="9">
        <f>YEAR(SalesDataTable[[#This Row],[Order Date]])</f>
        <v>2026</v>
      </c>
      <c r="R2683" s="8" t="str">
        <f>"Q"&amp;ROUNDUP(MONTH(SalesDataTable[[#This Row],[Order Date]])/3,0)</f>
        <v>Q4</v>
      </c>
      <c r="S2683" s="5">
        <f>MONTH(SalesDataTable[[#This Row],[Order Date]])</f>
        <v>12</v>
      </c>
      <c r="T2683" s="8" t="str">
        <f>TEXT(SalesDataTable[[#This Row],[Order Date]],"mmm")</f>
        <v>Dec</v>
      </c>
    </row>
    <row r="2684" spans="1:20" ht="15.75" x14ac:dyDescent="0.25">
      <c r="A2684" s="2">
        <v>246</v>
      </c>
      <c r="B2684" s="3">
        <v>46384</v>
      </c>
      <c r="C2684" s="4" t="s">
        <v>40</v>
      </c>
      <c r="D2684" s="4" t="s">
        <v>51</v>
      </c>
      <c r="E2684" s="4" t="s">
        <v>48</v>
      </c>
      <c r="F2684" s="4" t="s">
        <v>36</v>
      </c>
      <c r="G2684" s="4" t="s">
        <v>24</v>
      </c>
      <c r="H2684" s="4" t="s">
        <v>46</v>
      </c>
      <c r="I2684" s="5">
        <v>1</v>
      </c>
      <c r="J2684" s="6">
        <v>41.06</v>
      </c>
      <c r="K2684" s="7">
        <v>0.1</v>
      </c>
      <c r="L2684" s="6">
        <v>16.23</v>
      </c>
      <c r="M2684" s="6">
        <f t="shared" si="164"/>
        <v>36.954000000000001</v>
      </c>
      <c r="N2684" s="6">
        <f t="shared" si="165"/>
        <v>16.23</v>
      </c>
      <c r="O2684" s="6">
        <f t="shared" si="166"/>
        <v>20.724</v>
      </c>
      <c r="P2684" s="8">
        <f t="shared" si="167"/>
        <v>0.5608053255398604</v>
      </c>
      <c r="Q2684" s="9">
        <f>YEAR(SalesDataTable[[#This Row],[Order Date]])</f>
        <v>2026</v>
      </c>
      <c r="R2684" s="8" t="str">
        <f>"Q"&amp;ROUNDUP(MONTH(SalesDataTable[[#This Row],[Order Date]])/3,0)</f>
        <v>Q4</v>
      </c>
      <c r="S2684" s="5">
        <f>MONTH(SalesDataTable[[#This Row],[Order Date]])</f>
        <v>12</v>
      </c>
      <c r="T2684" s="8" t="str">
        <f>TEXT(SalesDataTable[[#This Row],[Order Date]],"mmm")</f>
        <v>Dec</v>
      </c>
    </row>
    <row r="2685" spans="1:20" ht="15.75" x14ac:dyDescent="0.25">
      <c r="A2685" s="2">
        <v>537</v>
      </c>
      <c r="B2685" s="3">
        <v>46384</v>
      </c>
      <c r="C2685" s="4" t="s">
        <v>40</v>
      </c>
      <c r="D2685" s="4" t="s">
        <v>53</v>
      </c>
      <c r="E2685" s="4" t="s">
        <v>28</v>
      </c>
      <c r="F2685" s="4" t="s">
        <v>36</v>
      </c>
      <c r="G2685" s="4" t="s">
        <v>29</v>
      </c>
      <c r="H2685" s="4" t="s">
        <v>30</v>
      </c>
      <c r="I2685" s="5">
        <v>12</v>
      </c>
      <c r="J2685" s="6">
        <v>90.29</v>
      </c>
      <c r="K2685" s="7">
        <v>0.1</v>
      </c>
      <c r="L2685" s="6">
        <v>45.76</v>
      </c>
      <c r="M2685" s="6">
        <f t="shared" si="164"/>
        <v>975.13200000000006</v>
      </c>
      <c r="N2685" s="6">
        <f t="shared" si="165"/>
        <v>549.12</v>
      </c>
      <c r="O2685" s="6">
        <f t="shared" si="166"/>
        <v>426.01200000000006</v>
      </c>
      <c r="P2685" s="8">
        <f t="shared" si="167"/>
        <v>0.43687623829389255</v>
      </c>
      <c r="Q2685" s="9">
        <f>YEAR(SalesDataTable[[#This Row],[Order Date]])</f>
        <v>2026</v>
      </c>
      <c r="R2685" s="8" t="str">
        <f>"Q"&amp;ROUNDUP(MONTH(SalesDataTable[[#This Row],[Order Date]])/3,0)</f>
        <v>Q4</v>
      </c>
      <c r="S2685" s="5">
        <f>MONTH(SalesDataTable[[#This Row],[Order Date]])</f>
        <v>12</v>
      </c>
      <c r="T2685" s="8" t="str">
        <f>TEXT(SalesDataTable[[#This Row],[Order Date]],"mmm")</f>
        <v>Dec</v>
      </c>
    </row>
    <row r="2686" spans="1:20" ht="15.75" x14ac:dyDescent="0.25">
      <c r="A2686" s="2">
        <v>968</v>
      </c>
      <c r="B2686" s="3">
        <v>46384</v>
      </c>
      <c r="C2686" s="4" t="s">
        <v>26</v>
      </c>
      <c r="D2686" s="4" t="s">
        <v>63</v>
      </c>
      <c r="E2686" s="4" t="s">
        <v>39</v>
      </c>
      <c r="F2686" s="4" t="s">
        <v>33</v>
      </c>
      <c r="G2686" s="4" t="s">
        <v>24</v>
      </c>
      <c r="H2686" s="4" t="s">
        <v>50</v>
      </c>
      <c r="I2686" s="5">
        <v>1</v>
      </c>
      <c r="J2686" s="6">
        <v>103.13</v>
      </c>
      <c r="K2686" s="7">
        <v>0.15</v>
      </c>
      <c r="L2686" s="6">
        <v>50.06</v>
      </c>
      <c r="M2686" s="6">
        <f t="shared" si="164"/>
        <v>87.660499999999999</v>
      </c>
      <c r="N2686" s="6">
        <f t="shared" si="165"/>
        <v>50.06</v>
      </c>
      <c r="O2686" s="6">
        <f t="shared" si="166"/>
        <v>37.600499999999997</v>
      </c>
      <c r="P2686" s="8">
        <f t="shared" si="167"/>
        <v>0.42893321393329947</v>
      </c>
      <c r="Q2686" s="9">
        <f>YEAR(SalesDataTable[[#This Row],[Order Date]])</f>
        <v>2026</v>
      </c>
      <c r="R2686" s="8" t="str">
        <f>"Q"&amp;ROUNDUP(MONTH(SalesDataTable[[#This Row],[Order Date]])/3,0)</f>
        <v>Q4</v>
      </c>
      <c r="S2686" s="5">
        <f>MONTH(SalesDataTable[[#This Row],[Order Date]])</f>
        <v>12</v>
      </c>
      <c r="T2686" s="8" t="str">
        <f>TEXT(SalesDataTable[[#This Row],[Order Date]],"mmm")</f>
        <v>Dec</v>
      </c>
    </row>
    <row r="2687" spans="1:20" ht="15.75" x14ac:dyDescent="0.25">
      <c r="A2687" s="2">
        <v>1234</v>
      </c>
      <c r="B2687" s="3">
        <v>46384</v>
      </c>
      <c r="C2687" s="4" t="s">
        <v>40</v>
      </c>
      <c r="D2687" s="4" t="s">
        <v>67</v>
      </c>
      <c r="E2687" s="4" t="s">
        <v>22</v>
      </c>
      <c r="F2687" s="4" t="s">
        <v>23</v>
      </c>
      <c r="G2687" s="4" t="s">
        <v>24</v>
      </c>
      <c r="H2687" s="4" t="s">
        <v>25</v>
      </c>
      <c r="I2687" s="5">
        <v>1</v>
      </c>
      <c r="J2687" s="6">
        <v>81.39</v>
      </c>
      <c r="K2687" s="7">
        <v>0.05</v>
      </c>
      <c r="L2687" s="6">
        <v>43.54</v>
      </c>
      <c r="M2687" s="6">
        <f t="shared" si="164"/>
        <v>77.320499999999996</v>
      </c>
      <c r="N2687" s="6">
        <f t="shared" si="165"/>
        <v>43.54</v>
      </c>
      <c r="O2687" s="6">
        <f t="shared" si="166"/>
        <v>33.780499999999996</v>
      </c>
      <c r="P2687" s="8">
        <f t="shared" si="167"/>
        <v>0.43688931137279247</v>
      </c>
      <c r="Q2687" s="9">
        <f>YEAR(SalesDataTable[[#This Row],[Order Date]])</f>
        <v>2026</v>
      </c>
      <c r="R2687" s="8" t="str">
        <f>"Q"&amp;ROUNDUP(MONTH(SalesDataTable[[#This Row],[Order Date]])/3,0)</f>
        <v>Q4</v>
      </c>
      <c r="S2687" s="5">
        <f>MONTH(SalesDataTable[[#This Row],[Order Date]])</f>
        <v>12</v>
      </c>
      <c r="T2687" s="8" t="str">
        <f>TEXT(SalesDataTable[[#This Row],[Order Date]],"mmm")</f>
        <v>Dec</v>
      </c>
    </row>
    <row r="2688" spans="1:20" ht="15.75" x14ac:dyDescent="0.25">
      <c r="A2688" s="2">
        <v>2061</v>
      </c>
      <c r="B2688" s="3">
        <v>46384</v>
      </c>
      <c r="C2688" s="4" t="s">
        <v>20</v>
      </c>
      <c r="D2688" s="4" t="s">
        <v>70</v>
      </c>
      <c r="E2688" s="4" t="s">
        <v>48</v>
      </c>
      <c r="F2688" s="4" t="s">
        <v>23</v>
      </c>
      <c r="G2688" s="4" t="s">
        <v>43</v>
      </c>
      <c r="H2688" s="4" t="s">
        <v>44</v>
      </c>
      <c r="I2688" s="5">
        <v>2</v>
      </c>
      <c r="J2688" s="6">
        <v>342.78</v>
      </c>
      <c r="K2688" s="7">
        <v>0</v>
      </c>
      <c r="L2688" s="6">
        <v>197.89</v>
      </c>
      <c r="M2688" s="6">
        <f t="shared" si="164"/>
        <v>685.56</v>
      </c>
      <c r="N2688" s="6">
        <f t="shared" si="165"/>
        <v>395.78</v>
      </c>
      <c r="O2688" s="6">
        <f t="shared" si="166"/>
        <v>289.77999999999997</v>
      </c>
      <c r="P2688" s="8">
        <f t="shared" si="167"/>
        <v>0.4226909387945621</v>
      </c>
      <c r="Q2688" s="9">
        <f>YEAR(SalesDataTable[[#This Row],[Order Date]])</f>
        <v>2026</v>
      </c>
      <c r="R2688" s="8" t="str">
        <f>"Q"&amp;ROUNDUP(MONTH(SalesDataTable[[#This Row],[Order Date]])/3,0)</f>
        <v>Q4</v>
      </c>
      <c r="S2688" s="5">
        <f>MONTH(SalesDataTable[[#This Row],[Order Date]])</f>
        <v>12</v>
      </c>
      <c r="T2688" s="8" t="str">
        <f>TEXT(SalesDataTable[[#This Row],[Order Date]],"mmm")</f>
        <v>Dec</v>
      </c>
    </row>
    <row r="2689" spans="1:20" ht="15.75" x14ac:dyDescent="0.25">
      <c r="A2689" s="2">
        <v>2219</v>
      </c>
      <c r="B2689" s="3">
        <v>46384</v>
      </c>
      <c r="C2689" s="4" t="s">
        <v>26</v>
      </c>
      <c r="D2689" s="4" t="s">
        <v>69</v>
      </c>
      <c r="E2689" s="4" t="s">
        <v>22</v>
      </c>
      <c r="F2689" s="4" t="s">
        <v>23</v>
      </c>
      <c r="G2689" s="4" t="s">
        <v>29</v>
      </c>
      <c r="H2689" s="4" t="s">
        <v>37</v>
      </c>
      <c r="I2689" s="5">
        <v>1</v>
      </c>
      <c r="J2689" s="6">
        <v>147</v>
      </c>
      <c r="K2689" s="7">
        <v>0.15</v>
      </c>
      <c r="L2689" s="6">
        <v>79.58</v>
      </c>
      <c r="M2689" s="6">
        <f t="shared" si="164"/>
        <v>124.95</v>
      </c>
      <c r="N2689" s="6">
        <f t="shared" si="165"/>
        <v>79.58</v>
      </c>
      <c r="O2689" s="6">
        <f t="shared" si="166"/>
        <v>45.370000000000005</v>
      </c>
      <c r="P2689" s="8">
        <f t="shared" si="167"/>
        <v>0.36310524209683875</v>
      </c>
      <c r="Q2689" s="9">
        <f>YEAR(SalesDataTable[[#This Row],[Order Date]])</f>
        <v>2026</v>
      </c>
      <c r="R2689" s="8" t="str">
        <f>"Q"&amp;ROUNDUP(MONTH(SalesDataTable[[#This Row],[Order Date]])/3,0)</f>
        <v>Q4</v>
      </c>
      <c r="S2689" s="5">
        <f>MONTH(SalesDataTable[[#This Row],[Order Date]])</f>
        <v>12</v>
      </c>
      <c r="T2689" s="8" t="str">
        <f>TEXT(SalesDataTable[[#This Row],[Order Date]],"mmm")</f>
        <v>Dec</v>
      </c>
    </row>
    <row r="2690" spans="1:20" ht="15.75" x14ac:dyDescent="0.25">
      <c r="A2690" s="2">
        <v>2651</v>
      </c>
      <c r="B2690" s="3">
        <v>46384</v>
      </c>
      <c r="C2690" s="4" t="s">
        <v>20</v>
      </c>
      <c r="D2690" s="4" t="s">
        <v>70</v>
      </c>
      <c r="E2690" s="4" t="s">
        <v>22</v>
      </c>
      <c r="F2690" s="4" t="s">
        <v>33</v>
      </c>
      <c r="G2690" s="4" t="s">
        <v>34</v>
      </c>
      <c r="H2690" s="4" t="s">
        <v>52</v>
      </c>
      <c r="I2690" s="5">
        <v>1</v>
      </c>
      <c r="J2690" s="6">
        <v>45.69</v>
      </c>
      <c r="K2690" s="7">
        <v>0.2</v>
      </c>
      <c r="L2690" s="6">
        <v>18.829999999999998</v>
      </c>
      <c r="M2690" s="6">
        <f t="shared" ref="M2690:M2708" si="168">I2690*J2690*(1-K2690)</f>
        <v>36.552</v>
      </c>
      <c r="N2690" s="6">
        <f t="shared" ref="N2690:N2708" si="169">I2690*L2690</f>
        <v>18.829999999999998</v>
      </c>
      <c r="O2690" s="6">
        <f t="shared" ref="O2690:O2708" si="170">M2690-N2690</f>
        <v>17.722000000000001</v>
      </c>
      <c r="P2690" s="8">
        <f t="shared" ref="P2690:P2708" si="171">IFERROR(O2690/M2690,0)</f>
        <v>0.48484351061501429</v>
      </c>
      <c r="Q2690" s="9">
        <f>YEAR(SalesDataTable[[#This Row],[Order Date]])</f>
        <v>2026</v>
      </c>
      <c r="R2690" s="8" t="str">
        <f>"Q"&amp;ROUNDUP(MONTH(SalesDataTable[[#This Row],[Order Date]])/3,0)</f>
        <v>Q4</v>
      </c>
      <c r="S2690" s="5">
        <f>MONTH(SalesDataTable[[#This Row],[Order Date]])</f>
        <v>12</v>
      </c>
      <c r="T2690" s="8" t="str">
        <f>TEXT(SalesDataTable[[#This Row],[Order Date]],"mmm")</f>
        <v>Dec</v>
      </c>
    </row>
    <row r="2691" spans="1:20" ht="15.75" x14ac:dyDescent="0.25">
      <c r="A2691" s="2">
        <v>3173</v>
      </c>
      <c r="B2691" s="3">
        <v>46384</v>
      </c>
      <c r="C2691" s="4" t="s">
        <v>26</v>
      </c>
      <c r="D2691" s="4" t="s">
        <v>63</v>
      </c>
      <c r="E2691" s="4" t="s">
        <v>48</v>
      </c>
      <c r="F2691" s="4" t="s">
        <v>23</v>
      </c>
      <c r="G2691" s="4" t="s">
        <v>24</v>
      </c>
      <c r="H2691" s="4" t="s">
        <v>46</v>
      </c>
      <c r="I2691" s="5">
        <v>1</v>
      </c>
      <c r="J2691" s="6">
        <v>39.69</v>
      </c>
      <c r="K2691" s="7">
        <v>0</v>
      </c>
      <c r="L2691" s="6">
        <v>17.09</v>
      </c>
      <c r="M2691" s="6">
        <f t="shared" si="168"/>
        <v>39.69</v>
      </c>
      <c r="N2691" s="6">
        <f t="shared" si="169"/>
        <v>17.09</v>
      </c>
      <c r="O2691" s="6">
        <f t="shared" si="170"/>
        <v>22.599999999999998</v>
      </c>
      <c r="P2691" s="8">
        <f t="shared" si="171"/>
        <v>0.56941295036533135</v>
      </c>
      <c r="Q2691" s="9">
        <f>YEAR(SalesDataTable[[#This Row],[Order Date]])</f>
        <v>2026</v>
      </c>
      <c r="R2691" s="8" t="str">
        <f>"Q"&amp;ROUNDUP(MONTH(SalesDataTable[[#This Row],[Order Date]])/3,0)</f>
        <v>Q4</v>
      </c>
      <c r="S2691" s="5">
        <f>MONTH(SalesDataTable[[#This Row],[Order Date]])</f>
        <v>12</v>
      </c>
      <c r="T2691" s="8" t="str">
        <f>TEXT(SalesDataTable[[#This Row],[Order Date]],"mmm")</f>
        <v>Dec</v>
      </c>
    </row>
    <row r="2692" spans="1:20" ht="15.75" x14ac:dyDescent="0.25">
      <c r="A2692" s="2">
        <v>3409</v>
      </c>
      <c r="B2692" s="3">
        <v>46384</v>
      </c>
      <c r="C2692" s="4" t="s">
        <v>40</v>
      </c>
      <c r="D2692" s="4" t="s">
        <v>41</v>
      </c>
      <c r="E2692" s="4" t="s">
        <v>22</v>
      </c>
      <c r="F2692" s="4" t="s">
        <v>33</v>
      </c>
      <c r="G2692" s="4" t="s">
        <v>43</v>
      </c>
      <c r="H2692" s="4" t="s">
        <v>71</v>
      </c>
      <c r="I2692" s="5">
        <v>5</v>
      </c>
      <c r="J2692" s="6">
        <v>122.42</v>
      </c>
      <c r="K2692" s="7">
        <v>0</v>
      </c>
      <c r="L2692" s="6">
        <v>60.8</v>
      </c>
      <c r="M2692" s="6">
        <f t="shared" si="168"/>
        <v>612.1</v>
      </c>
      <c r="N2692" s="6">
        <f t="shared" si="169"/>
        <v>304</v>
      </c>
      <c r="O2692" s="6">
        <f t="shared" si="170"/>
        <v>308.10000000000002</v>
      </c>
      <c r="P2692" s="8">
        <f t="shared" si="171"/>
        <v>0.50334912595981052</v>
      </c>
      <c r="Q2692" s="9">
        <f>YEAR(SalesDataTable[[#This Row],[Order Date]])</f>
        <v>2026</v>
      </c>
      <c r="R2692" s="8" t="str">
        <f>"Q"&amp;ROUNDUP(MONTH(SalesDataTable[[#This Row],[Order Date]])/3,0)</f>
        <v>Q4</v>
      </c>
      <c r="S2692" s="5">
        <f>MONTH(SalesDataTable[[#This Row],[Order Date]])</f>
        <v>12</v>
      </c>
      <c r="T2692" s="8" t="str">
        <f>TEXT(SalesDataTable[[#This Row],[Order Date]],"mmm")</f>
        <v>Dec</v>
      </c>
    </row>
    <row r="2693" spans="1:20" ht="15.75" x14ac:dyDescent="0.25">
      <c r="A2693" s="2">
        <v>3535</v>
      </c>
      <c r="B2693" s="3">
        <v>46384</v>
      </c>
      <c r="C2693" s="4" t="s">
        <v>26</v>
      </c>
      <c r="D2693" s="4" t="s">
        <v>47</v>
      </c>
      <c r="E2693" s="4" t="s">
        <v>39</v>
      </c>
      <c r="F2693" s="4" t="s">
        <v>33</v>
      </c>
      <c r="G2693" s="4" t="s">
        <v>34</v>
      </c>
      <c r="H2693" s="4" t="s">
        <v>35</v>
      </c>
      <c r="I2693" s="5">
        <v>1</v>
      </c>
      <c r="J2693" s="6">
        <v>37.03</v>
      </c>
      <c r="K2693" s="7">
        <v>0.15</v>
      </c>
      <c r="L2693" s="6">
        <v>13.53</v>
      </c>
      <c r="M2693" s="6">
        <f t="shared" si="168"/>
        <v>31.4755</v>
      </c>
      <c r="N2693" s="6">
        <f t="shared" si="169"/>
        <v>13.53</v>
      </c>
      <c r="O2693" s="6">
        <f t="shared" si="170"/>
        <v>17.945500000000003</v>
      </c>
      <c r="P2693" s="8">
        <f t="shared" si="171"/>
        <v>0.57014185636447401</v>
      </c>
      <c r="Q2693" s="9">
        <f>YEAR(SalesDataTable[[#This Row],[Order Date]])</f>
        <v>2026</v>
      </c>
      <c r="R2693" s="8" t="str">
        <f>"Q"&amp;ROUNDUP(MONTH(SalesDataTable[[#This Row],[Order Date]])/3,0)</f>
        <v>Q4</v>
      </c>
      <c r="S2693" s="5">
        <f>MONTH(SalesDataTable[[#This Row],[Order Date]])</f>
        <v>12</v>
      </c>
      <c r="T2693" s="8" t="str">
        <f>TEXT(SalesDataTable[[#This Row],[Order Date]],"mmm")</f>
        <v>Dec</v>
      </c>
    </row>
    <row r="2694" spans="1:20" ht="15.75" x14ac:dyDescent="0.25">
      <c r="A2694" s="2">
        <v>5134</v>
      </c>
      <c r="B2694" s="3">
        <v>46384</v>
      </c>
      <c r="C2694" s="4" t="s">
        <v>26</v>
      </c>
      <c r="D2694" s="4" t="s">
        <v>69</v>
      </c>
      <c r="E2694" s="4" t="s">
        <v>39</v>
      </c>
      <c r="F2694" s="4" t="s">
        <v>23</v>
      </c>
      <c r="G2694" s="4" t="s">
        <v>29</v>
      </c>
      <c r="H2694" s="4" t="s">
        <v>30</v>
      </c>
      <c r="I2694" s="5">
        <v>1</v>
      </c>
      <c r="J2694" s="6">
        <v>90.99</v>
      </c>
      <c r="K2694" s="7">
        <v>0.05</v>
      </c>
      <c r="L2694" s="6">
        <v>44.78</v>
      </c>
      <c r="M2694" s="6">
        <f t="shared" si="168"/>
        <v>86.440499999999986</v>
      </c>
      <c r="N2694" s="6">
        <f t="shared" si="169"/>
        <v>44.78</v>
      </c>
      <c r="O2694" s="6">
        <f t="shared" si="170"/>
        <v>41.660499999999985</v>
      </c>
      <c r="P2694" s="8">
        <f t="shared" si="171"/>
        <v>0.48195579618350187</v>
      </c>
      <c r="Q2694" s="9">
        <f>YEAR(SalesDataTable[[#This Row],[Order Date]])</f>
        <v>2026</v>
      </c>
      <c r="R2694" s="8" t="str">
        <f>"Q"&amp;ROUNDUP(MONTH(SalesDataTable[[#This Row],[Order Date]])/3,0)</f>
        <v>Q4</v>
      </c>
      <c r="S2694" s="5">
        <f>MONTH(SalesDataTable[[#This Row],[Order Date]])</f>
        <v>12</v>
      </c>
      <c r="T2694" s="8" t="str">
        <f>TEXT(SalesDataTable[[#This Row],[Order Date]],"mmm")</f>
        <v>Dec</v>
      </c>
    </row>
    <row r="2695" spans="1:20" ht="15.75" x14ac:dyDescent="0.25">
      <c r="A2695" s="2">
        <v>2011</v>
      </c>
      <c r="B2695" s="3">
        <v>46385</v>
      </c>
      <c r="C2695" s="4" t="s">
        <v>26</v>
      </c>
      <c r="D2695" s="4" t="s">
        <v>61</v>
      </c>
      <c r="E2695" s="4" t="s">
        <v>22</v>
      </c>
      <c r="F2695" s="4" t="s">
        <v>23</v>
      </c>
      <c r="G2695" s="4" t="s">
        <v>29</v>
      </c>
      <c r="H2695" s="4" t="s">
        <v>30</v>
      </c>
      <c r="I2695" s="5">
        <v>1</v>
      </c>
      <c r="J2695" s="6">
        <v>90.81</v>
      </c>
      <c r="K2695" s="7">
        <v>0.1</v>
      </c>
      <c r="L2695" s="6">
        <v>46.53</v>
      </c>
      <c r="M2695" s="6">
        <f t="shared" si="168"/>
        <v>81.728999999999999</v>
      </c>
      <c r="N2695" s="6">
        <f t="shared" si="169"/>
        <v>46.53</v>
      </c>
      <c r="O2695" s="6">
        <f t="shared" si="170"/>
        <v>35.198999999999998</v>
      </c>
      <c r="P2695" s="8">
        <f t="shared" si="171"/>
        <v>0.43067944059024332</v>
      </c>
      <c r="Q2695" s="9">
        <f>YEAR(SalesDataTable[[#This Row],[Order Date]])</f>
        <v>2026</v>
      </c>
      <c r="R2695" s="8" t="str">
        <f>"Q"&amp;ROUNDUP(MONTH(SalesDataTable[[#This Row],[Order Date]])/3,0)</f>
        <v>Q4</v>
      </c>
      <c r="S2695" s="5">
        <f>MONTH(SalesDataTable[[#This Row],[Order Date]])</f>
        <v>12</v>
      </c>
      <c r="T2695" s="8" t="str">
        <f>TEXT(SalesDataTable[[#This Row],[Order Date]],"mmm")</f>
        <v>Dec</v>
      </c>
    </row>
    <row r="2696" spans="1:20" ht="15.75" x14ac:dyDescent="0.25">
      <c r="A2696" s="2">
        <v>2477</v>
      </c>
      <c r="B2696" s="3">
        <v>46385</v>
      </c>
      <c r="C2696" s="4" t="s">
        <v>20</v>
      </c>
      <c r="D2696" s="4" t="s">
        <v>70</v>
      </c>
      <c r="E2696" s="4" t="s">
        <v>39</v>
      </c>
      <c r="F2696" s="4" t="s">
        <v>33</v>
      </c>
      <c r="G2696" s="4" t="s">
        <v>24</v>
      </c>
      <c r="H2696" s="4" t="s">
        <v>46</v>
      </c>
      <c r="I2696" s="5">
        <v>1</v>
      </c>
      <c r="J2696" s="6">
        <v>41.28</v>
      </c>
      <c r="K2696" s="7">
        <v>0.15</v>
      </c>
      <c r="L2696" s="6">
        <v>16.41</v>
      </c>
      <c r="M2696" s="6">
        <f t="shared" si="168"/>
        <v>35.088000000000001</v>
      </c>
      <c r="N2696" s="6">
        <f t="shared" si="169"/>
        <v>16.41</v>
      </c>
      <c r="O2696" s="6">
        <f t="shared" si="170"/>
        <v>18.678000000000001</v>
      </c>
      <c r="P2696" s="8">
        <f t="shared" si="171"/>
        <v>0.53231874145006841</v>
      </c>
      <c r="Q2696" s="9">
        <f>YEAR(SalesDataTable[[#This Row],[Order Date]])</f>
        <v>2026</v>
      </c>
      <c r="R2696" s="8" t="str">
        <f>"Q"&amp;ROUNDUP(MONTH(SalesDataTable[[#This Row],[Order Date]])/3,0)</f>
        <v>Q4</v>
      </c>
      <c r="S2696" s="5">
        <f>MONTH(SalesDataTable[[#This Row],[Order Date]])</f>
        <v>12</v>
      </c>
      <c r="T2696" s="8" t="str">
        <f>TEXT(SalesDataTable[[#This Row],[Order Date]],"mmm")</f>
        <v>Dec</v>
      </c>
    </row>
    <row r="2697" spans="1:20" ht="15.75" x14ac:dyDescent="0.25">
      <c r="A2697" s="2">
        <v>2745</v>
      </c>
      <c r="B2697" s="3">
        <v>46385</v>
      </c>
      <c r="C2697" s="4" t="s">
        <v>40</v>
      </c>
      <c r="D2697" s="4" t="s">
        <v>67</v>
      </c>
      <c r="E2697" s="4" t="s">
        <v>48</v>
      </c>
      <c r="F2697" s="4" t="s">
        <v>36</v>
      </c>
      <c r="G2697" s="4" t="s">
        <v>34</v>
      </c>
      <c r="H2697" s="4" t="s">
        <v>52</v>
      </c>
      <c r="I2697" s="5">
        <v>1</v>
      </c>
      <c r="J2697" s="6">
        <v>46.07</v>
      </c>
      <c r="K2697" s="7">
        <v>0</v>
      </c>
      <c r="L2697" s="6">
        <v>18.420000000000002</v>
      </c>
      <c r="M2697" s="6">
        <f t="shared" si="168"/>
        <v>46.07</v>
      </c>
      <c r="N2697" s="6">
        <f t="shared" si="169"/>
        <v>18.420000000000002</v>
      </c>
      <c r="O2697" s="6">
        <f t="shared" si="170"/>
        <v>27.65</v>
      </c>
      <c r="P2697" s="8">
        <f t="shared" si="171"/>
        <v>0.60017364879531143</v>
      </c>
      <c r="Q2697" s="9">
        <f>YEAR(SalesDataTable[[#This Row],[Order Date]])</f>
        <v>2026</v>
      </c>
      <c r="R2697" s="8" t="str">
        <f>"Q"&amp;ROUNDUP(MONTH(SalesDataTable[[#This Row],[Order Date]])/3,0)</f>
        <v>Q4</v>
      </c>
      <c r="S2697" s="5">
        <f>MONTH(SalesDataTable[[#This Row],[Order Date]])</f>
        <v>12</v>
      </c>
      <c r="T2697" s="8" t="str">
        <f>TEXT(SalesDataTable[[#This Row],[Order Date]],"mmm")</f>
        <v>Dec</v>
      </c>
    </row>
    <row r="2698" spans="1:20" ht="15.75" x14ac:dyDescent="0.25">
      <c r="A2698" s="2">
        <v>4427</v>
      </c>
      <c r="B2698" s="3">
        <v>46385</v>
      </c>
      <c r="C2698" s="4" t="s">
        <v>26</v>
      </c>
      <c r="D2698" s="4" t="s">
        <v>63</v>
      </c>
      <c r="E2698" s="4" t="s">
        <v>39</v>
      </c>
      <c r="F2698" s="4" t="s">
        <v>36</v>
      </c>
      <c r="G2698" s="4" t="s">
        <v>29</v>
      </c>
      <c r="H2698" s="4" t="s">
        <v>37</v>
      </c>
      <c r="I2698" s="5">
        <v>1</v>
      </c>
      <c r="J2698" s="6">
        <v>147.29</v>
      </c>
      <c r="K2698" s="7">
        <v>0.1</v>
      </c>
      <c r="L2698" s="6">
        <v>78.2</v>
      </c>
      <c r="M2698" s="6">
        <f t="shared" si="168"/>
        <v>132.56100000000001</v>
      </c>
      <c r="N2698" s="6">
        <f t="shared" si="169"/>
        <v>78.2</v>
      </c>
      <c r="O2698" s="6">
        <f t="shared" si="170"/>
        <v>54.361000000000004</v>
      </c>
      <c r="P2698" s="8">
        <f t="shared" si="171"/>
        <v>0.4100829052285363</v>
      </c>
      <c r="Q2698" s="9">
        <f>YEAR(SalesDataTable[[#This Row],[Order Date]])</f>
        <v>2026</v>
      </c>
      <c r="R2698" s="8" t="str">
        <f>"Q"&amp;ROUNDUP(MONTH(SalesDataTable[[#This Row],[Order Date]])/3,0)</f>
        <v>Q4</v>
      </c>
      <c r="S2698" s="5">
        <f>MONTH(SalesDataTable[[#This Row],[Order Date]])</f>
        <v>12</v>
      </c>
      <c r="T2698" s="8" t="str">
        <f>TEXT(SalesDataTable[[#This Row],[Order Date]],"mmm")</f>
        <v>Dec</v>
      </c>
    </row>
    <row r="2699" spans="1:20" ht="15.75" x14ac:dyDescent="0.25">
      <c r="A2699" s="2">
        <v>377</v>
      </c>
      <c r="B2699" s="3">
        <v>46386</v>
      </c>
      <c r="C2699" s="4" t="s">
        <v>40</v>
      </c>
      <c r="D2699" s="4" t="s">
        <v>67</v>
      </c>
      <c r="E2699" s="4" t="s">
        <v>22</v>
      </c>
      <c r="F2699" s="4" t="s">
        <v>33</v>
      </c>
      <c r="G2699" s="4" t="s">
        <v>24</v>
      </c>
      <c r="H2699" s="4" t="s">
        <v>46</v>
      </c>
      <c r="I2699" s="5">
        <v>1</v>
      </c>
      <c r="J2699" s="6">
        <v>40.82</v>
      </c>
      <c r="K2699" s="7">
        <v>0.1</v>
      </c>
      <c r="L2699" s="6">
        <v>17.2</v>
      </c>
      <c r="M2699" s="6">
        <f t="shared" si="168"/>
        <v>36.738</v>
      </c>
      <c r="N2699" s="6">
        <f t="shared" si="169"/>
        <v>17.2</v>
      </c>
      <c r="O2699" s="6">
        <f t="shared" si="170"/>
        <v>19.538</v>
      </c>
      <c r="P2699" s="8">
        <f t="shared" si="171"/>
        <v>0.53181991398551909</v>
      </c>
      <c r="Q2699" s="9">
        <f>YEAR(SalesDataTable[[#This Row],[Order Date]])</f>
        <v>2026</v>
      </c>
      <c r="R2699" s="8" t="str">
        <f>"Q"&amp;ROUNDUP(MONTH(SalesDataTable[[#This Row],[Order Date]])/3,0)</f>
        <v>Q4</v>
      </c>
      <c r="S2699" s="5">
        <f>MONTH(SalesDataTable[[#This Row],[Order Date]])</f>
        <v>12</v>
      </c>
      <c r="T2699" s="8" t="str">
        <f>TEXT(SalesDataTable[[#This Row],[Order Date]],"mmm")</f>
        <v>Dec</v>
      </c>
    </row>
    <row r="2700" spans="1:20" ht="15.75" x14ac:dyDescent="0.25">
      <c r="A2700" s="2">
        <v>1530</v>
      </c>
      <c r="B2700" s="3">
        <v>46386</v>
      </c>
      <c r="C2700" s="4" t="s">
        <v>40</v>
      </c>
      <c r="D2700" s="4" t="s">
        <v>51</v>
      </c>
      <c r="E2700" s="4" t="s">
        <v>22</v>
      </c>
      <c r="F2700" s="4" t="s">
        <v>33</v>
      </c>
      <c r="G2700" s="4" t="s">
        <v>54</v>
      </c>
      <c r="H2700" s="4" t="s">
        <v>65</v>
      </c>
      <c r="I2700" s="5">
        <v>3</v>
      </c>
      <c r="J2700" s="6">
        <v>50.72</v>
      </c>
      <c r="K2700" s="7">
        <v>0</v>
      </c>
      <c r="L2700" s="6">
        <v>22.3</v>
      </c>
      <c r="M2700" s="6">
        <f t="shared" si="168"/>
        <v>152.16</v>
      </c>
      <c r="N2700" s="6">
        <f t="shared" si="169"/>
        <v>66.900000000000006</v>
      </c>
      <c r="O2700" s="6">
        <f t="shared" si="170"/>
        <v>85.259999999999991</v>
      </c>
      <c r="P2700" s="8">
        <f t="shared" si="171"/>
        <v>0.56033123028391163</v>
      </c>
      <c r="Q2700" s="9">
        <f>YEAR(SalesDataTable[[#This Row],[Order Date]])</f>
        <v>2026</v>
      </c>
      <c r="R2700" s="8" t="str">
        <f>"Q"&amp;ROUNDUP(MONTH(SalesDataTable[[#This Row],[Order Date]])/3,0)</f>
        <v>Q4</v>
      </c>
      <c r="S2700" s="5">
        <f>MONTH(SalesDataTable[[#This Row],[Order Date]])</f>
        <v>12</v>
      </c>
      <c r="T2700" s="8" t="str">
        <f>TEXT(SalesDataTable[[#This Row],[Order Date]],"mmm")</f>
        <v>Dec</v>
      </c>
    </row>
    <row r="2701" spans="1:20" ht="15.75" x14ac:dyDescent="0.25">
      <c r="A2701" s="2">
        <v>2135</v>
      </c>
      <c r="B2701" s="3">
        <v>46386</v>
      </c>
      <c r="C2701" s="4" t="s">
        <v>26</v>
      </c>
      <c r="D2701" s="4" t="s">
        <v>63</v>
      </c>
      <c r="E2701" s="4" t="s">
        <v>48</v>
      </c>
      <c r="F2701" s="4" t="s">
        <v>36</v>
      </c>
      <c r="G2701" s="4" t="s">
        <v>43</v>
      </c>
      <c r="H2701" s="4" t="s">
        <v>49</v>
      </c>
      <c r="I2701" s="5">
        <v>3</v>
      </c>
      <c r="J2701" s="6">
        <v>194.7</v>
      </c>
      <c r="K2701" s="7">
        <v>0.1</v>
      </c>
      <c r="L2701" s="6">
        <v>102.62</v>
      </c>
      <c r="M2701" s="6">
        <f t="shared" si="168"/>
        <v>525.68999999999994</v>
      </c>
      <c r="N2701" s="6">
        <f t="shared" si="169"/>
        <v>307.86</v>
      </c>
      <c r="O2701" s="6">
        <f t="shared" si="170"/>
        <v>217.82999999999993</v>
      </c>
      <c r="P2701" s="8">
        <f t="shared" si="171"/>
        <v>0.41436968555612613</v>
      </c>
      <c r="Q2701" s="9">
        <f>YEAR(SalesDataTable[[#This Row],[Order Date]])</f>
        <v>2026</v>
      </c>
      <c r="R2701" s="8" t="str">
        <f>"Q"&amp;ROUNDUP(MONTH(SalesDataTable[[#This Row],[Order Date]])/3,0)</f>
        <v>Q4</v>
      </c>
      <c r="S2701" s="5">
        <f>MONTH(SalesDataTable[[#This Row],[Order Date]])</f>
        <v>12</v>
      </c>
      <c r="T2701" s="8" t="str">
        <f>TEXT(SalesDataTable[[#This Row],[Order Date]],"mmm")</f>
        <v>Dec</v>
      </c>
    </row>
    <row r="2702" spans="1:20" ht="15.75" x14ac:dyDescent="0.25">
      <c r="A2702" s="2">
        <v>2916</v>
      </c>
      <c r="B2702" s="3">
        <v>46386</v>
      </c>
      <c r="C2702" s="4" t="s">
        <v>26</v>
      </c>
      <c r="D2702" s="4" t="s">
        <v>47</v>
      </c>
      <c r="E2702" s="4" t="s">
        <v>39</v>
      </c>
      <c r="F2702" s="4" t="s">
        <v>33</v>
      </c>
      <c r="G2702" s="4" t="s">
        <v>34</v>
      </c>
      <c r="H2702" s="4" t="s">
        <v>35</v>
      </c>
      <c r="I2702" s="5">
        <v>1</v>
      </c>
      <c r="J2702" s="6">
        <v>36.64</v>
      </c>
      <c r="K2702" s="7">
        <v>0.05</v>
      </c>
      <c r="L2702" s="6">
        <v>13.59</v>
      </c>
      <c r="M2702" s="6">
        <f t="shared" si="168"/>
        <v>34.808</v>
      </c>
      <c r="N2702" s="6">
        <f t="shared" si="169"/>
        <v>13.59</v>
      </c>
      <c r="O2702" s="6">
        <f t="shared" si="170"/>
        <v>21.218</v>
      </c>
      <c r="P2702" s="8">
        <f t="shared" si="171"/>
        <v>0.60957251206619167</v>
      </c>
      <c r="Q2702" s="9">
        <f>YEAR(SalesDataTable[[#This Row],[Order Date]])</f>
        <v>2026</v>
      </c>
      <c r="R2702" s="8" t="str">
        <f>"Q"&amp;ROUNDUP(MONTH(SalesDataTable[[#This Row],[Order Date]])/3,0)</f>
        <v>Q4</v>
      </c>
      <c r="S2702" s="5">
        <f>MONTH(SalesDataTable[[#This Row],[Order Date]])</f>
        <v>12</v>
      </c>
      <c r="T2702" s="8" t="str">
        <f>TEXT(SalesDataTable[[#This Row],[Order Date]],"mmm")</f>
        <v>Dec</v>
      </c>
    </row>
    <row r="2703" spans="1:20" ht="15.75" x14ac:dyDescent="0.25">
      <c r="A2703" s="2">
        <v>3449</v>
      </c>
      <c r="B2703" s="3">
        <v>46386</v>
      </c>
      <c r="C2703" s="4" t="s">
        <v>31</v>
      </c>
      <c r="D2703" s="4" t="s">
        <v>59</v>
      </c>
      <c r="E2703" s="4" t="s">
        <v>48</v>
      </c>
      <c r="F2703" s="4" t="s">
        <v>23</v>
      </c>
      <c r="G2703" s="4" t="s">
        <v>43</v>
      </c>
      <c r="H2703" s="4" t="s">
        <v>49</v>
      </c>
      <c r="I2703" s="5">
        <v>6</v>
      </c>
      <c r="J2703" s="6">
        <v>192.9</v>
      </c>
      <c r="K2703" s="7">
        <v>0.2</v>
      </c>
      <c r="L2703" s="6">
        <v>106.89</v>
      </c>
      <c r="M2703" s="6">
        <f t="shared" si="168"/>
        <v>925.92000000000007</v>
      </c>
      <c r="N2703" s="6">
        <f t="shared" si="169"/>
        <v>641.34</v>
      </c>
      <c r="O2703" s="6">
        <f t="shared" si="170"/>
        <v>284.58000000000004</v>
      </c>
      <c r="P2703" s="8">
        <f t="shared" si="171"/>
        <v>0.30734836702954899</v>
      </c>
      <c r="Q2703" s="9">
        <f>YEAR(SalesDataTable[[#This Row],[Order Date]])</f>
        <v>2026</v>
      </c>
      <c r="R2703" s="8" t="str">
        <f>"Q"&amp;ROUNDUP(MONTH(SalesDataTable[[#This Row],[Order Date]])/3,0)</f>
        <v>Q4</v>
      </c>
      <c r="S2703" s="5">
        <f>MONTH(SalesDataTable[[#This Row],[Order Date]])</f>
        <v>12</v>
      </c>
      <c r="T2703" s="8" t="str">
        <f>TEXT(SalesDataTable[[#This Row],[Order Date]],"mmm")</f>
        <v>Dec</v>
      </c>
    </row>
    <row r="2704" spans="1:20" ht="15.75" x14ac:dyDescent="0.25">
      <c r="A2704" s="2">
        <v>3498</v>
      </c>
      <c r="B2704" s="3">
        <v>46386</v>
      </c>
      <c r="C2704" s="4" t="s">
        <v>40</v>
      </c>
      <c r="D2704" s="4" t="s">
        <v>51</v>
      </c>
      <c r="E2704" s="4" t="s">
        <v>48</v>
      </c>
      <c r="F2704" s="4" t="s">
        <v>23</v>
      </c>
      <c r="G2704" s="4" t="s">
        <v>29</v>
      </c>
      <c r="H2704" s="4" t="s">
        <v>66</v>
      </c>
      <c r="I2704" s="5">
        <v>2</v>
      </c>
      <c r="J2704" s="6">
        <v>71.56</v>
      </c>
      <c r="K2704" s="7">
        <v>0.1</v>
      </c>
      <c r="L2704" s="6">
        <v>32.99</v>
      </c>
      <c r="M2704" s="6">
        <f t="shared" si="168"/>
        <v>128.80800000000002</v>
      </c>
      <c r="N2704" s="6">
        <f t="shared" si="169"/>
        <v>65.98</v>
      </c>
      <c r="O2704" s="6">
        <f t="shared" si="170"/>
        <v>62.828000000000017</v>
      </c>
      <c r="P2704" s="8">
        <f t="shared" si="171"/>
        <v>0.4877647351096206</v>
      </c>
      <c r="Q2704" s="9">
        <f>YEAR(SalesDataTable[[#This Row],[Order Date]])</f>
        <v>2026</v>
      </c>
      <c r="R2704" s="8" t="str">
        <f>"Q"&amp;ROUNDUP(MONTH(SalesDataTable[[#This Row],[Order Date]])/3,0)</f>
        <v>Q4</v>
      </c>
      <c r="S2704" s="5">
        <f>MONTH(SalesDataTable[[#This Row],[Order Date]])</f>
        <v>12</v>
      </c>
      <c r="T2704" s="8" t="str">
        <f>TEXT(SalesDataTable[[#This Row],[Order Date]],"mmm")</f>
        <v>Dec</v>
      </c>
    </row>
    <row r="2705" spans="1:20" ht="15.75" x14ac:dyDescent="0.25">
      <c r="A2705" s="2">
        <v>4851</v>
      </c>
      <c r="B2705" s="3">
        <v>46386</v>
      </c>
      <c r="C2705" s="4" t="s">
        <v>40</v>
      </c>
      <c r="D2705" s="4" t="s">
        <v>67</v>
      </c>
      <c r="E2705" s="4" t="s">
        <v>48</v>
      </c>
      <c r="F2705" s="4" t="s">
        <v>33</v>
      </c>
      <c r="G2705" s="4" t="s">
        <v>24</v>
      </c>
      <c r="H2705" s="4" t="s">
        <v>46</v>
      </c>
      <c r="I2705" s="5">
        <v>1</v>
      </c>
      <c r="J2705" s="6">
        <v>40.270000000000003</v>
      </c>
      <c r="K2705" s="7">
        <v>0.1</v>
      </c>
      <c r="L2705" s="6">
        <v>16.63</v>
      </c>
      <c r="M2705" s="6">
        <f t="shared" si="168"/>
        <v>36.243000000000002</v>
      </c>
      <c r="N2705" s="6">
        <f t="shared" si="169"/>
        <v>16.63</v>
      </c>
      <c r="O2705" s="6">
        <f t="shared" si="170"/>
        <v>19.613000000000003</v>
      </c>
      <c r="P2705" s="8">
        <f t="shared" si="171"/>
        <v>0.54115277432883602</v>
      </c>
      <c r="Q2705" s="9">
        <f>YEAR(SalesDataTable[[#This Row],[Order Date]])</f>
        <v>2026</v>
      </c>
      <c r="R2705" s="8" t="str">
        <f>"Q"&amp;ROUNDUP(MONTH(SalesDataTable[[#This Row],[Order Date]])/3,0)</f>
        <v>Q4</v>
      </c>
      <c r="S2705" s="5">
        <f>MONTH(SalesDataTable[[#This Row],[Order Date]])</f>
        <v>12</v>
      </c>
      <c r="T2705" s="8" t="str">
        <f>TEXT(SalesDataTable[[#This Row],[Order Date]],"mmm")</f>
        <v>Dec</v>
      </c>
    </row>
    <row r="2706" spans="1:20" ht="15.75" x14ac:dyDescent="0.25">
      <c r="A2706" s="2">
        <v>4926</v>
      </c>
      <c r="B2706" s="3">
        <v>46386</v>
      </c>
      <c r="C2706" s="4" t="s">
        <v>40</v>
      </c>
      <c r="D2706" s="4" t="s">
        <v>51</v>
      </c>
      <c r="E2706" s="4" t="s">
        <v>39</v>
      </c>
      <c r="F2706" s="4" t="s">
        <v>36</v>
      </c>
      <c r="G2706" s="4" t="s">
        <v>24</v>
      </c>
      <c r="H2706" s="4" t="s">
        <v>25</v>
      </c>
      <c r="I2706" s="5">
        <v>6</v>
      </c>
      <c r="J2706" s="6">
        <v>81.180000000000007</v>
      </c>
      <c r="K2706" s="7">
        <v>0.05</v>
      </c>
      <c r="L2706" s="6">
        <v>43.3</v>
      </c>
      <c r="M2706" s="6">
        <f t="shared" si="168"/>
        <v>462.726</v>
      </c>
      <c r="N2706" s="6">
        <f t="shared" si="169"/>
        <v>259.79999999999995</v>
      </c>
      <c r="O2706" s="6">
        <f t="shared" si="170"/>
        <v>202.92600000000004</v>
      </c>
      <c r="P2706" s="8">
        <f t="shared" si="171"/>
        <v>0.43854462468069666</v>
      </c>
      <c r="Q2706" s="9">
        <f>YEAR(SalesDataTable[[#This Row],[Order Date]])</f>
        <v>2026</v>
      </c>
      <c r="R2706" s="8" t="str">
        <f>"Q"&amp;ROUNDUP(MONTH(SalesDataTable[[#This Row],[Order Date]])/3,0)</f>
        <v>Q4</v>
      </c>
      <c r="S2706" s="5">
        <f>MONTH(SalesDataTable[[#This Row],[Order Date]])</f>
        <v>12</v>
      </c>
      <c r="T2706" s="8" t="str">
        <f>TEXT(SalesDataTable[[#This Row],[Order Date]],"mmm")</f>
        <v>Dec</v>
      </c>
    </row>
    <row r="2707" spans="1:20" ht="15.75" x14ac:dyDescent="0.25">
      <c r="A2707" s="2">
        <v>5035</v>
      </c>
      <c r="B2707" s="3">
        <v>46386</v>
      </c>
      <c r="C2707" s="4" t="s">
        <v>26</v>
      </c>
      <c r="D2707" s="4" t="s">
        <v>63</v>
      </c>
      <c r="E2707" s="4" t="s">
        <v>22</v>
      </c>
      <c r="F2707" s="4" t="s">
        <v>33</v>
      </c>
      <c r="G2707" s="4" t="s">
        <v>24</v>
      </c>
      <c r="H2707" s="4" t="s">
        <v>50</v>
      </c>
      <c r="I2707" s="5">
        <v>2</v>
      </c>
      <c r="J2707" s="6">
        <v>101.73</v>
      </c>
      <c r="K2707" s="7">
        <v>0.1</v>
      </c>
      <c r="L2707" s="6">
        <v>49.3</v>
      </c>
      <c r="M2707" s="6">
        <f t="shared" si="168"/>
        <v>183.114</v>
      </c>
      <c r="N2707" s="6">
        <f t="shared" si="169"/>
        <v>98.6</v>
      </c>
      <c r="O2707" s="6">
        <f t="shared" si="170"/>
        <v>84.51400000000001</v>
      </c>
      <c r="P2707" s="8">
        <f t="shared" si="171"/>
        <v>0.46153762137247839</v>
      </c>
      <c r="Q2707" s="9">
        <f>YEAR(SalesDataTable[[#This Row],[Order Date]])</f>
        <v>2026</v>
      </c>
      <c r="R2707" s="8" t="str">
        <f>"Q"&amp;ROUNDUP(MONTH(SalesDataTable[[#This Row],[Order Date]])/3,0)</f>
        <v>Q4</v>
      </c>
      <c r="S2707" s="5">
        <f>MONTH(SalesDataTable[[#This Row],[Order Date]])</f>
        <v>12</v>
      </c>
      <c r="T2707" s="8" t="str">
        <f>TEXT(SalesDataTable[[#This Row],[Order Date]],"mmm")</f>
        <v>Dec</v>
      </c>
    </row>
    <row r="2708" spans="1:20" ht="15.75" x14ac:dyDescent="0.25">
      <c r="A2708" s="2">
        <v>5135</v>
      </c>
      <c r="B2708" s="3">
        <v>46386</v>
      </c>
      <c r="C2708" s="4" t="s">
        <v>31</v>
      </c>
      <c r="D2708" s="4" t="s">
        <v>59</v>
      </c>
      <c r="E2708" s="4" t="s">
        <v>22</v>
      </c>
      <c r="F2708" s="4" t="s">
        <v>33</v>
      </c>
      <c r="G2708" s="4" t="s">
        <v>24</v>
      </c>
      <c r="H2708" s="4" t="s">
        <v>42</v>
      </c>
      <c r="I2708" s="5">
        <v>5</v>
      </c>
      <c r="J2708" s="6">
        <v>51.78</v>
      </c>
      <c r="K2708" s="7">
        <v>0.15</v>
      </c>
      <c r="L2708" s="6">
        <v>22.37</v>
      </c>
      <c r="M2708" s="6">
        <f t="shared" si="168"/>
        <v>220.06499999999997</v>
      </c>
      <c r="N2708" s="6">
        <f t="shared" si="169"/>
        <v>111.85000000000001</v>
      </c>
      <c r="O2708" s="6">
        <f t="shared" si="170"/>
        <v>108.21499999999996</v>
      </c>
      <c r="P2708" s="8">
        <f t="shared" si="171"/>
        <v>0.49174107650012483</v>
      </c>
      <c r="Q2708" s="9">
        <f>YEAR(SalesDataTable[[#This Row],[Order Date]])</f>
        <v>2026</v>
      </c>
      <c r="R2708" s="8" t="str">
        <f>"Q"&amp;ROUNDUP(MONTH(SalesDataTable[[#This Row],[Order Date]])/3,0)</f>
        <v>Q4</v>
      </c>
      <c r="S2708" s="5">
        <f>MONTH(SalesDataTable[[#This Row],[Order Date]])</f>
        <v>12</v>
      </c>
      <c r="T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5C99-B4C7-4B54-B4AE-D86AB70D7FF4}">
  <dimension ref="A1"/>
  <sheetViews>
    <sheetView showGridLines="0" tabSelected="1" zoomScaleNormal="100" workbookViewId="0">
      <selection activeCell="T22" sqref="T2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ROW_DATA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sahu abhishek</dc:creator>
  <cp:lastModifiedBy>sahu abhishek</cp:lastModifiedBy>
  <dcterms:created xsi:type="dcterms:W3CDTF">2026-10-25T09:16:03Z</dcterms:created>
  <dcterms:modified xsi:type="dcterms:W3CDTF">2026-10-25T11:25:32Z</dcterms:modified>
</cp:coreProperties>
</file>