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\Productivity\"/>
    </mc:Choice>
  </mc:AlternateContent>
  <xr:revisionPtr revIDLastSave="0" documentId="13_ncr:1_{9C21E200-0F96-4539-B748-DABF54D199E9}" xr6:coauthVersionLast="47" xr6:coauthVersionMax="47" xr10:uidLastSave="{00000000-0000-0000-0000-000000000000}"/>
  <bookViews>
    <workbookView xWindow="948" yWindow="-108" windowWidth="22200" windowHeight="13176" firstSheet="2" activeTab="5" xr2:uid="{CAB4A42D-F58F-458A-8007-7C3031B31532}"/>
  </bookViews>
  <sheets>
    <sheet name="individualCompanymetricdata" sheetId="1" r:id="rId1"/>
    <sheet name="ConsllidatedMetricData" sheetId="2" r:id="rId2"/>
    <sheet name="CodeBankUsage" sheetId="3" r:id="rId3"/>
    <sheet name="RSI_scores" sheetId="4" r:id="rId4"/>
    <sheet name="DeveloperChangesetdata" sheetId="5" r:id="rId5"/>
    <sheet name="Hiring_attrition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5" l="1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6" i="5"/>
  <c r="G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D15" i="5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8" i="5"/>
  <c r="D9" i="5"/>
  <c r="D10" i="5" s="1"/>
  <c r="D11" i="5" s="1"/>
  <c r="D12" i="5" s="1"/>
  <c r="D13" i="5" s="1"/>
  <c r="D14" i="5" s="1"/>
  <c r="D7" i="5"/>
  <c r="D33" i="3"/>
  <c r="E33" i="3"/>
  <c r="F33" i="3"/>
  <c r="G33" i="3"/>
  <c r="H33" i="3"/>
  <c r="I33" i="3"/>
  <c r="D34" i="3"/>
  <c r="E34" i="3"/>
  <c r="F34" i="3"/>
  <c r="G34" i="3"/>
  <c r="H34" i="3"/>
  <c r="I34" i="3"/>
  <c r="D35" i="3"/>
  <c r="E35" i="3"/>
  <c r="F35" i="3"/>
  <c r="G35" i="3"/>
  <c r="H35" i="3"/>
  <c r="I35" i="3"/>
  <c r="D36" i="3"/>
  <c r="E36" i="3"/>
  <c r="F36" i="3"/>
  <c r="G36" i="3"/>
  <c r="H36" i="3"/>
  <c r="I36" i="3"/>
  <c r="D37" i="3"/>
  <c r="E37" i="3"/>
  <c r="F37" i="3"/>
  <c r="G37" i="3"/>
  <c r="H37" i="3"/>
  <c r="I37" i="3"/>
  <c r="E32" i="3"/>
  <c r="F32" i="3"/>
  <c r="G32" i="3"/>
  <c r="H32" i="3"/>
  <c r="I32" i="3"/>
  <c r="D32" i="3"/>
  <c r="D31" i="3"/>
  <c r="E31" i="3"/>
  <c r="F31" i="3"/>
  <c r="G31" i="3"/>
  <c r="H31" i="3"/>
  <c r="I31" i="3"/>
  <c r="D25" i="3"/>
  <c r="E25" i="3"/>
  <c r="F25" i="3"/>
  <c r="G25" i="3"/>
  <c r="H25" i="3"/>
  <c r="I25" i="3"/>
  <c r="D26" i="3"/>
  <c r="E26" i="3"/>
  <c r="F26" i="3"/>
  <c r="G26" i="3"/>
  <c r="H26" i="3"/>
  <c r="I26" i="3"/>
  <c r="D27" i="3"/>
  <c r="E27" i="3"/>
  <c r="F27" i="3"/>
  <c r="G27" i="3"/>
  <c r="H27" i="3"/>
  <c r="I27" i="3"/>
  <c r="D28" i="3"/>
  <c r="E28" i="3"/>
  <c r="F28" i="3"/>
  <c r="G28" i="3"/>
  <c r="H28" i="3"/>
  <c r="I28" i="3"/>
  <c r="D29" i="3"/>
  <c r="E29" i="3"/>
  <c r="F29" i="3"/>
  <c r="G29" i="3"/>
  <c r="H29" i="3"/>
  <c r="I29" i="3"/>
  <c r="D30" i="3"/>
  <c r="E30" i="3"/>
  <c r="F30" i="3"/>
  <c r="G30" i="3"/>
  <c r="H30" i="3"/>
  <c r="I30" i="3"/>
  <c r="E24" i="3"/>
  <c r="F24" i="3"/>
  <c r="G24" i="3"/>
  <c r="H24" i="3"/>
  <c r="I24" i="3"/>
  <c r="D24" i="3"/>
  <c r="D17" i="3"/>
  <c r="E17" i="3"/>
  <c r="F17" i="3"/>
  <c r="G17" i="3"/>
  <c r="H17" i="3"/>
  <c r="I17" i="3"/>
  <c r="D18" i="3"/>
  <c r="E18" i="3"/>
  <c r="F18" i="3"/>
  <c r="G18" i="3"/>
  <c r="H18" i="3"/>
  <c r="I18" i="3"/>
  <c r="D19" i="3"/>
  <c r="E19" i="3"/>
  <c r="F19" i="3"/>
  <c r="G19" i="3"/>
  <c r="H19" i="3"/>
  <c r="I19" i="3"/>
  <c r="D20" i="3"/>
  <c r="E20" i="3"/>
  <c r="F20" i="3"/>
  <c r="G20" i="3"/>
  <c r="H20" i="3"/>
  <c r="I20" i="3"/>
  <c r="D21" i="3"/>
  <c r="E21" i="3"/>
  <c r="F21" i="3"/>
  <c r="G21" i="3"/>
  <c r="H21" i="3"/>
  <c r="I21" i="3"/>
  <c r="D22" i="3"/>
  <c r="E22" i="3"/>
  <c r="F22" i="3"/>
  <c r="G22" i="3"/>
  <c r="H22" i="3"/>
  <c r="I22" i="3"/>
  <c r="D23" i="3"/>
  <c r="E23" i="3"/>
  <c r="F23" i="3"/>
  <c r="G23" i="3"/>
  <c r="H23" i="3"/>
  <c r="I23" i="3"/>
  <c r="E16" i="3"/>
  <c r="F16" i="3"/>
  <c r="G16" i="3"/>
  <c r="H16" i="3"/>
  <c r="I16" i="3"/>
  <c r="D16" i="3"/>
  <c r="D10" i="3"/>
  <c r="E10" i="3"/>
  <c r="F10" i="3"/>
  <c r="G10" i="3"/>
  <c r="H10" i="3"/>
  <c r="I10" i="3"/>
  <c r="D11" i="3"/>
  <c r="E11" i="3"/>
  <c r="F11" i="3"/>
  <c r="G11" i="3"/>
  <c r="H11" i="3"/>
  <c r="I11" i="3"/>
  <c r="D12" i="3"/>
  <c r="E12" i="3"/>
  <c r="F12" i="3"/>
  <c r="G12" i="3"/>
  <c r="H12" i="3"/>
  <c r="I12" i="3"/>
  <c r="D13" i="3"/>
  <c r="E13" i="3"/>
  <c r="F13" i="3"/>
  <c r="G13" i="3"/>
  <c r="H13" i="3"/>
  <c r="I13" i="3"/>
  <c r="D14" i="3"/>
  <c r="E14" i="3"/>
  <c r="F14" i="3"/>
  <c r="G14" i="3"/>
  <c r="H14" i="3"/>
  <c r="I14" i="3"/>
  <c r="D15" i="3"/>
  <c r="E15" i="3"/>
  <c r="F15" i="3"/>
  <c r="G15" i="3"/>
  <c r="H15" i="3"/>
  <c r="I15" i="3"/>
  <c r="E9" i="3"/>
  <c r="F9" i="3"/>
  <c r="G9" i="3"/>
  <c r="H9" i="3"/>
  <c r="I9" i="3"/>
  <c r="D9" i="3"/>
  <c r="K35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9" i="2"/>
  <c r="K30" i="2"/>
  <c r="K31" i="2"/>
  <c r="K6" i="2"/>
  <c r="M35" i="2"/>
  <c r="N35" i="2" s="1"/>
  <c r="L35" i="2"/>
  <c r="J7" i="2"/>
  <c r="J8" i="2"/>
  <c r="J9" i="2"/>
  <c r="J10" i="2"/>
  <c r="J11" i="2"/>
  <c r="J12" i="2"/>
  <c r="J13" i="2"/>
  <c r="J14" i="2"/>
  <c r="J16" i="2"/>
  <c r="J17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6" i="2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F39" i="5" l="1"/>
  <c r="F31" i="5"/>
  <c r="F23" i="5"/>
  <c r="F15" i="5"/>
  <c r="F7" i="5"/>
  <c r="F32" i="5"/>
  <c r="F24" i="5"/>
  <c r="F16" i="5"/>
  <c r="F8" i="5"/>
  <c r="F36" i="5"/>
  <c r="F28" i="5"/>
  <c r="F20" i="5"/>
  <c r="F12" i="5"/>
  <c r="F6" i="5"/>
  <c r="F14" i="5"/>
  <c r="F38" i="5"/>
  <c r="F30" i="5"/>
  <c r="F22" i="5"/>
  <c r="F35" i="5"/>
  <c r="F27" i="5"/>
  <c r="F19" i="5"/>
  <c r="F11" i="5"/>
  <c r="F34" i="5"/>
  <c r="F26" i="5"/>
  <c r="F18" i="5"/>
  <c r="F10" i="5"/>
  <c r="F33" i="5"/>
  <c r="F25" i="5"/>
  <c r="F17" i="5"/>
  <c r="F9" i="5"/>
  <c r="F37" i="5"/>
  <c r="F29" i="5"/>
  <c r="F21" i="5"/>
  <c r="F13" i="5"/>
  <c r="K38" i="1"/>
  <c r="G38" i="1"/>
  <c r="J38" i="1"/>
  <c r="H38" i="1"/>
  <c r="I38" i="1"/>
  <c r="L38" i="1"/>
  <c r="L39" i="1" l="1"/>
</calcChain>
</file>

<file path=xl/sharedStrings.xml><?xml version="1.0" encoding="utf-8"?>
<sst xmlns="http://schemas.openxmlformats.org/spreadsheetml/2006/main" count="62" uniqueCount="33">
  <si>
    <t>C1</t>
  </si>
  <si>
    <t>C2</t>
  </si>
  <si>
    <t>C3</t>
  </si>
  <si>
    <t>C4</t>
  </si>
  <si>
    <t>C5</t>
  </si>
  <si>
    <t>C6</t>
  </si>
  <si>
    <t>C1-c</t>
  </si>
  <si>
    <t>C2-c</t>
  </si>
  <si>
    <t>C3-c</t>
  </si>
  <si>
    <t>C4-c</t>
  </si>
  <si>
    <t>C5-c</t>
  </si>
  <si>
    <t>C6-c</t>
  </si>
  <si>
    <t>Jan</t>
  </si>
  <si>
    <t>Feb</t>
  </si>
  <si>
    <t>Mar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</si>
  <si>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</si>
  <si>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</si>
  <si>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</si>
  <si>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</si>
  <si>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</si>
  <si>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</si>
  <si>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</si>
  <si>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</si>
  <si>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</si>
  <si>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LOC</t>
  </si>
  <si>
    <t>Commits</t>
  </si>
  <si>
    <t>Changes-per-Commit</t>
  </si>
  <si>
    <t>additions</t>
  </si>
  <si>
    <t>deletions</t>
  </si>
  <si>
    <t>year</t>
  </si>
  <si>
    <t>Hire</t>
  </si>
  <si>
    <t>Attrition</t>
  </si>
  <si>
    <t>Re-training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</si>
</sst>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ConsllidatedMetricData!$B$6:$B$34</c:f>
              <c:numCache>
                <c:formatCode>mmm\-yy</c:formatCode>
                <c:ptCount val="2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</c:numCache>
            </c:numRef>
          </c:cat>
          <c:val>
            <c:numRef>
              <c:f>ConsllidatedMetricData!$K$6:$K$34</c:f>
              <c:numCache>
                <c:formatCode>General</c:formatCode>
                <c:ptCount val="29"/>
                <c:pt idx="0">
                  <c:v>17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15</c:v>
                </c:pt>
                <c:pt idx="11">
                  <c:v>18</c:v>
                </c:pt>
                <c:pt idx="12">
                  <c:v>16</c:v>
                </c:pt>
                <c:pt idx="13">
                  <c:v>19</c:v>
                </c:pt>
                <c:pt idx="14">
                  <c:v>18</c:v>
                </c:pt>
                <c:pt idx="15">
                  <c:v>15</c:v>
                </c:pt>
                <c:pt idx="16">
                  <c:v>18</c:v>
                </c:pt>
                <c:pt idx="17">
                  <c:v>20</c:v>
                </c:pt>
                <c:pt idx="18">
                  <c:v>17</c:v>
                </c:pt>
                <c:pt idx="19">
                  <c:v>19</c:v>
                </c:pt>
                <c:pt idx="20">
                  <c:v>16</c:v>
                </c:pt>
                <c:pt idx="21">
                  <c:v>17</c:v>
                </c:pt>
                <c:pt idx="22">
                  <c:v>15</c:v>
                </c:pt>
                <c:pt idx="23">
                  <c:v>17</c:v>
                </c:pt>
                <c:pt idx="24">
                  <c:v>14</c:v>
                </c:pt>
                <c:pt idx="25">
                  <c:v>16</c:v>
                </c:pt>
                <c:pt idx="26">
                  <c:v>15</c:v>
                </c:pt>
                <c:pt idx="27">
                  <c:v>13</c:v>
                </c:pt>
                <c:pt idx="2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F-4554-A593-EBB478EEBE44}"/>
            </c:ext>
          </c:extLst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ConsllidatedMetricData!$B$6:$B$34</c:f>
              <c:numCache>
                <c:formatCode>mmm\-yy</c:formatCode>
                <c:ptCount val="2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</c:numCache>
            </c:numRef>
          </c:cat>
          <c:val>
            <c:numRef>
              <c:f>ConsllidatedMetricData!$L$6:$L$34</c:f>
              <c:numCache>
                <c:formatCode>General</c:formatCode>
                <c:ptCount val="29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12</c:v>
                </c:pt>
                <c:pt idx="9">
                  <c:v>13</c:v>
                </c:pt>
                <c:pt idx="10">
                  <c:v>11</c:v>
                </c:pt>
                <c:pt idx="11">
                  <c:v>14</c:v>
                </c:pt>
                <c:pt idx="12">
                  <c:v>12</c:v>
                </c:pt>
                <c:pt idx="13">
                  <c:v>15</c:v>
                </c:pt>
                <c:pt idx="14">
                  <c:v>14</c:v>
                </c:pt>
                <c:pt idx="15">
                  <c:v>11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15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13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F-4554-A593-EBB478EEBE44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ConsllidatedMetricData!$B$6:$B$34</c:f>
              <c:numCache>
                <c:formatCode>mmm\-yy</c:formatCode>
                <c:ptCount val="2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</c:numCache>
            </c:numRef>
          </c:cat>
          <c:val>
            <c:numRef>
              <c:f>ConsllidatedMetricData!$M$6:$M$34</c:f>
              <c:numCache>
                <c:formatCode>General</c:formatCode>
                <c:ptCount val="29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14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13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10</c:v>
                </c:pt>
                <c:pt idx="14">
                  <c:v>14</c:v>
                </c:pt>
                <c:pt idx="15">
                  <c:v>11</c:v>
                </c:pt>
                <c:pt idx="16">
                  <c:v>14</c:v>
                </c:pt>
                <c:pt idx="17">
                  <c:v>15</c:v>
                </c:pt>
                <c:pt idx="18">
                  <c:v>13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10</c:v>
                </c:pt>
                <c:pt idx="24">
                  <c:v>9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F-4554-A593-EBB478EEB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561791"/>
        <c:axId val="1293559295"/>
      </c:lineChart>
      <c:dateAx>
        <c:axId val="129356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Linux Libertine" panose="02000503000000000000" pitchFamily="2" charset="0"/>
                <a:ea typeface="Linux Libertine" panose="02000503000000000000" pitchFamily="2" charset="0"/>
                <a:cs typeface="Linux Libertine" panose="02000503000000000000" pitchFamily="2" charset="0"/>
              </a:defRPr>
            </a:pPr>
            <a:endParaRPr lang="en-US"/>
          </a:p>
        </c:txPr>
        <c:crossAx val="1293559295"/>
        <c:crosses val="autoZero"/>
        <c:auto val="1"/>
        <c:lblOffset val="100"/>
        <c:baseTimeUnit val="months"/>
      </c:dateAx>
      <c:valAx>
        <c:axId val="12935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Linux Libertine" panose="02000503000000000000" pitchFamily="2" charset="0"/>
                <a:ea typeface="Linux Libertine" panose="02000503000000000000" pitchFamily="2" charset="0"/>
                <a:cs typeface="Linux Libertine" panose="02000503000000000000" pitchFamily="2" charset="0"/>
              </a:defRPr>
            </a:pPr>
            <a:endParaRPr lang="en-US"/>
          </a:p>
        </c:txPr>
        <c:crossAx val="129356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CodeBankUsage!$D$8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CodeBankUsage!$C$9:$C$37</c:f>
              <c:numCache>
                <c:formatCode>mmm\-yy</c:formatCode>
                <c:ptCount val="2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</c:numCache>
            </c:numRef>
          </c:cat>
          <c:val>
            <c:numRef>
              <c:f>CodeBankUsage!$D$9:$D$37</c:f>
              <c:numCache>
                <c:formatCode>General</c:formatCode>
                <c:ptCount val="29"/>
                <c:pt idx="0">
                  <c:v>58</c:v>
                </c:pt>
                <c:pt idx="1">
                  <c:v>59</c:v>
                </c:pt>
                <c:pt idx="2">
                  <c:v>55</c:v>
                </c:pt>
                <c:pt idx="3">
                  <c:v>59</c:v>
                </c:pt>
                <c:pt idx="4">
                  <c:v>57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73</c:v>
                </c:pt>
                <c:pt idx="9">
                  <c:v>62</c:v>
                </c:pt>
                <c:pt idx="10">
                  <c:v>70</c:v>
                </c:pt>
                <c:pt idx="11">
                  <c:v>63</c:v>
                </c:pt>
                <c:pt idx="12">
                  <c:v>68</c:v>
                </c:pt>
                <c:pt idx="13">
                  <c:v>72</c:v>
                </c:pt>
                <c:pt idx="14">
                  <c:v>60</c:v>
                </c:pt>
                <c:pt idx="15">
                  <c:v>73</c:v>
                </c:pt>
                <c:pt idx="16">
                  <c:v>70</c:v>
                </c:pt>
                <c:pt idx="17">
                  <c:v>74</c:v>
                </c:pt>
                <c:pt idx="18">
                  <c:v>79</c:v>
                </c:pt>
                <c:pt idx="19">
                  <c:v>80</c:v>
                </c:pt>
                <c:pt idx="20">
                  <c:v>79</c:v>
                </c:pt>
                <c:pt idx="21">
                  <c:v>70</c:v>
                </c:pt>
                <c:pt idx="22">
                  <c:v>70</c:v>
                </c:pt>
                <c:pt idx="23">
                  <c:v>95</c:v>
                </c:pt>
                <c:pt idx="24">
                  <c:v>94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B-4072-A98F-FEB4E9736CF1}"/>
            </c:ext>
          </c:extLst>
        </c:ser>
        <c:ser>
          <c:idx val="1"/>
          <c:order val="1"/>
          <c:tx>
            <c:strRef>
              <c:f>CodeBankUsage!$E$8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CodeBankUsage!$C$9:$C$37</c:f>
              <c:numCache>
                <c:formatCode>mmm\-yy</c:formatCode>
                <c:ptCount val="2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</c:numCache>
            </c:numRef>
          </c:cat>
          <c:val>
            <c:numRef>
              <c:f>CodeBankUsage!$E$9:$E$37</c:f>
              <c:numCache>
                <c:formatCode>General</c:formatCode>
                <c:ptCount val="29"/>
                <c:pt idx="0">
                  <c:v>55</c:v>
                </c:pt>
                <c:pt idx="1">
                  <c:v>59</c:v>
                </c:pt>
                <c:pt idx="2">
                  <c:v>55</c:v>
                </c:pt>
                <c:pt idx="3">
                  <c:v>57</c:v>
                </c:pt>
                <c:pt idx="4">
                  <c:v>57</c:v>
                </c:pt>
                <c:pt idx="5">
                  <c:v>55</c:v>
                </c:pt>
                <c:pt idx="6">
                  <c:v>58</c:v>
                </c:pt>
                <c:pt idx="7">
                  <c:v>68</c:v>
                </c:pt>
                <c:pt idx="8">
                  <c:v>60</c:v>
                </c:pt>
                <c:pt idx="9">
                  <c:v>61</c:v>
                </c:pt>
                <c:pt idx="10">
                  <c:v>63</c:v>
                </c:pt>
                <c:pt idx="11">
                  <c:v>70</c:v>
                </c:pt>
                <c:pt idx="12">
                  <c:v>62</c:v>
                </c:pt>
                <c:pt idx="13">
                  <c:v>66</c:v>
                </c:pt>
                <c:pt idx="14">
                  <c:v>73</c:v>
                </c:pt>
                <c:pt idx="15">
                  <c:v>74</c:v>
                </c:pt>
                <c:pt idx="16">
                  <c:v>84</c:v>
                </c:pt>
                <c:pt idx="17">
                  <c:v>78</c:v>
                </c:pt>
                <c:pt idx="18">
                  <c:v>74</c:v>
                </c:pt>
                <c:pt idx="19">
                  <c:v>72</c:v>
                </c:pt>
                <c:pt idx="20">
                  <c:v>82</c:v>
                </c:pt>
                <c:pt idx="21">
                  <c:v>80</c:v>
                </c:pt>
                <c:pt idx="22">
                  <c:v>73</c:v>
                </c:pt>
                <c:pt idx="23">
                  <c:v>91</c:v>
                </c:pt>
                <c:pt idx="24">
                  <c:v>89</c:v>
                </c:pt>
                <c:pt idx="25">
                  <c:v>91</c:v>
                </c:pt>
                <c:pt idx="26">
                  <c:v>90</c:v>
                </c:pt>
                <c:pt idx="27">
                  <c:v>89</c:v>
                </c:pt>
                <c:pt idx="2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B-4072-A98F-FEB4E9736CF1}"/>
            </c:ext>
          </c:extLst>
        </c:ser>
        <c:ser>
          <c:idx val="2"/>
          <c:order val="2"/>
          <c:tx>
            <c:strRef>
              <c:f>CodeBankUsage!$F$8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CodeBankUsage!$C$9:$C$37</c:f>
              <c:numCache>
                <c:formatCode>mmm\-yy</c:formatCode>
                <c:ptCount val="2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</c:numCache>
            </c:numRef>
          </c:cat>
          <c:val>
            <c:numRef>
              <c:f>CodeBankUsage!$F$9:$F$37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57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57</c:v>
                </c:pt>
                <c:pt idx="7">
                  <c:v>73</c:v>
                </c:pt>
                <c:pt idx="8">
                  <c:v>67</c:v>
                </c:pt>
                <c:pt idx="9">
                  <c:v>70</c:v>
                </c:pt>
                <c:pt idx="10">
                  <c:v>60</c:v>
                </c:pt>
                <c:pt idx="11">
                  <c:v>64</c:v>
                </c:pt>
                <c:pt idx="12">
                  <c:v>62</c:v>
                </c:pt>
                <c:pt idx="13">
                  <c:v>69</c:v>
                </c:pt>
                <c:pt idx="14">
                  <c:v>74</c:v>
                </c:pt>
                <c:pt idx="15">
                  <c:v>75</c:v>
                </c:pt>
                <c:pt idx="16">
                  <c:v>75</c:v>
                </c:pt>
                <c:pt idx="17">
                  <c:v>78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76</c:v>
                </c:pt>
                <c:pt idx="22">
                  <c:v>72</c:v>
                </c:pt>
                <c:pt idx="23">
                  <c:v>90</c:v>
                </c:pt>
                <c:pt idx="24">
                  <c:v>92</c:v>
                </c:pt>
                <c:pt idx="25">
                  <c:v>93</c:v>
                </c:pt>
                <c:pt idx="26">
                  <c:v>95</c:v>
                </c:pt>
                <c:pt idx="27">
                  <c:v>93</c:v>
                </c:pt>
                <c:pt idx="2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B-4072-A98F-FEB4E9736CF1}"/>
            </c:ext>
          </c:extLst>
        </c:ser>
        <c:ser>
          <c:idx val="3"/>
          <c:order val="3"/>
          <c:tx>
            <c:strRef>
              <c:f>CodeBankUsage!$G$8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CodeBankUsage!$C$9:$C$37</c:f>
              <c:numCache>
                <c:formatCode>mmm\-yy</c:formatCode>
                <c:ptCount val="2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</c:numCache>
            </c:numRef>
          </c:cat>
          <c:val>
            <c:numRef>
              <c:f>CodeBankUsage!$G$9:$G$37</c:f>
              <c:numCache>
                <c:formatCode>General</c:formatCode>
                <c:ptCount val="29"/>
                <c:pt idx="0">
                  <c:v>58</c:v>
                </c:pt>
                <c:pt idx="1">
                  <c:v>60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59</c:v>
                </c:pt>
                <c:pt idx="6">
                  <c:v>60</c:v>
                </c:pt>
                <c:pt idx="7">
                  <c:v>68</c:v>
                </c:pt>
                <c:pt idx="8">
                  <c:v>73</c:v>
                </c:pt>
                <c:pt idx="9">
                  <c:v>65</c:v>
                </c:pt>
                <c:pt idx="10">
                  <c:v>67</c:v>
                </c:pt>
                <c:pt idx="11">
                  <c:v>75</c:v>
                </c:pt>
                <c:pt idx="12">
                  <c:v>74</c:v>
                </c:pt>
                <c:pt idx="13">
                  <c:v>69</c:v>
                </c:pt>
                <c:pt idx="14">
                  <c:v>75</c:v>
                </c:pt>
                <c:pt idx="15">
                  <c:v>83</c:v>
                </c:pt>
                <c:pt idx="16">
                  <c:v>74</c:v>
                </c:pt>
                <c:pt idx="17">
                  <c:v>83</c:v>
                </c:pt>
                <c:pt idx="18">
                  <c:v>84</c:v>
                </c:pt>
                <c:pt idx="19">
                  <c:v>77</c:v>
                </c:pt>
                <c:pt idx="20">
                  <c:v>79</c:v>
                </c:pt>
                <c:pt idx="21">
                  <c:v>84</c:v>
                </c:pt>
                <c:pt idx="22">
                  <c:v>77</c:v>
                </c:pt>
                <c:pt idx="23">
                  <c:v>91</c:v>
                </c:pt>
                <c:pt idx="24">
                  <c:v>95</c:v>
                </c:pt>
                <c:pt idx="25">
                  <c:v>93</c:v>
                </c:pt>
                <c:pt idx="26">
                  <c:v>88</c:v>
                </c:pt>
                <c:pt idx="27">
                  <c:v>94</c:v>
                </c:pt>
                <c:pt idx="2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B-4072-A98F-FEB4E9736CF1}"/>
            </c:ext>
          </c:extLst>
        </c:ser>
        <c:ser>
          <c:idx val="4"/>
          <c:order val="4"/>
          <c:tx>
            <c:strRef>
              <c:f>CodeBankUsage!$H$8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CodeBankUsage!$C$9:$C$37</c:f>
              <c:numCache>
                <c:formatCode>mmm\-yy</c:formatCode>
                <c:ptCount val="2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</c:numCache>
            </c:numRef>
          </c:cat>
          <c:val>
            <c:numRef>
              <c:f>CodeBankUsage!$H$9:$H$37</c:f>
              <c:numCache>
                <c:formatCode>General</c:formatCode>
                <c:ptCount val="29"/>
                <c:pt idx="0">
                  <c:v>56</c:v>
                </c:pt>
                <c:pt idx="1">
                  <c:v>60</c:v>
                </c:pt>
                <c:pt idx="2">
                  <c:v>58</c:v>
                </c:pt>
                <c:pt idx="3">
                  <c:v>59</c:v>
                </c:pt>
                <c:pt idx="4">
                  <c:v>55</c:v>
                </c:pt>
                <c:pt idx="5">
                  <c:v>60</c:v>
                </c:pt>
                <c:pt idx="6">
                  <c:v>57</c:v>
                </c:pt>
                <c:pt idx="7">
                  <c:v>75</c:v>
                </c:pt>
                <c:pt idx="8">
                  <c:v>74</c:v>
                </c:pt>
                <c:pt idx="9">
                  <c:v>61</c:v>
                </c:pt>
                <c:pt idx="10">
                  <c:v>69</c:v>
                </c:pt>
                <c:pt idx="11">
                  <c:v>71</c:v>
                </c:pt>
                <c:pt idx="12">
                  <c:v>72</c:v>
                </c:pt>
                <c:pt idx="13">
                  <c:v>69</c:v>
                </c:pt>
                <c:pt idx="14">
                  <c:v>68</c:v>
                </c:pt>
                <c:pt idx="15">
                  <c:v>76</c:v>
                </c:pt>
                <c:pt idx="16">
                  <c:v>79</c:v>
                </c:pt>
                <c:pt idx="17">
                  <c:v>84</c:v>
                </c:pt>
                <c:pt idx="18">
                  <c:v>77</c:v>
                </c:pt>
                <c:pt idx="19">
                  <c:v>74</c:v>
                </c:pt>
                <c:pt idx="20">
                  <c:v>77</c:v>
                </c:pt>
                <c:pt idx="21">
                  <c:v>78</c:v>
                </c:pt>
                <c:pt idx="22">
                  <c:v>78</c:v>
                </c:pt>
                <c:pt idx="23">
                  <c:v>89</c:v>
                </c:pt>
                <c:pt idx="24">
                  <c:v>88</c:v>
                </c:pt>
                <c:pt idx="25">
                  <c:v>93</c:v>
                </c:pt>
                <c:pt idx="26">
                  <c:v>92</c:v>
                </c:pt>
                <c:pt idx="27">
                  <c:v>95</c:v>
                </c:pt>
                <c:pt idx="2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DB-4072-A98F-FEB4E9736CF1}"/>
            </c:ext>
          </c:extLst>
        </c:ser>
        <c:ser>
          <c:idx val="5"/>
          <c:order val="5"/>
          <c:tx>
            <c:strRef>
              <c:f>CodeBankUsage!$I$8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CodeBankUsage!$C$9:$C$37</c:f>
              <c:numCache>
                <c:formatCode>mmm\-yy</c:formatCode>
                <c:ptCount val="2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</c:numCache>
            </c:numRef>
          </c:cat>
          <c:val>
            <c:numRef>
              <c:f>CodeBankUsage!$I$9:$I$37</c:f>
              <c:numCache>
                <c:formatCode>General</c:formatCode>
                <c:ptCount val="29"/>
                <c:pt idx="0">
                  <c:v>55</c:v>
                </c:pt>
                <c:pt idx="1">
                  <c:v>56</c:v>
                </c:pt>
                <c:pt idx="2">
                  <c:v>58</c:v>
                </c:pt>
                <c:pt idx="3">
                  <c:v>56</c:v>
                </c:pt>
                <c:pt idx="4">
                  <c:v>58</c:v>
                </c:pt>
                <c:pt idx="5">
                  <c:v>56</c:v>
                </c:pt>
                <c:pt idx="6">
                  <c:v>55</c:v>
                </c:pt>
                <c:pt idx="7">
                  <c:v>63</c:v>
                </c:pt>
                <c:pt idx="8">
                  <c:v>69</c:v>
                </c:pt>
                <c:pt idx="9">
                  <c:v>62</c:v>
                </c:pt>
                <c:pt idx="10">
                  <c:v>74</c:v>
                </c:pt>
                <c:pt idx="11">
                  <c:v>72</c:v>
                </c:pt>
                <c:pt idx="12">
                  <c:v>66</c:v>
                </c:pt>
                <c:pt idx="13">
                  <c:v>62</c:v>
                </c:pt>
                <c:pt idx="14">
                  <c:v>72</c:v>
                </c:pt>
                <c:pt idx="15">
                  <c:v>70</c:v>
                </c:pt>
                <c:pt idx="16">
                  <c:v>81</c:v>
                </c:pt>
                <c:pt idx="17">
                  <c:v>81</c:v>
                </c:pt>
                <c:pt idx="18">
                  <c:v>75</c:v>
                </c:pt>
                <c:pt idx="19">
                  <c:v>83</c:v>
                </c:pt>
                <c:pt idx="20">
                  <c:v>72</c:v>
                </c:pt>
                <c:pt idx="21">
                  <c:v>82</c:v>
                </c:pt>
                <c:pt idx="22">
                  <c:v>83</c:v>
                </c:pt>
                <c:pt idx="23">
                  <c:v>95</c:v>
                </c:pt>
                <c:pt idx="24">
                  <c:v>93</c:v>
                </c:pt>
                <c:pt idx="25">
                  <c:v>88</c:v>
                </c:pt>
                <c:pt idx="26">
                  <c:v>94</c:v>
                </c:pt>
                <c:pt idx="27">
                  <c:v>92</c:v>
                </c:pt>
                <c:pt idx="2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DB-4072-A98F-FEB4E9736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675727"/>
        <c:axId val="1193673231"/>
      </c:lineChart>
      <c:dateAx>
        <c:axId val="119367572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Libertine" panose="02000503000000000000" pitchFamily="2" charset="0"/>
                <a:ea typeface="Linux Libertine" panose="02000503000000000000" pitchFamily="2" charset="0"/>
                <a:cs typeface="Linux Libertine" panose="02000503000000000000" pitchFamily="2" charset="0"/>
              </a:defRPr>
            </a:pPr>
            <a:endParaRPr lang="en-US"/>
          </a:p>
        </c:txPr>
        <c:crossAx val="1193673231"/>
        <c:crosses val="autoZero"/>
        <c:auto val="1"/>
        <c:lblOffset val="100"/>
        <c:baseTimeUnit val="months"/>
      </c:dateAx>
      <c:valAx>
        <c:axId val="11936732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7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CodeBankUsage!$D$8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CodeBankUsage!$C$9:$C$37</c:f>
              <c:numCache>
                <c:formatCode>mmm\-yy</c:formatCode>
                <c:ptCount val="2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</c:numCache>
            </c:numRef>
          </c:cat>
          <c:val>
            <c:numRef>
              <c:f>CodeBankUsage!$D$9:$D$37</c:f>
              <c:numCache>
                <c:formatCode>General</c:formatCode>
                <c:ptCount val="29"/>
                <c:pt idx="0">
                  <c:v>58</c:v>
                </c:pt>
                <c:pt idx="1">
                  <c:v>59</c:v>
                </c:pt>
                <c:pt idx="2">
                  <c:v>55</c:v>
                </c:pt>
                <c:pt idx="3">
                  <c:v>59</c:v>
                </c:pt>
                <c:pt idx="4">
                  <c:v>57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73</c:v>
                </c:pt>
                <c:pt idx="9">
                  <c:v>62</c:v>
                </c:pt>
                <c:pt idx="10">
                  <c:v>70</c:v>
                </c:pt>
                <c:pt idx="11">
                  <c:v>63</c:v>
                </c:pt>
                <c:pt idx="12">
                  <c:v>68</c:v>
                </c:pt>
                <c:pt idx="13">
                  <c:v>72</c:v>
                </c:pt>
                <c:pt idx="14">
                  <c:v>60</c:v>
                </c:pt>
                <c:pt idx="15">
                  <c:v>73</c:v>
                </c:pt>
                <c:pt idx="16">
                  <c:v>70</c:v>
                </c:pt>
                <c:pt idx="17">
                  <c:v>74</c:v>
                </c:pt>
                <c:pt idx="18">
                  <c:v>79</c:v>
                </c:pt>
                <c:pt idx="19">
                  <c:v>80</c:v>
                </c:pt>
                <c:pt idx="20">
                  <c:v>79</c:v>
                </c:pt>
                <c:pt idx="21">
                  <c:v>70</c:v>
                </c:pt>
                <c:pt idx="22">
                  <c:v>70</c:v>
                </c:pt>
                <c:pt idx="23">
                  <c:v>95</c:v>
                </c:pt>
                <c:pt idx="24">
                  <c:v>94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9-481E-96CD-F032F54A691B}"/>
            </c:ext>
          </c:extLst>
        </c:ser>
        <c:ser>
          <c:idx val="1"/>
          <c:order val="1"/>
          <c:tx>
            <c:strRef>
              <c:f>CodeBankUsage!$E$8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CodeBankUsage!$C$9:$C$37</c:f>
              <c:numCache>
                <c:formatCode>mmm\-yy</c:formatCode>
                <c:ptCount val="2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</c:numCache>
            </c:numRef>
          </c:cat>
          <c:val>
            <c:numRef>
              <c:f>CodeBankUsage!$E$9:$E$37</c:f>
              <c:numCache>
                <c:formatCode>General</c:formatCode>
                <c:ptCount val="29"/>
                <c:pt idx="0">
                  <c:v>55</c:v>
                </c:pt>
                <c:pt idx="1">
                  <c:v>59</c:v>
                </c:pt>
                <c:pt idx="2">
                  <c:v>55</c:v>
                </c:pt>
                <c:pt idx="3">
                  <c:v>57</c:v>
                </c:pt>
                <c:pt idx="4">
                  <c:v>57</c:v>
                </c:pt>
                <c:pt idx="5">
                  <c:v>55</c:v>
                </c:pt>
                <c:pt idx="6">
                  <c:v>58</c:v>
                </c:pt>
                <c:pt idx="7">
                  <c:v>68</c:v>
                </c:pt>
                <c:pt idx="8">
                  <c:v>60</c:v>
                </c:pt>
                <c:pt idx="9">
                  <c:v>61</c:v>
                </c:pt>
                <c:pt idx="10">
                  <c:v>63</c:v>
                </c:pt>
                <c:pt idx="11">
                  <c:v>70</c:v>
                </c:pt>
                <c:pt idx="12">
                  <c:v>62</c:v>
                </c:pt>
                <c:pt idx="13">
                  <c:v>66</c:v>
                </c:pt>
                <c:pt idx="14">
                  <c:v>73</c:v>
                </c:pt>
                <c:pt idx="15">
                  <c:v>74</c:v>
                </c:pt>
                <c:pt idx="16">
                  <c:v>84</c:v>
                </c:pt>
                <c:pt idx="17">
                  <c:v>78</c:v>
                </c:pt>
                <c:pt idx="18">
                  <c:v>74</c:v>
                </c:pt>
                <c:pt idx="19">
                  <c:v>72</c:v>
                </c:pt>
                <c:pt idx="20">
                  <c:v>82</c:v>
                </c:pt>
                <c:pt idx="21">
                  <c:v>80</c:v>
                </c:pt>
                <c:pt idx="22">
                  <c:v>73</c:v>
                </c:pt>
                <c:pt idx="23">
                  <c:v>91</c:v>
                </c:pt>
                <c:pt idx="24">
                  <c:v>89</c:v>
                </c:pt>
                <c:pt idx="25">
                  <c:v>91</c:v>
                </c:pt>
                <c:pt idx="26">
                  <c:v>90</c:v>
                </c:pt>
                <c:pt idx="27">
                  <c:v>89</c:v>
                </c:pt>
                <c:pt idx="2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9-481E-96CD-F032F54A691B}"/>
            </c:ext>
          </c:extLst>
        </c:ser>
        <c:ser>
          <c:idx val="2"/>
          <c:order val="2"/>
          <c:tx>
            <c:strRef>
              <c:f>CodeBankUsage!$F$8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CodeBankUsage!$C$9:$C$37</c:f>
              <c:numCache>
                <c:formatCode>mmm\-yy</c:formatCode>
                <c:ptCount val="2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</c:numCache>
            </c:numRef>
          </c:cat>
          <c:val>
            <c:numRef>
              <c:f>CodeBankUsage!$F$9:$F$37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57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57</c:v>
                </c:pt>
                <c:pt idx="7">
                  <c:v>73</c:v>
                </c:pt>
                <c:pt idx="8">
                  <c:v>67</c:v>
                </c:pt>
                <c:pt idx="9">
                  <c:v>70</c:v>
                </c:pt>
                <c:pt idx="10">
                  <c:v>60</c:v>
                </c:pt>
                <c:pt idx="11">
                  <c:v>64</c:v>
                </c:pt>
                <c:pt idx="12">
                  <c:v>62</c:v>
                </c:pt>
                <c:pt idx="13">
                  <c:v>69</c:v>
                </c:pt>
                <c:pt idx="14">
                  <c:v>74</c:v>
                </c:pt>
                <c:pt idx="15">
                  <c:v>75</c:v>
                </c:pt>
                <c:pt idx="16">
                  <c:v>75</c:v>
                </c:pt>
                <c:pt idx="17">
                  <c:v>78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76</c:v>
                </c:pt>
                <c:pt idx="22">
                  <c:v>72</c:v>
                </c:pt>
                <c:pt idx="23">
                  <c:v>90</c:v>
                </c:pt>
                <c:pt idx="24">
                  <c:v>92</c:v>
                </c:pt>
                <c:pt idx="25">
                  <c:v>93</c:v>
                </c:pt>
                <c:pt idx="26">
                  <c:v>95</c:v>
                </c:pt>
                <c:pt idx="27">
                  <c:v>93</c:v>
                </c:pt>
                <c:pt idx="2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9-481E-96CD-F032F54A691B}"/>
            </c:ext>
          </c:extLst>
        </c:ser>
        <c:ser>
          <c:idx val="3"/>
          <c:order val="3"/>
          <c:tx>
            <c:strRef>
              <c:f>CodeBankUsage!$G$8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2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CodeBankUsage!$C$9:$C$37</c:f>
              <c:numCache>
                <c:formatCode>mmm\-yy</c:formatCode>
                <c:ptCount val="2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</c:numCache>
            </c:numRef>
          </c:cat>
          <c:val>
            <c:numRef>
              <c:f>CodeBankUsage!$G$9:$G$37</c:f>
              <c:numCache>
                <c:formatCode>General</c:formatCode>
                <c:ptCount val="29"/>
                <c:pt idx="0">
                  <c:v>58</c:v>
                </c:pt>
                <c:pt idx="1">
                  <c:v>60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59</c:v>
                </c:pt>
                <c:pt idx="6">
                  <c:v>60</c:v>
                </c:pt>
                <c:pt idx="7">
                  <c:v>68</c:v>
                </c:pt>
                <c:pt idx="8">
                  <c:v>73</c:v>
                </c:pt>
                <c:pt idx="9">
                  <c:v>65</c:v>
                </c:pt>
                <c:pt idx="10">
                  <c:v>67</c:v>
                </c:pt>
                <c:pt idx="11">
                  <c:v>75</c:v>
                </c:pt>
                <c:pt idx="12">
                  <c:v>74</c:v>
                </c:pt>
                <c:pt idx="13">
                  <c:v>69</c:v>
                </c:pt>
                <c:pt idx="14">
                  <c:v>75</c:v>
                </c:pt>
                <c:pt idx="15">
                  <c:v>83</c:v>
                </c:pt>
                <c:pt idx="16">
                  <c:v>74</c:v>
                </c:pt>
                <c:pt idx="17">
                  <c:v>83</c:v>
                </c:pt>
                <c:pt idx="18">
                  <c:v>84</c:v>
                </c:pt>
                <c:pt idx="19">
                  <c:v>77</c:v>
                </c:pt>
                <c:pt idx="20">
                  <c:v>79</c:v>
                </c:pt>
                <c:pt idx="21">
                  <c:v>84</c:v>
                </c:pt>
                <c:pt idx="22">
                  <c:v>77</c:v>
                </c:pt>
                <c:pt idx="23">
                  <c:v>91</c:v>
                </c:pt>
                <c:pt idx="24">
                  <c:v>95</c:v>
                </c:pt>
                <c:pt idx="25">
                  <c:v>93</c:v>
                </c:pt>
                <c:pt idx="26">
                  <c:v>88</c:v>
                </c:pt>
                <c:pt idx="27">
                  <c:v>94</c:v>
                </c:pt>
                <c:pt idx="2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9-481E-96CD-F032F54A691B}"/>
            </c:ext>
          </c:extLst>
        </c:ser>
        <c:ser>
          <c:idx val="4"/>
          <c:order val="4"/>
          <c:tx>
            <c:strRef>
              <c:f>CodeBankUsage!$H$8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CodeBankUsage!$C$9:$C$37</c:f>
              <c:numCache>
                <c:formatCode>mmm\-yy</c:formatCode>
                <c:ptCount val="2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</c:numCache>
            </c:numRef>
          </c:cat>
          <c:val>
            <c:numRef>
              <c:f>CodeBankUsage!$H$9:$H$37</c:f>
              <c:numCache>
                <c:formatCode>General</c:formatCode>
                <c:ptCount val="29"/>
                <c:pt idx="0">
                  <c:v>56</c:v>
                </c:pt>
                <c:pt idx="1">
                  <c:v>60</c:v>
                </c:pt>
                <c:pt idx="2">
                  <c:v>58</c:v>
                </c:pt>
                <c:pt idx="3">
                  <c:v>59</c:v>
                </c:pt>
                <c:pt idx="4">
                  <c:v>55</c:v>
                </c:pt>
                <c:pt idx="5">
                  <c:v>60</c:v>
                </c:pt>
                <c:pt idx="6">
                  <c:v>57</c:v>
                </c:pt>
                <c:pt idx="7">
                  <c:v>75</c:v>
                </c:pt>
                <c:pt idx="8">
                  <c:v>74</c:v>
                </c:pt>
                <c:pt idx="9">
                  <c:v>61</c:v>
                </c:pt>
                <c:pt idx="10">
                  <c:v>69</c:v>
                </c:pt>
                <c:pt idx="11">
                  <c:v>71</c:v>
                </c:pt>
                <c:pt idx="12">
                  <c:v>72</c:v>
                </c:pt>
                <c:pt idx="13">
                  <c:v>69</c:v>
                </c:pt>
                <c:pt idx="14">
                  <c:v>68</c:v>
                </c:pt>
                <c:pt idx="15">
                  <c:v>76</c:v>
                </c:pt>
                <c:pt idx="16">
                  <c:v>79</c:v>
                </c:pt>
                <c:pt idx="17">
                  <c:v>84</c:v>
                </c:pt>
                <c:pt idx="18">
                  <c:v>77</c:v>
                </c:pt>
                <c:pt idx="19">
                  <c:v>74</c:v>
                </c:pt>
                <c:pt idx="20">
                  <c:v>77</c:v>
                </c:pt>
                <c:pt idx="21">
                  <c:v>78</c:v>
                </c:pt>
                <c:pt idx="22">
                  <c:v>78</c:v>
                </c:pt>
                <c:pt idx="23">
                  <c:v>89</c:v>
                </c:pt>
                <c:pt idx="24">
                  <c:v>88</c:v>
                </c:pt>
                <c:pt idx="25">
                  <c:v>93</c:v>
                </c:pt>
                <c:pt idx="26">
                  <c:v>92</c:v>
                </c:pt>
                <c:pt idx="27">
                  <c:v>95</c:v>
                </c:pt>
                <c:pt idx="2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29-481E-96CD-F032F54A691B}"/>
            </c:ext>
          </c:extLst>
        </c:ser>
        <c:ser>
          <c:idx val="5"/>
          <c:order val="5"/>
          <c:tx>
            <c:strRef>
              <c:f>CodeBankUsage!$I$8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CodeBankUsage!$C$9:$C$37</c:f>
              <c:numCache>
                <c:formatCode>mmm\-yy</c:formatCode>
                <c:ptCount val="2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</c:numCache>
            </c:numRef>
          </c:cat>
          <c:val>
            <c:numRef>
              <c:f>CodeBankUsage!$I$9:$I$37</c:f>
              <c:numCache>
                <c:formatCode>General</c:formatCode>
                <c:ptCount val="29"/>
                <c:pt idx="0">
                  <c:v>55</c:v>
                </c:pt>
                <c:pt idx="1">
                  <c:v>56</c:v>
                </c:pt>
                <c:pt idx="2">
                  <c:v>58</c:v>
                </c:pt>
                <c:pt idx="3">
                  <c:v>56</c:v>
                </c:pt>
                <c:pt idx="4">
                  <c:v>58</c:v>
                </c:pt>
                <c:pt idx="5">
                  <c:v>56</c:v>
                </c:pt>
                <c:pt idx="6">
                  <c:v>55</c:v>
                </c:pt>
                <c:pt idx="7">
                  <c:v>63</c:v>
                </c:pt>
                <c:pt idx="8">
                  <c:v>69</c:v>
                </c:pt>
                <c:pt idx="9">
                  <c:v>62</c:v>
                </c:pt>
                <c:pt idx="10">
                  <c:v>74</c:v>
                </c:pt>
                <c:pt idx="11">
                  <c:v>72</c:v>
                </c:pt>
                <c:pt idx="12">
                  <c:v>66</c:v>
                </c:pt>
                <c:pt idx="13">
                  <c:v>62</c:v>
                </c:pt>
                <c:pt idx="14">
                  <c:v>72</c:v>
                </c:pt>
                <c:pt idx="15">
                  <c:v>70</c:v>
                </c:pt>
                <c:pt idx="16">
                  <c:v>81</c:v>
                </c:pt>
                <c:pt idx="17">
                  <c:v>81</c:v>
                </c:pt>
                <c:pt idx="18">
                  <c:v>75</c:v>
                </c:pt>
                <c:pt idx="19">
                  <c:v>83</c:v>
                </c:pt>
                <c:pt idx="20">
                  <c:v>72</c:v>
                </c:pt>
                <c:pt idx="21">
                  <c:v>82</c:v>
                </c:pt>
                <c:pt idx="22">
                  <c:v>83</c:v>
                </c:pt>
                <c:pt idx="23">
                  <c:v>95</c:v>
                </c:pt>
                <c:pt idx="24">
                  <c:v>93</c:v>
                </c:pt>
                <c:pt idx="25">
                  <c:v>88</c:v>
                </c:pt>
                <c:pt idx="26">
                  <c:v>94</c:v>
                </c:pt>
                <c:pt idx="27">
                  <c:v>92</c:v>
                </c:pt>
                <c:pt idx="2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29-481E-96CD-F032F54A6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675727"/>
        <c:axId val="1193673231"/>
      </c:lineChart>
      <c:dateAx>
        <c:axId val="119367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mm\-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Libertine" panose="02000503000000000000" pitchFamily="2" charset="0"/>
                <a:ea typeface="Linux Libertine" panose="02000503000000000000" pitchFamily="2" charset="0"/>
                <a:cs typeface="Linux Libertine" panose="02000503000000000000" pitchFamily="2" charset="0"/>
              </a:defRPr>
            </a:pPr>
            <a:endParaRPr lang="en-US"/>
          </a:p>
        </c:txPr>
        <c:crossAx val="1193673231"/>
        <c:crosses val="autoZero"/>
        <c:auto val="1"/>
        <c:lblOffset val="100"/>
        <c:baseTimeUnit val="months"/>
      </c:dateAx>
      <c:valAx>
        <c:axId val="11936732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Libertine" panose="02000503000000000000" pitchFamily="2" charset="0"/>
                <a:ea typeface="Linux Libertine" panose="02000503000000000000" pitchFamily="2" charset="0"/>
                <a:cs typeface="Linux Libertine" panose="02000503000000000000" pitchFamily="2" charset="0"/>
              </a:defRPr>
            </a:pPr>
            <a:endParaRPr lang="en-US"/>
          </a:p>
        </c:txPr>
        <c:crossAx val="119367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DeveloperChangesetdata!$D$5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DeveloperChangesetdata!$B$6:$C$39</c:f>
              <c:multiLvlStrCache>
                <c:ptCount val="34"/>
                <c:lvl>
                  <c:pt idx="0">
                    <c:v>Mar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</c:v>
                  </c:pt>
                  <c:pt idx="6">
                    <c:v>Sept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</c:v>
                  </c:pt>
                  <c:pt idx="18">
                    <c:v>Sept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April</c:v>
                  </c:pt>
                  <c:pt idx="26">
                    <c:v>May</c:v>
                  </c:pt>
                  <c:pt idx="27">
                    <c:v>June</c:v>
                  </c:pt>
                  <c:pt idx="28">
                    <c:v>July</c:v>
                  </c:pt>
                  <c:pt idx="29">
                    <c:v>Aug</c:v>
                  </c:pt>
                  <c:pt idx="30">
                    <c:v>Sept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  <c:pt idx="22">
                    <c:v>2020</c:v>
                  </c:pt>
                </c:lvl>
              </c:multiLvlStrCache>
            </c:multiLvlStrRef>
          </c:cat>
          <c:val>
            <c:numRef>
              <c:f>DeveloperChangesetdata!$D$6:$D$39</c:f>
              <c:numCache>
                <c:formatCode>General</c:formatCode>
                <c:ptCount val="34"/>
                <c:pt idx="0">
                  <c:v>50</c:v>
                </c:pt>
                <c:pt idx="1">
                  <c:v>88</c:v>
                </c:pt>
                <c:pt idx="2">
                  <c:v>154</c:v>
                </c:pt>
                <c:pt idx="3">
                  <c:v>270</c:v>
                </c:pt>
                <c:pt idx="4">
                  <c:v>473</c:v>
                </c:pt>
                <c:pt idx="5">
                  <c:v>828</c:v>
                </c:pt>
                <c:pt idx="6">
                  <c:v>1449</c:v>
                </c:pt>
                <c:pt idx="7">
                  <c:v>2536</c:v>
                </c:pt>
                <c:pt idx="8">
                  <c:v>4438</c:v>
                </c:pt>
                <c:pt idx="9">
                  <c:v>7767</c:v>
                </c:pt>
                <c:pt idx="10">
                  <c:v>13592</c:v>
                </c:pt>
                <c:pt idx="11">
                  <c:v>23786</c:v>
                </c:pt>
                <c:pt idx="12">
                  <c:v>41626</c:v>
                </c:pt>
                <c:pt idx="13">
                  <c:v>72846</c:v>
                </c:pt>
                <c:pt idx="14">
                  <c:v>127481</c:v>
                </c:pt>
                <c:pt idx="15">
                  <c:v>223092</c:v>
                </c:pt>
                <c:pt idx="16">
                  <c:v>390411</c:v>
                </c:pt>
                <c:pt idx="17">
                  <c:v>683219</c:v>
                </c:pt>
                <c:pt idx="18">
                  <c:v>1195633</c:v>
                </c:pt>
                <c:pt idx="19">
                  <c:v>2092358</c:v>
                </c:pt>
                <c:pt idx="20">
                  <c:v>3661627</c:v>
                </c:pt>
                <c:pt idx="21">
                  <c:v>6407847</c:v>
                </c:pt>
                <c:pt idx="22">
                  <c:v>11213732</c:v>
                </c:pt>
                <c:pt idx="23">
                  <c:v>19624031</c:v>
                </c:pt>
                <c:pt idx="24">
                  <c:v>34342054</c:v>
                </c:pt>
                <c:pt idx="25">
                  <c:v>60098595</c:v>
                </c:pt>
                <c:pt idx="26">
                  <c:v>105172541</c:v>
                </c:pt>
                <c:pt idx="27">
                  <c:v>184051947</c:v>
                </c:pt>
                <c:pt idx="28">
                  <c:v>322090907</c:v>
                </c:pt>
                <c:pt idx="29">
                  <c:v>563659087</c:v>
                </c:pt>
                <c:pt idx="30">
                  <c:v>986403402</c:v>
                </c:pt>
                <c:pt idx="31">
                  <c:v>1726205954</c:v>
                </c:pt>
                <c:pt idx="32">
                  <c:v>3020860420</c:v>
                </c:pt>
                <c:pt idx="33">
                  <c:v>5286505735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5-4FB5-AC81-2D543536D4FE}"/>
            </c:ext>
          </c:extLst>
        </c:ser>
        <c:ser>
          <c:idx val="1"/>
          <c:order val="1"/>
          <c:tx>
            <c:strRef>
              <c:f>DeveloperChangesetdata!$E$5</c:f>
              <c:strCache>
                <c:ptCount val="1"/>
                <c:pt idx="0">
                  <c:v>Commits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DeveloperChangesetdata!$B$6:$C$39</c:f>
              <c:multiLvlStrCache>
                <c:ptCount val="34"/>
                <c:lvl>
                  <c:pt idx="0">
                    <c:v>Mar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</c:v>
                  </c:pt>
                  <c:pt idx="6">
                    <c:v>Sept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</c:v>
                  </c:pt>
                  <c:pt idx="18">
                    <c:v>Sept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April</c:v>
                  </c:pt>
                  <c:pt idx="26">
                    <c:v>May</c:v>
                  </c:pt>
                  <c:pt idx="27">
                    <c:v>June</c:v>
                  </c:pt>
                  <c:pt idx="28">
                    <c:v>July</c:v>
                  </c:pt>
                  <c:pt idx="29">
                    <c:v>Aug</c:v>
                  </c:pt>
                  <c:pt idx="30">
                    <c:v>Sept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  <c:pt idx="22">
                    <c:v>2020</c:v>
                  </c:pt>
                </c:lvl>
              </c:multiLvlStrCache>
            </c:multiLvlStrRef>
          </c:cat>
          <c:val>
            <c:numRef>
              <c:f>DeveloperChangesetdata!$E$6:$E$39</c:f>
              <c:numCache>
                <c:formatCode>General</c:formatCode>
                <c:ptCount val="34"/>
                <c:pt idx="0">
                  <c:v>13294</c:v>
                </c:pt>
                <c:pt idx="1">
                  <c:v>3855</c:v>
                </c:pt>
                <c:pt idx="2">
                  <c:v>10020</c:v>
                </c:pt>
                <c:pt idx="3">
                  <c:v>8577</c:v>
                </c:pt>
                <c:pt idx="4">
                  <c:v>12238</c:v>
                </c:pt>
                <c:pt idx="5">
                  <c:v>6781</c:v>
                </c:pt>
                <c:pt idx="6">
                  <c:v>9966</c:v>
                </c:pt>
                <c:pt idx="7">
                  <c:v>7131</c:v>
                </c:pt>
                <c:pt idx="8">
                  <c:v>2923</c:v>
                </c:pt>
                <c:pt idx="9">
                  <c:v>9730</c:v>
                </c:pt>
                <c:pt idx="10">
                  <c:v>5217</c:v>
                </c:pt>
                <c:pt idx="11">
                  <c:v>8479</c:v>
                </c:pt>
                <c:pt idx="12">
                  <c:v>1074</c:v>
                </c:pt>
                <c:pt idx="13">
                  <c:v>12679</c:v>
                </c:pt>
                <c:pt idx="14">
                  <c:v>4399</c:v>
                </c:pt>
                <c:pt idx="15">
                  <c:v>14981</c:v>
                </c:pt>
                <c:pt idx="16">
                  <c:v>3749</c:v>
                </c:pt>
                <c:pt idx="17">
                  <c:v>3622</c:v>
                </c:pt>
                <c:pt idx="18">
                  <c:v>3649</c:v>
                </c:pt>
                <c:pt idx="19">
                  <c:v>3608</c:v>
                </c:pt>
                <c:pt idx="20">
                  <c:v>12741</c:v>
                </c:pt>
                <c:pt idx="21">
                  <c:v>8978</c:v>
                </c:pt>
                <c:pt idx="22">
                  <c:v>1903</c:v>
                </c:pt>
                <c:pt idx="23">
                  <c:v>2986</c:v>
                </c:pt>
                <c:pt idx="24">
                  <c:v>7952</c:v>
                </c:pt>
                <c:pt idx="25">
                  <c:v>9800</c:v>
                </c:pt>
                <c:pt idx="26">
                  <c:v>2371</c:v>
                </c:pt>
                <c:pt idx="27">
                  <c:v>11034</c:v>
                </c:pt>
                <c:pt idx="28">
                  <c:v>12579</c:v>
                </c:pt>
                <c:pt idx="29">
                  <c:v>2731</c:v>
                </c:pt>
                <c:pt idx="30">
                  <c:v>10037</c:v>
                </c:pt>
                <c:pt idx="31">
                  <c:v>8469</c:v>
                </c:pt>
                <c:pt idx="32">
                  <c:v>5582</c:v>
                </c:pt>
                <c:pt idx="33">
                  <c:v>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5-4FB5-AC81-2D543536D4FE}"/>
            </c:ext>
          </c:extLst>
        </c:ser>
        <c:ser>
          <c:idx val="2"/>
          <c:order val="2"/>
          <c:tx>
            <c:strRef>
              <c:f>DeveloperChangesetdata!$F$5</c:f>
              <c:strCache>
                <c:ptCount val="1"/>
                <c:pt idx="0">
                  <c:v>Changes-per-Commit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DeveloperChangesetdata!$B$6:$C$39</c:f>
              <c:multiLvlStrCache>
                <c:ptCount val="34"/>
                <c:lvl>
                  <c:pt idx="0">
                    <c:v>Mar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</c:v>
                  </c:pt>
                  <c:pt idx="6">
                    <c:v>Sept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</c:v>
                  </c:pt>
                  <c:pt idx="18">
                    <c:v>Sept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April</c:v>
                  </c:pt>
                  <c:pt idx="26">
                    <c:v>May</c:v>
                  </c:pt>
                  <c:pt idx="27">
                    <c:v>June</c:v>
                  </c:pt>
                  <c:pt idx="28">
                    <c:v>July</c:v>
                  </c:pt>
                  <c:pt idx="29">
                    <c:v>Aug</c:v>
                  </c:pt>
                  <c:pt idx="30">
                    <c:v>Sept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  <c:pt idx="22">
                    <c:v>2020</c:v>
                  </c:pt>
                </c:lvl>
              </c:multiLvlStrCache>
            </c:multiLvlStrRef>
          </c:cat>
          <c:val>
            <c:numRef>
              <c:f>DeveloperChangesetdata!$F$6:$F$39</c:f>
              <c:numCache>
                <c:formatCode>General</c:formatCode>
                <c:ptCount val="34"/>
                <c:pt idx="0">
                  <c:v>902</c:v>
                </c:pt>
                <c:pt idx="1">
                  <c:v>414</c:v>
                </c:pt>
                <c:pt idx="2">
                  <c:v>384</c:v>
                </c:pt>
                <c:pt idx="3">
                  <c:v>1039</c:v>
                </c:pt>
                <c:pt idx="4">
                  <c:v>785</c:v>
                </c:pt>
                <c:pt idx="5">
                  <c:v>318</c:v>
                </c:pt>
                <c:pt idx="6">
                  <c:v>369</c:v>
                </c:pt>
                <c:pt idx="7">
                  <c:v>568</c:v>
                </c:pt>
                <c:pt idx="8">
                  <c:v>326</c:v>
                </c:pt>
                <c:pt idx="9">
                  <c:v>757</c:v>
                </c:pt>
                <c:pt idx="10">
                  <c:v>451</c:v>
                </c:pt>
                <c:pt idx="11">
                  <c:v>841</c:v>
                </c:pt>
                <c:pt idx="12">
                  <c:v>879</c:v>
                </c:pt>
                <c:pt idx="13">
                  <c:v>632</c:v>
                </c:pt>
                <c:pt idx="14">
                  <c:v>743</c:v>
                </c:pt>
                <c:pt idx="15">
                  <c:v>882</c:v>
                </c:pt>
                <c:pt idx="16">
                  <c:v>711</c:v>
                </c:pt>
                <c:pt idx="17">
                  <c:v>868</c:v>
                </c:pt>
                <c:pt idx="18">
                  <c:v>582</c:v>
                </c:pt>
                <c:pt idx="19">
                  <c:v>463</c:v>
                </c:pt>
                <c:pt idx="20">
                  <c:v>726</c:v>
                </c:pt>
                <c:pt idx="21">
                  <c:v>578</c:v>
                </c:pt>
                <c:pt idx="22">
                  <c:v>777</c:v>
                </c:pt>
                <c:pt idx="23">
                  <c:v>646</c:v>
                </c:pt>
                <c:pt idx="24">
                  <c:v>364</c:v>
                </c:pt>
                <c:pt idx="25">
                  <c:v>628</c:v>
                </c:pt>
                <c:pt idx="26">
                  <c:v>605</c:v>
                </c:pt>
                <c:pt idx="27">
                  <c:v>631</c:v>
                </c:pt>
                <c:pt idx="28">
                  <c:v>335</c:v>
                </c:pt>
                <c:pt idx="29">
                  <c:v>569</c:v>
                </c:pt>
                <c:pt idx="30">
                  <c:v>679</c:v>
                </c:pt>
                <c:pt idx="31">
                  <c:v>695</c:v>
                </c:pt>
                <c:pt idx="32">
                  <c:v>474</c:v>
                </c:pt>
                <c:pt idx="33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5-4FB5-AC81-2D543536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336015"/>
        <c:axId val="978334767"/>
      </c:areaChart>
      <c:barChart>
        <c:barDir val="col"/>
        <c:grouping val="clustered"/>
        <c:varyColors val="0"/>
        <c:ser>
          <c:idx val="3"/>
          <c:order val="3"/>
          <c:tx>
            <c:strRef>
              <c:f>DeveloperChangesetdata!$G$5</c:f>
              <c:strCache>
                <c:ptCount val="1"/>
                <c:pt idx="0">
                  <c:v>additions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DeveloperChangesetdata!$B$6:$C$39</c:f>
              <c:multiLvlStrCache>
                <c:ptCount val="34"/>
                <c:lvl>
                  <c:pt idx="0">
                    <c:v>Mar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</c:v>
                  </c:pt>
                  <c:pt idx="6">
                    <c:v>Sept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</c:v>
                  </c:pt>
                  <c:pt idx="18">
                    <c:v>Sept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April</c:v>
                  </c:pt>
                  <c:pt idx="26">
                    <c:v>May</c:v>
                  </c:pt>
                  <c:pt idx="27">
                    <c:v>June</c:v>
                  </c:pt>
                  <c:pt idx="28">
                    <c:v>July</c:v>
                  </c:pt>
                  <c:pt idx="29">
                    <c:v>Aug</c:v>
                  </c:pt>
                  <c:pt idx="30">
                    <c:v>Sept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  <c:pt idx="22">
                    <c:v>2020</c:v>
                  </c:pt>
                </c:lvl>
              </c:multiLvlStrCache>
            </c:multiLvlStrRef>
          </c:cat>
          <c:val>
            <c:numRef>
              <c:f>DeveloperChangesetdata!$G$6:$G$39</c:f>
              <c:numCache>
                <c:formatCode>General</c:formatCode>
                <c:ptCount val="34"/>
                <c:pt idx="0">
                  <c:v>836</c:v>
                </c:pt>
                <c:pt idx="1">
                  <c:v>373</c:v>
                </c:pt>
                <c:pt idx="2">
                  <c:v>304</c:v>
                </c:pt>
                <c:pt idx="3">
                  <c:v>999</c:v>
                </c:pt>
                <c:pt idx="4">
                  <c:v>668</c:v>
                </c:pt>
                <c:pt idx="5">
                  <c:v>205</c:v>
                </c:pt>
                <c:pt idx="6">
                  <c:v>236</c:v>
                </c:pt>
                <c:pt idx="7">
                  <c:v>548</c:v>
                </c:pt>
                <c:pt idx="8">
                  <c:v>262</c:v>
                </c:pt>
                <c:pt idx="9">
                  <c:v>645</c:v>
                </c:pt>
                <c:pt idx="10">
                  <c:v>335</c:v>
                </c:pt>
                <c:pt idx="11">
                  <c:v>815</c:v>
                </c:pt>
                <c:pt idx="12">
                  <c:v>815</c:v>
                </c:pt>
                <c:pt idx="13">
                  <c:v>596</c:v>
                </c:pt>
                <c:pt idx="14">
                  <c:v>625</c:v>
                </c:pt>
                <c:pt idx="15">
                  <c:v>737</c:v>
                </c:pt>
                <c:pt idx="16">
                  <c:v>593</c:v>
                </c:pt>
                <c:pt idx="17">
                  <c:v>829</c:v>
                </c:pt>
                <c:pt idx="18">
                  <c:v>451</c:v>
                </c:pt>
                <c:pt idx="19">
                  <c:v>346</c:v>
                </c:pt>
                <c:pt idx="20">
                  <c:v>642</c:v>
                </c:pt>
                <c:pt idx="21">
                  <c:v>431</c:v>
                </c:pt>
                <c:pt idx="22">
                  <c:v>698</c:v>
                </c:pt>
                <c:pt idx="23">
                  <c:v>519</c:v>
                </c:pt>
                <c:pt idx="24">
                  <c:v>265</c:v>
                </c:pt>
                <c:pt idx="25">
                  <c:v>569</c:v>
                </c:pt>
                <c:pt idx="26">
                  <c:v>574</c:v>
                </c:pt>
                <c:pt idx="27">
                  <c:v>496</c:v>
                </c:pt>
                <c:pt idx="28">
                  <c:v>286</c:v>
                </c:pt>
                <c:pt idx="29">
                  <c:v>429</c:v>
                </c:pt>
                <c:pt idx="30">
                  <c:v>645</c:v>
                </c:pt>
                <c:pt idx="31">
                  <c:v>559</c:v>
                </c:pt>
                <c:pt idx="32">
                  <c:v>373</c:v>
                </c:pt>
                <c:pt idx="33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5-4FB5-AC81-2D543536D4FE}"/>
            </c:ext>
          </c:extLst>
        </c:ser>
        <c:ser>
          <c:idx val="4"/>
          <c:order val="4"/>
          <c:tx>
            <c:strRef>
              <c:f>DeveloperChangesetdata!$H$5</c:f>
              <c:strCache>
                <c:ptCount val="1"/>
                <c:pt idx="0">
                  <c:v>deletions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DeveloperChangesetdata!$B$6:$C$39</c:f>
              <c:multiLvlStrCache>
                <c:ptCount val="34"/>
                <c:lvl>
                  <c:pt idx="0">
                    <c:v>Mar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</c:v>
                  </c:pt>
                  <c:pt idx="6">
                    <c:v>Sept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</c:v>
                  </c:pt>
                  <c:pt idx="18">
                    <c:v>Sept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April</c:v>
                  </c:pt>
                  <c:pt idx="26">
                    <c:v>May</c:v>
                  </c:pt>
                  <c:pt idx="27">
                    <c:v>June</c:v>
                  </c:pt>
                  <c:pt idx="28">
                    <c:v>July</c:v>
                  </c:pt>
                  <c:pt idx="29">
                    <c:v>Aug</c:v>
                  </c:pt>
                  <c:pt idx="30">
                    <c:v>Sept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  <c:pt idx="22">
                    <c:v>2020</c:v>
                  </c:pt>
                </c:lvl>
              </c:multiLvlStrCache>
            </c:multiLvlStrRef>
          </c:cat>
          <c:val>
            <c:numRef>
              <c:f>DeveloperChangesetdata!$H$6:$H$39</c:f>
              <c:numCache>
                <c:formatCode>General</c:formatCode>
                <c:ptCount val="34"/>
                <c:pt idx="0">
                  <c:v>66</c:v>
                </c:pt>
                <c:pt idx="1">
                  <c:v>41</c:v>
                </c:pt>
                <c:pt idx="2">
                  <c:v>80</c:v>
                </c:pt>
                <c:pt idx="3">
                  <c:v>40</c:v>
                </c:pt>
                <c:pt idx="4">
                  <c:v>117</c:v>
                </c:pt>
                <c:pt idx="5">
                  <c:v>113</c:v>
                </c:pt>
                <c:pt idx="6">
                  <c:v>133</c:v>
                </c:pt>
                <c:pt idx="7">
                  <c:v>20</c:v>
                </c:pt>
                <c:pt idx="8">
                  <c:v>64</c:v>
                </c:pt>
                <c:pt idx="9">
                  <c:v>112</c:v>
                </c:pt>
                <c:pt idx="10">
                  <c:v>116</c:v>
                </c:pt>
                <c:pt idx="11">
                  <c:v>26</c:v>
                </c:pt>
                <c:pt idx="12">
                  <c:v>64</c:v>
                </c:pt>
                <c:pt idx="13">
                  <c:v>36</c:v>
                </c:pt>
                <c:pt idx="14">
                  <c:v>118</c:v>
                </c:pt>
                <c:pt idx="15">
                  <c:v>145</c:v>
                </c:pt>
                <c:pt idx="16">
                  <c:v>118</c:v>
                </c:pt>
                <c:pt idx="17">
                  <c:v>39</c:v>
                </c:pt>
                <c:pt idx="18">
                  <c:v>131</c:v>
                </c:pt>
                <c:pt idx="19">
                  <c:v>117</c:v>
                </c:pt>
                <c:pt idx="20">
                  <c:v>84</c:v>
                </c:pt>
                <c:pt idx="21">
                  <c:v>147</c:v>
                </c:pt>
                <c:pt idx="22">
                  <c:v>79</c:v>
                </c:pt>
                <c:pt idx="23">
                  <c:v>127</c:v>
                </c:pt>
                <c:pt idx="24">
                  <c:v>99</c:v>
                </c:pt>
                <c:pt idx="25">
                  <c:v>59</c:v>
                </c:pt>
                <c:pt idx="26">
                  <c:v>31</c:v>
                </c:pt>
                <c:pt idx="27">
                  <c:v>135</c:v>
                </c:pt>
                <c:pt idx="28">
                  <c:v>49</c:v>
                </c:pt>
                <c:pt idx="29">
                  <c:v>140</c:v>
                </c:pt>
                <c:pt idx="30">
                  <c:v>34</c:v>
                </c:pt>
                <c:pt idx="31">
                  <c:v>136</c:v>
                </c:pt>
                <c:pt idx="32">
                  <c:v>101</c:v>
                </c:pt>
                <c:pt idx="3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15-4FB5-AC81-2D543536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8336015"/>
        <c:axId val="978334767"/>
      </c:barChart>
      <c:catAx>
        <c:axId val="97833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34767"/>
        <c:crosses val="autoZero"/>
        <c:auto val="1"/>
        <c:lblAlgn val="ctr"/>
        <c:lblOffset val="100"/>
        <c:noMultiLvlLbl val="0"/>
      </c:catAx>
      <c:valAx>
        <c:axId val="9783347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833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508000</xdr:colOff>
      <xdr:row>19</xdr:row>
      <xdr:rowOff>38100</xdr:rowOff>
    </xdr:from>
    <xdr:to>
      <xdr:col>35</xdr:col>
      <xdr:colOff>469900</xdr:colOff>
      <xdr:row>50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087D56-948D-4A8F-B25E-FE22F720B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270510</xdr:colOff>
      <xdr:row>10</xdr:row>
      <xdr:rowOff>106680</xdr:rowOff>
    </xdr:from>
    <xdr:to>
      <xdr:col>20</xdr:col>
      <xdr:colOff>144780</xdr:colOff>
      <xdr:row>31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B8BA8-199D-4622-928D-8F5F7C697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3</xdr:row>
      <xdr:rowOff>53340</xdr:rowOff>
    </xdr:from>
    <xdr:to>
      <xdr:col>16</xdr:col>
      <xdr:colOff>403860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1B9C4-35FC-4B04-97E8-83B4C4651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163830</xdr:colOff>
      <xdr:row>18</xdr:row>
      <xdr:rowOff>30480</xdr:rowOff>
    </xdr:from>
    <xdr:to>
      <xdr:col>19</xdr:col>
      <xdr:colOff>251460</xdr:colOff>
      <xdr:row>37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FB64A6-AC8B-457D-92F7-70DC88C1D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5E38-52A5-4F25-A0B9-A173852931AC}">
  <dimension ref="F8:X39"/>
  <sheetViews>
    <sheetView zoomScale="66" zoomScaleNormal="66" workbookViewId="0">
      <selection activeCell="V24" sqref="V24"/>
    </sheetView>
  </sheetViews>
  <sheetFormatPr defaultRowHeight="14.4" x14ac:dyDescent="0.3"/>
  <sheetData>
    <row r="8" spans="6:24" x14ac:dyDescent="0.3">
      <c r="F8" s="1"/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7" t="s">
        <v>11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6:24" x14ac:dyDescent="0.3">
      <c r="F9" s="2">
        <v>43160</v>
      </c>
      <c r="G9" s="1">
        <f ca="1">RANDBETWEEN(5,20)</f>
        <v>7</v>
      </c>
      <c r="H9" s="1">
        <f ca="1">RANDBETWEEN(5,10)</f>
        <v>9</v>
      </c>
      <c r="I9" s="1">
        <f ca="1">RANDBETWEEN(20,40)</f>
        <v>34</v>
      </c>
      <c r="J9" s="1">
        <f ca="1">RANDBETWEEN(10,15)</f>
        <v>14</v>
      </c>
      <c r="K9" s="1">
        <f ca="1">RANDBETWEEN(10,15)</f>
        <v>13</v>
      </c>
      <c r="L9" s="7">
        <f ca="1">RANDBETWEEN(5,10)</f>
        <v>6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6:24" x14ac:dyDescent="0.3">
      <c r="F10" s="2">
        <v>43191</v>
      </c>
      <c r="G10" s="1">
        <f t="shared" ref="G10:G37" ca="1" si="0">RANDBETWEEN(5,15)</f>
        <v>12</v>
      </c>
      <c r="H10" s="1">
        <f t="shared" ref="H10:H37" ca="1" si="1">RANDBETWEEN(5,10)</f>
        <v>9</v>
      </c>
      <c r="I10" s="1">
        <f t="shared" ref="I10:I37" ca="1" si="2">RANDBETWEEN(20,40)</f>
        <v>22</v>
      </c>
      <c r="J10" s="1">
        <f t="shared" ref="J10:J37" ca="1" si="3">RANDBETWEEN(5,15)</f>
        <v>6</v>
      </c>
      <c r="K10" s="1">
        <f t="shared" ref="K10:K37" ca="1" si="4">RANDBETWEEN(10,15)</f>
        <v>10</v>
      </c>
      <c r="L10" s="7">
        <f t="shared" ref="L10:L37" ca="1" si="5">RANDBETWEEN(5,10)</f>
        <v>10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6:24" x14ac:dyDescent="0.3">
      <c r="F11" s="2">
        <v>43221</v>
      </c>
      <c r="G11" s="1">
        <f t="shared" ca="1" si="0"/>
        <v>6</v>
      </c>
      <c r="H11" s="1">
        <f t="shared" ca="1" si="1"/>
        <v>6</v>
      </c>
      <c r="I11" s="1">
        <f t="shared" ca="1" si="2"/>
        <v>33</v>
      </c>
      <c r="J11" s="1">
        <f t="shared" ca="1" si="3"/>
        <v>11</v>
      </c>
      <c r="K11" s="1">
        <f t="shared" ca="1" si="4"/>
        <v>10</v>
      </c>
      <c r="L11" s="7">
        <f t="shared" ca="1" si="5"/>
        <v>5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6:24" x14ac:dyDescent="0.3">
      <c r="F12" s="2">
        <v>43252</v>
      </c>
      <c r="G12" s="1">
        <f t="shared" ca="1" si="0"/>
        <v>11</v>
      </c>
      <c r="H12" s="1">
        <f t="shared" ca="1" si="1"/>
        <v>8</v>
      </c>
      <c r="I12" s="1">
        <f t="shared" ca="1" si="2"/>
        <v>32</v>
      </c>
      <c r="J12" s="1">
        <f t="shared" ca="1" si="3"/>
        <v>8</v>
      </c>
      <c r="K12" s="1">
        <f t="shared" ca="1" si="4"/>
        <v>10</v>
      </c>
      <c r="L12" s="7">
        <f t="shared" ca="1" si="5"/>
        <v>8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6:24" x14ac:dyDescent="0.3">
      <c r="F13" s="2">
        <v>43282</v>
      </c>
      <c r="G13" s="1">
        <f t="shared" ca="1" si="0"/>
        <v>6</v>
      </c>
      <c r="H13" s="1">
        <f t="shared" ca="1" si="1"/>
        <v>10</v>
      </c>
      <c r="I13" s="1">
        <f t="shared" ca="1" si="2"/>
        <v>24</v>
      </c>
      <c r="J13" s="1">
        <f t="shared" ca="1" si="3"/>
        <v>6</v>
      </c>
      <c r="K13" s="1">
        <f t="shared" ca="1" si="4"/>
        <v>11</v>
      </c>
      <c r="L13" s="7">
        <f t="shared" ca="1" si="5"/>
        <v>10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6:24" x14ac:dyDescent="0.3">
      <c r="F14" s="2">
        <v>43313</v>
      </c>
      <c r="G14" s="1">
        <f t="shared" ca="1" si="0"/>
        <v>11</v>
      </c>
      <c r="H14" s="1">
        <f t="shared" ca="1" si="1"/>
        <v>8</v>
      </c>
      <c r="I14" s="1">
        <f t="shared" ca="1" si="2"/>
        <v>33</v>
      </c>
      <c r="J14" s="1">
        <f t="shared" ca="1" si="3"/>
        <v>6</v>
      </c>
      <c r="K14" s="1">
        <f t="shared" ca="1" si="4"/>
        <v>11</v>
      </c>
      <c r="L14" s="7">
        <f t="shared" ca="1" si="5"/>
        <v>8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6:24" x14ac:dyDescent="0.3">
      <c r="F15" s="2">
        <v>43344</v>
      </c>
      <c r="G15" s="1">
        <f t="shared" ca="1" si="0"/>
        <v>7</v>
      </c>
      <c r="H15" s="1">
        <f t="shared" ca="1" si="1"/>
        <v>5</v>
      </c>
      <c r="I15" s="1">
        <f t="shared" ca="1" si="2"/>
        <v>39</v>
      </c>
      <c r="J15" s="1">
        <f t="shared" ca="1" si="3"/>
        <v>12</v>
      </c>
      <c r="K15" s="1">
        <f t="shared" ca="1" si="4"/>
        <v>10</v>
      </c>
      <c r="L15" s="7">
        <f t="shared" ca="1" si="5"/>
        <v>5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6:24" x14ac:dyDescent="0.3">
      <c r="F16" s="2">
        <v>43374</v>
      </c>
      <c r="G16" s="1">
        <f t="shared" ca="1" si="0"/>
        <v>8</v>
      </c>
      <c r="H16" s="1">
        <f t="shared" ca="1" si="1"/>
        <v>9</v>
      </c>
      <c r="I16" s="1">
        <f t="shared" ca="1" si="2"/>
        <v>36</v>
      </c>
      <c r="J16" s="1">
        <f t="shared" ca="1" si="3"/>
        <v>7</v>
      </c>
      <c r="K16" s="1">
        <f t="shared" ca="1" si="4"/>
        <v>11</v>
      </c>
      <c r="L16" s="7">
        <f t="shared" ca="1" si="5"/>
        <v>9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6:24" x14ac:dyDescent="0.3">
      <c r="F17" s="2">
        <v>43405</v>
      </c>
      <c r="G17" s="1">
        <f t="shared" ca="1" si="0"/>
        <v>13</v>
      </c>
      <c r="H17" s="1">
        <f t="shared" ca="1" si="1"/>
        <v>7</v>
      </c>
      <c r="I17" s="1">
        <f t="shared" ca="1" si="2"/>
        <v>23</v>
      </c>
      <c r="J17" s="1">
        <f t="shared" ca="1" si="3"/>
        <v>9</v>
      </c>
      <c r="K17" s="1">
        <f t="shared" ca="1" si="4"/>
        <v>14</v>
      </c>
      <c r="L17" s="7">
        <f t="shared" ca="1" si="5"/>
        <v>9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6:24" x14ac:dyDescent="0.3">
      <c r="F18" s="2">
        <v>43435</v>
      </c>
      <c r="G18" s="1">
        <f t="shared" ca="1" si="0"/>
        <v>5</v>
      </c>
      <c r="H18" s="1">
        <f t="shared" ca="1" si="1"/>
        <v>8</v>
      </c>
      <c r="I18" s="1">
        <f t="shared" ca="1" si="2"/>
        <v>32</v>
      </c>
      <c r="J18" s="1">
        <f t="shared" ca="1" si="3"/>
        <v>12</v>
      </c>
      <c r="K18" s="1">
        <f t="shared" ca="1" si="4"/>
        <v>13</v>
      </c>
      <c r="L18" s="7">
        <f t="shared" ca="1" si="5"/>
        <v>5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6:24" x14ac:dyDescent="0.3">
      <c r="F19" s="2">
        <v>43466</v>
      </c>
      <c r="G19" s="1">
        <f t="shared" ca="1" si="0"/>
        <v>12</v>
      </c>
      <c r="H19" s="1">
        <f t="shared" ca="1" si="1"/>
        <v>10</v>
      </c>
      <c r="I19" s="1">
        <f t="shared" ca="1" si="2"/>
        <v>32</v>
      </c>
      <c r="J19" s="1">
        <f t="shared" ca="1" si="3"/>
        <v>11</v>
      </c>
      <c r="K19" s="1">
        <f t="shared" ca="1" si="4"/>
        <v>13</v>
      </c>
      <c r="L19" s="7">
        <f t="shared" ca="1" si="5"/>
        <v>5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6:24" x14ac:dyDescent="0.3">
      <c r="F20" s="2">
        <v>43497</v>
      </c>
      <c r="G20" s="1">
        <f t="shared" ca="1" si="0"/>
        <v>8</v>
      </c>
      <c r="H20" s="1">
        <f t="shared" ca="1" si="1"/>
        <v>6</v>
      </c>
      <c r="I20" s="1">
        <f t="shared" ca="1" si="2"/>
        <v>29</v>
      </c>
      <c r="J20" s="1">
        <f t="shared" ca="1" si="3"/>
        <v>13</v>
      </c>
      <c r="K20" s="1">
        <f t="shared" ca="1" si="4"/>
        <v>10</v>
      </c>
      <c r="L20" s="7">
        <f t="shared" ca="1" si="5"/>
        <v>5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6:24" x14ac:dyDescent="0.3">
      <c r="F21" s="2">
        <v>43525</v>
      </c>
      <c r="G21" s="1">
        <f t="shared" ca="1" si="0"/>
        <v>5</v>
      </c>
      <c r="H21" s="1">
        <f t="shared" ca="1" si="1"/>
        <v>10</v>
      </c>
      <c r="I21" s="1">
        <f t="shared" ca="1" si="2"/>
        <v>24</v>
      </c>
      <c r="J21" s="1">
        <f t="shared" ca="1" si="3"/>
        <v>5</v>
      </c>
      <c r="K21" s="1">
        <f t="shared" ca="1" si="4"/>
        <v>15</v>
      </c>
      <c r="L21" s="7">
        <f t="shared" ca="1" si="5"/>
        <v>9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6:24" x14ac:dyDescent="0.3">
      <c r="F22" s="2">
        <v>43556</v>
      </c>
      <c r="G22" s="1">
        <f t="shared" ca="1" si="0"/>
        <v>14</v>
      </c>
      <c r="H22" s="1">
        <f t="shared" ca="1" si="1"/>
        <v>9</v>
      </c>
      <c r="I22" s="1">
        <f t="shared" ca="1" si="2"/>
        <v>33</v>
      </c>
      <c r="J22" s="1">
        <f t="shared" ca="1" si="3"/>
        <v>6</v>
      </c>
      <c r="K22" s="1">
        <f t="shared" ca="1" si="4"/>
        <v>10</v>
      </c>
      <c r="L22" s="7">
        <f t="shared" ca="1" si="5"/>
        <v>7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6:24" x14ac:dyDescent="0.3">
      <c r="F23" s="2">
        <v>43586</v>
      </c>
      <c r="G23" s="1">
        <f t="shared" ca="1" si="0"/>
        <v>6</v>
      </c>
      <c r="H23" s="1">
        <f t="shared" ca="1" si="1"/>
        <v>9</v>
      </c>
      <c r="I23" s="1">
        <f t="shared" ca="1" si="2"/>
        <v>35</v>
      </c>
      <c r="J23" s="1">
        <f t="shared" ca="1" si="3"/>
        <v>5</v>
      </c>
      <c r="K23" s="1">
        <f t="shared" ca="1" si="4"/>
        <v>10</v>
      </c>
      <c r="L23" s="7">
        <f t="shared" ca="1" si="5"/>
        <v>5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6:24" x14ac:dyDescent="0.3">
      <c r="F24" s="2">
        <v>43617</v>
      </c>
      <c r="G24" s="1">
        <f t="shared" ca="1" si="0"/>
        <v>7</v>
      </c>
      <c r="H24" s="1">
        <f t="shared" ca="1" si="1"/>
        <v>7</v>
      </c>
      <c r="I24" s="1">
        <f t="shared" ca="1" si="2"/>
        <v>32</v>
      </c>
      <c r="J24" s="1">
        <f t="shared" ca="1" si="3"/>
        <v>14</v>
      </c>
      <c r="K24" s="1">
        <f t="shared" ca="1" si="4"/>
        <v>11</v>
      </c>
      <c r="L24" s="7">
        <f t="shared" ca="1" si="5"/>
        <v>6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6:24" x14ac:dyDescent="0.3">
      <c r="F25" s="2">
        <v>43647</v>
      </c>
      <c r="G25" s="1">
        <f t="shared" ca="1" si="0"/>
        <v>10</v>
      </c>
      <c r="H25" s="1">
        <f t="shared" ca="1" si="1"/>
        <v>10</v>
      </c>
      <c r="I25" s="1">
        <f t="shared" ca="1" si="2"/>
        <v>21</v>
      </c>
      <c r="J25" s="1">
        <f t="shared" ca="1" si="3"/>
        <v>10</v>
      </c>
      <c r="K25" s="1">
        <f t="shared" ca="1" si="4"/>
        <v>15</v>
      </c>
      <c r="L25" s="7">
        <f t="shared" ca="1" si="5"/>
        <v>9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6:24" x14ac:dyDescent="0.3">
      <c r="F26" s="2">
        <v>43678</v>
      </c>
      <c r="G26" s="1">
        <f t="shared" ca="1" si="0"/>
        <v>12</v>
      </c>
      <c r="H26" s="1">
        <f t="shared" ca="1" si="1"/>
        <v>6</v>
      </c>
      <c r="I26" s="1">
        <f t="shared" ca="1" si="2"/>
        <v>35</v>
      </c>
      <c r="J26" s="1">
        <f t="shared" ca="1" si="3"/>
        <v>6</v>
      </c>
      <c r="K26" s="1">
        <f t="shared" ca="1" si="4"/>
        <v>12</v>
      </c>
      <c r="L26" s="7">
        <f t="shared" ca="1" si="5"/>
        <v>9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6:24" x14ac:dyDescent="0.3">
      <c r="F27" s="2">
        <v>43709</v>
      </c>
      <c r="G27" s="1">
        <f t="shared" ca="1" si="0"/>
        <v>13</v>
      </c>
      <c r="H27" s="1">
        <f t="shared" ca="1" si="1"/>
        <v>7</v>
      </c>
      <c r="I27" s="1">
        <f t="shared" ca="1" si="2"/>
        <v>22</v>
      </c>
      <c r="J27" s="1">
        <f t="shared" ca="1" si="3"/>
        <v>5</v>
      </c>
      <c r="K27" s="1">
        <f t="shared" ca="1" si="4"/>
        <v>12</v>
      </c>
      <c r="L27" s="7">
        <f t="shared" ca="1" si="5"/>
        <v>9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6:24" x14ac:dyDescent="0.3">
      <c r="F28" s="2">
        <v>43739</v>
      </c>
      <c r="G28" s="1">
        <f t="shared" ca="1" si="0"/>
        <v>13</v>
      </c>
      <c r="H28" s="1">
        <f t="shared" ca="1" si="1"/>
        <v>6</v>
      </c>
      <c r="I28" s="1">
        <f t="shared" ca="1" si="2"/>
        <v>22</v>
      </c>
      <c r="J28" s="1">
        <f t="shared" ca="1" si="3"/>
        <v>15</v>
      </c>
      <c r="K28" s="1">
        <f t="shared" ca="1" si="4"/>
        <v>14</v>
      </c>
      <c r="L28" s="7">
        <f t="shared" ca="1" si="5"/>
        <v>7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6:24" x14ac:dyDescent="0.3">
      <c r="F29" s="2">
        <v>43770</v>
      </c>
      <c r="G29" s="1">
        <f t="shared" ca="1" si="0"/>
        <v>11</v>
      </c>
      <c r="H29" s="1">
        <f t="shared" ca="1" si="1"/>
        <v>7</v>
      </c>
      <c r="I29" s="1">
        <f t="shared" ca="1" si="2"/>
        <v>32</v>
      </c>
      <c r="J29" s="1">
        <f t="shared" ca="1" si="3"/>
        <v>12</v>
      </c>
      <c r="K29" s="1">
        <f t="shared" ca="1" si="4"/>
        <v>11</v>
      </c>
      <c r="L29" s="7">
        <f t="shared" ca="1" si="5"/>
        <v>8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6:24" x14ac:dyDescent="0.3">
      <c r="F30" s="2">
        <v>43800</v>
      </c>
      <c r="G30" s="1">
        <f t="shared" ca="1" si="0"/>
        <v>8</v>
      </c>
      <c r="H30" s="1">
        <f t="shared" ca="1" si="1"/>
        <v>5</v>
      </c>
      <c r="I30" s="1">
        <f t="shared" ca="1" si="2"/>
        <v>27</v>
      </c>
      <c r="J30" s="1">
        <f t="shared" ca="1" si="3"/>
        <v>10</v>
      </c>
      <c r="K30" s="1">
        <f t="shared" ca="1" si="4"/>
        <v>10</v>
      </c>
      <c r="L30" s="7">
        <f t="shared" ca="1" si="5"/>
        <v>10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6:24" x14ac:dyDescent="0.3">
      <c r="F31" s="2">
        <v>43831</v>
      </c>
      <c r="G31" s="1">
        <f t="shared" ca="1" si="0"/>
        <v>5</v>
      </c>
      <c r="H31" s="1">
        <f t="shared" ca="1" si="1"/>
        <v>7</v>
      </c>
      <c r="I31" s="1">
        <f t="shared" ca="1" si="2"/>
        <v>31</v>
      </c>
      <c r="J31" s="1">
        <f t="shared" ca="1" si="3"/>
        <v>8</v>
      </c>
      <c r="K31" s="1">
        <f t="shared" ca="1" si="4"/>
        <v>10</v>
      </c>
      <c r="L31" s="7">
        <f t="shared" ca="1" si="5"/>
        <v>10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6:24" x14ac:dyDescent="0.3">
      <c r="F32" s="2">
        <v>43862</v>
      </c>
      <c r="G32" s="1">
        <f t="shared" ca="1" si="0"/>
        <v>8</v>
      </c>
      <c r="H32" s="1">
        <f t="shared" ca="1" si="1"/>
        <v>5</v>
      </c>
      <c r="I32" s="1">
        <f t="shared" ca="1" si="2"/>
        <v>26</v>
      </c>
      <c r="J32" s="1">
        <f t="shared" ca="1" si="3"/>
        <v>5</v>
      </c>
      <c r="K32" s="1">
        <f t="shared" ca="1" si="4"/>
        <v>11</v>
      </c>
      <c r="L32" s="7">
        <f t="shared" ca="1" si="5"/>
        <v>8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6:24" x14ac:dyDescent="0.3">
      <c r="F33" s="2">
        <v>43891</v>
      </c>
      <c r="G33" s="1">
        <f t="shared" ca="1" si="0"/>
        <v>10</v>
      </c>
      <c r="H33" s="1">
        <f t="shared" ca="1" si="1"/>
        <v>5</v>
      </c>
      <c r="I33" s="1">
        <f t="shared" ca="1" si="2"/>
        <v>37</v>
      </c>
      <c r="J33" s="1">
        <f t="shared" ca="1" si="3"/>
        <v>5</v>
      </c>
      <c r="K33" s="1">
        <f t="shared" ca="1" si="4"/>
        <v>13</v>
      </c>
      <c r="L33" s="7">
        <f t="shared" ca="1" si="5"/>
        <v>5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6:24" x14ac:dyDescent="0.3">
      <c r="F34" s="2">
        <v>43922</v>
      </c>
      <c r="G34" s="1">
        <f t="shared" ca="1" si="0"/>
        <v>15</v>
      </c>
      <c r="H34" s="1">
        <f t="shared" ca="1" si="1"/>
        <v>5</v>
      </c>
      <c r="I34" s="1">
        <f t="shared" ca="1" si="2"/>
        <v>39</v>
      </c>
      <c r="J34" s="1">
        <f t="shared" ca="1" si="3"/>
        <v>11</v>
      </c>
      <c r="K34" s="1">
        <f t="shared" ca="1" si="4"/>
        <v>10</v>
      </c>
      <c r="L34" s="7">
        <f t="shared" ca="1" si="5"/>
        <v>9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6:24" x14ac:dyDescent="0.3">
      <c r="F35" s="2">
        <v>43952</v>
      </c>
      <c r="G35" s="1">
        <f t="shared" ca="1" si="0"/>
        <v>6</v>
      </c>
      <c r="H35" s="1">
        <f t="shared" ca="1" si="1"/>
        <v>5</v>
      </c>
      <c r="I35" s="1">
        <f t="shared" ca="1" si="2"/>
        <v>31</v>
      </c>
      <c r="J35" s="1">
        <f t="shared" ca="1" si="3"/>
        <v>6</v>
      </c>
      <c r="K35" s="1">
        <f t="shared" ca="1" si="4"/>
        <v>14</v>
      </c>
      <c r="L35" s="7">
        <f t="shared" ca="1" si="5"/>
        <v>9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6:24" x14ac:dyDescent="0.3">
      <c r="F36" s="2">
        <v>43983</v>
      </c>
      <c r="G36" s="1">
        <f t="shared" ca="1" si="0"/>
        <v>14</v>
      </c>
      <c r="H36" s="1">
        <f t="shared" ca="1" si="1"/>
        <v>5</v>
      </c>
      <c r="I36" s="1">
        <f t="shared" ca="1" si="2"/>
        <v>21</v>
      </c>
      <c r="J36" s="1">
        <f t="shared" ca="1" si="3"/>
        <v>6</v>
      </c>
      <c r="K36" s="1">
        <f t="shared" ca="1" si="4"/>
        <v>10</v>
      </c>
      <c r="L36" s="7">
        <f t="shared" ca="1" si="5"/>
        <v>6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6:24" x14ac:dyDescent="0.3">
      <c r="F37" s="2">
        <v>44013</v>
      </c>
      <c r="G37" s="1">
        <f t="shared" ca="1" si="0"/>
        <v>10</v>
      </c>
      <c r="H37" s="1">
        <f t="shared" ca="1" si="1"/>
        <v>9</v>
      </c>
      <c r="I37" s="1">
        <f t="shared" ca="1" si="2"/>
        <v>22</v>
      </c>
      <c r="J37" s="1">
        <f t="shared" ca="1" si="3"/>
        <v>10</v>
      </c>
      <c r="K37" s="1">
        <f t="shared" ca="1" si="4"/>
        <v>15</v>
      </c>
      <c r="L37" s="7">
        <f t="shared" ca="1" si="5"/>
        <v>6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6:24" x14ac:dyDescent="0.3">
      <c r="G38" s="3">
        <f t="shared" ref="G38:L38" ca="1" si="6">SUM(G9:G37)</f>
        <v>273</v>
      </c>
      <c r="H38" s="3">
        <f t="shared" ca="1" si="6"/>
        <v>212</v>
      </c>
      <c r="I38" s="3">
        <f t="shared" ca="1" si="6"/>
        <v>859</v>
      </c>
      <c r="J38" s="3">
        <f t="shared" ca="1" si="6"/>
        <v>254</v>
      </c>
      <c r="K38" s="3">
        <f t="shared" ca="1" si="6"/>
        <v>339</v>
      </c>
      <c r="L38" s="8">
        <f t="shared" ca="1" si="6"/>
        <v>217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6:24" x14ac:dyDescent="0.3">
      <c r="G39" s="3"/>
      <c r="H39" s="3"/>
      <c r="I39" s="3"/>
      <c r="J39" s="3"/>
      <c r="K39" s="3"/>
      <c r="L39" s="8">
        <f ca="1">SUM(G38:M38)</f>
        <v>2154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8CB3-41CD-4775-8DC9-C2F8D2356843}">
  <dimension ref="B5:N36"/>
  <sheetViews>
    <sheetView zoomScale="60" zoomScaleNormal="60" workbookViewId="0">
      <selection activeCell="K6" activeCellId="1" sqref="B6:B34 K6:M34"/>
    </sheetView>
  </sheetViews>
  <sheetFormatPr defaultRowHeight="14.4" x14ac:dyDescent="0.3"/>
  <sheetData>
    <row r="5" spans="2:13" x14ac:dyDescent="0.3"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</row>
    <row r="6" spans="2:13" x14ac:dyDescent="0.3">
      <c r="B6" s="2">
        <v>43160</v>
      </c>
      <c r="C6">
        <v>15</v>
      </c>
      <c r="D6">
        <v>5</v>
      </c>
      <c r="E6">
        <v>27</v>
      </c>
      <c r="F6">
        <v>11</v>
      </c>
      <c r="G6">
        <v>12</v>
      </c>
      <c r="H6">
        <v>10</v>
      </c>
      <c r="I6">
        <f>ROUND(AVERAGE(C6:H6),0)</f>
        <v>13</v>
      </c>
      <c r="J6">
        <f ca="1">RANDBETWEEN(5,14)</f>
        <v>12</v>
      </c>
      <c r="K6">
        <f>L6+4</f>
        <v>17</v>
      </c>
      <c r="L6">
        <v>13</v>
      </c>
      <c r="M6">
        <v>12</v>
      </c>
    </row>
    <row r="7" spans="2:13" x14ac:dyDescent="0.3">
      <c r="B7" s="2">
        <v>43191</v>
      </c>
      <c r="C7">
        <v>14</v>
      </c>
      <c r="D7">
        <v>5</v>
      </c>
      <c r="E7">
        <v>30</v>
      </c>
      <c r="F7">
        <v>8</v>
      </c>
      <c r="G7">
        <v>11</v>
      </c>
      <c r="H7">
        <v>5</v>
      </c>
      <c r="I7">
        <f t="shared" ref="I7:I34" si="0">ROUND(AVERAGE(C7:H7),0)</f>
        <v>12</v>
      </c>
      <c r="J7">
        <f t="shared" ref="J7:J34" ca="1" si="1">RANDBETWEEN(5,14)</f>
        <v>7</v>
      </c>
      <c r="K7">
        <f t="shared" ref="K7:K31" si="2">L7+4</f>
        <v>16</v>
      </c>
      <c r="L7">
        <v>12</v>
      </c>
      <c r="M7">
        <v>12</v>
      </c>
    </row>
    <row r="8" spans="2:13" x14ac:dyDescent="0.3">
      <c r="B8" s="2">
        <v>43221</v>
      </c>
      <c r="C8">
        <v>5</v>
      </c>
      <c r="D8">
        <v>5</v>
      </c>
      <c r="E8">
        <v>38</v>
      </c>
      <c r="F8">
        <v>12</v>
      </c>
      <c r="G8">
        <v>14</v>
      </c>
      <c r="H8">
        <v>6</v>
      </c>
      <c r="I8">
        <f t="shared" si="0"/>
        <v>13</v>
      </c>
      <c r="J8">
        <f t="shared" ca="1" si="1"/>
        <v>14</v>
      </c>
      <c r="K8">
        <f t="shared" si="2"/>
        <v>17</v>
      </c>
      <c r="L8">
        <v>13</v>
      </c>
      <c r="M8">
        <v>10</v>
      </c>
    </row>
    <row r="9" spans="2:13" x14ac:dyDescent="0.3">
      <c r="B9" s="2">
        <v>43252</v>
      </c>
      <c r="C9">
        <v>11</v>
      </c>
      <c r="D9">
        <v>9</v>
      </c>
      <c r="E9">
        <v>39</v>
      </c>
      <c r="F9">
        <v>11</v>
      </c>
      <c r="G9">
        <v>10</v>
      </c>
      <c r="H9">
        <v>6</v>
      </c>
      <c r="I9">
        <f t="shared" si="0"/>
        <v>14</v>
      </c>
      <c r="J9">
        <f t="shared" ca="1" si="1"/>
        <v>8</v>
      </c>
      <c r="K9">
        <f t="shared" si="2"/>
        <v>18</v>
      </c>
      <c r="L9">
        <v>14</v>
      </c>
      <c r="M9">
        <v>14</v>
      </c>
    </row>
    <row r="10" spans="2:13" x14ac:dyDescent="0.3">
      <c r="B10" s="2">
        <v>43282</v>
      </c>
      <c r="C10">
        <v>8</v>
      </c>
      <c r="D10">
        <v>5</v>
      </c>
      <c r="E10">
        <v>38</v>
      </c>
      <c r="F10">
        <v>5</v>
      </c>
      <c r="G10">
        <v>12</v>
      </c>
      <c r="H10">
        <v>5</v>
      </c>
      <c r="I10">
        <f t="shared" si="0"/>
        <v>12</v>
      </c>
      <c r="J10">
        <f t="shared" ca="1" si="1"/>
        <v>7</v>
      </c>
      <c r="K10">
        <f t="shared" si="2"/>
        <v>16</v>
      </c>
      <c r="L10">
        <v>12</v>
      </c>
      <c r="M10">
        <v>10</v>
      </c>
    </row>
    <row r="11" spans="2:13" x14ac:dyDescent="0.3">
      <c r="B11" s="2">
        <v>43313</v>
      </c>
      <c r="C11">
        <v>13</v>
      </c>
      <c r="D11">
        <v>8</v>
      </c>
      <c r="E11">
        <v>29</v>
      </c>
      <c r="F11">
        <v>6</v>
      </c>
      <c r="G11">
        <v>13</v>
      </c>
      <c r="H11">
        <v>9</v>
      </c>
      <c r="I11">
        <f t="shared" si="0"/>
        <v>13</v>
      </c>
      <c r="J11">
        <f t="shared" ca="1" si="1"/>
        <v>13</v>
      </c>
      <c r="K11">
        <f t="shared" si="2"/>
        <v>17</v>
      </c>
      <c r="L11">
        <v>13</v>
      </c>
      <c r="M11">
        <v>10</v>
      </c>
    </row>
    <row r="12" spans="2:13" x14ac:dyDescent="0.3">
      <c r="B12" s="2">
        <v>43344</v>
      </c>
      <c r="C12">
        <v>9</v>
      </c>
      <c r="D12">
        <v>9</v>
      </c>
      <c r="E12">
        <v>26</v>
      </c>
      <c r="F12">
        <v>15</v>
      </c>
      <c r="G12">
        <v>12</v>
      </c>
      <c r="H12">
        <v>7</v>
      </c>
      <c r="I12">
        <f t="shared" si="0"/>
        <v>13</v>
      </c>
      <c r="J12">
        <f t="shared" ca="1" si="1"/>
        <v>6</v>
      </c>
      <c r="K12">
        <f t="shared" si="2"/>
        <v>17</v>
      </c>
      <c r="L12">
        <v>13</v>
      </c>
      <c r="M12">
        <v>12</v>
      </c>
    </row>
    <row r="13" spans="2:13" x14ac:dyDescent="0.3">
      <c r="B13" s="2">
        <v>43374</v>
      </c>
      <c r="C13">
        <v>8</v>
      </c>
      <c r="D13">
        <v>6</v>
      </c>
      <c r="E13">
        <v>36</v>
      </c>
      <c r="F13">
        <v>14</v>
      </c>
      <c r="G13">
        <v>15</v>
      </c>
      <c r="H13">
        <v>5</v>
      </c>
      <c r="I13">
        <f t="shared" si="0"/>
        <v>14</v>
      </c>
      <c r="J13">
        <f t="shared" ca="1" si="1"/>
        <v>5</v>
      </c>
      <c r="K13">
        <f t="shared" si="2"/>
        <v>18</v>
      </c>
      <c r="L13">
        <v>14</v>
      </c>
      <c r="M13">
        <v>11</v>
      </c>
    </row>
    <row r="14" spans="2:13" x14ac:dyDescent="0.3">
      <c r="B14" s="2">
        <v>43405</v>
      </c>
      <c r="C14">
        <v>9</v>
      </c>
      <c r="D14">
        <v>6</v>
      </c>
      <c r="E14">
        <v>33</v>
      </c>
      <c r="F14">
        <v>7</v>
      </c>
      <c r="G14">
        <v>10</v>
      </c>
      <c r="H14">
        <v>8</v>
      </c>
      <c r="I14">
        <f t="shared" si="0"/>
        <v>12</v>
      </c>
      <c r="J14">
        <f t="shared" ca="1" si="1"/>
        <v>13</v>
      </c>
      <c r="K14">
        <f t="shared" si="2"/>
        <v>16</v>
      </c>
      <c r="L14">
        <v>12</v>
      </c>
      <c r="M14">
        <v>10</v>
      </c>
    </row>
    <row r="15" spans="2:13" x14ac:dyDescent="0.3">
      <c r="B15" s="2">
        <v>43435</v>
      </c>
      <c r="C15">
        <v>15</v>
      </c>
      <c r="D15">
        <v>5</v>
      </c>
      <c r="E15">
        <v>23</v>
      </c>
      <c r="F15">
        <v>13</v>
      </c>
      <c r="G15">
        <v>14</v>
      </c>
      <c r="H15">
        <v>5</v>
      </c>
      <c r="I15">
        <f t="shared" si="0"/>
        <v>13</v>
      </c>
      <c r="J15">
        <v>13</v>
      </c>
      <c r="K15">
        <f t="shared" si="2"/>
        <v>17</v>
      </c>
      <c r="L15">
        <v>13</v>
      </c>
      <c r="M15">
        <v>13</v>
      </c>
    </row>
    <row r="16" spans="2:13" x14ac:dyDescent="0.3">
      <c r="B16" s="2">
        <v>43466</v>
      </c>
      <c r="C16">
        <v>8</v>
      </c>
      <c r="D16">
        <v>9</v>
      </c>
      <c r="E16">
        <v>24</v>
      </c>
      <c r="F16">
        <v>7</v>
      </c>
      <c r="G16">
        <v>11</v>
      </c>
      <c r="H16">
        <v>5</v>
      </c>
      <c r="I16">
        <f t="shared" si="0"/>
        <v>11</v>
      </c>
      <c r="J16">
        <f t="shared" ca="1" si="1"/>
        <v>11</v>
      </c>
      <c r="K16">
        <f t="shared" si="2"/>
        <v>15</v>
      </c>
      <c r="L16">
        <v>11</v>
      </c>
      <c r="M16">
        <v>11</v>
      </c>
    </row>
    <row r="17" spans="2:13" x14ac:dyDescent="0.3">
      <c r="B17" s="2">
        <v>43497</v>
      </c>
      <c r="C17">
        <v>12</v>
      </c>
      <c r="D17">
        <v>7</v>
      </c>
      <c r="E17">
        <v>29</v>
      </c>
      <c r="F17">
        <v>15</v>
      </c>
      <c r="G17">
        <v>14</v>
      </c>
      <c r="H17">
        <v>9</v>
      </c>
      <c r="I17">
        <f t="shared" si="0"/>
        <v>14</v>
      </c>
      <c r="J17">
        <f t="shared" ca="1" si="1"/>
        <v>14</v>
      </c>
      <c r="K17">
        <f t="shared" si="2"/>
        <v>18</v>
      </c>
      <c r="L17">
        <v>14</v>
      </c>
      <c r="M17">
        <v>12</v>
      </c>
    </row>
    <row r="18" spans="2:13" x14ac:dyDescent="0.3">
      <c r="B18" s="2">
        <v>43525</v>
      </c>
      <c r="C18">
        <v>14</v>
      </c>
      <c r="D18">
        <v>10</v>
      </c>
      <c r="E18">
        <v>20</v>
      </c>
      <c r="F18">
        <v>10</v>
      </c>
      <c r="G18">
        <v>12</v>
      </c>
      <c r="H18">
        <v>8</v>
      </c>
      <c r="I18">
        <f t="shared" si="0"/>
        <v>12</v>
      </c>
      <c r="J18">
        <v>12</v>
      </c>
      <c r="K18">
        <f t="shared" si="2"/>
        <v>16</v>
      </c>
      <c r="L18">
        <v>12</v>
      </c>
      <c r="M18">
        <v>12</v>
      </c>
    </row>
    <row r="19" spans="2:13" x14ac:dyDescent="0.3">
      <c r="B19" s="2">
        <v>43556</v>
      </c>
      <c r="C19">
        <v>13</v>
      </c>
      <c r="D19">
        <v>10</v>
      </c>
      <c r="E19">
        <v>34</v>
      </c>
      <c r="F19">
        <v>13</v>
      </c>
      <c r="G19">
        <v>15</v>
      </c>
      <c r="H19">
        <v>7</v>
      </c>
      <c r="I19">
        <f t="shared" si="0"/>
        <v>15</v>
      </c>
      <c r="J19">
        <f t="shared" ca="1" si="1"/>
        <v>9</v>
      </c>
      <c r="K19">
        <f t="shared" si="2"/>
        <v>19</v>
      </c>
      <c r="L19">
        <v>15</v>
      </c>
      <c r="M19">
        <v>10</v>
      </c>
    </row>
    <row r="20" spans="2:13" x14ac:dyDescent="0.3">
      <c r="B20" s="2">
        <v>43586</v>
      </c>
      <c r="C20">
        <v>14</v>
      </c>
      <c r="D20">
        <v>10</v>
      </c>
      <c r="E20">
        <v>28</v>
      </c>
      <c r="F20">
        <v>10</v>
      </c>
      <c r="G20">
        <v>12</v>
      </c>
      <c r="H20">
        <v>7</v>
      </c>
      <c r="I20">
        <f t="shared" si="0"/>
        <v>14</v>
      </c>
      <c r="J20">
        <f t="shared" ca="1" si="1"/>
        <v>9</v>
      </c>
      <c r="K20">
        <f t="shared" si="2"/>
        <v>18</v>
      </c>
      <c r="L20">
        <v>14</v>
      </c>
      <c r="M20">
        <v>14</v>
      </c>
    </row>
    <row r="21" spans="2:13" x14ac:dyDescent="0.3">
      <c r="B21" s="2">
        <v>43617</v>
      </c>
      <c r="C21">
        <v>6</v>
      </c>
      <c r="D21">
        <v>8</v>
      </c>
      <c r="E21">
        <v>26</v>
      </c>
      <c r="F21">
        <v>8</v>
      </c>
      <c r="G21">
        <v>12</v>
      </c>
      <c r="H21">
        <v>5</v>
      </c>
      <c r="I21">
        <f t="shared" si="0"/>
        <v>11</v>
      </c>
      <c r="J21">
        <f t="shared" ca="1" si="1"/>
        <v>11</v>
      </c>
      <c r="K21">
        <f t="shared" si="2"/>
        <v>15</v>
      </c>
      <c r="L21">
        <v>11</v>
      </c>
      <c r="M21">
        <v>11</v>
      </c>
    </row>
    <row r="22" spans="2:13" x14ac:dyDescent="0.3">
      <c r="B22" s="2">
        <v>43647</v>
      </c>
      <c r="C22">
        <v>7</v>
      </c>
      <c r="D22">
        <v>8</v>
      </c>
      <c r="E22">
        <v>31</v>
      </c>
      <c r="F22">
        <v>15</v>
      </c>
      <c r="G22">
        <v>14</v>
      </c>
      <c r="H22">
        <v>10</v>
      </c>
      <c r="I22">
        <f t="shared" si="0"/>
        <v>14</v>
      </c>
      <c r="J22">
        <f t="shared" ca="1" si="1"/>
        <v>8</v>
      </c>
      <c r="K22">
        <f t="shared" si="2"/>
        <v>18</v>
      </c>
      <c r="L22">
        <v>14</v>
      </c>
      <c r="M22">
        <v>14</v>
      </c>
    </row>
    <row r="23" spans="2:13" x14ac:dyDescent="0.3">
      <c r="B23" s="2">
        <v>43678</v>
      </c>
      <c r="C23">
        <v>12</v>
      </c>
      <c r="D23">
        <v>10</v>
      </c>
      <c r="E23">
        <v>37</v>
      </c>
      <c r="F23">
        <v>12</v>
      </c>
      <c r="G23">
        <v>13</v>
      </c>
      <c r="H23">
        <v>10</v>
      </c>
      <c r="I23">
        <f t="shared" si="0"/>
        <v>16</v>
      </c>
      <c r="J23">
        <f t="shared" ca="1" si="1"/>
        <v>8</v>
      </c>
      <c r="K23">
        <f t="shared" si="2"/>
        <v>20</v>
      </c>
      <c r="L23">
        <v>16</v>
      </c>
      <c r="M23">
        <v>15</v>
      </c>
    </row>
    <row r="24" spans="2:13" x14ac:dyDescent="0.3">
      <c r="B24" s="2">
        <v>43709</v>
      </c>
      <c r="C24">
        <v>14</v>
      </c>
      <c r="D24">
        <v>7</v>
      </c>
      <c r="E24">
        <v>31</v>
      </c>
      <c r="F24">
        <v>6</v>
      </c>
      <c r="G24">
        <v>12</v>
      </c>
      <c r="H24">
        <v>10</v>
      </c>
      <c r="I24">
        <f t="shared" si="0"/>
        <v>13</v>
      </c>
      <c r="J24">
        <f t="shared" ca="1" si="1"/>
        <v>8</v>
      </c>
      <c r="K24">
        <f t="shared" si="2"/>
        <v>17</v>
      </c>
      <c r="L24">
        <v>13</v>
      </c>
      <c r="M24">
        <v>13</v>
      </c>
    </row>
    <row r="25" spans="2:13" x14ac:dyDescent="0.3">
      <c r="B25" s="2">
        <v>43739</v>
      </c>
      <c r="C25">
        <v>11</v>
      </c>
      <c r="D25">
        <v>7</v>
      </c>
      <c r="E25">
        <v>37</v>
      </c>
      <c r="F25">
        <v>11</v>
      </c>
      <c r="G25">
        <v>15</v>
      </c>
      <c r="H25">
        <v>10</v>
      </c>
      <c r="I25">
        <f t="shared" si="0"/>
        <v>15</v>
      </c>
      <c r="J25">
        <f t="shared" ca="1" si="1"/>
        <v>7</v>
      </c>
      <c r="K25">
        <f t="shared" si="2"/>
        <v>19</v>
      </c>
      <c r="L25">
        <v>15</v>
      </c>
      <c r="M25">
        <v>13</v>
      </c>
    </row>
    <row r="26" spans="2:13" x14ac:dyDescent="0.3">
      <c r="B26" s="2">
        <v>43770</v>
      </c>
      <c r="C26">
        <v>7</v>
      </c>
      <c r="D26">
        <v>5</v>
      </c>
      <c r="E26">
        <v>25</v>
      </c>
      <c r="F26">
        <v>13</v>
      </c>
      <c r="G26">
        <v>13</v>
      </c>
      <c r="H26">
        <v>7</v>
      </c>
      <c r="I26">
        <f t="shared" si="0"/>
        <v>12</v>
      </c>
      <c r="J26">
        <f t="shared" ca="1" si="1"/>
        <v>9</v>
      </c>
      <c r="K26">
        <f t="shared" si="2"/>
        <v>16</v>
      </c>
      <c r="L26">
        <v>12</v>
      </c>
      <c r="M26">
        <v>12</v>
      </c>
    </row>
    <row r="27" spans="2:13" x14ac:dyDescent="0.3">
      <c r="B27" s="2">
        <v>43800</v>
      </c>
      <c r="C27">
        <v>10</v>
      </c>
      <c r="D27">
        <v>7</v>
      </c>
      <c r="E27">
        <v>37</v>
      </c>
      <c r="F27">
        <v>10</v>
      </c>
      <c r="G27">
        <v>11</v>
      </c>
      <c r="H27">
        <v>5</v>
      </c>
      <c r="I27">
        <f t="shared" si="0"/>
        <v>13</v>
      </c>
      <c r="J27">
        <f t="shared" ca="1" si="1"/>
        <v>5</v>
      </c>
      <c r="K27">
        <f t="shared" si="2"/>
        <v>17</v>
      </c>
      <c r="L27">
        <v>13</v>
      </c>
      <c r="M27">
        <v>12</v>
      </c>
    </row>
    <row r="28" spans="2:13" x14ac:dyDescent="0.3">
      <c r="B28" s="2">
        <v>43831</v>
      </c>
      <c r="C28">
        <v>10</v>
      </c>
      <c r="D28">
        <v>8</v>
      </c>
      <c r="E28">
        <v>34</v>
      </c>
      <c r="F28">
        <v>9</v>
      </c>
      <c r="G28">
        <v>11</v>
      </c>
      <c r="H28">
        <v>10</v>
      </c>
      <c r="I28">
        <f t="shared" si="0"/>
        <v>14</v>
      </c>
      <c r="J28">
        <f t="shared" ca="1" si="1"/>
        <v>11</v>
      </c>
      <c r="K28">
        <v>15</v>
      </c>
      <c r="L28">
        <v>14</v>
      </c>
      <c r="M28">
        <v>14</v>
      </c>
    </row>
    <row r="29" spans="2:13" x14ac:dyDescent="0.3">
      <c r="B29" s="2">
        <v>43862</v>
      </c>
      <c r="C29">
        <v>6</v>
      </c>
      <c r="D29">
        <v>10</v>
      </c>
      <c r="E29">
        <v>36</v>
      </c>
      <c r="F29">
        <v>9</v>
      </c>
      <c r="G29">
        <v>13</v>
      </c>
      <c r="H29">
        <v>5</v>
      </c>
      <c r="I29">
        <f t="shared" si="0"/>
        <v>13</v>
      </c>
      <c r="J29">
        <f t="shared" ca="1" si="1"/>
        <v>11</v>
      </c>
      <c r="K29">
        <f t="shared" si="2"/>
        <v>17</v>
      </c>
      <c r="L29">
        <v>13</v>
      </c>
      <c r="M29">
        <v>10</v>
      </c>
    </row>
    <row r="30" spans="2:13" x14ac:dyDescent="0.3">
      <c r="B30" s="2">
        <v>43891</v>
      </c>
      <c r="C30">
        <v>7</v>
      </c>
      <c r="D30">
        <v>5</v>
      </c>
      <c r="E30">
        <v>21</v>
      </c>
      <c r="F30">
        <v>8</v>
      </c>
      <c r="G30">
        <v>10</v>
      </c>
      <c r="H30">
        <v>9</v>
      </c>
      <c r="I30">
        <f t="shared" si="0"/>
        <v>10</v>
      </c>
      <c r="J30">
        <f t="shared" ca="1" si="1"/>
        <v>10</v>
      </c>
      <c r="K30">
        <f t="shared" si="2"/>
        <v>14</v>
      </c>
      <c r="L30">
        <v>10</v>
      </c>
      <c r="M30">
        <v>9</v>
      </c>
    </row>
    <row r="31" spans="2:13" x14ac:dyDescent="0.3">
      <c r="B31" s="2">
        <v>43922</v>
      </c>
      <c r="C31">
        <v>6</v>
      </c>
      <c r="D31">
        <v>10</v>
      </c>
      <c r="E31">
        <v>24</v>
      </c>
      <c r="F31">
        <v>12</v>
      </c>
      <c r="G31">
        <v>11</v>
      </c>
      <c r="H31">
        <v>6</v>
      </c>
      <c r="I31">
        <f t="shared" si="0"/>
        <v>12</v>
      </c>
      <c r="J31">
        <f t="shared" ca="1" si="1"/>
        <v>8</v>
      </c>
      <c r="K31">
        <f t="shared" si="2"/>
        <v>16</v>
      </c>
      <c r="L31">
        <v>12</v>
      </c>
      <c r="M31">
        <v>12</v>
      </c>
    </row>
    <row r="32" spans="2:13" x14ac:dyDescent="0.3">
      <c r="B32" s="2">
        <v>43952</v>
      </c>
      <c r="C32">
        <v>13</v>
      </c>
      <c r="D32">
        <v>6</v>
      </c>
      <c r="E32">
        <v>28</v>
      </c>
      <c r="F32">
        <v>8</v>
      </c>
      <c r="G32">
        <v>13</v>
      </c>
      <c r="H32">
        <v>5</v>
      </c>
      <c r="I32">
        <f t="shared" si="0"/>
        <v>12</v>
      </c>
      <c r="J32">
        <f t="shared" ca="1" si="1"/>
        <v>5</v>
      </c>
      <c r="K32">
        <v>15</v>
      </c>
      <c r="L32">
        <v>12</v>
      </c>
      <c r="M32">
        <v>12</v>
      </c>
    </row>
    <row r="33" spans="2:14" x14ac:dyDescent="0.3">
      <c r="B33" s="2">
        <v>43983</v>
      </c>
      <c r="C33">
        <v>10</v>
      </c>
      <c r="D33">
        <v>7</v>
      </c>
      <c r="E33">
        <v>25</v>
      </c>
      <c r="F33">
        <v>5</v>
      </c>
      <c r="G33">
        <v>15</v>
      </c>
      <c r="H33">
        <v>9</v>
      </c>
      <c r="I33">
        <f t="shared" si="0"/>
        <v>12</v>
      </c>
      <c r="J33">
        <f t="shared" ca="1" si="1"/>
        <v>11</v>
      </c>
      <c r="K33">
        <v>13</v>
      </c>
      <c r="L33">
        <v>12</v>
      </c>
      <c r="M33">
        <v>12</v>
      </c>
    </row>
    <row r="34" spans="2:14" x14ac:dyDescent="0.3">
      <c r="B34" s="2">
        <v>44013</v>
      </c>
      <c r="C34">
        <v>14</v>
      </c>
      <c r="D34">
        <v>5</v>
      </c>
      <c r="E34">
        <v>35</v>
      </c>
      <c r="F34">
        <v>12</v>
      </c>
      <c r="G34">
        <v>15</v>
      </c>
      <c r="H34">
        <v>7</v>
      </c>
      <c r="I34">
        <f t="shared" si="0"/>
        <v>15</v>
      </c>
      <c r="J34">
        <f t="shared" ca="1" si="1"/>
        <v>14</v>
      </c>
      <c r="K34">
        <v>18</v>
      </c>
      <c r="L34">
        <v>15</v>
      </c>
      <c r="M34">
        <v>15</v>
      </c>
    </row>
    <row r="35" spans="2:14" x14ac:dyDescent="0.3">
      <c r="C35">
        <v>301</v>
      </c>
      <c r="D35">
        <v>212</v>
      </c>
      <c r="E35">
        <v>881</v>
      </c>
      <c r="F35">
        <v>295</v>
      </c>
      <c r="G35">
        <v>365</v>
      </c>
      <c r="H35">
        <v>210</v>
      </c>
      <c r="K35">
        <f>SUM(K6:K34)</f>
        <v>485</v>
      </c>
      <c r="L35">
        <f>SUM(L6:L34)</f>
        <v>377</v>
      </c>
      <c r="M35">
        <f>SUM(M6:M33)</f>
        <v>332</v>
      </c>
      <c r="N35">
        <f>M35/L35</f>
        <v>0.88063660477453576</v>
      </c>
    </row>
    <row r="36" spans="2:14" x14ac:dyDescent="0.3">
      <c r="H36">
        <v>2264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8126-8CE7-4158-A4E4-41D167462B17}">
  <dimension ref="C8:I37"/>
  <sheetViews>
    <sheetView topLeftCell="A15" workbookViewId="0">
      <selection activeCell="O34" sqref="O34"/>
    </sheetView>
  </sheetViews>
  <sheetFormatPr defaultRowHeight="14.4" x14ac:dyDescent="0.3"/>
  <sheetData>
    <row r="8" spans="3:9" x14ac:dyDescent="0.3">
      <c r="D8" s="3" t="s">
        <v>0</v>
      </c>
      <c r="E8" s="3" t="s">
        <v>1</v>
      </c>
      <c r="F8" s="3" t="s">
        <v>2</v>
      </c>
      <c r="G8" s="3" t="s">
        <v>3</v>
      </c>
      <c r="H8" s="3" t="s">
        <v>4</v>
      </c>
      <c r="I8" s="3" t="s">
        <v>5</v>
      </c>
    </row>
    <row r="9" spans="3:9" x14ac:dyDescent="0.3">
      <c r="C9" s="2">
        <v>43160</v>
      </c>
      <c r="D9">
        <f ca="1">RANDBETWEEN(55,60)</f>
        <v>58</v>
      </c>
      <c r="E9">
        <f t="shared" ref="E9:I15" ca="1" si="0">RANDBETWEEN(55,60)</f>
        <v>55</v>
      </c>
      <c r="F9">
        <f t="shared" ca="1" si="0"/>
        <v>57</v>
      </c>
      <c r="G9">
        <f t="shared" ca="1" si="0"/>
        <v>58</v>
      </c>
      <c r="H9">
        <f t="shared" ca="1" si="0"/>
        <v>56</v>
      </c>
      <c r="I9">
        <f t="shared" ca="1" si="0"/>
        <v>55</v>
      </c>
    </row>
    <row r="10" spans="3:9" x14ac:dyDescent="0.3">
      <c r="C10" s="2">
        <v>43191</v>
      </c>
      <c r="D10">
        <f t="shared" ref="D10:D15" ca="1" si="1">RANDBETWEEN(55,60)</f>
        <v>59</v>
      </c>
      <c r="E10">
        <f t="shared" ca="1" si="0"/>
        <v>59</v>
      </c>
      <c r="F10">
        <f t="shared" ca="1" si="0"/>
        <v>58</v>
      </c>
      <c r="G10">
        <f t="shared" ca="1" si="0"/>
        <v>60</v>
      </c>
      <c r="H10">
        <f t="shared" ca="1" si="0"/>
        <v>60</v>
      </c>
      <c r="I10">
        <f t="shared" ca="1" si="0"/>
        <v>56</v>
      </c>
    </row>
    <row r="11" spans="3:9" x14ac:dyDescent="0.3">
      <c r="C11" s="2">
        <v>43221</v>
      </c>
      <c r="D11">
        <f t="shared" ca="1" si="1"/>
        <v>55</v>
      </c>
      <c r="E11">
        <f t="shared" ca="1" si="0"/>
        <v>55</v>
      </c>
      <c r="F11">
        <f t="shared" ca="1" si="0"/>
        <v>57</v>
      </c>
      <c r="G11">
        <f t="shared" ca="1" si="0"/>
        <v>57</v>
      </c>
      <c r="H11">
        <f t="shared" ca="1" si="0"/>
        <v>58</v>
      </c>
      <c r="I11">
        <f t="shared" ca="1" si="0"/>
        <v>58</v>
      </c>
    </row>
    <row r="12" spans="3:9" x14ac:dyDescent="0.3">
      <c r="C12" s="2">
        <v>43252</v>
      </c>
      <c r="D12">
        <f t="shared" ca="1" si="1"/>
        <v>59</v>
      </c>
      <c r="E12">
        <f t="shared" ca="1" si="0"/>
        <v>57</v>
      </c>
      <c r="F12">
        <f t="shared" ca="1" si="0"/>
        <v>55</v>
      </c>
      <c r="G12">
        <f t="shared" ca="1" si="0"/>
        <v>57</v>
      </c>
      <c r="H12">
        <f t="shared" ca="1" si="0"/>
        <v>59</v>
      </c>
      <c r="I12">
        <f t="shared" ca="1" si="0"/>
        <v>56</v>
      </c>
    </row>
    <row r="13" spans="3:9" x14ac:dyDescent="0.3">
      <c r="C13" s="2">
        <v>43282</v>
      </c>
      <c r="D13">
        <f t="shared" ca="1" si="1"/>
        <v>57</v>
      </c>
      <c r="E13">
        <f t="shared" ca="1" si="0"/>
        <v>57</v>
      </c>
      <c r="F13">
        <f t="shared" ca="1" si="0"/>
        <v>56</v>
      </c>
      <c r="G13">
        <f t="shared" ca="1" si="0"/>
        <v>57</v>
      </c>
      <c r="H13">
        <f t="shared" ca="1" si="0"/>
        <v>55</v>
      </c>
      <c r="I13">
        <f t="shared" ca="1" si="0"/>
        <v>58</v>
      </c>
    </row>
    <row r="14" spans="3:9" x14ac:dyDescent="0.3">
      <c r="C14" s="2">
        <v>43313</v>
      </c>
      <c r="D14">
        <f t="shared" ca="1" si="1"/>
        <v>59</v>
      </c>
      <c r="E14">
        <f t="shared" ca="1" si="0"/>
        <v>55</v>
      </c>
      <c r="F14">
        <f t="shared" ca="1" si="0"/>
        <v>57</v>
      </c>
      <c r="G14">
        <f t="shared" ca="1" si="0"/>
        <v>59</v>
      </c>
      <c r="H14">
        <f t="shared" ca="1" si="0"/>
        <v>60</v>
      </c>
      <c r="I14">
        <f t="shared" ca="1" si="0"/>
        <v>56</v>
      </c>
    </row>
    <row r="15" spans="3:9" x14ac:dyDescent="0.3">
      <c r="C15" s="2">
        <v>43344</v>
      </c>
      <c r="D15">
        <f t="shared" ca="1" si="1"/>
        <v>60</v>
      </c>
      <c r="E15">
        <f t="shared" ca="1" si="0"/>
        <v>58</v>
      </c>
      <c r="F15">
        <f t="shared" ca="1" si="0"/>
        <v>57</v>
      </c>
      <c r="G15">
        <f t="shared" ca="1" si="0"/>
        <v>60</v>
      </c>
      <c r="H15">
        <f t="shared" ca="1" si="0"/>
        <v>57</v>
      </c>
      <c r="I15">
        <f t="shared" ca="1" si="0"/>
        <v>55</v>
      </c>
    </row>
    <row r="16" spans="3:9" x14ac:dyDescent="0.3">
      <c r="C16" s="2">
        <v>43374</v>
      </c>
      <c r="D16">
        <f ca="1">RANDBETWEEN(60,75)</f>
        <v>66</v>
      </c>
      <c r="E16">
        <f t="shared" ref="E16:I23" ca="1" si="2">RANDBETWEEN(60,75)</f>
        <v>68</v>
      </c>
      <c r="F16">
        <f t="shared" ca="1" si="2"/>
        <v>73</v>
      </c>
      <c r="G16">
        <f t="shared" ca="1" si="2"/>
        <v>68</v>
      </c>
      <c r="H16">
        <f t="shared" ca="1" si="2"/>
        <v>75</v>
      </c>
      <c r="I16">
        <f t="shared" ca="1" si="2"/>
        <v>63</v>
      </c>
    </row>
    <row r="17" spans="3:9" x14ac:dyDescent="0.3">
      <c r="C17" s="2">
        <v>43405</v>
      </c>
      <c r="D17">
        <f t="shared" ref="D17:D23" ca="1" si="3">RANDBETWEEN(60,75)</f>
        <v>73</v>
      </c>
      <c r="E17">
        <f t="shared" ca="1" si="2"/>
        <v>60</v>
      </c>
      <c r="F17">
        <f t="shared" ca="1" si="2"/>
        <v>67</v>
      </c>
      <c r="G17">
        <f t="shared" ca="1" si="2"/>
        <v>73</v>
      </c>
      <c r="H17">
        <f t="shared" ca="1" si="2"/>
        <v>74</v>
      </c>
      <c r="I17">
        <f t="shared" ca="1" si="2"/>
        <v>69</v>
      </c>
    </row>
    <row r="18" spans="3:9" x14ac:dyDescent="0.3">
      <c r="C18" s="2">
        <v>43435</v>
      </c>
      <c r="D18">
        <f t="shared" ca="1" si="3"/>
        <v>62</v>
      </c>
      <c r="E18">
        <f t="shared" ca="1" si="2"/>
        <v>61</v>
      </c>
      <c r="F18">
        <f t="shared" ca="1" si="2"/>
        <v>70</v>
      </c>
      <c r="G18">
        <f t="shared" ca="1" si="2"/>
        <v>65</v>
      </c>
      <c r="H18">
        <f t="shared" ca="1" si="2"/>
        <v>61</v>
      </c>
      <c r="I18">
        <f t="shared" ca="1" si="2"/>
        <v>62</v>
      </c>
    </row>
    <row r="19" spans="3:9" x14ac:dyDescent="0.3">
      <c r="C19" s="2">
        <v>43466</v>
      </c>
      <c r="D19">
        <f t="shared" ca="1" si="3"/>
        <v>70</v>
      </c>
      <c r="E19">
        <f t="shared" ca="1" si="2"/>
        <v>63</v>
      </c>
      <c r="F19">
        <f t="shared" ca="1" si="2"/>
        <v>60</v>
      </c>
      <c r="G19">
        <f t="shared" ca="1" si="2"/>
        <v>67</v>
      </c>
      <c r="H19">
        <f t="shared" ca="1" si="2"/>
        <v>69</v>
      </c>
      <c r="I19">
        <f t="shared" ca="1" si="2"/>
        <v>74</v>
      </c>
    </row>
    <row r="20" spans="3:9" x14ac:dyDescent="0.3">
      <c r="C20" s="2">
        <v>43497</v>
      </c>
      <c r="D20">
        <f t="shared" ca="1" si="3"/>
        <v>63</v>
      </c>
      <c r="E20">
        <f t="shared" ca="1" si="2"/>
        <v>70</v>
      </c>
      <c r="F20">
        <f t="shared" ca="1" si="2"/>
        <v>64</v>
      </c>
      <c r="G20">
        <f t="shared" ca="1" si="2"/>
        <v>75</v>
      </c>
      <c r="H20">
        <f t="shared" ca="1" si="2"/>
        <v>71</v>
      </c>
      <c r="I20">
        <f t="shared" ca="1" si="2"/>
        <v>72</v>
      </c>
    </row>
    <row r="21" spans="3:9" x14ac:dyDescent="0.3">
      <c r="C21" s="2">
        <v>43525</v>
      </c>
      <c r="D21">
        <f t="shared" ca="1" si="3"/>
        <v>68</v>
      </c>
      <c r="E21">
        <f t="shared" ca="1" si="2"/>
        <v>62</v>
      </c>
      <c r="F21">
        <f t="shared" ca="1" si="2"/>
        <v>62</v>
      </c>
      <c r="G21">
        <f t="shared" ca="1" si="2"/>
        <v>74</v>
      </c>
      <c r="H21">
        <f t="shared" ca="1" si="2"/>
        <v>72</v>
      </c>
      <c r="I21">
        <f t="shared" ca="1" si="2"/>
        <v>66</v>
      </c>
    </row>
    <row r="22" spans="3:9" x14ac:dyDescent="0.3">
      <c r="C22" s="2">
        <v>43556</v>
      </c>
      <c r="D22">
        <f t="shared" ca="1" si="3"/>
        <v>72</v>
      </c>
      <c r="E22">
        <f t="shared" ca="1" si="2"/>
        <v>66</v>
      </c>
      <c r="F22">
        <f t="shared" ca="1" si="2"/>
        <v>69</v>
      </c>
      <c r="G22">
        <f t="shared" ca="1" si="2"/>
        <v>69</v>
      </c>
      <c r="H22">
        <f t="shared" ca="1" si="2"/>
        <v>69</v>
      </c>
      <c r="I22">
        <f t="shared" ca="1" si="2"/>
        <v>62</v>
      </c>
    </row>
    <row r="23" spans="3:9" x14ac:dyDescent="0.3">
      <c r="C23" s="2">
        <v>43586</v>
      </c>
      <c r="D23">
        <f t="shared" ca="1" si="3"/>
        <v>60</v>
      </c>
      <c r="E23">
        <f t="shared" ca="1" si="2"/>
        <v>73</v>
      </c>
      <c r="F23">
        <f t="shared" ca="1" si="2"/>
        <v>74</v>
      </c>
      <c r="G23">
        <f t="shared" ca="1" si="2"/>
        <v>75</v>
      </c>
      <c r="H23">
        <f t="shared" ca="1" si="2"/>
        <v>68</v>
      </c>
      <c r="I23">
        <f t="shared" ca="1" si="2"/>
        <v>72</v>
      </c>
    </row>
    <row r="24" spans="3:9" x14ac:dyDescent="0.3">
      <c r="C24" s="2">
        <v>43617</v>
      </c>
      <c r="D24">
        <f ca="1">RANDBETWEEN(70,85)</f>
        <v>73</v>
      </c>
      <c r="E24">
        <f t="shared" ref="E24:I31" ca="1" si="4">RANDBETWEEN(70,85)</f>
        <v>74</v>
      </c>
      <c r="F24">
        <f t="shared" ca="1" si="4"/>
        <v>75</v>
      </c>
      <c r="G24">
        <f t="shared" ca="1" si="4"/>
        <v>83</v>
      </c>
      <c r="H24">
        <f t="shared" ca="1" si="4"/>
        <v>76</v>
      </c>
      <c r="I24">
        <f t="shared" ca="1" si="4"/>
        <v>70</v>
      </c>
    </row>
    <row r="25" spans="3:9" x14ac:dyDescent="0.3">
      <c r="C25" s="2">
        <v>43647</v>
      </c>
      <c r="D25">
        <f t="shared" ref="D25:D30" ca="1" si="5">RANDBETWEEN(70,85)</f>
        <v>70</v>
      </c>
      <c r="E25">
        <f t="shared" ca="1" si="4"/>
        <v>84</v>
      </c>
      <c r="F25">
        <f t="shared" ca="1" si="4"/>
        <v>75</v>
      </c>
      <c r="G25">
        <f t="shared" ca="1" si="4"/>
        <v>74</v>
      </c>
      <c r="H25">
        <f t="shared" ca="1" si="4"/>
        <v>79</v>
      </c>
      <c r="I25">
        <f t="shared" ca="1" si="4"/>
        <v>81</v>
      </c>
    </row>
    <row r="26" spans="3:9" x14ac:dyDescent="0.3">
      <c r="C26" s="2">
        <v>43678</v>
      </c>
      <c r="D26">
        <f t="shared" ca="1" si="5"/>
        <v>74</v>
      </c>
      <c r="E26">
        <f t="shared" ca="1" si="4"/>
        <v>78</v>
      </c>
      <c r="F26">
        <f t="shared" ca="1" si="4"/>
        <v>78</v>
      </c>
      <c r="G26">
        <f t="shared" ca="1" si="4"/>
        <v>83</v>
      </c>
      <c r="H26">
        <f t="shared" ca="1" si="4"/>
        <v>84</v>
      </c>
      <c r="I26">
        <f t="shared" ca="1" si="4"/>
        <v>81</v>
      </c>
    </row>
    <row r="27" spans="3:9" x14ac:dyDescent="0.3">
      <c r="C27" s="2">
        <v>43709</v>
      </c>
      <c r="D27">
        <f t="shared" ca="1" si="5"/>
        <v>79</v>
      </c>
      <c r="E27">
        <f t="shared" ca="1" si="4"/>
        <v>74</v>
      </c>
      <c r="F27">
        <f t="shared" ca="1" si="4"/>
        <v>73</v>
      </c>
      <c r="G27">
        <f t="shared" ca="1" si="4"/>
        <v>84</v>
      </c>
      <c r="H27">
        <f t="shared" ca="1" si="4"/>
        <v>77</v>
      </c>
      <c r="I27">
        <f t="shared" ca="1" si="4"/>
        <v>75</v>
      </c>
    </row>
    <row r="28" spans="3:9" x14ac:dyDescent="0.3">
      <c r="C28" s="2">
        <v>43739</v>
      </c>
      <c r="D28">
        <f t="shared" ca="1" si="5"/>
        <v>80</v>
      </c>
      <c r="E28">
        <f t="shared" ca="1" si="4"/>
        <v>72</v>
      </c>
      <c r="F28">
        <f t="shared" ca="1" si="4"/>
        <v>78</v>
      </c>
      <c r="G28">
        <f t="shared" ca="1" si="4"/>
        <v>77</v>
      </c>
      <c r="H28">
        <f t="shared" ca="1" si="4"/>
        <v>74</v>
      </c>
      <c r="I28">
        <f t="shared" ca="1" si="4"/>
        <v>83</v>
      </c>
    </row>
    <row r="29" spans="3:9" x14ac:dyDescent="0.3">
      <c r="C29" s="2">
        <v>43770</v>
      </c>
      <c r="D29">
        <f t="shared" ca="1" si="5"/>
        <v>79</v>
      </c>
      <c r="E29">
        <f t="shared" ca="1" si="4"/>
        <v>82</v>
      </c>
      <c r="F29">
        <f t="shared" ca="1" si="4"/>
        <v>83</v>
      </c>
      <c r="G29">
        <f t="shared" ca="1" si="4"/>
        <v>79</v>
      </c>
      <c r="H29">
        <f t="shared" ca="1" si="4"/>
        <v>77</v>
      </c>
      <c r="I29">
        <f t="shared" ca="1" si="4"/>
        <v>72</v>
      </c>
    </row>
    <row r="30" spans="3:9" x14ac:dyDescent="0.3">
      <c r="C30" s="2">
        <v>43800</v>
      </c>
      <c r="D30">
        <f t="shared" ca="1" si="5"/>
        <v>70</v>
      </c>
      <c r="E30">
        <f t="shared" ca="1" si="4"/>
        <v>80</v>
      </c>
      <c r="F30">
        <f t="shared" ca="1" si="4"/>
        <v>76</v>
      </c>
      <c r="G30">
        <f t="shared" ca="1" si="4"/>
        <v>84</v>
      </c>
      <c r="H30">
        <f t="shared" ca="1" si="4"/>
        <v>78</v>
      </c>
      <c r="I30">
        <f t="shared" ca="1" si="4"/>
        <v>82</v>
      </c>
    </row>
    <row r="31" spans="3:9" x14ac:dyDescent="0.3">
      <c r="C31" s="2">
        <v>43831</v>
      </c>
      <c r="D31">
        <f ca="1">RANDBETWEEN(70,85)</f>
        <v>70</v>
      </c>
      <c r="E31">
        <f t="shared" ca="1" si="4"/>
        <v>73</v>
      </c>
      <c r="F31">
        <f t="shared" ca="1" si="4"/>
        <v>72</v>
      </c>
      <c r="G31">
        <f t="shared" ca="1" si="4"/>
        <v>77</v>
      </c>
      <c r="H31">
        <f t="shared" ca="1" si="4"/>
        <v>78</v>
      </c>
      <c r="I31">
        <f t="shared" ca="1" si="4"/>
        <v>83</v>
      </c>
    </row>
    <row r="32" spans="3:9" x14ac:dyDescent="0.3">
      <c r="C32" s="2">
        <v>43862</v>
      </c>
      <c r="D32">
        <f ca="1">RANDBETWEEN(88,95)</f>
        <v>95</v>
      </c>
      <c r="E32">
        <f t="shared" ref="E32:I37" ca="1" si="6">RANDBETWEEN(88,95)</f>
        <v>91</v>
      </c>
      <c r="F32">
        <f t="shared" ca="1" si="6"/>
        <v>90</v>
      </c>
      <c r="G32">
        <f t="shared" ca="1" si="6"/>
        <v>91</v>
      </c>
      <c r="H32">
        <f t="shared" ca="1" si="6"/>
        <v>89</v>
      </c>
      <c r="I32">
        <f t="shared" ca="1" si="6"/>
        <v>95</v>
      </c>
    </row>
    <row r="33" spans="3:9" x14ac:dyDescent="0.3">
      <c r="C33" s="2">
        <v>43891</v>
      </c>
      <c r="D33">
        <f t="shared" ref="D33:D37" ca="1" si="7">RANDBETWEEN(88,95)</f>
        <v>94</v>
      </c>
      <c r="E33">
        <f t="shared" ca="1" si="6"/>
        <v>89</v>
      </c>
      <c r="F33">
        <f t="shared" ca="1" si="6"/>
        <v>92</v>
      </c>
      <c r="G33">
        <f t="shared" ca="1" si="6"/>
        <v>95</v>
      </c>
      <c r="H33">
        <f t="shared" ca="1" si="6"/>
        <v>88</v>
      </c>
      <c r="I33">
        <f t="shared" ca="1" si="6"/>
        <v>93</v>
      </c>
    </row>
    <row r="34" spans="3:9" x14ac:dyDescent="0.3">
      <c r="C34" s="2">
        <v>43922</v>
      </c>
      <c r="D34">
        <f t="shared" ca="1" si="7"/>
        <v>91</v>
      </c>
      <c r="E34">
        <f t="shared" ca="1" si="6"/>
        <v>91</v>
      </c>
      <c r="F34">
        <f t="shared" ca="1" si="6"/>
        <v>93</v>
      </c>
      <c r="G34">
        <f t="shared" ca="1" si="6"/>
        <v>93</v>
      </c>
      <c r="H34">
        <f t="shared" ca="1" si="6"/>
        <v>93</v>
      </c>
      <c r="I34">
        <f t="shared" ca="1" si="6"/>
        <v>88</v>
      </c>
    </row>
    <row r="35" spans="3:9" x14ac:dyDescent="0.3">
      <c r="C35" s="2">
        <v>43952</v>
      </c>
      <c r="D35">
        <f t="shared" ca="1" si="7"/>
        <v>91</v>
      </c>
      <c r="E35">
        <f t="shared" ca="1" si="6"/>
        <v>90</v>
      </c>
      <c r="F35">
        <f t="shared" ca="1" si="6"/>
        <v>95</v>
      </c>
      <c r="G35">
        <f t="shared" ca="1" si="6"/>
        <v>88</v>
      </c>
      <c r="H35">
        <f t="shared" ca="1" si="6"/>
        <v>92</v>
      </c>
      <c r="I35">
        <f t="shared" ca="1" si="6"/>
        <v>94</v>
      </c>
    </row>
    <row r="36" spans="3:9" x14ac:dyDescent="0.3">
      <c r="C36" s="2">
        <v>43983</v>
      </c>
      <c r="D36">
        <f t="shared" ca="1" si="7"/>
        <v>91</v>
      </c>
      <c r="E36">
        <f t="shared" ca="1" si="6"/>
        <v>89</v>
      </c>
      <c r="F36">
        <f t="shared" ca="1" si="6"/>
        <v>93</v>
      </c>
      <c r="G36">
        <f t="shared" ca="1" si="6"/>
        <v>94</v>
      </c>
      <c r="H36">
        <f t="shared" ca="1" si="6"/>
        <v>95</v>
      </c>
      <c r="I36">
        <f t="shared" ca="1" si="6"/>
        <v>92</v>
      </c>
    </row>
    <row r="37" spans="3:9" x14ac:dyDescent="0.3">
      <c r="C37" s="2">
        <v>44013</v>
      </c>
      <c r="D37">
        <f t="shared" ca="1" si="7"/>
        <v>95</v>
      </c>
      <c r="E37">
        <f t="shared" ca="1" si="6"/>
        <v>92</v>
      </c>
      <c r="F37">
        <f t="shared" ca="1" si="6"/>
        <v>90</v>
      </c>
      <c r="G37">
        <f t="shared" ca="1" si="6"/>
        <v>88</v>
      </c>
      <c r="H37">
        <f t="shared" ca="1" si="6"/>
        <v>90</v>
      </c>
      <c r="I37">
        <f t="shared" ca="1" si="6"/>
        <v>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0949-1CF7-4011-8A6B-AF05C5A18CCE}">
  <dimension ref="A1"/>
  <sheetViews>
    <sheetView topLeftCell="A4" workbookViewId="0">
      <selection activeCell="A6" sqref="A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0E1C-6387-4FBF-9EEF-79CB5DD3C4A7}">
  <dimension ref="B4:H39"/>
  <sheetViews>
    <sheetView topLeftCell="A13" workbookViewId="0">
      <selection activeCell="E39" sqref="E39"/>
    </sheetView>
  </sheetViews>
  <sheetFormatPr defaultRowHeight="14.4" x14ac:dyDescent="0.3"/>
  <cols>
    <col min="4" max="4" width="25.88671875" customWidth="1"/>
    <col min="5" max="5" width="17.88671875" customWidth="1"/>
    <col min="6" max="6" width="18.44140625" bestFit="1" customWidth="1"/>
  </cols>
  <sheetData>
    <row r="4" spans="2:8" x14ac:dyDescent="0.3">
      <c r="D4" s="6" t="s">
        <v>0</v>
      </c>
      <c r="E4" s="6"/>
      <c r="F4" s="6"/>
      <c r="G4" s="6"/>
      <c r="H4" s="6"/>
    </row>
    <row r="5" spans="2:8" x14ac:dyDescent="0.3">
      <c r="D5" t="s">
        <v>24</v>
      </c>
      <c r="E5" t="s">
        <v>25</v>
      </c>
      <c r="F5" t="s">
        <v>26</v>
      </c>
      <c r="G5" t="s">
        <v>27</v>
      </c>
      <c r="H5" t="s">
        <v>28</v>
      </c>
    </row>
    <row r="6" spans="2:8" x14ac:dyDescent="0.3">
      <c r="B6" s="5">
        <v>2018</v>
      </c>
      <c r="C6" s="4" t="s">
        <v>14</v>
      </c>
      <c r="D6">
        <v>50</v>
      </c>
      <c r="E6">
        <f ca="1">RANDBETWEEN(1000,15000)</f>
        <v>13294</v>
      </c>
      <c r="F6">
        <f ca="1">SUM(G6:H6)</f>
        <v>902</v>
      </c>
      <c r="G6">
        <f ca="1">RANDBETWEEN(150,1000)</f>
        <v>836</v>
      </c>
      <c r="H6">
        <f ca="1">RANDBETWEEN(20,150)</f>
        <v>66</v>
      </c>
    </row>
    <row r="7" spans="2:8" x14ac:dyDescent="0.3">
      <c r="B7" s="5"/>
      <c r="C7" s="4" t="s">
        <v>15</v>
      </c>
      <c r="D7">
        <f>ROUND(D6*1.75,0)</f>
        <v>88</v>
      </c>
      <c r="E7">
        <f t="shared" ref="E7:E39" ca="1" si="0">RANDBETWEEN(1000,15000)</f>
        <v>3855</v>
      </c>
      <c r="F7">
        <f t="shared" ref="F7:F39" ca="1" si="1">SUM(G7:H7)</f>
        <v>414</v>
      </c>
      <c r="G7">
        <f t="shared" ref="G7:G39" ca="1" si="2">RANDBETWEEN(150,1000)</f>
        <v>373</v>
      </c>
      <c r="H7">
        <f t="shared" ref="H7:H39" ca="1" si="3">RANDBETWEEN(20,150)</f>
        <v>41</v>
      </c>
    </row>
    <row r="8" spans="2:8" x14ac:dyDescent="0.3">
      <c r="B8" s="5"/>
      <c r="C8" s="4" t="s">
        <v>16</v>
      </c>
      <c r="D8">
        <f t="shared" ref="D8:D39" si="4">ROUND(D7*1.75,0)</f>
        <v>154</v>
      </c>
      <c r="E8">
        <f t="shared" ca="1" si="0"/>
        <v>10020</v>
      </c>
      <c r="F8">
        <f t="shared" ca="1" si="1"/>
        <v>384</v>
      </c>
      <c r="G8">
        <f t="shared" ca="1" si="2"/>
        <v>304</v>
      </c>
      <c r="H8">
        <f t="shared" ca="1" si="3"/>
        <v>80</v>
      </c>
    </row>
    <row r="9" spans="2:8" x14ac:dyDescent="0.3">
      <c r="B9" s="5"/>
      <c r="C9" s="4" t="s">
        <v>17</v>
      </c>
      <c r="D9">
        <f t="shared" si="4"/>
        <v>270</v>
      </c>
      <c r="E9">
        <f t="shared" ca="1" si="0"/>
        <v>8577</v>
      </c>
      <c r="F9">
        <f t="shared" ca="1" si="1"/>
        <v>1039</v>
      </c>
      <c r="G9">
        <f t="shared" ca="1" si="2"/>
        <v>999</v>
      </c>
      <c r="H9">
        <f t="shared" ca="1" si="3"/>
        <v>40</v>
      </c>
    </row>
    <row r="10" spans="2:8" x14ac:dyDescent="0.3">
      <c r="B10" s="5"/>
      <c r="C10" s="4" t="s">
        <v>18</v>
      </c>
      <c r="D10">
        <f t="shared" si="4"/>
        <v>473</v>
      </c>
      <c r="E10">
        <f t="shared" ca="1" si="0"/>
        <v>12238</v>
      </c>
      <c r="F10">
        <f t="shared" ca="1" si="1"/>
        <v>785</v>
      </c>
      <c r="G10">
        <f t="shared" ca="1" si="2"/>
        <v>668</v>
      </c>
      <c r="H10">
        <f t="shared" ca="1" si="3"/>
        <v>117</v>
      </c>
    </row>
    <row r="11" spans="2:8" x14ac:dyDescent="0.3">
      <c r="B11" s="5"/>
      <c r="C11" s="4" t="s">
        <v>19</v>
      </c>
      <c r="D11">
        <f t="shared" si="4"/>
        <v>828</v>
      </c>
      <c r="E11">
        <f t="shared" ca="1" si="0"/>
        <v>6781</v>
      </c>
      <c r="F11">
        <f t="shared" ca="1" si="1"/>
        <v>318</v>
      </c>
      <c r="G11">
        <f t="shared" ca="1" si="2"/>
        <v>205</v>
      </c>
      <c r="H11">
        <f t="shared" ca="1" si="3"/>
        <v>113</v>
      </c>
    </row>
    <row r="12" spans="2:8" x14ac:dyDescent="0.3">
      <c r="B12" s="5"/>
      <c r="C12" s="4" t="s">
        <v>20</v>
      </c>
      <c r="D12">
        <f t="shared" si="4"/>
        <v>1449</v>
      </c>
      <c r="E12">
        <f t="shared" ca="1" si="0"/>
        <v>9966</v>
      </c>
      <c r="F12">
        <f t="shared" ca="1" si="1"/>
        <v>369</v>
      </c>
      <c r="G12">
        <f t="shared" ca="1" si="2"/>
        <v>236</v>
      </c>
      <c r="H12">
        <f t="shared" ca="1" si="3"/>
        <v>133</v>
      </c>
    </row>
    <row r="13" spans="2:8" x14ac:dyDescent="0.3">
      <c r="B13" s="5"/>
      <c r="C13" s="4" t="s">
        <v>21</v>
      </c>
      <c r="D13">
        <f t="shared" si="4"/>
        <v>2536</v>
      </c>
      <c r="E13">
        <f t="shared" ca="1" si="0"/>
        <v>7131</v>
      </c>
      <c r="F13">
        <f t="shared" ca="1" si="1"/>
        <v>568</v>
      </c>
      <c r="G13">
        <f t="shared" ca="1" si="2"/>
        <v>548</v>
      </c>
      <c r="H13">
        <f t="shared" ca="1" si="3"/>
        <v>20</v>
      </c>
    </row>
    <row r="14" spans="2:8" x14ac:dyDescent="0.3">
      <c r="B14" s="5"/>
      <c r="C14" s="4" t="s">
        <v>22</v>
      </c>
      <c r="D14">
        <f t="shared" si="4"/>
        <v>4438</v>
      </c>
      <c r="E14">
        <f t="shared" ca="1" si="0"/>
        <v>2923</v>
      </c>
      <c r="F14">
        <f t="shared" ca="1" si="1"/>
        <v>326</v>
      </c>
      <c r="G14">
        <f t="shared" ca="1" si="2"/>
        <v>262</v>
      </c>
      <c r="H14">
        <f t="shared" ca="1" si="3"/>
        <v>64</v>
      </c>
    </row>
    <row r="15" spans="2:8" x14ac:dyDescent="0.3">
      <c r="B15" s="5"/>
      <c r="C15" s="4" t="s">
        <v>23</v>
      </c>
      <c r="D15">
        <f t="shared" si="4"/>
        <v>7767</v>
      </c>
      <c r="E15">
        <f t="shared" ca="1" si="0"/>
        <v>9730</v>
      </c>
      <c r="F15">
        <f t="shared" ca="1" si="1"/>
        <v>757</v>
      </c>
      <c r="G15">
        <f t="shared" ca="1" si="2"/>
        <v>645</v>
      </c>
      <c r="H15">
        <f t="shared" ca="1" si="3"/>
        <v>112</v>
      </c>
    </row>
    <row r="16" spans="2:8" x14ac:dyDescent="0.3">
      <c r="B16" s="5">
        <v>2019</v>
      </c>
      <c r="C16" s="4" t="s">
        <v>12</v>
      </c>
      <c r="D16">
        <f t="shared" si="4"/>
        <v>13592</v>
      </c>
      <c r="E16">
        <f t="shared" ca="1" si="0"/>
        <v>5217</v>
      </c>
      <c r="F16">
        <f t="shared" ca="1" si="1"/>
        <v>451</v>
      </c>
      <c r="G16">
        <f t="shared" ca="1" si="2"/>
        <v>335</v>
      </c>
      <c r="H16">
        <f t="shared" ca="1" si="3"/>
        <v>116</v>
      </c>
    </row>
    <row r="17" spans="2:8" x14ac:dyDescent="0.3">
      <c r="B17" s="5"/>
      <c r="C17" s="4" t="s">
        <v>13</v>
      </c>
      <c r="D17">
        <f t="shared" si="4"/>
        <v>23786</v>
      </c>
      <c r="E17">
        <f t="shared" ca="1" si="0"/>
        <v>8479</v>
      </c>
      <c r="F17">
        <f t="shared" ca="1" si="1"/>
        <v>841</v>
      </c>
      <c r="G17">
        <f t="shared" ca="1" si="2"/>
        <v>815</v>
      </c>
      <c r="H17">
        <f t="shared" ca="1" si="3"/>
        <v>26</v>
      </c>
    </row>
    <row r="18" spans="2:8" x14ac:dyDescent="0.3">
      <c r="B18" s="5"/>
      <c r="C18" s="4" t="s">
        <v>14</v>
      </c>
      <c r="D18">
        <f t="shared" si="4"/>
        <v>41626</v>
      </c>
      <c r="E18">
        <f t="shared" ca="1" si="0"/>
        <v>1074</v>
      </c>
      <c r="F18">
        <f t="shared" ca="1" si="1"/>
        <v>879</v>
      </c>
      <c r="G18">
        <f t="shared" ca="1" si="2"/>
        <v>815</v>
      </c>
      <c r="H18">
        <f t="shared" ca="1" si="3"/>
        <v>64</v>
      </c>
    </row>
    <row r="19" spans="2:8" x14ac:dyDescent="0.3">
      <c r="B19" s="5"/>
      <c r="C19" s="4" t="s">
        <v>15</v>
      </c>
      <c r="D19">
        <f t="shared" si="4"/>
        <v>72846</v>
      </c>
      <c r="E19">
        <f t="shared" ca="1" si="0"/>
        <v>12679</v>
      </c>
      <c r="F19">
        <f t="shared" ca="1" si="1"/>
        <v>632</v>
      </c>
      <c r="G19">
        <f t="shared" ca="1" si="2"/>
        <v>596</v>
      </c>
      <c r="H19">
        <f t="shared" ca="1" si="3"/>
        <v>36</v>
      </c>
    </row>
    <row r="20" spans="2:8" x14ac:dyDescent="0.3">
      <c r="B20" s="5"/>
      <c r="C20" s="4" t="s">
        <v>16</v>
      </c>
      <c r="D20">
        <f t="shared" si="4"/>
        <v>127481</v>
      </c>
      <c r="E20">
        <f t="shared" ca="1" si="0"/>
        <v>4399</v>
      </c>
      <c r="F20">
        <f t="shared" ca="1" si="1"/>
        <v>743</v>
      </c>
      <c r="G20">
        <f t="shared" ca="1" si="2"/>
        <v>625</v>
      </c>
      <c r="H20">
        <f t="shared" ca="1" si="3"/>
        <v>118</v>
      </c>
    </row>
    <row r="21" spans="2:8" x14ac:dyDescent="0.3">
      <c r="B21" s="5"/>
      <c r="C21" s="4" t="s">
        <v>17</v>
      </c>
      <c r="D21">
        <f t="shared" si="4"/>
        <v>223092</v>
      </c>
      <c r="E21">
        <f t="shared" ca="1" si="0"/>
        <v>14981</v>
      </c>
      <c r="F21">
        <f t="shared" ca="1" si="1"/>
        <v>882</v>
      </c>
      <c r="G21">
        <f t="shared" ca="1" si="2"/>
        <v>737</v>
      </c>
      <c r="H21">
        <f t="shared" ca="1" si="3"/>
        <v>145</v>
      </c>
    </row>
    <row r="22" spans="2:8" x14ac:dyDescent="0.3">
      <c r="B22" s="5"/>
      <c r="C22" s="4" t="s">
        <v>18</v>
      </c>
      <c r="D22">
        <f t="shared" si="4"/>
        <v>390411</v>
      </c>
      <c r="E22">
        <f t="shared" ca="1" si="0"/>
        <v>3749</v>
      </c>
      <c r="F22">
        <f t="shared" ca="1" si="1"/>
        <v>711</v>
      </c>
      <c r="G22">
        <f t="shared" ca="1" si="2"/>
        <v>593</v>
      </c>
      <c r="H22">
        <f t="shared" ca="1" si="3"/>
        <v>118</v>
      </c>
    </row>
    <row r="23" spans="2:8" x14ac:dyDescent="0.3">
      <c r="B23" s="5"/>
      <c r="C23" s="4" t="s">
        <v>19</v>
      </c>
      <c r="D23">
        <f t="shared" si="4"/>
        <v>683219</v>
      </c>
      <c r="E23">
        <f t="shared" ca="1" si="0"/>
        <v>3622</v>
      </c>
      <c r="F23">
        <f t="shared" ca="1" si="1"/>
        <v>868</v>
      </c>
      <c r="G23">
        <f t="shared" ca="1" si="2"/>
        <v>829</v>
      </c>
      <c r="H23">
        <f t="shared" ca="1" si="3"/>
        <v>39</v>
      </c>
    </row>
    <row r="24" spans="2:8" x14ac:dyDescent="0.3">
      <c r="B24" s="5"/>
      <c r="C24" s="4" t="s">
        <v>20</v>
      </c>
      <c r="D24">
        <f t="shared" si="4"/>
        <v>1195633</v>
      </c>
      <c r="E24">
        <f t="shared" ca="1" si="0"/>
        <v>3649</v>
      </c>
      <c r="F24">
        <f t="shared" ca="1" si="1"/>
        <v>582</v>
      </c>
      <c r="G24">
        <f t="shared" ca="1" si="2"/>
        <v>451</v>
      </c>
      <c r="H24">
        <f t="shared" ca="1" si="3"/>
        <v>131</v>
      </c>
    </row>
    <row r="25" spans="2:8" x14ac:dyDescent="0.3">
      <c r="B25" s="5"/>
      <c r="C25" s="4" t="s">
        <v>21</v>
      </c>
      <c r="D25">
        <f t="shared" si="4"/>
        <v>2092358</v>
      </c>
      <c r="E25">
        <f t="shared" ca="1" si="0"/>
        <v>3608</v>
      </c>
      <c r="F25">
        <f t="shared" ca="1" si="1"/>
        <v>463</v>
      </c>
      <c r="G25">
        <f t="shared" ca="1" si="2"/>
        <v>346</v>
      </c>
      <c r="H25">
        <f t="shared" ca="1" si="3"/>
        <v>117</v>
      </c>
    </row>
    <row r="26" spans="2:8" x14ac:dyDescent="0.3">
      <c r="B26" s="5"/>
      <c r="C26" s="4" t="s">
        <v>22</v>
      </c>
      <c r="D26">
        <f t="shared" si="4"/>
        <v>3661627</v>
      </c>
      <c r="E26">
        <f t="shared" ca="1" si="0"/>
        <v>12741</v>
      </c>
      <c r="F26">
        <f t="shared" ca="1" si="1"/>
        <v>726</v>
      </c>
      <c r="G26">
        <f t="shared" ca="1" si="2"/>
        <v>642</v>
      </c>
      <c r="H26">
        <f t="shared" ca="1" si="3"/>
        <v>84</v>
      </c>
    </row>
    <row r="27" spans="2:8" x14ac:dyDescent="0.3">
      <c r="B27" s="5"/>
      <c r="C27" s="4" t="s">
        <v>23</v>
      </c>
      <c r="D27">
        <f t="shared" si="4"/>
        <v>6407847</v>
      </c>
      <c r="E27">
        <f t="shared" ca="1" si="0"/>
        <v>8978</v>
      </c>
      <c r="F27">
        <f t="shared" ca="1" si="1"/>
        <v>578</v>
      </c>
      <c r="G27">
        <f t="shared" ca="1" si="2"/>
        <v>431</v>
      </c>
      <c r="H27">
        <f t="shared" ca="1" si="3"/>
        <v>147</v>
      </c>
    </row>
    <row r="28" spans="2:8" x14ac:dyDescent="0.3">
      <c r="B28" s="5">
        <v>2020</v>
      </c>
      <c r="C28" s="4" t="s">
        <v>12</v>
      </c>
      <c r="D28">
        <f t="shared" si="4"/>
        <v>11213732</v>
      </c>
      <c r="E28">
        <f t="shared" ca="1" si="0"/>
        <v>1903</v>
      </c>
      <c r="F28">
        <f t="shared" ca="1" si="1"/>
        <v>777</v>
      </c>
      <c r="G28">
        <f t="shared" ca="1" si="2"/>
        <v>698</v>
      </c>
      <c r="H28">
        <f t="shared" ca="1" si="3"/>
        <v>79</v>
      </c>
    </row>
    <row r="29" spans="2:8" x14ac:dyDescent="0.3">
      <c r="B29" s="5"/>
      <c r="C29" s="4" t="s">
        <v>13</v>
      </c>
      <c r="D29">
        <f t="shared" si="4"/>
        <v>19624031</v>
      </c>
      <c r="E29">
        <f t="shared" ca="1" si="0"/>
        <v>2986</v>
      </c>
      <c r="F29">
        <f t="shared" ca="1" si="1"/>
        <v>646</v>
      </c>
      <c r="G29">
        <f t="shared" ca="1" si="2"/>
        <v>519</v>
      </c>
      <c r="H29">
        <f t="shared" ca="1" si="3"/>
        <v>127</v>
      </c>
    </row>
    <row r="30" spans="2:8" x14ac:dyDescent="0.3">
      <c r="B30" s="5"/>
      <c r="C30" s="4" t="s">
        <v>14</v>
      </c>
      <c r="D30">
        <f t="shared" si="4"/>
        <v>34342054</v>
      </c>
      <c r="E30">
        <f t="shared" ca="1" si="0"/>
        <v>7952</v>
      </c>
      <c r="F30">
        <f t="shared" ca="1" si="1"/>
        <v>364</v>
      </c>
      <c r="G30">
        <f t="shared" ca="1" si="2"/>
        <v>265</v>
      </c>
      <c r="H30">
        <f t="shared" ca="1" si="3"/>
        <v>99</v>
      </c>
    </row>
    <row r="31" spans="2:8" x14ac:dyDescent="0.3">
      <c r="B31" s="5"/>
      <c r="C31" s="4" t="s">
        <v>15</v>
      </c>
      <c r="D31">
        <f t="shared" si="4"/>
        <v>60098595</v>
      </c>
      <c r="E31">
        <f t="shared" ca="1" si="0"/>
        <v>9800</v>
      </c>
      <c r="F31">
        <f t="shared" ca="1" si="1"/>
        <v>628</v>
      </c>
      <c r="G31">
        <f t="shared" ca="1" si="2"/>
        <v>569</v>
      </c>
      <c r="H31">
        <f t="shared" ca="1" si="3"/>
        <v>59</v>
      </c>
    </row>
    <row r="32" spans="2:8" x14ac:dyDescent="0.3">
      <c r="B32" s="5"/>
      <c r="C32" s="4" t="s">
        <v>16</v>
      </c>
      <c r="D32">
        <f t="shared" si="4"/>
        <v>105172541</v>
      </c>
      <c r="E32">
        <f t="shared" ca="1" si="0"/>
        <v>2371</v>
      </c>
      <c r="F32">
        <f t="shared" ca="1" si="1"/>
        <v>605</v>
      </c>
      <c r="G32">
        <f t="shared" ca="1" si="2"/>
        <v>574</v>
      </c>
      <c r="H32">
        <f t="shared" ca="1" si="3"/>
        <v>31</v>
      </c>
    </row>
    <row r="33" spans="2:8" x14ac:dyDescent="0.3">
      <c r="B33" s="5"/>
      <c r="C33" s="4" t="s">
        <v>17</v>
      </c>
      <c r="D33">
        <f t="shared" si="4"/>
        <v>184051947</v>
      </c>
      <c r="E33">
        <f t="shared" ca="1" si="0"/>
        <v>11034</v>
      </c>
      <c r="F33">
        <f t="shared" ca="1" si="1"/>
        <v>631</v>
      </c>
      <c r="G33">
        <f t="shared" ca="1" si="2"/>
        <v>496</v>
      </c>
      <c r="H33">
        <f t="shared" ca="1" si="3"/>
        <v>135</v>
      </c>
    </row>
    <row r="34" spans="2:8" x14ac:dyDescent="0.3">
      <c r="B34" s="5"/>
      <c r="C34" s="4" t="s">
        <v>18</v>
      </c>
      <c r="D34">
        <f t="shared" si="4"/>
        <v>322090907</v>
      </c>
      <c r="E34">
        <f t="shared" ca="1" si="0"/>
        <v>12579</v>
      </c>
      <c r="F34">
        <f t="shared" ca="1" si="1"/>
        <v>335</v>
      </c>
      <c r="G34">
        <f t="shared" ca="1" si="2"/>
        <v>286</v>
      </c>
      <c r="H34">
        <f t="shared" ca="1" si="3"/>
        <v>49</v>
      </c>
    </row>
    <row r="35" spans="2:8" x14ac:dyDescent="0.3">
      <c r="B35" s="5"/>
      <c r="C35" s="4" t="s">
        <v>19</v>
      </c>
      <c r="D35">
        <f t="shared" si="4"/>
        <v>563659087</v>
      </c>
      <c r="E35">
        <f t="shared" ca="1" si="0"/>
        <v>2731</v>
      </c>
      <c r="F35">
        <f t="shared" ca="1" si="1"/>
        <v>569</v>
      </c>
      <c r="G35">
        <f t="shared" ca="1" si="2"/>
        <v>429</v>
      </c>
      <c r="H35">
        <f t="shared" ca="1" si="3"/>
        <v>140</v>
      </c>
    </row>
    <row r="36" spans="2:8" x14ac:dyDescent="0.3">
      <c r="B36" s="5"/>
      <c r="C36" s="4" t="s">
        <v>20</v>
      </c>
      <c r="D36">
        <f t="shared" si="4"/>
        <v>986403402</v>
      </c>
      <c r="E36">
        <f t="shared" ca="1" si="0"/>
        <v>10037</v>
      </c>
      <c r="F36">
        <f t="shared" ca="1" si="1"/>
        <v>679</v>
      </c>
      <c r="G36">
        <f t="shared" ca="1" si="2"/>
        <v>645</v>
      </c>
      <c r="H36">
        <f t="shared" ca="1" si="3"/>
        <v>34</v>
      </c>
    </row>
    <row r="37" spans="2:8" x14ac:dyDescent="0.3">
      <c r="B37" s="5"/>
      <c r="C37" s="4" t="s">
        <v>21</v>
      </c>
      <c r="D37">
        <f t="shared" si="4"/>
        <v>1726205954</v>
      </c>
      <c r="E37">
        <f t="shared" ca="1" si="0"/>
        <v>8469</v>
      </c>
      <c r="F37">
        <f t="shared" ca="1" si="1"/>
        <v>695</v>
      </c>
      <c r="G37">
        <f t="shared" ca="1" si="2"/>
        <v>559</v>
      </c>
      <c r="H37">
        <f t="shared" ca="1" si="3"/>
        <v>136</v>
      </c>
    </row>
    <row r="38" spans="2:8" x14ac:dyDescent="0.3">
      <c r="B38" s="5"/>
      <c r="C38" s="4" t="s">
        <v>22</v>
      </c>
      <c r="D38">
        <f t="shared" si="4"/>
        <v>3020860420</v>
      </c>
      <c r="E38">
        <f t="shared" ca="1" si="0"/>
        <v>5582</v>
      </c>
      <c r="F38">
        <f t="shared" ca="1" si="1"/>
        <v>474</v>
      </c>
      <c r="G38">
        <f t="shared" ca="1" si="2"/>
        <v>373</v>
      </c>
      <c r="H38">
        <f t="shared" ca="1" si="3"/>
        <v>101</v>
      </c>
    </row>
    <row r="39" spans="2:8" x14ac:dyDescent="0.3">
      <c r="B39" s="5"/>
      <c r="C39" s="4" t="s">
        <v>23</v>
      </c>
      <c r="D39">
        <f t="shared" si="4"/>
        <v>5286505735</v>
      </c>
      <c r="E39">
        <f t="shared" ca="1" si="0"/>
        <v>6835</v>
      </c>
      <c r="F39">
        <f t="shared" ca="1" si="1"/>
        <v>688</v>
      </c>
      <c r="G39">
        <f t="shared" ca="1" si="2"/>
        <v>580</v>
      </c>
      <c r="H39">
        <f t="shared" ca="1" si="3"/>
        <v>108</v>
      </c>
    </row>
  </sheetData>
  <mergeCells count="4">
    <mergeCell ref="B6:B15"/>
    <mergeCell ref="B16:B27"/>
    <mergeCell ref="B28:B39"/>
    <mergeCell ref="D4:H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FE466-6B71-4829-92FE-B5CABD0C5A61}">
  <dimension ref="D3:G32"/>
  <sheetViews>
    <sheetView tabSelected="1" workbookViewId="0">
      <selection activeCell="J11" sqref="J11"/>
    </sheetView>
  </sheetViews>
  <sheetFormatPr defaultRowHeight="14.4" x14ac:dyDescent="0.3"/>
  <sheetData>
    <row r="3" spans="4:7" x14ac:dyDescent="0.3">
      <c r="D3" t="s">
        <v>29</v>
      </c>
      <c r="E3" t="s">
        <v>30</v>
      </c>
      <c r="F3" t="s">
        <v>31</v>
      </c>
      <c r="G3" t="s">
        <v>32</v>
      </c>
    </row>
    <row r="4" spans="4:7" x14ac:dyDescent="0.3">
      <c r="D4" s="2">
        <v>43160</v>
      </c>
      <c r="E4">
        <v>17</v>
      </c>
      <c r="F4">
        <v>13</v>
      </c>
      <c r="G4">
        <v>12</v>
      </c>
    </row>
    <row r="5" spans="4:7" x14ac:dyDescent="0.3">
      <c r="D5" s="2">
        <v>43191</v>
      </c>
      <c r="E5">
        <v>16</v>
      </c>
      <c r="F5">
        <v>12</v>
      </c>
      <c r="G5">
        <v>12</v>
      </c>
    </row>
    <row r="6" spans="4:7" x14ac:dyDescent="0.3">
      <c r="D6" s="2">
        <v>43221</v>
      </c>
      <c r="E6">
        <v>17</v>
      </c>
      <c r="F6">
        <v>13</v>
      </c>
      <c r="G6">
        <v>10</v>
      </c>
    </row>
    <row r="7" spans="4:7" x14ac:dyDescent="0.3">
      <c r="D7" s="2">
        <v>43252</v>
      </c>
      <c r="E7">
        <v>18</v>
      </c>
      <c r="F7">
        <v>14</v>
      </c>
      <c r="G7">
        <v>14</v>
      </c>
    </row>
    <row r="8" spans="4:7" x14ac:dyDescent="0.3">
      <c r="D8" s="2">
        <v>43282</v>
      </c>
      <c r="E8">
        <v>16</v>
      </c>
      <c r="F8">
        <v>12</v>
      </c>
      <c r="G8">
        <v>10</v>
      </c>
    </row>
    <row r="9" spans="4:7" x14ac:dyDescent="0.3">
      <c r="D9" s="2">
        <v>43313</v>
      </c>
      <c r="E9">
        <v>17</v>
      </c>
      <c r="F9">
        <v>13</v>
      </c>
      <c r="G9">
        <v>10</v>
      </c>
    </row>
    <row r="10" spans="4:7" x14ac:dyDescent="0.3">
      <c r="D10" s="2">
        <v>43344</v>
      </c>
      <c r="E10">
        <v>17</v>
      </c>
      <c r="F10">
        <v>13</v>
      </c>
      <c r="G10">
        <v>12</v>
      </c>
    </row>
    <row r="11" spans="4:7" x14ac:dyDescent="0.3">
      <c r="D11" s="2">
        <v>43374</v>
      </c>
      <c r="E11">
        <v>18</v>
      </c>
      <c r="F11">
        <v>14</v>
      </c>
      <c r="G11">
        <v>11</v>
      </c>
    </row>
    <row r="12" spans="4:7" x14ac:dyDescent="0.3">
      <c r="D12" s="2">
        <v>43405</v>
      </c>
      <c r="E12">
        <v>16</v>
      </c>
      <c r="F12">
        <v>12</v>
      </c>
      <c r="G12">
        <v>10</v>
      </c>
    </row>
    <row r="13" spans="4:7" x14ac:dyDescent="0.3">
      <c r="D13" s="2">
        <v>43435</v>
      </c>
      <c r="E13">
        <v>17</v>
      </c>
      <c r="F13">
        <v>13</v>
      </c>
      <c r="G13">
        <v>13</v>
      </c>
    </row>
    <row r="14" spans="4:7" x14ac:dyDescent="0.3">
      <c r="D14" s="2">
        <v>43466</v>
      </c>
      <c r="E14">
        <v>15</v>
      </c>
      <c r="F14">
        <v>11</v>
      </c>
      <c r="G14">
        <v>11</v>
      </c>
    </row>
    <row r="15" spans="4:7" x14ac:dyDescent="0.3">
      <c r="D15" s="2">
        <v>43497</v>
      </c>
      <c r="E15">
        <v>18</v>
      </c>
      <c r="F15">
        <v>14</v>
      </c>
      <c r="G15">
        <v>12</v>
      </c>
    </row>
    <row r="16" spans="4:7" x14ac:dyDescent="0.3">
      <c r="D16" s="2">
        <v>43525</v>
      </c>
      <c r="E16">
        <v>16</v>
      </c>
      <c r="F16">
        <v>12</v>
      </c>
      <c r="G16">
        <v>12</v>
      </c>
    </row>
    <row r="17" spans="4:7" x14ac:dyDescent="0.3">
      <c r="D17" s="2">
        <v>43556</v>
      </c>
      <c r="E17">
        <v>19</v>
      </c>
      <c r="F17">
        <v>15</v>
      </c>
      <c r="G17">
        <v>10</v>
      </c>
    </row>
    <row r="18" spans="4:7" x14ac:dyDescent="0.3">
      <c r="D18" s="2">
        <v>43586</v>
      </c>
      <c r="E18">
        <v>18</v>
      </c>
      <c r="F18">
        <v>14</v>
      </c>
      <c r="G18">
        <v>14</v>
      </c>
    </row>
    <row r="19" spans="4:7" x14ac:dyDescent="0.3">
      <c r="D19" s="2">
        <v>43617</v>
      </c>
      <c r="E19">
        <v>15</v>
      </c>
      <c r="F19">
        <v>11</v>
      </c>
      <c r="G19">
        <v>11</v>
      </c>
    </row>
    <row r="20" spans="4:7" x14ac:dyDescent="0.3">
      <c r="D20" s="2">
        <v>43647</v>
      </c>
      <c r="E20">
        <v>18</v>
      </c>
      <c r="F20">
        <v>14</v>
      </c>
      <c r="G20">
        <v>14</v>
      </c>
    </row>
    <row r="21" spans="4:7" x14ac:dyDescent="0.3">
      <c r="D21" s="2">
        <v>43678</v>
      </c>
      <c r="E21">
        <v>20</v>
      </c>
      <c r="F21">
        <v>16</v>
      </c>
      <c r="G21">
        <v>15</v>
      </c>
    </row>
    <row r="22" spans="4:7" x14ac:dyDescent="0.3">
      <c r="D22" s="2">
        <v>43709</v>
      </c>
      <c r="E22">
        <v>17</v>
      </c>
      <c r="F22">
        <v>13</v>
      </c>
      <c r="G22">
        <v>13</v>
      </c>
    </row>
    <row r="23" spans="4:7" x14ac:dyDescent="0.3">
      <c r="D23" s="2">
        <v>43739</v>
      </c>
      <c r="E23">
        <v>19</v>
      </c>
      <c r="F23">
        <v>15</v>
      </c>
      <c r="G23">
        <v>13</v>
      </c>
    </row>
    <row r="24" spans="4:7" x14ac:dyDescent="0.3">
      <c r="D24" s="2">
        <v>43770</v>
      </c>
      <c r="E24">
        <v>16</v>
      </c>
      <c r="F24">
        <v>12</v>
      </c>
      <c r="G24">
        <v>12</v>
      </c>
    </row>
    <row r="25" spans="4:7" x14ac:dyDescent="0.3">
      <c r="D25" s="2">
        <v>43800</v>
      </c>
      <c r="E25">
        <v>17</v>
      </c>
      <c r="F25">
        <v>13</v>
      </c>
      <c r="G25">
        <v>12</v>
      </c>
    </row>
    <row r="26" spans="4:7" x14ac:dyDescent="0.3">
      <c r="D26" s="2">
        <v>43831</v>
      </c>
      <c r="E26">
        <v>15</v>
      </c>
      <c r="F26">
        <v>14</v>
      </c>
      <c r="G26">
        <v>14</v>
      </c>
    </row>
    <row r="27" spans="4:7" x14ac:dyDescent="0.3">
      <c r="D27" s="2">
        <v>43862</v>
      </c>
      <c r="E27">
        <v>17</v>
      </c>
      <c r="F27">
        <v>13</v>
      </c>
      <c r="G27">
        <v>10</v>
      </c>
    </row>
    <row r="28" spans="4:7" x14ac:dyDescent="0.3">
      <c r="D28" s="2">
        <v>43891</v>
      </c>
      <c r="E28">
        <v>14</v>
      </c>
      <c r="F28">
        <v>10</v>
      </c>
      <c r="G28">
        <v>9</v>
      </c>
    </row>
    <row r="29" spans="4:7" x14ac:dyDescent="0.3">
      <c r="D29" s="2">
        <v>43922</v>
      </c>
      <c r="E29">
        <v>16</v>
      </c>
      <c r="F29">
        <v>12</v>
      </c>
      <c r="G29">
        <v>12</v>
      </c>
    </row>
    <row r="30" spans="4:7" x14ac:dyDescent="0.3">
      <c r="D30" s="2">
        <v>43952</v>
      </c>
      <c r="E30">
        <v>15</v>
      </c>
      <c r="F30">
        <v>12</v>
      </c>
      <c r="G30">
        <v>12</v>
      </c>
    </row>
    <row r="31" spans="4:7" x14ac:dyDescent="0.3">
      <c r="D31" s="2">
        <v>43983</v>
      </c>
      <c r="E31">
        <v>13</v>
      </c>
      <c r="F31">
        <v>12</v>
      </c>
      <c r="G31">
        <v>12</v>
      </c>
    </row>
    <row r="32" spans="4:7" x14ac:dyDescent="0.3">
      <c r="D32" s="2">
        <v>44013</v>
      </c>
      <c r="E32">
        <v>18</v>
      </c>
      <c r="F32">
        <v>15</v>
      </c>
      <c r="G3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individualCompanymetricdata</vt:lpstr>
      <vt:lpstr>ConsllidatedMetricData</vt:lpstr>
      <vt:lpstr>CodeBankUsage</vt:lpstr>
      <vt:lpstr>RSI_scores</vt:lpstr>
      <vt:lpstr>DeveloperChangesetdata</vt:lpstr>
      <vt:lpstr>Hiring_attritiondata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sai11101989</dc:creator>
  <cp:lastModifiedBy>DELL</cp:lastModifiedBy>
  <dcterms:created xsi:type="dcterms:W3CDTF">2021-09-03T08:25:50Z</dcterms:created>
  <dcterms:modified xsi:type="dcterms:W3CDTF">2022-09-09T19:12:38Z</dcterms:modified>
</cp:coreProperties>
</file>