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19\OneDrive - Indian Institute of Management Ahmedabad\Desktop\IIMA\Term 4\WwN\CODES\"/>
    </mc:Choice>
  </mc:AlternateContent>
  <xr:revisionPtr revIDLastSave="0" documentId="13_ncr:1_{20BBA636-C1BD-4D30-B225-8AE7067AC781}" xr6:coauthVersionLast="47" xr6:coauthVersionMax="47" xr10:uidLastSave="{00000000-0000-0000-0000-000000000000}"/>
  <bookViews>
    <workbookView minimized="1" xWindow="6276" yWindow="0" windowWidth="10092" windowHeight="12240" xr2:uid="{14F35BDD-E985-4751-A38A-9FB3DAB27D31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M16" i="1"/>
  <c r="M17" i="1" s="1"/>
  <c r="L16" i="1"/>
  <c r="L17" i="1" s="1"/>
  <c r="E17" i="1" l="1"/>
  <c r="H14" i="1" a="1"/>
  <c r="H7" i="1" a="1"/>
  <c r="H7" i="1" s="1"/>
  <c r="G6" i="1" a="1"/>
  <c r="G6" i="1" s="1"/>
  <c r="F5" i="1" a="1"/>
  <c r="F5" i="1" s="1"/>
  <c r="E4" i="1" a="1"/>
  <c r="E4" i="1" s="1"/>
  <c r="D3" i="1" a="1"/>
  <c r="D3" i="1" s="1"/>
  <c r="C2" i="1" a="1"/>
  <c r="C2" i="1" s="1"/>
  <c r="J16" i="1" l="1"/>
  <c r="I17" i="1"/>
  <c r="J17" i="1"/>
  <c r="I15" i="1"/>
  <c r="I16" i="1"/>
  <c r="J15" i="1"/>
  <c r="E16" i="1"/>
  <c r="F16" i="1" s="1"/>
  <c r="G16" i="1" s="1"/>
  <c r="H14" i="1"/>
  <c r="E15" i="1"/>
  <c r="F15" i="1" s="1"/>
  <c r="G15" i="1" s="1"/>
  <c r="F17" i="1"/>
  <c r="G17" i="1" s="1"/>
  <c r="H16" i="1" l="1"/>
  <c r="H15" i="1"/>
  <c r="H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<sst xmlns="http://schemas.openxmlformats.org/spreadsheetml/2006/main" count="28" uniqueCount="22">
  <si>
    <t>distance matrix</t>
  </si>
  <si>
    <t>AHMEDABAD</t>
  </si>
  <si>
    <t>Shipment Example</t>
  </si>
  <si>
    <t>source</t>
  </si>
  <si>
    <t>destination</t>
  </si>
  <si>
    <t>trucks needed</t>
  </si>
  <si>
    <t>due date</t>
  </si>
  <si>
    <t>transit time (days)</t>
  </si>
  <si>
    <t>transit time (h)</t>
  </si>
  <si>
    <t>Latest start</t>
  </si>
  <si>
    <t>return to</t>
  </si>
  <si>
    <t>start node</t>
  </si>
  <si>
    <t>end node</t>
  </si>
  <si>
    <t>GRAPH</t>
  </si>
  <si>
    <t>GRAPH FORMAT</t>
  </si>
  <si>
    <t>Considered 1 day for loading and 1 for unloading</t>
  </si>
  <si>
    <t>AMRELI</t>
  </si>
  <si>
    <t>ANAND</t>
  </si>
  <si>
    <t>BHUJ</t>
  </si>
  <si>
    <t>BHARUCH</t>
  </si>
  <si>
    <t>BHAVNAGAR</t>
  </si>
  <si>
    <t>GANDHINAGAR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</si>
</sst>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6924-3769-4D09-AC59-F2FDF728FE2C}">
  <dimension ref="A1:O32"/>
  <sheetViews>
    <sheetView tabSelected="1" topLeftCell="A11" zoomScale="190" zoomScaleNormal="190" workbookViewId="0">
      <selection activeCell="B8" sqref="B8"/>
    </sheetView>
  </sheetViews>
  <sheetFormatPr defaultRowHeight="14.4" x14ac:dyDescent="0.3"/>
  <cols>
    <col min="5" max="5" width="15.6640625" bestFit="1" customWidth="1"/>
    <col min="6" max="6" width="12.88671875" bestFit="1" customWidth="1"/>
  </cols>
  <sheetData>
    <row r="1" spans="1:15" x14ac:dyDescent="0.3">
      <c r="A1" t="s">
        <v>0</v>
      </c>
      <c r="B1" t="str" cm="1">
        <f t="array" ref="B1:H1">TRANSPOSE(A2:A8)</f>
        <v>AHMEDABAD</v>
      </c>
      <c r="C1" t="str">
        <v>AMRELI</v>
      </c>
      <c r="D1" t="str">
        <v>ANAND</v>
      </c>
      <c r="E1" t="str">
        <v>BHARUCH</v>
      </c>
      <c r="F1" t="str">
        <v>BHAVNAGAR</v>
      </c>
      <c r="G1" t="str">
        <v>BHUJ</v>
      </c>
      <c r="H1" t="str">
        <v>GANDHINAGAR</v>
      </c>
    </row>
    <row r="2" spans="1:15" x14ac:dyDescent="0.3">
      <c r="A2" t="s">
        <v>1</v>
      </c>
      <c r="B2">
        <v>0</v>
      </c>
      <c r="C2" cm="1">
        <f t="array" ref="C2:H2">TRANSPOSE(B3:B8)</f>
        <v>330</v>
      </c>
      <c r="D2">
        <v>73</v>
      </c>
      <c r="E2">
        <v>182</v>
      </c>
      <c r="F2">
        <v>200</v>
      </c>
      <c r="G2">
        <v>396</v>
      </c>
      <c r="H2">
        <v>28</v>
      </c>
    </row>
    <row r="3" spans="1:15" x14ac:dyDescent="0.3">
      <c r="A3" t="s">
        <v>16</v>
      </c>
      <c r="B3">
        <v>330</v>
      </c>
      <c r="D3" cm="1">
        <f t="array" ref="D3:H3">TRANSPOSE(C4:C8)</f>
        <v>361</v>
      </c>
      <c r="E3">
        <v>470</v>
      </c>
      <c r="F3">
        <v>113</v>
      </c>
      <c r="G3">
        <v>348</v>
      </c>
      <c r="H3">
        <v>358</v>
      </c>
    </row>
    <row r="4" spans="1:15" x14ac:dyDescent="0.3">
      <c r="A4" t="s">
        <v>17</v>
      </c>
      <c r="B4">
        <v>73</v>
      </c>
      <c r="C4">
        <v>361</v>
      </c>
      <c r="E4" cm="1">
        <f t="array" ref="E4:H4">TRANSPOSE(D5:D8)</f>
        <v>109</v>
      </c>
      <c r="F4">
        <v>242</v>
      </c>
      <c r="G4">
        <v>427</v>
      </c>
      <c r="H4">
        <v>101</v>
      </c>
    </row>
    <row r="5" spans="1:15" x14ac:dyDescent="0.3">
      <c r="A5" t="s">
        <v>19</v>
      </c>
      <c r="B5">
        <v>182</v>
      </c>
      <c r="C5">
        <v>470</v>
      </c>
      <c r="D5">
        <v>109</v>
      </c>
      <c r="F5" cm="1">
        <f t="array" ref="F5:H5">TRANSPOSE(E6:E8)</f>
        <v>351</v>
      </c>
      <c r="G5">
        <v>536</v>
      </c>
      <c r="H5">
        <v>210</v>
      </c>
    </row>
    <row r="6" spans="1:15" x14ac:dyDescent="0.3">
      <c r="A6" t="s">
        <v>20</v>
      </c>
      <c r="B6">
        <v>200</v>
      </c>
      <c r="C6">
        <v>113</v>
      </c>
      <c r="D6">
        <v>242</v>
      </c>
      <c r="E6">
        <v>351</v>
      </c>
      <c r="G6" cm="1">
        <f t="array" ref="G6:H6">TRANSPOSE(F7:F8)</f>
        <v>396</v>
      </c>
      <c r="H6">
        <v>228</v>
      </c>
    </row>
    <row r="7" spans="1:15" x14ac:dyDescent="0.3">
      <c r="A7" t="s">
        <v>18</v>
      </c>
      <c r="B7">
        <v>396</v>
      </c>
      <c r="C7">
        <v>348</v>
      </c>
      <c r="D7">
        <v>427</v>
      </c>
      <c r="E7">
        <v>536</v>
      </c>
      <c r="F7">
        <v>396</v>
      </c>
      <c r="H7" cm="1">
        <f t="array" ref="H7">TRANSPOSE(G8)</f>
        <v>379</v>
      </c>
    </row>
    <row r="8" spans="1:15" x14ac:dyDescent="0.3">
      <c r="A8" t="s">
        <v>21</v>
      </c>
      <c r="B8">
        <v>28</v>
      </c>
      <c r="C8">
        <v>358</v>
      </c>
      <c r="D8">
        <v>101</v>
      </c>
      <c r="E8">
        <v>210</v>
      </c>
      <c r="F8">
        <v>228</v>
      </c>
      <c r="G8">
        <v>379</v>
      </c>
    </row>
    <row r="12" spans="1:15" x14ac:dyDescent="0.3">
      <c r="A12" t="s">
        <v>2</v>
      </c>
      <c r="G12" t="s">
        <v>15</v>
      </c>
    </row>
    <row r="13" spans="1:15" x14ac:dyDescent="0.3">
      <c r="H13" s="2" t="s">
        <v>10</v>
      </c>
      <c r="I13" s="2"/>
      <c r="J13" s="2"/>
      <c r="L13" t="s">
        <v>13</v>
      </c>
      <c r="O13" t="s">
        <v>14</v>
      </c>
    </row>
    <row r="14" spans="1:15" x14ac:dyDescent="0.3">
      <c r="A14" t="s">
        <v>3</v>
      </c>
      <c r="B14" t="s">
        <v>4</v>
      </c>
      <c r="C14" t="s">
        <v>5</v>
      </c>
      <c r="D14" t="s">
        <v>6</v>
      </c>
      <c r="E14" t="s">
        <v>8</v>
      </c>
      <c r="F14" t="s">
        <v>7</v>
      </c>
      <c r="G14" t="s">
        <v>9</v>
      </c>
      <c r="H14" t="str" cm="1">
        <f t="array" ref="H14:J14">TRANSPOSE(A15:A17)</f>
        <v>AHMEDABAD</v>
      </c>
      <c r="I14" t="str">
        <v>AMRELI</v>
      </c>
      <c r="J14" t="str">
        <v>ANAND</v>
      </c>
      <c r="L14" t="s">
        <v>11</v>
      </c>
      <c r="M14" t="s">
        <v>12</v>
      </c>
    </row>
    <row r="15" spans="1:15" x14ac:dyDescent="0.3">
      <c r="A15" s="1" t="s">
        <v>1</v>
      </c>
      <c r="B15" s="1" t="s">
        <v>19</v>
      </c>
      <c r="C15" s="1">
        <v>30</v>
      </c>
      <c r="D15" s="1">
        <v>15</v>
      </c>
      <c r="E15">
        <f ca="1">OFFSET($A$1, MATCH(A15,$A$2:$A$8, 0), MATCH(B15, $B$1:$H$1, 0))/50</f>
        <v>3.64</v>
      </c>
      <c r="F15">
        <f ca="1">E15/24</f>
        <v>0.15166666666666667</v>
      </c>
      <c r="G15">
        <f ca="1">D15-F15-1</f>
        <v>13.848333333333333</v>
      </c>
      <c r="H15">
        <f ca="1">$D15 + 1 + OFFSET($A$1, MATCH($B15,$A$2:$A$8, 0), MATCH(H$14, $B$1:$H$1, 0))/60/24</f>
        <v>16.12638888888889</v>
      </c>
      <c r="I15">
        <f t="shared" ref="I15:J17" ca="1" si="0">$D15 + 1 + OFFSET($A$1, MATCH($B15,$A$2:$A$8, 0), MATCH(I$14, $B$1:$H$1, 0))/60/24</f>
        <v>16.326388888888889</v>
      </c>
      <c r="J15">
        <f t="shared" ca="1" si="0"/>
        <v>16.075694444444444</v>
      </c>
      <c r="L15">
        <v>1</v>
      </c>
      <c r="M15">
        <v>2</v>
      </c>
      <c r="O15" s="3"/>
    </row>
    <row r="16" spans="1:15" x14ac:dyDescent="0.3">
      <c r="A16" s="1" t="s">
        <v>16</v>
      </c>
      <c r="B16" s="1" t="s">
        <v>20</v>
      </c>
      <c r="C16" s="1">
        <v>20</v>
      </c>
      <c r="D16" s="1">
        <v>20</v>
      </c>
      <c r="E16">
        <f t="shared" ref="E16:E17" ca="1" si="1">OFFSET($A$1, MATCH(A16,$A$2:$A$8, 0), MATCH(B16, $B$1:$H$1, 0))/50</f>
        <v>2.2599999999999998</v>
      </c>
      <c r="F16">
        <f t="shared" ref="F16:F17" ca="1" si="2">E16/24</f>
        <v>9.4166666666666662E-2</v>
      </c>
      <c r="G16">
        <f t="shared" ref="G16:G17" ca="1" si="3">D16-F16-1</f>
        <v>18.905833333333334</v>
      </c>
      <c r="H16">
        <f t="shared" ref="H16:H17" ca="1" si="4">$D16 + 1 + OFFSET($A$1, MATCH($B16,$A$2:$A$8, 0), MATCH(H$14, $B$1:$H$1, 0))/60/24</f>
        <v>21.138888888888889</v>
      </c>
      <c r="I16">
        <f t="shared" ca="1" si="0"/>
        <v>21.078472222222221</v>
      </c>
      <c r="J16">
        <f t="shared" ca="1" si="0"/>
        <v>21.168055555555554</v>
      </c>
      <c r="L16">
        <f>L15+2</f>
        <v>3</v>
      </c>
      <c r="M16">
        <f>M15+2</f>
        <v>4</v>
      </c>
      <c r="O16" s="3"/>
    </row>
    <row r="17" spans="1:15" x14ac:dyDescent="0.3">
      <c r="A17" s="1" t="s">
        <v>17</v>
      </c>
      <c r="B17" s="1" t="s">
        <v>18</v>
      </c>
      <c r="C17" s="1">
        <v>40</v>
      </c>
      <c r="D17" s="1">
        <v>25</v>
      </c>
      <c r="E17">
        <f t="shared" ca="1" si="1"/>
        <v>8.5399999999999991</v>
      </c>
      <c r="F17">
        <f t="shared" ca="1" si="2"/>
        <v>0.35583333333333328</v>
      </c>
      <c r="G17">
        <f t="shared" ca="1" si="3"/>
        <v>23.644166666666667</v>
      </c>
      <c r="H17">
        <f t="shared" ca="1" si="4"/>
        <v>26.274999999999999</v>
      </c>
      <c r="I17">
        <f t="shared" ca="1" si="0"/>
        <v>26.241666666666667</v>
      </c>
      <c r="J17">
        <f t="shared" ca="1" si="0"/>
        <v>26.296527777777779</v>
      </c>
      <c r="L17">
        <f t="shared" ref="L17:M17" si="5">L16+2</f>
        <v>5</v>
      </c>
      <c r="M17">
        <f t="shared" si="5"/>
        <v>6</v>
      </c>
      <c r="O17" s="3"/>
    </row>
    <row r="18" spans="1:15" x14ac:dyDescent="0.3">
      <c r="O18" s="3"/>
    </row>
    <row r="19" spans="1:15" x14ac:dyDescent="0.3">
      <c r="O19" s="3"/>
    </row>
    <row r="20" spans="1:15" x14ac:dyDescent="0.3">
      <c r="O20" s="3"/>
    </row>
    <row r="21" spans="1:15" x14ac:dyDescent="0.3">
      <c r="O21" s="3"/>
    </row>
    <row r="22" spans="1:15" x14ac:dyDescent="0.3">
      <c r="O22" s="3"/>
    </row>
    <row r="23" spans="1:15" x14ac:dyDescent="0.3">
      <c r="O23" s="3"/>
    </row>
    <row r="24" spans="1:15" x14ac:dyDescent="0.3">
      <c r="O24" s="3"/>
    </row>
    <row r="25" spans="1:15" x14ac:dyDescent="0.3">
      <c r="O25" s="3"/>
    </row>
    <row r="26" spans="1:15" x14ac:dyDescent="0.3">
      <c r="O26" s="3"/>
    </row>
    <row r="27" spans="1:15" x14ac:dyDescent="0.3">
      <c r="O27" s="3"/>
    </row>
    <row r="28" spans="1:15" x14ac:dyDescent="0.3">
      <c r="O28" s="3"/>
    </row>
    <row r="29" spans="1:15" x14ac:dyDescent="0.3">
      <c r="O29" s="3"/>
    </row>
    <row r="30" spans="1:15" x14ac:dyDescent="0.3">
      <c r="O30" s="3"/>
    </row>
    <row r="31" spans="1:15" x14ac:dyDescent="0.3">
      <c r="O31" s="3"/>
    </row>
    <row r="32" spans="1:15" x14ac:dyDescent="0.3">
      <c r="O32" s="3"/>
    </row>
  </sheetData>
  <mergeCells count="1">
    <mergeCell ref="H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Gaurav Anugole</dc:creator>
  <cp:lastModifiedBy>Sai Gaurav Anugole</cp:lastModifiedBy>
  <dcterms:created xsi:type="dcterms:W3CDTF">2022-09-15T10:23:27Z</dcterms:created>
  <dcterms:modified xsi:type="dcterms:W3CDTF">2022-09-19T16:35:09Z</dcterms:modified>
</cp:coreProperties>
</file>