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ma1-my.sharepoint.com/personal/p21saigaurav_iima_ac_in/Documents/Desktop/IIMA/Term 4/WwN/CODES/"/>
    </mc:Choice>
  </mc:AlternateContent>
  <xr:revisionPtr revIDLastSave="78" documentId="8_{200B6CE8-EB18-4A17-8755-AAF443033271}" xr6:coauthVersionLast="47" xr6:coauthVersionMax="47" xr10:uidLastSave="{4F082F2E-C3FF-4304-B0F6-41F2FE43B7F0}"/>
  <bookViews>
    <workbookView xWindow="-108" yWindow="-108" windowWidth="23256" windowHeight="12456" xr2:uid="{93D0FD93-B731-48E5-A29E-4523FD206767}"/>
  </bookViews>
  <sheets>
    <sheet name="Sheet1" sheetId="1" r:id="rId1"/>
  </sheets>
  <definedNames>
    <definedName name="solver_adj" localSheetId="0" hidden="1">Sheet1!$B$3:$N$3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Sheet1!$B$3:$N$3</definedName>
    <definedName name="solver_lhs2" localSheetId="0" hidden="1">Sheet1!$O$7:$O$14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Sheet1!$Q$3</definedName>
    <definedName name="solver_pre" localSheetId="0" hidden="1">0.000001</definedName>
    <definedName name="solver_rbv" localSheetId="0" hidden="1">2</definedName>
    <definedName name="solver_rel1" localSheetId="0" hidden="1">3</definedName>
    <definedName name="solver_rel2" localSheetId="0" hidden="1">2</definedName>
    <definedName name="solver_rhs1" localSheetId="0" hidden="1">0</definedName>
    <definedName name="solver_rhs2" localSheetId="0" hidden="1">Sheet1!$P$7:$P$14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14" i="1" l="1"/>
  <c r="O13" i="1"/>
  <c r="O12" i="1"/>
  <c r="O11" i="1"/>
  <c r="O10" i="1"/>
  <c r="O9" i="1"/>
  <c r="O8" i="1"/>
  <c r="O7" i="1"/>
  <c r="XFD1048550" i="1" a="1"/>
  <c r="XFD1048550" i="1" s="1"/>
  <c r="XFD1048551" i="1" a="1"/>
  <c r="XFD1048551" i="1" s="1"/>
  <c r="XFD1048552" i="1" a="1"/>
  <c r="XFD1048552" i="1" s="1"/>
  <c r="XFD1048553" i="1" a="1"/>
  <c r="XFD1048553" i="1" s="1"/>
  <c r="XFD1048554" i="1" a="1"/>
  <c r="XFD1048554" i="1" s="1"/>
  <c r="XFD1048555" i="1" a="1"/>
  <c r="XFD1048555" i="1" s="1"/>
  <c r="XFD1048556" i="1" a="1"/>
  <c r="XFD1048556" i="1" s="1"/>
  <c r="XFD1048557" i="1" a="1"/>
  <c r="XFD1048557" i="1" s="1"/>
  <c r="XFD1048558" i="1" a="1"/>
  <c r="XFD1048558" i="1" s="1"/>
  <c r="XFD1048559" i="1" a="1"/>
  <c r="XFD1048559" i="1" s="1"/>
  <c r="XFD1048560" i="1" a="1"/>
  <c r="XFD1048560" i="1" s="1"/>
  <c r="XFD1048561" i="1" a="1"/>
  <c r="XFD1048561" i="1" s="1"/>
  <c r="XFD1048562" i="1" a="1"/>
  <c r="XFD1048562" i="1" s="1"/>
  <c r="XFD1048563" i="1" a="1"/>
  <c r="XFD1048563" i="1" s="1"/>
  <c r="XFD1048564" i="1" a="1"/>
  <c r="XFD1048564" i="1"/>
  <c r="XFD1048565" i="1" a="1"/>
  <c r="XFD1048565" i="1" s="1"/>
  <c r="XFD1048566" i="1" a="1"/>
  <c r="XFD1048566" i="1" s="1"/>
  <c r="XFD1048567" i="1" a="1"/>
  <c r="XFD1048567" i="1" s="1"/>
  <c r="XFD1048568" i="1" a="1"/>
  <c r="XFD1048568" i="1"/>
  <c r="XFD1048569" i="1" a="1"/>
  <c r="XFD1048569" i="1" s="1"/>
  <c r="XFD1048570" i="1" a="1"/>
  <c r="XFD1048570" i="1" s="1"/>
  <c r="XFD1048571" i="1" a="1"/>
  <c r="XFD1048571" i="1" s="1"/>
  <c r="XFD1048572" i="1" a="1"/>
  <c r="XFD1048572" i="1"/>
  <c r="XFD1048573" i="1" a="1"/>
  <c r="XFD1048573" i="1" s="1"/>
  <c r="XFD1048574" i="1" a="1"/>
  <c r="XFD1048574" i="1" s="1"/>
  <c r="XFD1048575" i="1" a="1"/>
  <c r="XFD1048575" i="1" s="1"/>
  <c r="Q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<sst xmlns="http://schemas.openxmlformats.org/spreadsheetml/2006/main" count="19" uniqueCount="19">
  <si>
    <t>xs1</t>
  </si>
  <si>
    <t>xs3</t>
  </si>
  <si>
    <t>xs4</t>
  </si>
  <si>
    <t>x31</t>
  </si>
  <si>
    <t>x43</t>
  </si>
  <si>
    <t>x12</t>
  </si>
  <si>
    <t>x16</t>
  </si>
  <si>
    <t>x42</t>
  </si>
  <si>
    <t>x45</t>
  </si>
  <si>
    <t>x62</t>
  </si>
  <si>
    <t>x2t</t>
  </si>
  <si>
    <t>x6t</t>
  </si>
  <si>
    <t>x5t</t>
  </si>
  <si>
    <t>DV</t>
  </si>
  <si>
    <t>obj</t>
  </si>
  <si>
    <t>constraints</t>
  </si>
  <si>
    <t>weight</t>
  </si>
  <si>
    <t>sumprod</t>
  </si>
  <si>
    <t>RHS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</si>
</sst>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32325E1-3DF9-4B3D-A2C2-850EFEB7ABB9}">
  <we:reference id="1e10eb66-9ba2-46e3-84ee-57e2a49831f0" version="3.0.0.1" store="EXCatalog" storeType="EXCatalog"/>
  <we:alternateReferences>
    <we:reference id="WA104100404" version="3.0.0.1" store="en-IN" storeType="OMEX"/>
  </we:alternateReferences>
  <we:properties>
    <we:property name="UniqueID" value="&quot;20225221655882467624&quot;"/>
    <we:property name="GgNSDRJSVC1WJg==" value="&quot;&quot;"/>
    <we:property name="GgNSDRJSVBFbIBcdKhAQGy4=" value="&quot;Djlw&quot;"/>
    <we:property name="GgNSDRJSVC9VNCwRNg==" value="&quot;eA==&quot;"/>
    <we:property name="GgNSDRJSVBFbIBcdKhAbEC4=" value="&quot;eA==&quot;"/>
    <we:property name="GgNSDRJSVBFbIBcdKhAFByw=" value="&quot;eUUHWFZTRVM=&quot;"/>
    <we:property name="GgNSDRJSVBFbIBcdKhAGFiU=" value="&quot;eA==&quot;"/>
    <we:property name="GgNSDRJSVBFbIBcdKhAHGTE=" value="&quot;eQ==&quot;"/>
    <we:property name="GgNSDRJSVBFbIBcdKhABGiU=" value="&quot;eUUHWQ==&quot;"/>
    <we:property name="GgNSDRJSVBFbIBcdKhAWAy4=" value="&quot;eUUHWFZS&quot;"/>
    <we:property name="GgNSDRJSVBFbIBcdKhAYBiU=" value="&quot;eQ==&quot;"/>
    <we:property name="GgNSDRJSVBFbIBcdKhAGBjM=" value="&quot;eFsH&quot;"/>
    <we:property name="GgNSDRJSVBFbIBcdKhAHBi0=" value="&quot;eQ==&quot;"/>
    <we:property name="GgNSDRJSVBFbIBcdKhAYBz0=" value="&quot;eUUHX1M=&quot;"/>
    <we:property name="GgNSDRJSVBFbIBcdKhAYGyA=" value="&quot;els=&quot;"/>
    <we:property name="GgNSDRJSVBFbIBcdKhAHFz8=" value="&quot;eA==&quot;"/>
    <we:property name="GgNSDRJSVBFbIBcdKhAbATs=" value="&quot;ew==&quot;"/>
    <we:property name="GgNSDRJSVBFbIBcdKhAUFio=" value="&quot;eUUHWFc=&quot;"/>
    <we:property name="GgNSDRJSVBFbIBcdKhAHEDo=" value="&quot;fA==&quot;"/>
    <we:property name="GgNSDRJSVBFbIBcdKhAUBzo=" value="&quot;eA==&quot;"/>
    <we:property name="GgNSDRJSVBFbIBcdKhAGASg=" value="&quot;eQ==&quot;"/>
    <we:property name="GgNSDRJSVBFbIBcdKhAYED0=" value="&quot;ew==&quot;"/>
    <we:property name="GgNSDRJSVBFbIBcdKhAGGio=" value="&quot;eQ==&quot;"/>
    <we:property name="GgNSDRJSVBFbIBcdKhAZBT0=" value="&quot;eQ==&quot;"/>
    <we:property name="GgNSDRJSVBFbIBcdKhAZBTk=" value="&quot;eQ==&quot;"/>
    <we:property name="GgNSDRJSVBFbIBcdKhASFDk=" value="&quot;eUUHWFZTRVM=&quot;"/>
    <we:property name="GgNSDRJSVBFbIBcdKhAcBTo=" value="&quot;eUUOUQ==&quot;"/>
    <we:property name="GgNSDRJSVBFbIBcdKhATECg=" value="&quot;eUUHWFZTRVM=&quot;"/>
    <we:property name="GgNSDRJSVBFbIBcdKhAcBSA=" value="&quot;eA==&quot;"/>
    <we:property name="GgNSDRJSVBFbIBcdKhAcBS0=" value="&quot;eg==&quot;"/>
  </we:properties>
  <we:bindings>
    <we:binding id="refEdit" type="matrix" appref="{1F2CB235-9D90-41A5-B006-2586CAE08BA9}"/>
    <we:binding id="Worker" type="matrix" appref="{8B18E371-02E7-4C73-ADEE-3BFD4AAA493C}"/>
  </we:bindings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6BD8F-05DA-49EC-A4B0-FCE1B2636257}">
  <dimension ref="A2:XFD1048575"/>
  <sheetViews>
    <sheetView tabSelected="1" workbookViewId="0">
      <selection activeCell="Q3" sqref="Q3"/>
    </sheetView>
  </sheetViews>
  <sheetFormatPr defaultRowHeight="14.4" x14ac:dyDescent="0.3"/>
  <sheetData>
    <row r="2" spans="1:17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Q2" t="s">
        <v>14</v>
      </c>
    </row>
    <row r="3" spans="1:17" x14ac:dyDescent="0.3">
      <c r="A3" t="s">
        <v>13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Q3">
        <f>SUMPRODUCT(B3:N3,B4:N4)</f>
        <v>10</v>
      </c>
    </row>
    <row r="4" spans="1:17" x14ac:dyDescent="0.3">
      <c r="A4" t="s">
        <v>16</v>
      </c>
      <c r="B4">
        <v>4</v>
      </c>
      <c r="C4">
        <v>3</v>
      </c>
      <c r="D4">
        <v>5</v>
      </c>
      <c r="E4">
        <v>2</v>
      </c>
      <c r="F4">
        <v>2</v>
      </c>
      <c r="G4">
        <v>4</v>
      </c>
      <c r="H4">
        <v>6</v>
      </c>
      <c r="I4">
        <v>2</v>
      </c>
      <c r="J4">
        <v>7</v>
      </c>
      <c r="K4">
        <v>1</v>
      </c>
      <c r="L4">
        <v>3</v>
      </c>
      <c r="M4">
        <v>2</v>
      </c>
      <c r="N4">
        <v>1</v>
      </c>
    </row>
    <row r="6" spans="1:17" x14ac:dyDescent="0.3">
      <c r="A6" t="s">
        <v>15</v>
      </c>
      <c r="O6" t="s">
        <v>17</v>
      </c>
      <c r="P6" t="s">
        <v>18</v>
      </c>
    </row>
    <row r="7" spans="1:17" x14ac:dyDescent="0.3">
      <c r="B7">
        <v>1</v>
      </c>
      <c r="C7">
        <v>1</v>
      </c>
      <c r="D7">
        <v>1</v>
      </c>
      <c r="O7">
        <f>SUMPRODUCT(B7:N7,$B$3:$N$3)</f>
        <v>1</v>
      </c>
      <c r="P7">
        <v>1</v>
      </c>
    </row>
    <row r="8" spans="1:17" x14ac:dyDescent="0.3">
      <c r="L8">
        <v>1</v>
      </c>
      <c r="M8">
        <v>1</v>
      </c>
      <c r="N8">
        <v>1</v>
      </c>
      <c r="O8">
        <f t="shared" ref="O8:O14" si="0">SUMPRODUCT(B8:N8,$B$3:$N$3)</f>
        <v>1</v>
      </c>
      <c r="P8">
        <v>1</v>
      </c>
    </row>
    <row r="9" spans="1:17" x14ac:dyDescent="0.3">
      <c r="B9">
        <v>1</v>
      </c>
      <c r="E9">
        <v>1</v>
      </c>
      <c r="G9">
        <v>-1</v>
      </c>
      <c r="H9">
        <v>-1</v>
      </c>
      <c r="O9">
        <f t="shared" si="0"/>
        <v>0</v>
      </c>
      <c r="P9">
        <v>0</v>
      </c>
    </row>
    <row r="10" spans="1:17" x14ac:dyDescent="0.3">
      <c r="C10">
        <v>1</v>
      </c>
      <c r="E10">
        <v>-1</v>
      </c>
      <c r="F10">
        <v>1</v>
      </c>
      <c r="O10">
        <f t="shared" si="0"/>
        <v>0</v>
      </c>
      <c r="P10">
        <v>0</v>
      </c>
    </row>
    <row r="11" spans="1:17" x14ac:dyDescent="0.3">
      <c r="D11">
        <v>1</v>
      </c>
      <c r="F11">
        <v>-1</v>
      </c>
      <c r="I11">
        <v>-1</v>
      </c>
      <c r="O11">
        <f t="shared" si="0"/>
        <v>0</v>
      </c>
      <c r="P11">
        <v>0</v>
      </c>
    </row>
    <row r="12" spans="1:17" x14ac:dyDescent="0.3">
      <c r="G12">
        <v>1</v>
      </c>
      <c r="I12">
        <v>1</v>
      </c>
      <c r="L12">
        <v>-1</v>
      </c>
      <c r="O12">
        <f t="shared" si="0"/>
        <v>0</v>
      </c>
      <c r="P12">
        <v>0</v>
      </c>
    </row>
    <row r="13" spans="1:17" x14ac:dyDescent="0.3">
      <c r="H13">
        <v>1</v>
      </c>
      <c r="K13">
        <v>-1</v>
      </c>
      <c r="M13">
        <v>-1</v>
      </c>
      <c r="O13">
        <f t="shared" si="0"/>
        <v>0</v>
      </c>
      <c r="P13">
        <v>0</v>
      </c>
    </row>
    <row r="14" spans="1:17" x14ac:dyDescent="0.3">
      <c r="J14">
        <v>1</v>
      </c>
      <c r="N14">
        <v>-1</v>
      </c>
      <c r="O14">
        <f t="shared" si="0"/>
        <v>0</v>
      </c>
      <c r="P14">
        <v>0</v>
      </c>
    </row>
    <row r="1048550" spans="16384:16384" x14ac:dyDescent="0.3">
      <c r="XFD1048550" cm="1">
        <f t="array" ref="XFD1048550">solver_pre</f>
        <v>9.9999999999999995E-7</v>
      </c>
    </row>
    <row r="1048551" spans="16384:16384" x14ac:dyDescent="0.3">
      <c r="XFD1048551" cm="1">
        <f t="array" ref="XFD1048551">solver_scl</f>
        <v>2</v>
      </c>
    </row>
    <row r="1048552" spans="16384:16384" x14ac:dyDescent="0.3">
      <c r="XFD1048552" cm="1">
        <f t="array" ref="XFD1048552">solver_rlx</f>
        <v>2</v>
      </c>
    </row>
    <row r="1048553" spans="16384:16384" x14ac:dyDescent="0.3">
      <c r="XFD1048553" cm="1">
        <f t="array" ref="XFD1048553">solver_tol</f>
        <v>0.01</v>
      </c>
    </row>
    <row r="1048554" spans="16384:16384" x14ac:dyDescent="0.3">
      <c r="XFD1048554" cm="1">
        <f t="array" ref="XFD1048554">solver_cvg</f>
        <v>1E-4</v>
      </c>
    </row>
    <row r="1048555" spans="16384:16384" x14ac:dyDescent="0.3">
      <c r="XFD1048555" t="e" cm="1">
        <f t="array" ref="XFD1048555">AREAS(solver_adj1)</f>
        <v>#NAME?</v>
      </c>
    </row>
    <row r="1048556" spans="16384:16384" x14ac:dyDescent="0.3">
      <c r="XFD1048556" cm="1">
        <f t="array" ref="XFD1048556">solver_ssz</f>
        <v>100</v>
      </c>
    </row>
    <row r="1048557" spans="16384:16384" x14ac:dyDescent="0.3">
      <c r="XFD1048557" cm="1">
        <f t="array" ref="XFD1048557">solver_rsd</f>
        <v>0</v>
      </c>
    </row>
    <row r="1048558" spans="16384:16384" x14ac:dyDescent="0.3">
      <c r="XFD1048558" cm="1">
        <f t="array" ref="XFD1048558">solver_mrt</f>
        <v>7.4999999999999997E-2</v>
      </c>
    </row>
    <row r="1048559" spans="16384:16384" x14ac:dyDescent="0.3">
      <c r="XFD1048559" cm="1">
        <f t="array" ref="XFD1048559">solver_mni</f>
        <v>30</v>
      </c>
    </row>
    <row r="1048560" spans="16384:16384" x14ac:dyDescent="0.3">
      <c r="XFD1048560" cm="1">
        <f t="array" ref="XFD1048560">solver_rbv</f>
        <v>2</v>
      </c>
    </row>
    <row r="1048561" spans="16384:16384" x14ac:dyDescent="0.3">
      <c r="XFD1048561" cm="1">
        <f t="array" ref="XFD1048561">solver_neg</f>
        <v>1</v>
      </c>
    </row>
    <row r="1048562" spans="16384:16384" x14ac:dyDescent="0.3">
      <c r="XFD1048562" t="e" cm="1">
        <f t="array" ref="XFD1048562">solver_ntr</f>
        <v>#NAME?</v>
      </c>
    </row>
    <row r="1048563" spans="16384:16384" x14ac:dyDescent="0.3">
      <c r="XFD1048563" t="e" cm="1">
        <f t="array" ref="XFD1048563">solver_acc</f>
        <v>#NAME?</v>
      </c>
    </row>
    <row r="1048564" spans="16384:16384" x14ac:dyDescent="0.3">
      <c r="XFD1048564" t="e" cm="1">
        <f t="array" ref="XFD1048564">solver_res</f>
        <v>#NAME?</v>
      </c>
    </row>
    <row r="1048565" spans="16384:16384" x14ac:dyDescent="0.3">
      <c r="XFD1048565" t="e" cm="1">
        <f t="array" ref="XFD1048565">solver_ars</f>
        <v>#NAME?</v>
      </c>
    </row>
    <row r="1048566" spans="16384:16384" x14ac:dyDescent="0.3">
      <c r="XFD1048566" t="e" cm="1">
        <f t="array" ref="XFD1048566">solver_sta</f>
        <v>#NAME?</v>
      </c>
    </row>
    <row r="1048567" spans="16384:16384" x14ac:dyDescent="0.3">
      <c r="XFD1048567" t="e" cm="1">
        <f t="array" ref="XFD1048567">solver_met</f>
        <v>#NAME?</v>
      </c>
    </row>
    <row r="1048568" spans="16384:16384" x14ac:dyDescent="0.3">
      <c r="XFD1048568" t="e" cm="1">
        <f t="array" ref="XFD1048568">solver_soc</f>
        <v>#NAME?</v>
      </c>
    </row>
    <row r="1048569" spans="16384:16384" x14ac:dyDescent="0.3">
      <c r="XFD1048569" t="e" cm="1">
        <f t="array" ref="XFD1048569">solver_lpt</f>
        <v>#NAME?</v>
      </c>
    </row>
    <row r="1048570" spans="16384:16384" x14ac:dyDescent="0.3">
      <c r="XFD1048570" t="e" cm="1">
        <f t="array" ref="XFD1048570">solver_lpp</f>
        <v>#NAME?</v>
      </c>
    </row>
    <row r="1048571" spans="16384:16384" x14ac:dyDescent="0.3">
      <c r="XFD1048571" t="e" cm="1">
        <f t="array" ref="XFD1048571">solver_gap</f>
        <v>#NAME?</v>
      </c>
    </row>
    <row r="1048572" spans="16384:16384" x14ac:dyDescent="0.3">
      <c r="XFD1048572" t="e" cm="1">
        <f t="array" ref="XFD1048572">solver_ips</f>
        <v>#NAME?</v>
      </c>
    </row>
    <row r="1048573" spans="16384:16384" x14ac:dyDescent="0.3">
      <c r="XFD1048573" t="e" cm="1">
        <f t="array" ref="XFD1048573">solver_fea</f>
        <v>#NAME?</v>
      </c>
    </row>
    <row r="1048574" spans="16384:16384" x14ac:dyDescent="0.3">
      <c r="XFD1048574" t="e" cm="1">
        <f t="array" ref="XFD1048574">solver_ipi</f>
        <v>#NAME?</v>
      </c>
    </row>
    <row r="1048575" spans="16384:16384" x14ac:dyDescent="0.3">
      <c r="XFD1048575" t="e" cm="1">
        <f t="array" ref="XFD1048575">solver_ipd</f>
        <v>#NAME?</v>
      </c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1F2CB235-9D90-41A5-B006-2586CAE08BA9}">
          <xm:f>Sheet1!1:1048576</xm:f>
        </x15:webExtension>
        <x15:webExtension appRef="{8B18E371-02E7-4C73-ADEE-3BFD4AAA493C}">
          <xm:f>Sheet1!XFD1048550:XFD1048575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Gaurav Anugole</dc:creator>
  <cp:lastModifiedBy>Sai Gaurav Anugole</cp:lastModifiedBy>
  <dcterms:created xsi:type="dcterms:W3CDTF">2022-06-22T07:04:39Z</dcterms:created>
  <dcterms:modified xsi:type="dcterms:W3CDTF">2022-06-26T11:27:09Z</dcterms:modified>
</cp:coreProperties>
</file>