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6RkfsVyZcUKGngZ2XL5HDp6xM4cR8zRXUwSDDU4VnpEmr6ri0YbaCMLz5oSsWL2Nc+m1jnWcdSAwIlRiOk1ZA==" workbookSaltValue="43Dw7lT7QNyxt9TXEKlHoA=="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5" i="46"/>
  <c r="G15" i="46" s="1"/>
  <c r="F13" i="46"/>
  <c r="G13" i="46" s="1"/>
  <c r="F12" i="46"/>
  <c r="G12" i="46" s="1"/>
  <c r="F11" i="46"/>
  <c r="G11" i="46" s="1"/>
  <c r="F10" i="46"/>
  <c r="G10"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F20" i="6"/>
  <c r="V34" i="6"/>
  <c r="AK29" i="6"/>
  <c r="AQ24" i="6"/>
  <c r="G19" i="28"/>
  <c r="V19" i="6"/>
  <c r="Q36" i="28"/>
  <c r="AL23" i="6"/>
  <c r="AL27" i="6"/>
  <c r="M40" i="28"/>
  <c r="K13" i="28"/>
  <c r="AF19" i="6"/>
  <c r="J15" i="28"/>
  <c r="AP20" i="6"/>
  <c r="Z29" i="28"/>
  <c r="U29" i="28"/>
  <c r="L15" i="6"/>
  <c r="E20" i="28"/>
  <c r="X19" i="6"/>
  <c r="Y19" i="6"/>
  <c r="O17" i="6"/>
  <c r="S33" i="28"/>
  <c r="G9" i="28"/>
  <c r="R11" i="28"/>
  <c r="T32" i="6"/>
  <c r="O28" i="28"/>
  <c r="E12" i="28"/>
  <c r="AT23" i="6"/>
  <c r="I22" i="28"/>
  <c r="X9" i="28"/>
  <c r="J11" i="28"/>
  <c r="E19" i="6"/>
  <c r="I15" i="6"/>
  <c r="U22" i="6"/>
  <c r="V5" i="28"/>
  <c r="G7" i="28"/>
  <c r="U9" i="28"/>
  <c r="F39" i="28"/>
  <c r="K17" i="6"/>
  <c r="I3" i="28"/>
  <c r="R3" i="28"/>
  <c r="W20" i="28"/>
  <c r="O14" i="6"/>
  <c r="AG12" i="6"/>
  <c r="H25" i="6"/>
  <c r="C12" i="6"/>
  <c r="AA12" i="28"/>
  <c r="M13" i="28"/>
  <c r="S17" i="6"/>
  <c r="X17" i="28"/>
  <c r="Y35" i="28"/>
  <c r="P32" i="28"/>
  <c r="AD17" i="6"/>
  <c r="I11" i="28"/>
  <c r="E14" i="28"/>
  <c r="AD14" i="6"/>
  <c r="M16" i="28"/>
  <c r="O13" i="28"/>
  <c r="Y10" i="28"/>
  <c r="AU24" i="6"/>
  <c r="Q2" i="28"/>
  <c r="AF33" i="6"/>
  <c r="N15" i="6"/>
  <c r="O34" i="6"/>
  <c r="G31" i="28"/>
  <c r="J3" i="28"/>
  <c r="AM26" i="6"/>
  <c r="AV28" i="6"/>
  <c r="P29" i="6"/>
  <c r="S21" i="28"/>
  <c r="G34" i="28"/>
  <c r="C34" i="28"/>
  <c r="J16" i="28"/>
  <c r="L30" i="28"/>
  <c r="AL12" i="6"/>
  <c r="K12" i="6"/>
  <c r="W15" i="6"/>
  <c r="Y39" i="28"/>
  <c r="U30" i="6"/>
  <c r="AL25" i="6"/>
  <c r="O12" i="6"/>
  <c r="W16" i="28"/>
  <c r="T9" i="28"/>
  <c r="S15" i="28"/>
  <c r="D34" i="28"/>
  <c r="C32" i="6"/>
  <c r="AO34" i="6"/>
  <c r="R29" i="6"/>
  <c r="T14" i="6"/>
  <c r="R31" i="28"/>
  <c r="C200" i="52"/>
  <c r="AU26" i="6"/>
  <c r="X3" i="28"/>
  <c r="Y32" i="28"/>
  <c r="J15" i="6"/>
  <c r="P27" i="28"/>
  <c r="AG11" i="6"/>
  <c r="I2" i="28"/>
  <c r="I29" i="28"/>
  <c r="D29" i="28"/>
  <c r="N34" i="6"/>
  <c r="AR29" i="6"/>
  <c r="F8" i="28"/>
  <c r="AD28" i="6"/>
  <c r="U30" i="28"/>
  <c r="C36" i="28"/>
  <c r="AT19" i="6"/>
  <c r="U32" i="6"/>
  <c r="P15" i="6"/>
  <c r="H3" i="28"/>
  <c r="M34" i="6"/>
  <c r="Z31" i="28"/>
  <c r="L43" i="28"/>
  <c r="F32" i="28"/>
  <c r="Y18" i="6"/>
  <c r="O36" i="28"/>
  <c r="N33" i="6"/>
  <c r="L20" i="28"/>
  <c r="T12" i="28"/>
  <c r="S21" i="6"/>
  <c r="AA8" i="28"/>
  <c r="V41" i="28"/>
  <c r="AO32" i="6"/>
  <c r="G31" i="6"/>
  <c r="K18" i="28"/>
  <c r="I17" i="28"/>
  <c r="O2" i="28"/>
  <c r="J33" i="28"/>
  <c r="AR21" i="6"/>
  <c r="W4" i="28"/>
  <c r="AQ21" i="6"/>
  <c r="F20" i="28"/>
  <c r="T11" i="6"/>
  <c r="J14" i="28"/>
  <c r="N22" i="6"/>
  <c r="C4" i="28"/>
  <c r="AV33" i="6"/>
  <c r="W34" i="28"/>
  <c r="P20" i="28"/>
  <c r="E40" i="28"/>
  <c r="C17" i="28"/>
  <c r="Q16" i="6"/>
  <c r="Z19" i="6"/>
  <c r="AI13" i="6"/>
  <c r="AA20" i="28"/>
  <c r="T26" i="6"/>
  <c r="Q15" i="6"/>
  <c r="C24" i="6"/>
  <c r="AX13" i="6"/>
  <c r="AU15" i="6"/>
  <c r="E16" i="28"/>
  <c r="L25" i="6"/>
  <c r="L14" i="6"/>
  <c r="R15" i="28"/>
  <c r="L16" i="6"/>
  <c r="M22" i="28"/>
  <c r="AE30" i="6"/>
  <c r="AQ15" i="6"/>
  <c r="AQ29" i="6"/>
  <c r="Y37" i="28"/>
  <c r="AT21" i="6"/>
  <c r="I32" i="6"/>
  <c r="D9" i="28"/>
  <c r="AH12" i="6"/>
  <c r="N6" i="28"/>
  <c r="AA10" i="28"/>
  <c r="AA15" i="28"/>
  <c r="AJ13" i="6"/>
  <c r="I23" i="6"/>
  <c r="AF13" i="6"/>
  <c r="Z10" i="28"/>
  <c r="S28" i="28"/>
  <c r="H26" i="6"/>
  <c r="P44" i="28"/>
  <c r="I26" i="28"/>
  <c r="AR17" i="6"/>
  <c r="AX19" i="6"/>
  <c r="F36" i="28"/>
  <c r="U7" i="28"/>
  <c r="H28" i="6"/>
  <c r="AX12" i="6"/>
  <c r="AU28" i="6"/>
  <c r="I15" i="28"/>
  <c r="M24" i="28"/>
  <c r="W16" i="6"/>
  <c r="M43" i="28"/>
  <c r="M30" i="28"/>
  <c r="M33" i="6"/>
  <c r="AH13" i="6"/>
  <c r="K37" i="28"/>
  <c r="E7" i="28"/>
  <c r="Q32" i="28"/>
  <c r="L7" i="28"/>
  <c r="C14" i="28"/>
  <c r="AX20" i="6"/>
  <c r="AR15" i="6"/>
  <c r="AL19" i="6"/>
  <c r="U40" i="28"/>
  <c r="AU14" i="6"/>
  <c r="M12" i="6"/>
  <c r="O26" i="6"/>
  <c r="X33" i="28"/>
  <c r="X39" i="28"/>
  <c r="AA17" i="28"/>
  <c r="AV29" i="6"/>
  <c r="W5" i="28"/>
  <c r="C109" i="52"/>
  <c r="AG26" i="6"/>
  <c r="J41" i="28"/>
  <c r="H44" i="28"/>
  <c r="AN17" i="6"/>
  <c r="AA28" i="6"/>
  <c r="AC11" i="6"/>
  <c r="AI25" i="6"/>
  <c r="AP32" i="6"/>
  <c r="C8" i="28"/>
  <c r="O41" i="28"/>
  <c r="T39" i="28"/>
  <c r="AK34" i="6"/>
  <c r="AI31" i="6"/>
  <c r="I38" i="28"/>
  <c r="C26" i="28"/>
  <c r="H178" i="52"/>
  <c r="AG20" i="6"/>
  <c r="Y33" i="28"/>
  <c r="Y22" i="28"/>
  <c r="N16" i="6"/>
  <c r="V28" i="28"/>
  <c r="Y43" i="28"/>
  <c r="M31" i="6"/>
  <c r="K36" i="28"/>
  <c r="W26" i="28"/>
  <c r="F29" i="6"/>
  <c r="O11" i="28"/>
  <c r="J34" i="28"/>
  <c r="S23" i="6"/>
  <c r="AT20" i="6"/>
  <c r="Q34" i="6"/>
  <c r="X14" i="6"/>
  <c r="Z34" i="6"/>
  <c r="K23" i="28"/>
  <c r="I13" i="6"/>
  <c r="U11" i="28"/>
  <c r="N17" i="6"/>
  <c r="H33" i="6"/>
  <c r="Y28" i="28"/>
  <c r="S12" i="6"/>
  <c r="Y31" i="6"/>
  <c r="P22" i="28"/>
  <c r="R23" i="28"/>
  <c r="U29" i="6"/>
  <c r="AU32" i="6"/>
  <c r="X20" i="6"/>
  <c r="I39" i="28"/>
  <c r="C17" i="6"/>
  <c r="W23" i="6"/>
  <c r="J23" i="6"/>
  <c r="AD23" i="6"/>
  <c r="W36" i="28"/>
  <c r="I31" i="6"/>
  <c r="O23" i="28"/>
  <c r="K29" i="28"/>
  <c r="AC26" i="6"/>
  <c r="Y17" i="28"/>
  <c r="N38" i="28"/>
  <c r="U26" i="28"/>
  <c r="O21" i="28"/>
  <c r="Z27" i="6"/>
  <c r="T21" i="6"/>
  <c r="AA34" i="6"/>
  <c r="AA16" i="6"/>
  <c r="AO25" i="6"/>
  <c r="W35" i="28"/>
  <c r="S38" i="28"/>
  <c r="X28" i="28"/>
  <c r="AX11" i="6"/>
  <c r="T23" i="6"/>
  <c r="Q27" i="6"/>
  <c r="AA25" i="6"/>
  <c r="F24" i="6"/>
  <c r="N39" i="28"/>
  <c r="T11" i="28"/>
  <c r="AI20" i="6"/>
  <c r="AU34" i="6"/>
  <c r="AU18" i="6"/>
  <c r="J33" i="6"/>
  <c r="E15" i="28"/>
  <c r="U35" i="28"/>
  <c r="G8" i="28"/>
  <c r="M28" i="6"/>
  <c r="H266" i="52"/>
  <c r="H185" i="52"/>
  <c r="V29" i="28"/>
  <c r="G32" i="28"/>
  <c r="AD27" i="6"/>
  <c r="AE12" i="6"/>
  <c r="AA22" i="28"/>
  <c r="D37" i="28"/>
  <c r="Z12" i="6"/>
  <c r="W9" i="28"/>
  <c r="F14" i="6"/>
  <c r="Z43" i="28"/>
  <c r="AC21" i="6"/>
  <c r="Z23" i="6"/>
  <c r="AI12" i="6"/>
  <c r="AX16" i="6"/>
  <c r="C7" i="28"/>
  <c r="J23" i="28"/>
  <c r="M28" i="28"/>
  <c r="AQ25" i="6"/>
  <c r="X18" i="28"/>
  <c r="O21" i="6"/>
  <c r="Y17" i="6"/>
  <c r="E4" i="28"/>
  <c r="AF27" i="6"/>
  <c r="E34" i="6"/>
  <c r="M10" i="28"/>
  <c r="AQ34" i="6"/>
  <c r="M5" i="28"/>
  <c r="H35" i="28"/>
  <c r="Q18" i="28"/>
  <c r="Z27" i="28"/>
  <c r="AN19" i="6"/>
  <c r="E35" i="6"/>
  <c r="P33" i="6"/>
  <c r="Q6" i="28"/>
  <c r="P27" i="6"/>
  <c r="AC20" i="6"/>
  <c r="F28" i="6"/>
  <c r="V15" i="6"/>
  <c r="AQ23" i="6"/>
  <c r="J13" i="28"/>
  <c r="AT15" i="6"/>
  <c r="U27" i="6"/>
  <c r="D12" i="28"/>
  <c r="Q15" i="28"/>
  <c r="N12" i="28"/>
  <c r="U31" i="28"/>
  <c r="AG18" i="6"/>
  <c r="I19" i="28"/>
  <c r="S33" i="6"/>
  <c r="C34" i="6"/>
  <c r="AI35" i="6"/>
  <c r="K32" i="28"/>
  <c r="AU19" i="6"/>
  <c r="K18" i="6"/>
  <c r="I10" i="28"/>
  <c r="L3" i="28"/>
  <c r="P19" i="6"/>
  <c r="AK16" i="6"/>
  <c r="V31" i="6"/>
  <c r="AU31" i="6"/>
  <c r="AJ11" i="6"/>
  <c r="Z30" i="28"/>
  <c r="F30" i="28"/>
  <c r="C197" i="52"/>
  <c r="T23" i="28"/>
  <c r="F11" i="6"/>
  <c r="N35" i="28"/>
  <c r="O7" i="28"/>
  <c r="N5" i="28"/>
  <c r="AQ20" i="6"/>
  <c r="Z18" i="28"/>
  <c r="AA21" i="28"/>
  <c r="AO18" i="6"/>
  <c r="Q17" i="6"/>
  <c r="AX17" i="6"/>
  <c r="V40" i="28"/>
  <c r="G38" i="28"/>
  <c r="F33" i="6"/>
  <c r="X5" i="28"/>
  <c r="S30" i="6"/>
  <c r="G23" i="28"/>
  <c r="H26" i="28"/>
  <c r="AC24" i="6"/>
  <c r="AQ14" i="6"/>
  <c r="Q19" i="6"/>
  <c r="U33" i="28"/>
  <c r="X29" i="28"/>
  <c r="AT14" i="6"/>
  <c r="AH31" i="6"/>
  <c r="S14" i="6"/>
  <c r="AF34" i="6"/>
  <c r="Z18" i="6"/>
  <c r="S31" i="6"/>
  <c r="C110" i="52"/>
  <c r="S16" i="28"/>
  <c r="O35" i="6"/>
  <c r="G29" i="6"/>
  <c r="C9" i="28"/>
  <c r="C106" i="52"/>
  <c r="Z11" i="6"/>
  <c r="AC34" i="6"/>
  <c r="Y24" i="6"/>
  <c r="O6" i="28"/>
  <c r="D41" i="28"/>
  <c r="Z42" i="28"/>
  <c r="X13" i="28"/>
  <c r="M42" i="28"/>
  <c r="AN11" i="6"/>
  <c r="AV25" i="6"/>
  <c r="Y2" i="28"/>
  <c r="C210" i="52"/>
  <c r="AT25" i="6"/>
  <c r="E33" i="28"/>
  <c r="J7" i="28"/>
  <c r="N3" i="28"/>
  <c r="AL20" i="6"/>
  <c r="G41" i="28"/>
  <c r="H8" i="28"/>
  <c r="AV30" i="6"/>
  <c r="X17" i="6"/>
  <c r="N44" i="28"/>
  <c r="F23" i="28"/>
  <c r="H179" i="52"/>
  <c r="R28" i="6"/>
  <c r="F17" i="6"/>
  <c r="AC13" i="6"/>
  <c r="AJ34" i="6"/>
  <c r="V13" i="28"/>
  <c r="AS14" i="6"/>
  <c r="O10" i="28"/>
  <c r="K8" i="28"/>
  <c r="D31" i="28"/>
  <c r="O3" i="28"/>
  <c r="O32" i="6"/>
  <c r="K41" i="28"/>
  <c r="H37" i="28"/>
  <c r="X16" i="6"/>
  <c r="C207" i="52"/>
  <c r="T15" i="6"/>
  <c r="L35" i="6"/>
  <c r="W21" i="6"/>
  <c r="P4" i="28"/>
  <c r="W24" i="28"/>
  <c r="X36" i="28"/>
  <c r="V27" i="6"/>
  <c r="W41" i="28"/>
  <c r="U2" i="28"/>
  <c r="AM31" i="6"/>
  <c r="U16" i="28"/>
  <c r="U10" i="28"/>
  <c r="AE13" i="6"/>
  <c r="E42" i="28"/>
  <c r="C18" i="6"/>
  <c r="AI33" i="6"/>
  <c r="C19" i="6"/>
  <c r="Z32" i="6"/>
  <c r="L44" i="28"/>
  <c r="D21" i="28"/>
  <c r="AJ22" i="6"/>
  <c r="C15" i="6"/>
  <c r="AO31" i="6"/>
  <c r="N35" i="6"/>
  <c r="P23" i="28"/>
  <c r="AA6" i="28"/>
  <c r="F17" i="28"/>
  <c r="U34" i="28"/>
  <c r="H204" i="52"/>
  <c r="AR34" i="6"/>
  <c r="R38" i="28"/>
  <c r="F19" i="28"/>
  <c r="AK13" i="6"/>
  <c r="I14" i="28"/>
  <c r="Y12" i="28"/>
  <c r="T34" i="28"/>
  <c r="W30" i="6"/>
  <c r="D39" i="28"/>
  <c r="AO27" i="6"/>
  <c r="AR22" i="6"/>
  <c r="U31" i="6"/>
  <c r="J30" i="28"/>
  <c r="S24" i="6"/>
  <c r="Q19" i="28"/>
  <c r="Q22" i="6"/>
  <c r="F38" i="28"/>
  <c r="O33" i="6"/>
  <c r="U20" i="6"/>
  <c r="X27" i="6"/>
  <c r="P11" i="6"/>
  <c r="AH17" i="6"/>
  <c r="T20" i="6"/>
  <c r="O22" i="6"/>
  <c r="M18" i="28"/>
  <c r="Z12" i="28"/>
  <c r="AQ26" i="6"/>
  <c r="AE16" i="6"/>
  <c r="K23" i="6"/>
  <c r="I12" i="6"/>
  <c r="Z5" i="28"/>
  <c r="X4" i="28"/>
  <c r="AE28" i="6"/>
  <c r="V12" i="28"/>
  <c r="P30" i="6"/>
  <c r="C38" i="28"/>
  <c r="Y15" i="6"/>
  <c r="F12" i="6"/>
  <c r="M44" i="28"/>
  <c r="U33" i="6"/>
  <c r="AK14" i="6"/>
  <c r="D5" i="28"/>
  <c r="N26" i="6"/>
  <c r="X16" i="28"/>
  <c r="E31" i="28"/>
  <c r="H27" i="6"/>
  <c r="C11" i="28"/>
  <c r="H24" i="28"/>
  <c r="J25" i="6"/>
  <c r="Z36" i="28"/>
  <c r="T37" i="28"/>
  <c r="AM11" i="6"/>
  <c r="W42" i="28"/>
  <c r="Y7" i="28"/>
  <c r="S14" i="28"/>
  <c r="AD25" i="6"/>
  <c r="AC16" i="6"/>
  <c r="D35" i="28"/>
  <c r="AI29" i="6"/>
  <c r="K31" i="28"/>
  <c r="V3" i="28"/>
  <c r="C33" i="28"/>
  <c r="H32" i="28"/>
  <c r="W6" i="28"/>
  <c r="AK22" i="6"/>
  <c r="K24" i="6"/>
  <c r="E22" i="28"/>
  <c r="W26" i="6"/>
  <c r="Y42" i="28"/>
  <c r="H32" i="6"/>
  <c r="R6" i="28"/>
  <c r="AG17" i="6"/>
  <c r="L28" i="28"/>
  <c r="N4" i="28"/>
  <c r="E30" i="28"/>
  <c r="AA14" i="28"/>
  <c r="K19" i="6"/>
  <c r="AF29" i="6"/>
  <c r="T4" i="28"/>
  <c r="F26" i="6"/>
  <c r="G20" i="6"/>
  <c r="AV35" i="6"/>
  <c r="AR33" i="6"/>
  <c r="R40" i="28"/>
  <c r="Z6" i="28"/>
  <c r="D24" i="28"/>
  <c r="M20" i="28"/>
  <c r="E21" i="6"/>
  <c r="I33" i="6"/>
  <c r="P25" i="6"/>
  <c r="S18" i="28"/>
  <c r="S15" i="6"/>
  <c r="AE24" i="6"/>
  <c r="AI34" i="6"/>
  <c r="K15" i="6"/>
  <c r="M13" i="6"/>
  <c r="R30" i="6"/>
  <c r="AT22" i="6"/>
  <c r="S3" i="28"/>
  <c r="AD20" i="6"/>
  <c r="AN24" i="6"/>
  <c r="AX14" i="6"/>
  <c r="C44" i="28"/>
  <c r="N20" i="6"/>
  <c r="F3" i="28"/>
  <c r="H120" i="52"/>
  <c r="C26" i="6"/>
  <c r="J38" i="28"/>
  <c r="V43" i="28"/>
  <c r="O28" i="6"/>
  <c r="Q18" i="6"/>
  <c r="V9" i="28"/>
  <c r="Q28" i="6"/>
  <c r="L26" i="6"/>
  <c r="AT27" i="6"/>
  <c r="AO11" i="6"/>
  <c r="J6" i="28"/>
  <c r="G12" i="6"/>
  <c r="AG16" i="6"/>
  <c r="F12" i="28"/>
  <c r="L32" i="28"/>
  <c r="O40" i="28"/>
  <c r="AQ22" i="6"/>
  <c r="AC29" i="6"/>
  <c r="U27" i="28"/>
  <c r="AP23" i="6"/>
  <c r="F35" i="28"/>
  <c r="E41" i="28"/>
  <c r="AD21" i="6"/>
  <c r="H13" i="28"/>
  <c r="AD34" i="6"/>
  <c r="Y24" i="28"/>
  <c r="I4" i="28"/>
  <c r="AT34" i="6"/>
  <c r="I19" i="6"/>
  <c r="Z35" i="6"/>
  <c r="S44" i="28"/>
  <c r="T13" i="6"/>
  <c r="AP34" i="6"/>
  <c r="T25" i="6"/>
  <c r="S18" i="6"/>
  <c r="AN29" i="6"/>
  <c r="AH11" i="6"/>
  <c r="U24" i="28"/>
  <c r="U25" i="6"/>
  <c r="V30" i="6"/>
  <c r="Z22" i="6"/>
  <c r="L17" i="6"/>
  <c r="X38" i="28"/>
  <c r="Z14" i="6"/>
  <c r="D23" i="28"/>
  <c r="R13" i="28"/>
  <c r="AH15" i="6"/>
  <c r="R31" i="6"/>
  <c r="G16" i="6"/>
  <c r="AL18" i="6"/>
  <c r="R12" i="6"/>
  <c r="S17" i="28"/>
  <c r="C22" i="28"/>
  <c r="I18" i="28"/>
  <c r="H39" i="28"/>
  <c r="E34" i="28"/>
  <c r="F34" i="6"/>
  <c r="AG32" i="6"/>
  <c r="I24" i="28"/>
  <c r="Q16" i="28"/>
  <c r="C5" i="28"/>
  <c r="D38" i="28"/>
  <c r="Y40" i="28"/>
  <c r="AI22" i="6"/>
  <c r="Z22" i="28"/>
  <c r="I24" i="6"/>
  <c r="V17" i="6"/>
  <c r="R27" i="6"/>
  <c r="K15" i="28"/>
  <c r="W33" i="28"/>
  <c r="AA21" i="6"/>
  <c r="K17" i="28"/>
  <c r="T35" i="6"/>
  <c r="AA18" i="28"/>
  <c r="AA32" i="28"/>
  <c r="AH23" i="6"/>
  <c r="AU17" i="6"/>
  <c r="M27" i="6"/>
  <c r="AJ18" i="6"/>
  <c r="AA19" i="6"/>
  <c r="AU22" i="6"/>
  <c r="O9" i="28"/>
  <c r="AK23" i="6"/>
  <c r="AA30" i="6"/>
  <c r="AP16" i="6"/>
  <c r="AH24" i="6"/>
  <c r="AS18" i="6"/>
  <c r="N21" i="6"/>
  <c r="C35" i="28"/>
  <c r="T5" i="28"/>
  <c r="H12" i="28"/>
  <c r="U28" i="6"/>
  <c r="H42" i="28"/>
  <c r="R35" i="28"/>
  <c r="E13" i="28"/>
  <c r="E14" i="6"/>
  <c r="AF15" i="6"/>
  <c r="L34" i="28"/>
  <c r="AV34" i="6"/>
  <c r="U3" i="28"/>
  <c r="Y19" i="28"/>
  <c r="AM33" i="6"/>
  <c r="AN32" i="6"/>
  <c r="AR14" i="6"/>
  <c r="Z17" i="28"/>
  <c r="S4" i="28"/>
  <c r="Z4" i="28"/>
  <c r="H14" i="6"/>
  <c r="H40" i="28"/>
  <c r="H23" i="28"/>
  <c r="AA13" i="6"/>
  <c r="T28" i="6"/>
  <c r="AU23" i="6"/>
  <c r="Q14" i="28"/>
  <c r="R13" i="6"/>
  <c r="Q22" i="28"/>
  <c r="O39" i="28"/>
  <c r="O17" i="28"/>
  <c r="I22" i="6"/>
  <c r="AO22" i="6"/>
  <c r="S16" i="6"/>
  <c r="AV13" i="6"/>
  <c r="I27" i="28"/>
  <c r="AA24" i="28"/>
  <c r="G10" i="28"/>
  <c r="Q13" i="6"/>
  <c r="AV17" i="6"/>
  <c r="P12" i="6"/>
  <c r="E24" i="6"/>
  <c r="O37" i="28"/>
  <c r="J30" i="6"/>
  <c r="V2" i="28"/>
  <c r="T21" i="28"/>
  <c r="R20" i="28"/>
  <c r="V29" i="6"/>
  <c r="H35" i="6"/>
  <c r="L9" i="28"/>
  <c r="W10" i="28"/>
  <c r="P26" i="6"/>
  <c r="AV31" i="6"/>
  <c r="C21" i="6"/>
  <c r="F26" i="28"/>
  <c r="Y26" i="6"/>
  <c r="T19" i="6"/>
  <c r="AJ33" i="6"/>
  <c r="AQ32" i="6"/>
  <c r="E43" i="28"/>
  <c r="H201" i="52"/>
  <c r="P13" i="6"/>
  <c r="N13" i="28"/>
  <c r="O27" i="28"/>
  <c r="W8" i="28"/>
  <c r="AS22" i="6"/>
  <c r="Z37" i="28"/>
  <c r="X34" i="6"/>
  <c r="K22" i="28"/>
  <c r="H277" i="52"/>
  <c r="H21" i="6"/>
  <c r="U37" i="28"/>
  <c r="C13" i="28"/>
  <c r="U20" i="28"/>
  <c r="P17" i="6"/>
  <c r="F30" i="6"/>
  <c r="AX18" i="6"/>
  <c r="K14" i="28"/>
  <c r="N34" i="28"/>
  <c r="AR20" i="6"/>
  <c r="L26" i="28"/>
  <c r="H7" i="28"/>
  <c r="X6" i="28"/>
  <c r="Z28" i="6"/>
  <c r="M14" i="28"/>
  <c r="S27" i="28"/>
  <c r="O42" i="28"/>
  <c r="Q9" i="28"/>
  <c r="E20" i="6"/>
  <c r="S35" i="6"/>
  <c r="AX24" i="6"/>
  <c r="R17" i="6"/>
  <c r="AQ17" i="6"/>
  <c r="T30" i="28"/>
  <c r="W19" i="28"/>
  <c r="U4" i="28"/>
  <c r="V26" i="28"/>
  <c r="J29" i="6"/>
  <c r="V22" i="6"/>
  <c r="V24" i="6"/>
  <c r="O34" i="28"/>
  <c r="T35" i="28"/>
  <c r="Y28" i="6"/>
  <c r="U14" i="6"/>
  <c r="Z38" i="28"/>
  <c r="AF30" i="6"/>
  <c r="S36" i="28"/>
  <c r="AP11" i="6"/>
  <c r="AD19" i="6"/>
  <c r="M17" i="28"/>
  <c r="J22" i="6"/>
  <c r="D33" i="28"/>
  <c r="W34" i="6"/>
  <c r="H267" i="52"/>
  <c r="I28" i="28"/>
  <c r="U13" i="28"/>
  <c r="U5" i="28"/>
  <c r="X31" i="6"/>
  <c r="AJ32" i="6"/>
  <c r="C19" i="28"/>
  <c r="AQ16" i="6"/>
  <c r="AP15" i="6"/>
  <c r="AK17" i="6"/>
  <c r="AM19" i="6"/>
  <c r="AS28" i="6"/>
  <c r="C21" i="28"/>
  <c r="AA33" i="28"/>
  <c r="AG30" i="6"/>
  <c r="AD18" i="6"/>
  <c r="C30" i="6"/>
  <c r="AA34" i="28"/>
  <c r="AC33" i="6"/>
  <c r="N20" i="28"/>
  <c r="K11" i="6"/>
  <c r="AS11" i="6"/>
  <c r="F18" i="6"/>
  <c r="W40" i="28"/>
  <c r="AE35" i="6"/>
  <c r="O18" i="28"/>
  <c r="AH22" i="6"/>
  <c r="G25" i="6"/>
  <c r="AA3" i="28"/>
  <c r="AI16" i="6"/>
  <c r="R24" i="6"/>
  <c r="R4" i="28"/>
  <c r="R25" i="28"/>
  <c r="L18" i="6"/>
  <c r="I40" i="28"/>
  <c r="T14" i="28"/>
  <c r="AT13" i="6"/>
  <c r="H14" i="28"/>
  <c r="O15" i="6"/>
  <c r="L21" i="28"/>
  <c r="I27" i="6"/>
  <c r="O16" i="28"/>
  <c r="X32" i="6"/>
  <c r="Z7" i="28"/>
  <c r="AV16" i="6"/>
  <c r="D42" i="28"/>
  <c r="AM12" i="6"/>
  <c r="H20" i="28"/>
  <c r="V25" i="28"/>
  <c r="H13" i="6"/>
  <c r="W28" i="6"/>
  <c r="E6" i="28"/>
  <c r="Q21" i="28"/>
  <c r="I35" i="6"/>
  <c r="AG13" i="6"/>
  <c r="AS16" i="6"/>
  <c r="L41" i="28"/>
  <c r="R19" i="28"/>
  <c r="AT11" i="6"/>
  <c r="N24" i="6"/>
  <c r="R33" i="6"/>
  <c r="M2" i="28"/>
  <c r="O31" i="28"/>
  <c r="E13" i="6"/>
  <c r="Z31" i="6"/>
  <c r="Z16" i="28"/>
  <c r="T43" i="28"/>
  <c r="K26" i="6"/>
  <c r="S30" i="28"/>
  <c r="F13" i="28"/>
  <c r="AS31" i="6"/>
  <c r="H2" i="28"/>
  <c r="AE29" i="6"/>
  <c r="Y8" i="28"/>
  <c r="C25" i="28"/>
  <c r="T16" i="28"/>
  <c r="J42" i="28"/>
  <c r="R36" i="28"/>
  <c r="I13" i="28"/>
  <c r="C28" i="28"/>
  <c r="AR26" i="6"/>
  <c r="P28" i="28"/>
  <c r="L22" i="6"/>
  <c r="O31" i="6"/>
  <c r="S31" i="28"/>
  <c r="Y31" i="28"/>
  <c r="AN31" i="6"/>
  <c r="O19" i="6"/>
  <c r="N26" i="28"/>
  <c r="AN26" i="6"/>
  <c r="AT28" i="6"/>
  <c r="AA27" i="6"/>
  <c r="AI26" i="6"/>
  <c r="J17" i="28"/>
  <c r="P9" i="28"/>
  <c r="R21" i="28"/>
  <c r="Y34" i="6"/>
  <c r="N42" i="28"/>
  <c r="AI21" i="6"/>
  <c r="AN13" i="6"/>
  <c r="S20" i="28"/>
  <c r="M19" i="6"/>
  <c r="I44" i="28"/>
  <c r="X41" i="28"/>
  <c r="R35" i="6"/>
  <c r="G2" i="28"/>
  <c r="M11" i="6"/>
  <c r="AS23" i="6"/>
  <c r="S20" i="6"/>
  <c r="F24" i="28"/>
  <c r="Q35" i="28"/>
  <c r="P7" i="28"/>
  <c r="E33" i="6"/>
  <c r="M15" i="6"/>
  <c r="W14" i="6"/>
  <c r="T40" i="28"/>
  <c r="AC15" i="6"/>
  <c r="E35" i="28"/>
  <c r="M25" i="28"/>
  <c r="C111" i="52"/>
  <c r="AQ33" i="6"/>
  <c r="P21" i="28"/>
  <c r="S28" i="6"/>
  <c r="K35" i="6"/>
  <c r="U18" i="6"/>
  <c r="C118" i="52"/>
  <c r="L40" i="28"/>
  <c r="S42" i="28"/>
  <c r="I25" i="28"/>
  <c r="V8" i="28"/>
  <c r="K40" i="28"/>
  <c r="Y12" i="6"/>
  <c r="F44" i="28"/>
  <c r="P15" i="28"/>
  <c r="E36" i="28"/>
  <c r="R9" i="28"/>
  <c r="S10" i="28"/>
  <c r="AX29" i="6"/>
  <c r="T13" i="28"/>
  <c r="K27" i="6"/>
  <c r="AT33" i="6"/>
  <c r="W30" i="28"/>
  <c r="AG14" i="6"/>
  <c r="K32" i="6"/>
  <c r="I12" i="28"/>
  <c r="T28" i="28"/>
  <c r="AL30" i="6"/>
  <c r="H29" i="28"/>
  <c r="I30" i="28"/>
  <c r="W12" i="28"/>
  <c r="AH16" i="6"/>
  <c r="D2" i="28"/>
  <c r="M22" i="6"/>
  <c r="X32" i="28"/>
  <c r="Y20" i="6"/>
  <c r="AG29" i="6"/>
  <c r="AH26" i="6"/>
  <c r="D14" i="28"/>
  <c r="AA44" i="28"/>
  <c r="X18" i="6"/>
  <c r="O8" i="28"/>
  <c r="AK19" i="6"/>
  <c r="E31" i="6"/>
  <c r="Q20" i="28"/>
  <c r="V39" i="28"/>
  <c r="E12" i="6"/>
  <c r="U14" i="28"/>
  <c r="J21" i="28"/>
  <c r="L17" i="28"/>
  <c r="AL21" i="6"/>
  <c r="AJ14" i="6"/>
  <c r="T36" i="28"/>
  <c r="C40" i="28"/>
  <c r="L27" i="28"/>
  <c r="C10" i="28"/>
  <c r="Z13" i="28"/>
  <c r="AK26" i="6"/>
  <c r="Q42" i="28"/>
  <c r="AK33" i="6"/>
  <c r="I21" i="28"/>
  <c r="AS30" i="6"/>
  <c r="J12" i="6"/>
  <c r="H280" i="52"/>
  <c r="AO13" i="6"/>
  <c r="AC25" i="6"/>
  <c r="G28" i="28"/>
  <c r="Y22" i="6"/>
  <c r="E24" i="28"/>
  <c r="L13" i="28"/>
  <c r="M32" i="28"/>
  <c r="P5" i="28"/>
  <c r="W27" i="28"/>
  <c r="K19" i="28"/>
  <c r="J32" i="28"/>
  <c r="W17" i="28"/>
  <c r="I5" i="28"/>
  <c r="I21" i="6"/>
  <c r="K20" i="28"/>
  <c r="P41" i="28"/>
  <c r="AL33" i="6"/>
  <c r="U28" i="28"/>
  <c r="X19" i="28"/>
  <c r="V10" i="28"/>
  <c r="Q26" i="28"/>
  <c r="W7" i="28"/>
  <c r="M21" i="6"/>
  <c r="L39" i="28"/>
  <c r="X29" i="6"/>
  <c r="K16" i="28"/>
  <c r="M23" i="6"/>
  <c r="H108" i="52"/>
  <c r="AN35" i="6"/>
  <c r="O13" i="6"/>
  <c r="J28" i="28"/>
  <c r="AI14" i="6"/>
  <c r="V16" i="6"/>
  <c r="AS17" i="6"/>
  <c r="AR11" i="6"/>
  <c r="Y27" i="6"/>
  <c r="AU27" i="6"/>
  <c r="C20" i="28"/>
  <c r="Y35" i="6"/>
  <c r="AN21" i="6"/>
  <c r="R42" i="28"/>
  <c r="AA35" i="6"/>
  <c r="Q37" i="28"/>
  <c r="AA20" i="6"/>
  <c r="H199" i="52"/>
  <c r="AR18" i="6"/>
  <c r="AD12" i="6"/>
  <c r="G37" i="28"/>
  <c r="V28" i="6"/>
  <c r="I26" i="6"/>
  <c r="S9" i="28"/>
  <c r="AE26" i="6"/>
  <c r="U34" i="6"/>
  <c r="AK11" i="6"/>
  <c r="AA7" i="28"/>
  <c r="AU16" i="6"/>
  <c r="N11" i="28"/>
  <c r="AJ12" i="6"/>
  <c r="L8" i="28"/>
  <c r="G26" i="28"/>
  <c r="F7" i="28"/>
  <c r="H28" i="28"/>
  <c r="AI11" i="6"/>
  <c r="I8" i="28"/>
  <c r="S25" i="28"/>
  <c r="E28" i="28"/>
  <c r="AI18" i="6"/>
  <c r="O19" i="28"/>
  <c r="J32" i="6"/>
  <c r="S6" i="28"/>
  <c r="E28" i="6"/>
  <c r="D4" i="28"/>
  <c r="R2" i="28"/>
  <c r="Z17" i="6"/>
  <c r="Y13" i="6"/>
  <c r="P6" i="28"/>
  <c r="P23" i="6"/>
  <c r="AT35" i="6"/>
  <c r="Y29" i="6"/>
  <c r="G17" i="6"/>
  <c r="V35" i="28"/>
  <c r="AG27" i="6"/>
  <c r="Z44" i="28"/>
  <c r="H23" i="6"/>
  <c r="W13" i="28"/>
  <c r="AC30" i="6"/>
  <c r="AK32" i="6"/>
  <c r="H36" i="28"/>
  <c r="AN30" i="6"/>
  <c r="S40" i="28"/>
  <c r="N18" i="28"/>
  <c r="U23" i="28"/>
  <c r="F11" i="28"/>
  <c r="K4" i="28"/>
  <c r="Q33" i="28"/>
  <c r="AL31" i="6"/>
  <c r="V12" i="6"/>
  <c r="AE14" i="6"/>
  <c r="AS25" i="6"/>
  <c r="G24" i="6"/>
  <c r="AF12" i="6"/>
  <c r="AL13" i="6"/>
  <c r="Y38" i="28"/>
  <c r="AN14" i="6"/>
  <c r="AI27" i="6"/>
  <c r="Y25" i="6"/>
  <c r="AP35" i="6"/>
  <c r="K20" i="6"/>
  <c r="H43" i="28"/>
  <c r="P42" i="28"/>
  <c r="F29" i="28"/>
  <c r="J28" i="6"/>
  <c r="R22" i="28"/>
  <c r="T42" i="28"/>
  <c r="AA39" i="28"/>
  <c r="K25" i="28"/>
  <c r="O24" i="28"/>
  <c r="C42" i="28"/>
  <c r="O14" i="28"/>
  <c r="C39" i="28"/>
  <c r="AJ20" i="6"/>
  <c r="AF11" i="6"/>
  <c r="AS33" i="6"/>
  <c r="AN12" i="6"/>
  <c r="H115" i="52"/>
  <c r="AU11" i="6"/>
  <c r="L10" i="28"/>
  <c r="D18" i="28"/>
  <c r="J39" i="28"/>
  <c r="Y11" i="6"/>
  <c r="AH25" i="6"/>
  <c r="C30" i="28"/>
  <c r="AL29" i="6"/>
  <c r="K28" i="28"/>
  <c r="H110" i="52"/>
  <c r="F15" i="6"/>
  <c r="E30" i="6"/>
  <c r="N32" i="28"/>
  <c r="H15" i="28"/>
  <c r="N32" i="6"/>
  <c r="Z20" i="6"/>
  <c r="Q31" i="28"/>
  <c r="K34" i="6"/>
  <c r="M32" i="6"/>
  <c r="X13" i="6"/>
  <c r="AQ27" i="6"/>
  <c r="X35" i="6"/>
  <c r="R14" i="28"/>
  <c r="P2" i="28"/>
  <c r="V42" i="28"/>
  <c r="AA28" i="28"/>
  <c r="X15" i="28"/>
  <c r="X40" i="28"/>
  <c r="AP29" i="6"/>
  <c r="P31" i="28"/>
  <c r="AO12" i="6"/>
  <c r="AS21" i="6"/>
  <c r="R33" i="28"/>
  <c r="F9" i="28"/>
  <c r="AA29" i="28"/>
  <c r="AS12" i="6"/>
  <c r="AI30" i="6"/>
  <c r="AS26" i="6"/>
  <c r="X15" i="6"/>
  <c r="X24" i="28"/>
  <c r="AT18" i="6"/>
  <c r="M18" i="6"/>
  <c r="J11" i="6"/>
  <c r="AC23" i="6"/>
  <c r="F25" i="6"/>
  <c r="C199" i="52"/>
  <c r="B29" i="28"/>
  <c r="D15" i="28"/>
  <c r="AH18" i="6"/>
  <c r="W11" i="28"/>
  <c r="Y16" i="28"/>
  <c r="Q12" i="28"/>
  <c r="U25" i="28"/>
  <c r="AM21" i="6"/>
  <c r="AI24" i="6"/>
  <c r="S25" i="6"/>
  <c r="U23" i="6"/>
  <c r="AO23" i="6"/>
  <c r="AV14" i="6"/>
  <c r="AD26" i="6"/>
  <c r="V14" i="6"/>
  <c r="T25" i="28"/>
  <c r="AO15" i="6"/>
  <c r="K7" i="28"/>
  <c r="AK12" i="6"/>
  <c r="AS35" i="6"/>
  <c r="R18" i="6"/>
  <c r="AX15" i="6"/>
  <c r="K10" i="28"/>
  <c r="O30" i="6"/>
  <c r="N11" i="6"/>
  <c r="AT29" i="6"/>
  <c r="AD24" i="6"/>
  <c r="L35" i="28"/>
  <c r="I33" i="28"/>
  <c r="L22" i="28"/>
  <c r="AN33" i="6"/>
  <c r="H33" i="28"/>
  <c r="E25" i="28"/>
  <c r="K33" i="6"/>
  <c r="AR23" i="6"/>
  <c r="Q30" i="6"/>
  <c r="G23" i="6"/>
  <c r="J16" i="6"/>
  <c r="AG22" i="6"/>
  <c r="AK21" i="6"/>
  <c r="X31" i="28"/>
  <c r="L20" i="6"/>
  <c r="O35" i="28"/>
  <c r="V20" i="6"/>
  <c r="AM25" i="6"/>
  <c r="S12" i="28"/>
  <c r="AD35" i="6"/>
  <c r="AO20" i="6"/>
  <c r="AA30" i="28"/>
  <c r="D30" i="28"/>
  <c r="AL26" i="6"/>
  <c r="P36" i="28"/>
  <c r="J20" i="28"/>
  <c r="N29" i="6"/>
  <c r="N29" i="28"/>
  <c r="O5" i="28"/>
  <c r="AP24" i="6"/>
  <c r="AF23" i="6"/>
  <c r="AA17" i="6"/>
  <c r="T3" i="28"/>
  <c r="AV11" i="6"/>
  <c r="U8" i="28"/>
  <c r="I29" i="6"/>
  <c r="AC28" i="6"/>
  <c r="S29" i="28"/>
  <c r="I16" i="6"/>
  <c r="AM30" i="6"/>
  <c r="N36" i="28"/>
  <c r="N13" i="6"/>
  <c r="E9" i="28"/>
  <c r="AJ30" i="6"/>
  <c r="C2" i="28"/>
  <c r="AC32" i="6"/>
  <c r="L4" i="28"/>
  <c r="X11" i="28"/>
  <c r="O29" i="28"/>
  <c r="AO28" i="6"/>
  <c r="F10" i="28"/>
  <c r="V32" i="6"/>
  <c r="H11" i="6"/>
  <c r="J27" i="28"/>
  <c r="R30" i="28"/>
  <c r="O43" i="28"/>
  <c r="H17" i="6"/>
  <c r="M26" i="28"/>
  <c r="Q38" i="28"/>
  <c r="L27" i="6"/>
  <c r="E5" i="28"/>
  <c r="S7" i="28"/>
  <c r="AD31" i="6"/>
  <c r="M14" i="6"/>
  <c r="AV20" i="6"/>
  <c r="W22" i="6"/>
  <c r="F15" i="28"/>
  <c r="E15" i="6"/>
  <c r="C108" i="52"/>
  <c r="P10" i="28"/>
  <c r="U18" i="28"/>
  <c r="AJ26" i="6"/>
  <c r="N28" i="6"/>
  <c r="AU25" i="6"/>
  <c r="Q29" i="28"/>
  <c r="D20" i="28"/>
  <c r="P12" i="28"/>
  <c r="H10" i="28"/>
  <c r="AP30" i="6"/>
  <c r="AT16" i="6"/>
  <c r="AE31" i="6"/>
  <c r="N28" i="28"/>
  <c r="F4" i="28"/>
  <c r="U26" i="6"/>
  <c r="AX25" i="6"/>
  <c r="AS19" i="6"/>
  <c r="AU35" i="6"/>
  <c r="N23" i="28"/>
  <c r="D3" i="28"/>
  <c r="O33" i="28"/>
  <c r="AF26" i="6"/>
  <c r="C43" i="28"/>
  <c r="W19" i="6"/>
  <c r="C195" i="52"/>
  <c r="T26" i="28"/>
  <c r="O11" i="6"/>
  <c r="F40" i="28"/>
  <c r="AU20" i="6"/>
  <c r="J17" i="6"/>
  <c r="AJ31" i="6"/>
  <c r="F23" i="6"/>
  <c r="W3" i="28"/>
  <c r="F14" i="28"/>
  <c r="X24" i="6"/>
  <c r="W14" i="28"/>
  <c r="AH33" i="6"/>
  <c r="V17" i="28"/>
  <c r="D10" i="28"/>
  <c r="P24" i="28"/>
  <c r="AF35" i="6"/>
  <c r="T7" i="28"/>
  <c r="G12" i="28"/>
  <c r="AA16" i="28"/>
  <c r="AU13" i="6"/>
  <c r="Z11" i="28"/>
  <c r="Q12" i="6"/>
  <c r="N30" i="28"/>
  <c r="G36" i="28"/>
  <c r="K21" i="6"/>
  <c r="G24" i="28"/>
  <c r="W29" i="6"/>
  <c r="AN22" i="6"/>
  <c r="K27" i="28"/>
  <c r="V21" i="6"/>
  <c r="P26" i="28"/>
  <c r="V21" i="28"/>
  <c r="J20" i="6"/>
  <c r="P29" i="28"/>
  <c r="AL16" i="6"/>
  <c r="D32" i="28"/>
  <c r="S22" i="28"/>
  <c r="J26" i="28"/>
  <c r="K30" i="6"/>
  <c r="AJ25" i="6"/>
  <c r="Q40" i="28"/>
  <c r="Q10" i="28"/>
  <c r="K43" i="28"/>
  <c r="F2" i="28"/>
  <c r="G21" i="6"/>
  <c r="H4" i="28"/>
  <c r="X12" i="6"/>
  <c r="AC22" i="6"/>
  <c r="AP31" i="6"/>
  <c r="L11" i="6"/>
  <c r="AQ12" i="6"/>
  <c r="I34" i="6"/>
  <c r="M15" i="28"/>
  <c r="J4" i="28"/>
  <c r="F33" i="28"/>
  <c r="AM14" i="6"/>
  <c r="AD30" i="6"/>
  <c r="AJ19" i="6"/>
  <c r="V24" i="28"/>
  <c r="AF24" i="6"/>
  <c r="AX21" i="6"/>
  <c r="P40" i="28"/>
  <c r="AA9" i="28"/>
  <c r="C3" i="28"/>
  <c r="Z13" i="6"/>
  <c r="F13" i="6"/>
  <c r="J13" i="6"/>
  <c r="AN25" i="6"/>
  <c r="AA22" i="6"/>
  <c r="V11" i="28"/>
  <c r="W29" i="28"/>
  <c r="AM27" i="6"/>
  <c r="AV27" i="6"/>
  <c r="I20" i="6"/>
  <c r="Q44" i="28"/>
  <c r="G21" i="28"/>
  <c r="C27" i="28"/>
  <c r="R19" i="6"/>
  <c r="K28" i="6"/>
  <c r="J19" i="6"/>
  <c r="V26" i="6"/>
  <c r="X27" i="28"/>
  <c r="T34" i="6"/>
  <c r="AJ24" i="6"/>
  <c r="AV26" i="6"/>
  <c r="C32" i="28"/>
  <c r="E27" i="6"/>
  <c r="Q17" i="28"/>
  <c r="AH27" i="6"/>
  <c r="C206" i="52"/>
  <c r="AQ11" i="6"/>
  <c r="AR13" i="6"/>
  <c r="P25" i="28"/>
  <c r="J19" i="28"/>
  <c r="C14" i="6"/>
  <c r="AD16" i="6"/>
  <c r="P14" i="28"/>
  <c r="AC27" i="6"/>
  <c r="X21" i="6"/>
  <c r="AE22" i="6"/>
  <c r="R18" i="28"/>
  <c r="S39" i="28"/>
  <c r="X25" i="28"/>
  <c r="Z28" i="28"/>
  <c r="E29" i="6"/>
  <c r="AM16" i="6"/>
  <c r="S19" i="28"/>
  <c r="O22" i="28"/>
  <c r="AH32" i="6"/>
  <c r="AS29" i="6"/>
  <c r="Z23" i="28"/>
  <c r="R22" i="6"/>
  <c r="Z25" i="28"/>
  <c r="AR30" i="6"/>
  <c r="W18" i="6"/>
  <c r="AD11" i="6"/>
  <c r="AJ16" i="6"/>
  <c r="L37" i="28"/>
  <c r="AP14" i="6"/>
  <c r="W15" i="28"/>
  <c r="AR19" i="6"/>
  <c r="W17" i="6"/>
  <c r="AM22" i="6"/>
  <c r="R23" i="6"/>
  <c r="Y20" i="28"/>
  <c r="Z39" i="28"/>
  <c r="L29" i="28"/>
  <c r="O32" i="28"/>
  <c r="H190" i="52"/>
  <c r="K22" i="6"/>
  <c r="M35" i="28"/>
  <c r="T8" i="28"/>
  <c r="K29" i="6"/>
  <c r="M41" i="28"/>
  <c r="T20" i="28"/>
  <c r="P18" i="28"/>
  <c r="AK27" i="6"/>
  <c r="F43" i="28"/>
  <c r="AX22" i="6"/>
  <c r="E3" i="28"/>
  <c r="G32" i="6"/>
  <c r="AJ17" i="6"/>
  <c r="Z9" i="28"/>
  <c r="I43" i="28"/>
  <c r="AH29" i="6"/>
  <c r="F19" i="6"/>
  <c r="N14" i="6"/>
  <c r="AP28" i="6"/>
  <c r="Z8" i="28"/>
  <c r="AI28" i="6"/>
  <c r="W33" i="6"/>
  <c r="C18" i="28"/>
  <c r="K38" i="28"/>
  <c r="AR32" i="6"/>
  <c r="G27" i="6"/>
  <c r="G3" i="28"/>
  <c r="M16" i="6"/>
  <c r="H22" i="6"/>
  <c r="Q23" i="6"/>
  <c r="M7" i="28"/>
  <c r="L21" i="6"/>
  <c r="J2" i="28"/>
  <c r="O4" i="28"/>
  <c r="K35" i="28"/>
  <c r="AT30" i="6"/>
  <c r="C35" i="6"/>
  <c r="AM34" i="6"/>
  <c r="L19" i="6"/>
  <c r="E11" i="6"/>
  <c r="Z40" i="28"/>
  <c r="R32" i="28"/>
  <c r="E26" i="6"/>
  <c r="H34" i="6"/>
  <c r="R12" i="28"/>
  <c r="M4" i="28"/>
  <c r="AT32" i="6"/>
  <c r="E37" i="28"/>
  <c r="R14" i="6"/>
  <c r="J25" i="28"/>
  <c r="I17" i="6"/>
  <c r="T16" i="6"/>
  <c r="N19" i="6"/>
  <c r="AM18" i="6"/>
  <c r="C16" i="28"/>
  <c r="AH28" i="6"/>
  <c r="C196" i="52"/>
  <c r="H19" i="28"/>
  <c r="P43" i="28"/>
  <c r="D6" i="28"/>
  <c r="L23" i="6"/>
  <c r="Q26" i="6"/>
  <c r="Q27" i="28"/>
  <c r="Y23" i="6"/>
  <c r="G34" i="6"/>
  <c r="L24" i="6"/>
  <c r="AP21" i="6"/>
  <c r="T12" i="6"/>
  <c r="Z34" i="28"/>
  <c r="K14" i="6"/>
  <c r="F32" i="6"/>
  <c r="AF28" i="6"/>
  <c r="F27" i="6"/>
  <c r="AX30" i="6"/>
  <c r="AN18" i="6"/>
  <c r="I23" i="28"/>
  <c r="AD29" i="6"/>
  <c r="AS15" i="6"/>
  <c r="AF16" i="6"/>
  <c r="AA5" i="28"/>
  <c r="AF20" i="6"/>
  <c r="AR28" i="6"/>
  <c r="H12" i="6"/>
  <c r="AM20" i="6"/>
  <c r="R5" i="28"/>
  <c r="J27" i="6"/>
  <c r="H30" i="6"/>
  <c r="U15" i="28"/>
  <c r="S32" i="28"/>
  <c r="U22" i="28"/>
  <c r="AJ35" i="6"/>
  <c r="W21" i="28"/>
  <c r="AU29" i="6"/>
  <c r="F21" i="6"/>
  <c r="Z26" i="6"/>
  <c r="AX32" i="6"/>
  <c r="P8" i="28"/>
  <c r="AO24" i="6"/>
  <c r="M8" i="28"/>
  <c r="AP12" i="6"/>
  <c r="S19" i="6"/>
  <c r="N40" i="28"/>
  <c r="AC31" i="6"/>
  <c r="S13" i="28"/>
  <c r="AI32" i="6"/>
  <c r="R44" i="28"/>
  <c r="N37" i="28"/>
  <c r="V32" i="28"/>
  <c r="J14" i="6"/>
  <c r="E16" i="6"/>
  <c r="Y13" i="28"/>
  <c r="Z20" i="28"/>
  <c r="AP26" i="6"/>
  <c r="Y44" i="28"/>
  <c r="C105" i="52"/>
  <c r="C119" i="52"/>
  <c r="X7" i="28"/>
  <c r="O12" i="28"/>
  <c r="G18" i="28"/>
  <c r="I31" i="28"/>
  <c r="U15" i="6"/>
  <c r="R26" i="28"/>
  <c r="AN27" i="6"/>
  <c r="O15" i="28"/>
  <c r="E44" i="28"/>
  <c r="E17" i="28"/>
  <c r="H209" i="52"/>
  <c r="Q14" i="6"/>
  <c r="W38" i="28"/>
  <c r="AM24" i="6"/>
  <c r="C208" i="52"/>
  <c r="V19" i="28"/>
  <c r="H191" i="52"/>
  <c r="L18" i="28"/>
  <c r="F5" i="28"/>
  <c r="J35" i="28"/>
  <c r="AK25" i="6"/>
  <c r="J35" i="6"/>
  <c r="N8" i="28"/>
  <c r="X34" i="28"/>
  <c r="R10" i="28"/>
  <c r="AG35" i="6"/>
  <c r="C29" i="6"/>
  <c r="AM35" i="6"/>
  <c r="J24" i="6"/>
  <c r="F35" i="6"/>
  <c r="H279" i="52"/>
  <c r="AT26" i="6"/>
  <c r="AE23" i="6"/>
  <c r="O25" i="28"/>
  <c r="AN34" i="6"/>
  <c r="V25" i="6"/>
  <c r="Q11" i="28"/>
  <c r="C198" i="52"/>
  <c r="R16" i="6"/>
  <c r="G18" i="6"/>
  <c r="R8" i="28"/>
  <c r="H27" i="28"/>
  <c r="AF21" i="6"/>
  <c r="F22" i="6"/>
  <c r="X30" i="28"/>
  <c r="AS27" i="6"/>
  <c r="AA14" i="6"/>
  <c r="AP18" i="6"/>
  <c r="G13" i="28"/>
  <c r="AT24" i="6"/>
  <c r="J12" i="28"/>
  <c r="H177" i="52"/>
  <c r="J18" i="6"/>
  <c r="F37" i="28"/>
  <c r="AH35" i="6"/>
  <c r="AQ31" i="6"/>
  <c r="J34" i="6"/>
  <c r="AC14" i="6"/>
  <c r="L38" i="28"/>
  <c r="E23" i="6"/>
  <c r="A270" i="52"/>
  <c r="AA32" i="6"/>
  <c r="AE17" i="6"/>
  <c r="K12" i="28"/>
  <c r="AL11" i="6"/>
  <c r="AM23" i="6"/>
  <c r="AO14" i="6"/>
  <c r="AA11" i="6"/>
  <c r="R7" i="28"/>
  <c r="I35" i="28"/>
  <c r="Y9" i="28"/>
  <c r="N9" i="28"/>
  <c r="S24" i="28"/>
  <c r="M36" i="28"/>
  <c r="AE19" i="6"/>
  <c r="V16" i="28"/>
  <c r="K13" i="6"/>
  <c r="H29" i="6"/>
  <c r="C11" i="6"/>
  <c r="M9" i="28"/>
  <c r="AA42" i="28"/>
  <c r="O38" i="28"/>
  <c r="U24" i="6"/>
  <c r="I37" i="28"/>
  <c r="AJ15" i="6"/>
  <c r="G30" i="28"/>
  <c r="M12" i="28"/>
  <c r="Q21" i="6"/>
  <c r="F25" i="28"/>
  <c r="AD13" i="6"/>
  <c r="P24" i="6"/>
  <c r="AX27" i="6"/>
  <c r="S41" i="28"/>
  <c r="U35" i="6"/>
  <c r="K24" i="28"/>
  <c r="G42" i="28"/>
  <c r="AG33" i="6"/>
  <c r="T32" i="28"/>
  <c r="C6" i="28"/>
  <c r="Q4" i="28"/>
  <c r="P35" i="6"/>
  <c r="L34" i="6"/>
  <c r="W22" i="28"/>
  <c r="G11" i="28"/>
  <c r="M30" i="6"/>
  <c r="AH34" i="6"/>
  <c r="X8" i="28"/>
  <c r="Y16" i="6"/>
  <c r="V7" i="28"/>
  <c r="O29" i="6"/>
  <c r="AF17" i="6"/>
  <c r="K25" i="6"/>
  <c r="L31" i="6"/>
  <c r="M3" i="28"/>
  <c r="U6" i="28"/>
  <c r="AD15" i="6"/>
  <c r="AA13" i="28"/>
  <c r="E19" i="28"/>
  <c r="AL32" i="6"/>
  <c r="AG19" i="6"/>
  <c r="Y23" i="28"/>
  <c r="V36" i="28"/>
  <c r="V11" i="6"/>
  <c r="F31" i="28"/>
  <c r="G16" i="28"/>
  <c r="I32" i="28"/>
  <c r="AQ28" i="6"/>
  <c r="AC12" i="6"/>
  <c r="G14" i="6"/>
  <c r="Y34" i="28"/>
  <c r="Y30" i="28"/>
  <c r="AX26" i="6"/>
  <c r="AU12" i="6"/>
  <c r="K6" i="28"/>
  <c r="AC35" i="6"/>
  <c r="AL17" i="6"/>
  <c r="H31" i="28"/>
  <c r="Y32" i="6"/>
  <c r="X14" i="28"/>
  <c r="AA36" i="28"/>
  <c r="B28" i="28"/>
  <c r="P11" i="28"/>
  <c r="H189" i="52"/>
  <c r="J31" i="6"/>
  <c r="AO33" i="6"/>
  <c r="AI17" i="6"/>
  <c r="U16" i="6"/>
  <c r="T31" i="6"/>
  <c r="N15" i="28"/>
  <c r="W31" i="6"/>
  <c r="G4" i="28"/>
  <c r="E38" i="28"/>
  <c r="E22" i="6"/>
  <c r="L30" i="6"/>
  <c r="F16" i="6"/>
  <c r="C194" i="52"/>
  <c r="AO16" i="6"/>
  <c r="D40" i="28"/>
  <c r="N41" i="28"/>
  <c r="G25" i="28"/>
  <c r="Q25" i="28"/>
  <c r="H16" i="28"/>
  <c r="M37" i="28"/>
  <c r="AJ23" i="6"/>
  <c r="AA15" i="6"/>
  <c r="V18" i="28"/>
  <c r="E18" i="6"/>
  <c r="X42" i="28"/>
  <c r="W12" i="6"/>
  <c r="V34" i="28"/>
  <c r="M17" i="6"/>
  <c r="Z21" i="28"/>
  <c r="X43" i="28"/>
  <c r="G33" i="6"/>
  <c r="AG31" i="6"/>
  <c r="C31" i="28"/>
  <c r="AQ30" i="6"/>
  <c r="AH19" i="6"/>
  <c r="AM17" i="6"/>
  <c r="R32" i="6"/>
  <c r="AQ18" i="6"/>
  <c r="AP33" i="6"/>
  <c r="H30" i="28"/>
  <c r="V20" i="28"/>
  <c r="U32" i="28"/>
  <c r="G28" i="6"/>
  <c r="W23" i="28"/>
  <c r="L28" i="6"/>
  <c r="S8" i="28"/>
  <c r="U42" i="28"/>
  <c r="M19" i="28"/>
  <c r="AK31" i="6"/>
  <c r="G6" i="28"/>
  <c r="H198" i="52"/>
  <c r="AE15" i="6"/>
  <c r="I25" i="6"/>
  <c r="Q34" i="28"/>
  <c r="G33" i="28"/>
  <c r="AP13" i="6"/>
  <c r="C41" i="28"/>
  <c r="H268" i="52"/>
  <c r="AE32" i="6"/>
  <c r="N30" i="6"/>
  <c r="S22" i="6"/>
  <c r="AT31" i="6"/>
  <c r="G39" i="28"/>
  <c r="AH21" i="6"/>
  <c r="G13" i="6"/>
  <c r="Z41" i="28"/>
  <c r="H21" i="28"/>
  <c r="R41" i="28"/>
  <c r="AL34" i="6"/>
  <c r="Z3" i="28"/>
  <c r="J24" i="28"/>
  <c r="AN23" i="6"/>
  <c r="W44" i="28"/>
  <c r="Q8" i="28"/>
  <c r="L14" i="28"/>
  <c r="H18" i="6"/>
  <c r="AG15" i="6"/>
  <c r="AR24" i="6"/>
  <c r="P16" i="28"/>
  <c r="Q25" i="6"/>
  <c r="J29" i="28"/>
  <c r="N16" i="28"/>
  <c r="Z30" i="6"/>
  <c r="AI15" i="6"/>
  <c r="K26" i="28"/>
  <c r="N18" i="6"/>
  <c r="F6" i="28"/>
  <c r="G22" i="28"/>
  <c r="AE18" i="6"/>
  <c r="T33" i="28"/>
  <c r="L12" i="6"/>
  <c r="AA23" i="6"/>
  <c r="AO29" i="6"/>
  <c r="R37" i="28"/>
  <c r="N19" i="28"/>
  <c r="Z33" i="28"/>
  <c r="D11" i="28"/>
  <c r="N33" i="28"/>
  <c r="S34" i="6"/>
  <c r="K30" i="28"/>
  <c r="D8" i="28"/>
  <c r="AF14" i="6"/>
  <c r="Y26" i="28"/>
  <c r="Z25" i="6"/>
  <c r="AJ21" i="6"/>
  <c r="I41" i="28"/>
  <c r="Q28" i="28"/>
  <c r="N27" i="28"/>
  <c r="AS34" i="6"/>
  <c r="G26" i="6"/>
  <c r="U17" i="6"/>
  <c r="AH20" i="6"/>
  <c r="K16" i="6"/>
  <c r="S35" i="28"/>
  <c r="I14" i="6"/>
  <c r="Z29" i="6"/>
  <c r="T24" i="6"/>
  <c r="Z2" i="28"/>
  <c r="K31" i="6"/>
  <c r="C120" i="52"/>
  <c r="Y30" i="6"/>
  <c r="T18" i="28"/>
  <c r="AQ35" i="6"/>
  <c r="AK18" i="6"/>
  <c r="K5" i="28"/>
  <c r="X10" i="28"/>
  <c r="P16" i="6"/>
  <c r="F42" i="28"/>
  <c r="Z14" i="28"/>
  <c r="N31" i="28"/>
  <c r="V4" i="28"/>
  <c r="N10" i="28"/>
  <c r="D22" i="28"/>
  <c r="C31" i="6"/>
  <c r="C12" i="28"/>
  <c r="P35" i="28"/>
  <c r="S27" i="6"/>
  <c r="AC18" i="6"/>
  <c r="AO26" i="6"/>
  <c r="T30" i="6"/>
  <c r="AS32" i="6"/>
  <c r="A181" i="52"/>
  <c r="P30" i="28"/>
  <c r="W27" i="6"/>
  <c r="Y41" i="28"/>
  <c r="Q35" i="6"/>
  <c r="H112" i="52"/>
  <c r="S43" i="28"/>
  <c r="N22" i="28"/>
  <c r="G17" i="28"/>
  <c r="G15" i="28"/>
  <c r="N43" i="28"/>
  <c r="P39" i="28"/>
  <c r="S23" i="28"/>
  <c r="R25" i="6"/>
  <c r="D16" i="28"/>
  <c r="P31" i="6"/>
  <c r="T6" i="28"/>
  <c r="X37" i="28"/>
  <c r="J22" i="28"/>
  <c r="N27" i="6"/>
  <c r="AP19" i="6"/>
  <c r="S11" i="28"/>
  <c r="W31" i="28"/>
  <c r="T2" i="28"/>
  <c r="AR31" i="6"/>
  <c r="H25" i="28"/>
  <c r="E32" i="28"/>
  <c r="V30" i="28"/>
  <c r="AF18" i="6"/>
  <c r="L6" i="28"/>
  <c r="C27" i="6"/>
  <c r="AS20" i="6"/>
  <c r="J26" i="6"/>
  <c r="M29" i="28"/>
  <c r="H20" i="6"/>
  <c r="T31" i="28"/>
  <c r="L32" i="6"/>
  <c r="C115" i="52"/>
  <c r="AX33" i="6"/>
  <c r="AK35" i="6"/>
  <c r="AH14" i="6"/>
  <c r="E8" i="28"/>
  <c r="M35" i="6"/>
  <c r="Y18" i="28"/>
  <c r="Y6" i="28"/>
  <c r="L33" i="6"/>
  <c r="AN16" i="6"/>
  <c r="P3" i="28"/>
  <c r="X11" i="6"/>
  <c r="U19" i="28"/>
  <c r="Z16" i="6"/>
  <c r="U19" i="6"/>
  <c r="AP25" i="6"/>
  <c r="P14" i="6"/>
  <c r="G11" i="6"/>
  <c r="Y14" i="28"/>
  <c r="M38" i="28"/>
  <c r="AD22" i="6"/>
  <c r="J44" i="28"/>
  <c r="AR16" i="6"/>
  <c r="I6" i="28"/>
  <c r="P34" i="6"/>
  <c r="S37" i="28"/>
  <c r="C15" i="28"/>
  <c r="Q32" i="6"/>
  <c r="I20" i="28"/>
  <c r="Z33" i="6"/>
  <c r="C209" i="52"/>
  <c r="F41" i="28"/>
  <c r="N23" i="6"/>
  <c r="L29" i="6"/>
  <c r="V6" i="28"/>
  <c r="M20" i="6"/>
  <c r="AG25" i="6"/>
  <c r="V35" i="6"/>
  <c r="W13" i="6"/>
  <c r="M25" i="6"/>
  <c r="W11" i="6"/>
  <c r="H9" i="28"/>
  <c r="E11" i="28"/>
  <c r="O16" i="6"/>
  <c r="AV18" i="6"/>
  <c r="X22" i="6"/>
  <c r="C24" i="28"/>
  <c r="T27" i="28"/>
  <c r="P33" i="28"/>
  <c r="AL22" i="6"/>
  <c r="H109" i="52"/>
  <c r="AX31" i="6"/>
  <c r="X30" i="6"/>
  <c r="R27" i="28"/>
  <c r="H19" i="6"/>
  <c r="Q29" i="6"/>
  <c r="H16" i="6"/>
  <c r="AE20" i="6"/>
  <c r="AA25" i="28"/>
  <c r="AL35" i="6"/>
  <c r="O44" i="28"/>
  <c r="P38" i="28"/>
  <c r="P19" i="28"/>
  <c r="Q20" i="6"/>
  <c r="C121" i="52"/>
  <c r="V15" i="28"/>
  <c r="R39" i="28"/>
  <c r="X35" i="28"/>
  <c r="Q41" i="28"/>
  <c r="G43" i="28"/>
  <c r="K3" i="28"/>
  <c r="AA18" i="6"/>
  <c r="H18" i="28"/>
  <c r="U11" i="6"/>
  <c r="AN15" i="6"/>
  <c r="N14" i="28"/>
  <c r="R24" i="28"/>
  <c r="U21" i="28"/>
  <c r="P17" i="28"/>
  <c r="T38" i="28"/>
  <c r="AR27" i="6"/>
  <c r="W35" i="6"/>
  <c r="AA11" i="28"/>
  <c r="K11" i="28"/>
  <c r="AE11" i="6"/>
  <c r="N31" i="6"/>
  <c r="O25" i="6"/>
  <c r="I28" i="6"/>
  <c r="Q23" i="28"/>
  <c r="T17" i="28"/>
  <c r="U17" i="28"/>
  <c r="U36" i="28"/>
  <c r="N25" i="6"/>
  <c r="K34" i="28"/>
  <c r="L23" i="28"/>
  <c r="Z19" i="28"/>
  <c r="AV32" i="6"/>
  <c r="W20" i="6"/>
  <c r="K33" i="28"/>
  <c r="T29" i="6"/>
  <c r="AG23" i="6"/>
  <c r="AO17" i="6"/>
  <c r="P32" i="6"/>
  <c r="AD33" i="6"/>
  <c r="AI23" i="6"/>
  <c r="S34" i="28"/>
  <c r="L24" i="28"/>
  <c r="Y14" i="6"/>
  <c r="L12" i="28"/>
  <c r="Z26" i="28"/>
  <c r="P34" i="28"/>
  <c r="I36" i="28"/>
  <c r="AP27" i="6"/>
  <c r="Y33" i="6"/>
  <c r="U21" i="6"/>
  <c r="H111" i="52"/>
  <c r="AN20" i="6"/>
  <c r="G19" i="6"/>
  <c r="G14" i="28"/>
  <c r="Q13" i="28"/>
  <c r="R26" i="6"/>
  <c r="AA26" i="28"/>
  <c r="H5" i="28"/>
  <c r="AG28" i="6"/>
  <c r="G5" i="28"/>
  <c r="O20" i="6"/>
  <c r="J10" i="28"/>
  <c r="G20" i="28"/>
  <c r="H17" i="28"/>
  <c r="Z24" i="28"/>
  <c r="T15" i="28"/>
  <c r="P13" i="28"/>
  <c r="Q11" i="6"/>
  <c r="AV12" i="6"/>
  <c r="E2" i="28"/>
  <c r="X23" i="6"/>
  <c r="C13" i="6"/>
  <c r="V27" i="28"/>
  <c r="N7" i="28"/>
  <c r="AP22" i="6"/>
  <c r="X28" i="6"/>
  <c r="AV21" i="6"/>
  <c r="AM13" i="6"/>
  <c r="S5" i="28"/>
  <c r="U38" i="28"/>
  <c r="AX28" i="6"/>
  <c r="T10" i="28"/>
  <c r="F31" i="6"/>
  <c r="R21" i="6"/>
  <c r="X21" i="28"/>
  <c r="C107" i="52"/>
  <c r="G44" i="28"/>
  <c r="W24" i="6"/>
  <c r="T41" i="28"/>
  <c r="R20" i="6"/>
  <c r="M33" i="28"/>
  <c r="V23" i="28"/>
  <c r="AX34" i="6"/>
  <c r="K42" i="28"/>
  <c r="D43" i="28"/>
  <c r="AM15" i="6"/>
  <c r="E18" i="28"/>
  <c r="Q39" i="28"/>
  <c r="C29" i="28"/>
  <c r="F22" i="28"/>
  <c r="I9" i="28"/>
  <c r="S26" i="6"/>
  <c r="AA33" i="6"/>
  <c r="P28" i="6"/>
  <c r="F34" i="28"/>
  <c r="AH30" i="6"/>
  <c r="F27" i="28"/>
  <c r="Q5" i="28"/>
  <c r="S11" i="6"/>
  <c r="AO30" i="6"/>
  <c r="E25" i="6"/>
  <c r="M27" i="28"/>
  <c r="R34" i="28"/>
  <c r="T33" i="6"/>
  <c r="T27" i="6"/>
  <c r="AE34" i="6"/>
  <c r="X44" i="28"/>
  <c r="D27" i="28"/>
  <c r="I18" i="6"/>
  <c r="AM29" i="6"/>
  <c r="V14" i="28"/>
  <c r="AS13" i="6"/>
  <c r="V38" i="28"/>
  <c r="Q3" i="28"/>
  <c r="P18" i="6"/>
  <c r="AA43" i="28"/>
  <c r="Q33" i="6"/>
  <c r="AA4" i="28"/>
  <c r="C37" i="28"/>
  <c r="H11" i="28"/>
  <c r="U44" i="28"/>
  <c r="Y21" i="6"/>
  <c r="H22" i="28"/>
  <c r="Y4" i="28"/>
  <c r="H31" i="6"/>
  <c r="E27" i="28"/>
  <c r="AT12" i="6"/>
  <c r="D28" i="28"/>
  <c r="J36" i="28"/>
  <c r="N25" i="28"/>
  <c r="Y3" i="28"/>
  <c r="K44" i="28"/>
  <c r="I7" i="28"/>
  <c r="U13" i="6"/>
  <c r="S29" i="6"/>
  <c r="U43" i="28"/>
  <c r="AA31" i="28"/>
  <c r="Z15" i="28"/>
  <c r="H200" i="52"/>
  <c r="G22" i="6"/>
  <c r="AA24" i="6"/>
  <c r="W28" i="28"/>
  <c r="L31" i="28"/>
  <c r="V33" i="28"/>
  <c r="N21" i="28"/>
  <c r="W32" i="28"/>
  <c r="K21" i="28"/>
  <c r="R17" i="28"/>
  <c r="J21" i="6"/>
  <c r="K2" i="28"/>
  <c r="L2" i="28"/>
  <c r="X22" i="28"/>
  <c r="X23" i="28"/>
  <c r="I42" i="28"/>
  <c r="AA31" i="6"/>
  <c r="X20" i="28"/>
  <c r="AJ27" i="6"/>
  <c r="J40" i="28"/>
  <c r="V33" i="6"/>
  <c r="R43" i="28"/>
  <c r="AK20" i="6"/>
  <c r="AC17" i="6"/>
  <c r="AP17" i="6"/>
  <c r="M34" i="28"/>
  <c r="F21" i="28"/>
  <c r="Y15" i="28"/>
  <c r="U12" i="6"/>
  <c r="L42" i="28"/>
  <c r="AV24" i="6"/>
  <c r="Z35" i="28"/>
  <c r="S13" i="6"/>
  <c r="AE33" i="6"/>
  <c r="D25" i="28"/>
  <c r="AF32" i="6"/>
  <c r="X26" i="28"/>
  <c r="AC19" i="6"/>
  <c r="R28" i="28"/>
  <c r="AV15" i="6"/>
  <c r="H34" i="28"/>
  <c r="AQ19" i="6"/>
  <c r="AA40" i="28"/>
  <c r="P21" i="6"/>
  <c r="Y11" i="28"/>
  <c r="S26" i="28"/>
  <c r="AK30" i="6"/>
  <c r="R29" i="28"/>
  <c r="D7" i="28"/>
  <c r="W43" i="28"/>
  <c r="R16" i="28"/>
  <c r="W9" i="36" s="1"/>
  <c r="O26" i="28"/>
  <c r="AO35" i="6"/>
  <c r="J8" i="28"/>
  <c r="E29" i="28"/>
  <c r="AK15" i="6"/>
  <c r="O27" i="6"/>
  <c r="G35" i="6"/>
  <c r="AL15" i="6"/>
  <c r="AL24" i="6"/>
  <c r="AK28" i="6"/>
  <c r="V18" i="6"/>
  <c r="AG34" i="6"/>
  <c r="AJ29" i="6"/>
  <c r="D19" i="28"/>
  <c r="C23" i="28"/>
  <c r="P37" i="28"/>
  <c r="AJ28" i="6"/>
  <c r="C22" i="6"/>
  <c r="N24" i="28"/>
  <c r="H38" i="28"/>
  <c r="W39" i="28"/>
  <c r="Y25" i="28"/>
  <c r="AG21" i="6"/>
  <c r="E21" i="28"/>
  <c r="J37" i="28"/>
  <c r="Q7" i="28"/>
  <c r="F16" i="28"/>
  <c r="G29" i="28"/>
  <c r="Y5" i="28"/>
  <c r="C28" i="6"/>
  <c r="Y21" i="28"/>
  <c r="AV22" i="6"/>
  <c r="Y27" i="28"/>
  <c r="U12" i="28"/>
  <c r="E10" i="28"/>
  <c r="T44" i="28"/>
  <c r="H6" i="28"/>
  <c r="L36" i="28"/>
  <c r="AR12" i="6"/>
  <c r="X26" i="6"/>
  <c r="L13" i="6"/>
  <c r="J5" i="28"/>
  <c r="I11" i="6"/>
  <c r="H278" i="52"/>
  <c r="AV19" i="6"/>
  <c r="L33" i="28"/>
  <c r="Q30" i="28"/>
  <c r="AI19" i="6"/>
  <c r="C33" i="6"/>
  <c r="L25" i="28"/>
  <c r="AA41" i="28"/>
  <c r="I16" i="28"/>
  <c r="AA29" i="6"/>
  <c r="M26" i="6"/>
  <c r="W37" i="28"/>
  <c r="P20" i="6"/>
  <c r="G27" i="28"/>
  <c r="T18" i="6"/>
  <c r="T24" i="28"/>
  <c r="AA19" i="28"/>
  <c r="Z21" i="6"/>
  <c r="X25" i="6"/>
  <c r="Y36" i="28"/>
  <c r="AO19" i="6"/>
  <c r="O18" i="6"/>
  <c r="G15" i="6"/>
  <c r="AF25" i="6"/>
  <c r="H197" i="52"/>
  <c r="U41" i="28"/>
  <c r="Q24" i="6"/>
  <c r="AK24" i="6"/>
  <c r="M31" i="28"/>
  <c r="H41" i="28"/>
  <c r="AF22" i="6"/>
  <c r="AR25" i="6"/>
  <c r="S2" i="28"/>
  <c r="E26" i="28"/>
  <c r="O23" i="6"/>
  <c r="AR35" i="6"/>
  <c r="AA12" i="6"/>
  <c r="W9" i="34"/>
  <c r="D36" i="28"/>
  <c r="C16" i="6"/>
  <c r="AE27" i="6"/>
  <c r="L11" i="28"/>
  <c r="H188" i="52"/>
  <c r="AA23" i="28"/>
  <c r="AL28" i="6"/>
  <c r="D17" i="28"/>
  <c r="N12" i="6"/>
  <c r="V22" i="28"/>
  <c r="V44" i="28"/>
  <c r="AA26" i="6"/>
  <c r="Y29" i="28"/>
  <c r="V13" i="6"/>
  <c r="M24" i="6"/>
  <c r="AL14" i="6"/>
  <c r="AU21" i="6"/>
  <c r="V23" i="6"/>
  <c r="J9" i="28"/>
  <c r="AN28" i="6"/>
  <c r="C117" i="52"/>
  <c r="D26" i="28"/>
  <c r="W32" i="6"/>
  <c r="AU33" i="6"/>
  <c r="S32" i="6"/>
  <c r="AM28" i="6"/>
  <c r="AA35" i="28"/>
  <c r="Z24" i="6"/>
  <c r="E17" i="6"/>
  <c r="F28" i="28"/>
  <c r="AV23" i="6"/>
  <c r="V37" i="28"/>
  <c r="C20" i="6"/>
  <c r="J18" i="28"/>
  <c r="T22" i="28"/>
  <c r="W2" i="28"/>
  <c r="N17" i="28"/>
  <c r="T17" i="6"/>
  <c r="K9" i="28"/>
  <c r="L5" i="28"/>
  <c r="U39" i="28"/>
  <c r="R11" i="6"/>
  <c r="O20" i="28"/>
  <c r="AQ13" i="6"/>
  <c r="AA27" i="28"/>
  <c r="E32" i="6"/>
  <c r="M23" i="28"/>
  <c r="M6" i="28"/>
  <c r="E39" i="28"/>
  <c r="W25" i="28"/>
  <c r="T22" i="6"/>
  <c r="D44" i="28"/>
  <c r="Q31" i="6"/>
  <c r="N2" i="28"/>
  <c r="W9" i="32" s="1"/>
  <c r="AG24" i="6"/>
  <c r="Z15" i="6"/>
  <c r="R34" i="6"/>
  <c r="H15" i="6"/>
  <c r="L19" i="28"/>
  <c r="H24" i="6"/>
  <c r="G30" i="6"/>
  <c r="E23" i="28"/>
  <c r="W9" i="14" s="1"/>
  <c r="Q24" i="28"/>
  <c r="W9" i="35" s="1"/>
  <c r="I30" i="6"/>
  <c r="AF31" i="6"/>
  <c r="F18" i="28"/>
  <c r="W9" i="15" s="1"/>
  <c r="O24" i="6"/>
  <c r="G40" i="28"/>
  <c r="W7" i="7"/>
  <c r="X33" i="6"/>
  <c r="AD32" i="6"/>
  <c r="AS24" i="6"/>
  <c r="L16" i="28"/>
  <c r="D13" i="28"/>
  <c r="W18" i="28"/>
  <c r="T19" i="28"/>
  <c r="AX35" i="6"/>
  <c r="J43" i="28"/>
  <c r="AA2" i="28"/>
  <c r="M11" i="28"/>
  <c r="X2" i="28"/>
  <c r="AA37" i="28"/>
  <c r="C204" i="52"/>
  <c r="C23" i="6"/>
  <c r="C25" i="6"/>
  <c r="AT17" i="6"/>
  <c r="AE25" i="6"/>
  <c r="AO21" i="6"/>
  <c r="M21" i="28"/>
  <c r="Q43" i="28"/>
  <c r="X12" i="28"/>
  <c r="W9" i="42" s="1"/>
  <c r="W25" i="6"/>
  <c r="L15" i="28"/>
  <c r="M39" i="28"/>
  <c r="AX23" i="6"/>
  <c r="Z32" i="28"/>
  <c r="T29" i="28"/>
  <c r="J31" i="28"/>
  <c r="AE21" i="6"/>
  <c r="AA38" i="28"/>
  <c r="AU30" i="6"/>
  <c r="R15" i="6"/>
  <c r="O30" i="28"/>
  <c r="AM32" i="6"/>
  <c r="V31" i="28"/>
  <c r="M29" i="6"/>
  <c r="G35" i="28"/>
  <c r="W9" i="16" s="1"/>
  <c r="P22" i="6"/>
  <c r="I34" i="28"/>
  <c r="W9" i="17"/>
  <c r="K39" i="28"/>
  <c r="W9" i="20" s="1"/>
  <c r="W9" i="43"/>
  <c r="W9" i="21"/>
  <c r="W9" i="18"/>
  <c r="W9" i="40"/>
  <c r="W9" i="31"/>
  <c r="W9" i="25"/>
  <c r="W9" i="44"/>
  <c r="W9" i="19"/>
  <c r="W9" i="33"/>
  <c r="F32" i="48" l="1"/>
  <c r="F44" i="48"/>
  <c r="AW23" i="6"/>
  <c r="E32" i="48" s="1"/>
  <c r="D32" i="48"/>
  <c r="D28" i="48"/>
  <c r="AW19" i="6"/>
  <c r="E28" i="48" s="1"/>
  <c r="D31" i="48"/>
  <c r="AW22" i="6"/>
  <c r="E31" i="48" s="1"/>
  <c r="D24" i="48"/>
  <c r="AW15" i="6"/>
  <c r="E24" i="48" s="1"/>
  <c r="D33" i="48"/>
  <c r="AW24" i="6"/>
  <c r="E33" i="48" s="1"/>
  <c r="F43" i="48"/>
  <c r="F37" i="48"/>
  <c r="AW21" i="6"/>
  <c r="E30" i="48" s="1"/>
  <c r="D30" i="48"/>
  <c r="AW12" i="6"/>
  <c r="E21" i="48" s="1"/>
  <c r="D21" i="48"/>
  <c r="AW32" i="6"/>
  <c r="E41" i="48" s="1"/>
  <c r="D41" i="48"/>
  <c r="F40" i="48"/>
  <c r="D27" i="48"/>
  <c r="AW18" i="6"/>
  <c r="E27" i="48" s="1"/>
  <c r="F42" i="48"/>
  <c r="F35" i="48"/>
  <c r="F36" i="48"/>
  <c r="F41" i="48"/>
  <c r="F39" i="48"/>
  <c r="F31" i="48"/>
  <c r="D35" i="48"/>
  <c r="AW26" i="6"/>
  <c r="E35" i="48" s="1"/>
  <c r="D36" i="48"/>
  <c r="AW27" i="6"/>
  <c r="E36" i="48" s="1"/>
  <c r="F30" i="48"/>
  <c r="J4" i="29"/>
  <c r="F34" i="48"/>
  <c r="D29" i="48"/>
  <c r="AW20" i="6"/>
  <c r="E29" i="48" s="1"/>
  <c r="AV36" i="6"/>
  <c r="D46" i="48" s="1"/>
  <c r="D20" i="48"/>
  <c r="F24" i="48"/>
  <c r="D23" i="48"/>
  <c r="AW14" i="6"/>
  <c r="E23" i="48" s="1"/>
  <c r="F38" i="48"/>
  <c r="D25" i="48"/>
  <c r="AW16" i="6"/>
  <c r="E25" i="48" s="1"/>
  <c r="F33" i="48"/>
  <c r="F27" i="48"/>
  <c r="D40" i="48"/>
  <c r="AW31" i="6"/>
  <c r="E40" i="48" s="1"/>
  <c r="D26" i="48"/>
  <c r="AW17" i="6"/>
  <c r="E26" i="48" s="1"/>
  <c r="AW13" i="6"/>
  <c r="E22" i="48" s="1"/>
  <c r="D22" i="48"/>
  <c r="D43" i="48"/>
  <c r="AW34" i="6"/>
  <c r="E43" i="48" s="1"/>
  <c r="AF19" i="28"/>
  <c r="F23" i="48"/>
  <c r="D44" i="48"/>
  <c r="AW35" i="6"/>
  <c r="E44" i="48" s="1"/>
  <c r="D39" i="48"/>
  <c r="AW30" i="6"/>
  <c r="E39" i="48" s="1"/>
  <c r="D34" i="48"/>
  <c r="AW25" i="6"/>
  <c r="E34" i="48" s="1"/>
  <c r="F26" i="48"/>
  <c r="F25" i="48"/>
  <c r="F20" i="48"/>
  <c r="AX36" i="6"/>
  <c r="F46" i="48" s="1"/>
  <c r="AZ36" i="6"/>
  <c r="D38" i="48"/>
  <c r="AW29" i="6"/>
  <c r="E38" i="48" s="1"/>
  <c r="F29" i="48"/>
  <c r="F21" i="48"/>
  <c r="F28" i="48"/>
  <c r="F22" i="48"/>
  <c r="D42" i="48"/>
  <c r="AW33" i="6"/>
  <c r="E42" i="48" s="1"/>
  <c r="AW28" i="6"/>
  <c r="E37" i="48" s="1"/>
  <c r="D37" i="48"/>
  <c r="W9" i="37"/>
  <c r="W9" i="38"/>
  <c r="W9" i="39"/>
  <c r="W9" i="45"/>
  <c r="W9" i="41"/>
  <c r="AW11" i="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<sst xmlns="http://schemas.openxmlformats.org/spreadsheetml/2006/main" count="9774" uniqueCount="1880">
  <si>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</si>
  <si>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</si>
  <si>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</si>
  <si>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</si>
  <si>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</si>
  <si>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</si>
  <si>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</si>
  <si>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</si>
  <si>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</si>
  <si>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</si>
  <si>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</si>
  <si>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</si>
  <si>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</si>
  <si>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</si>
  <si>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</si>
  <si>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</si>
  <si>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</si>
  <si>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</si>
  <si>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</si>
  <si>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</si>
  <si>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</si>
  <si>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</si>
  <si>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</si>
  <si>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</si>
  <si>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</si>
  <si>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</si>
  <si>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</si>
  <si>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</si>
  <si>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</si>
  <si>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</si>
  <si>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</si>
  <si>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</si>
  <si>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</si>
  <si>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</si>
  <si>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</si>
  <si>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</si>
  <si>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</si>
  <si>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</si>
  <si>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</si>
  <si>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</si>
  <si>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</si>
  <si>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</si>
  <si>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</si>
  <si>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</si>
  <si>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</si>
  <si>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</si>
  <si>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</si>
  <si>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</si>
  <si>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</si>
  <si>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</si>
  <si>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</si>
  <si>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</si>
  <si>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</si>
  <si>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</si>
  <si>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</si>
  <si>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</si>
  <si>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</si>
  <si>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</si>
  <si>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</si>
  <si>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</si>
  <si>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</si>
  <si>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</si>
  <si>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</si>
  <si>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</si>
  <si>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</si>
  <si>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</si>
  <si>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</si>
  <si>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</si>
  <si>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</si>
  <si>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</si>
  <si>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</si>
  <si>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</si>
  <si>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</si>
  <si>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</si>
  <si>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</si>
  <si>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</si>
  <si>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</si>
  <si>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</si>
  <si>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</si>
  <si>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</si>
  <si>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</si>
  <si>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</si>
  <si>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</si>
  <si>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</si>
  <si>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</si>
  <si>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</si>
  <si>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</si>
  <si>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</si>
  <si>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</si>
  <si>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</si>
  <si>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</si>
  <si>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</si>
  <si>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</si>
  <si>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</si>
  <si>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</si>
  <si>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</si>
  <si>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</si>
  <si>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</si>
  <si>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</si>
  <si>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</si>
  <si>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</si>
  <si>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</si>
  <si>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</si>
  <si>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</si>
  <si>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</si>
  <si>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</si>
  <si>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</si>
  <si>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</si>
  <si>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</si>
  <si>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</si>
  <si>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</si>
  <si>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</si>
  <si>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</si>
  <si>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</si>
  <si>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</si>
  <si>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</si>
  <si>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</si>
  <si>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</si>
  <si>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</si>
  <si>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</si>
  <si>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</si>
  <si>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</si>
  <si>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</si>
  <si>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</si>
  <si>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</si>
  <si>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</si>
  <si>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</si>
  <si>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</si>
  <si>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</si>
  <si>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</si>
  <si>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</si>
  <si>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</si>
  <si>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</si>
  <si>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</si>
  <si>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</si>
  <si>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</si>
  <si>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</si>
  <si>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</si>
  <si>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</si>
  <si>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</si>
  <si>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</si>
  <si>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</si>
  <si>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</si>
  <si>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</si>
  <si>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</si>
  <si>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</si>
  <si>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</si>
  <si>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</si>
  <si>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</si>
  <si>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</si>
  <si>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</si>
  <si>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</si>
  <si>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</si>
  <si>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</si>
  <si>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</si>
  <si>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</si>
  <si>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</si>
  <si>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</si>
  <si>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</si>
  <si>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</si>
  <si>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</si>
  <si>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</si>
  <si>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</si>
  <si>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</si>
  <si>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</si>
  <si>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</si>
  <si>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</si>
  <si>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</si>
  <si>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</si>
  <si>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</si>
  <si>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</si>
  <si>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</si>
  <si>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</si>
  <si>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</si>
  <si>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</si>
  <si>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</si>
  <si>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</si>
  <si>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</si>
  <si>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</si>
  <si>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</si>
  <si>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</si>
  <si>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</si>
  <si>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</si>
  <si>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</si>
  <si>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</si>
  <si>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</si>
  <si>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</si>
  <si>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</si>
  <si>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</si>
  <si>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</si>
  <si>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</si>
  <si>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</si>
  <si>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</si>
  <si>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</si>
  <si>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</si>
  <si>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</si>
  <si>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</si>
  <si>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</si>
  <si>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</si>
  <si>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</si>
  <si>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</si>
  <si>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</si>
  <si>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</si>
  <si>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</si>
  <si>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</si>
  <si>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</si>
  <si>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</si>
  <si>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</si>
  <si>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</si>
  <si>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</si>
  <si>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</si>
  <si>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</si>
  <si>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</si>
  <si>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</si>
  <si>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</si>
  <si>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</si>
  <si>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</si>
  <si>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</si>
  <si>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</si>
  <si>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</si>
  <si>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</si>
  <si>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</si>
  <si>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</si>
  <si>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</si>
  <si>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</si>
  <si>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</si>
  <si>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</si>
  <si>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</si>
  <si>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</si>
  <si>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</si>
  <si>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</si>
  <si>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</si>
  <si>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</si>
  <si>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</si>
  <si>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</si>
  <si>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</si>
  <si>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</si>
  <si>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</si>
  <si>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</si>
  <si>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</si>
  <si>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</si>
  <si>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</si>
  <si>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</si>
  <si>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</si>
  <si>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</si>
  <si>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</si>
  <si>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</si>
  <si>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</si>
  <si>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</si>
  <si>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</si>
  <si>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</si>
  <si>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</si>
  <si>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</si>
  <si>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</si>
  <si>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</si>
  <si>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</si>
  <si>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</si>
  <si>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</si>
  <si>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</si>
  <si>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</si>
  <si>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</si>
  <si>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</si>
  <si>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</si>
  <si>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</si>
  <si>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</si>
  <si>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</si>
  <si>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</si>
  <si>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</si>
  <si>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</si>
  <si>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</si>
  <si>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</si>
  <si>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</si>
  <si>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</si>
  <si>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</si>
  <si>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</si>
  <si>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</si>
  <si>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</si>
  <si>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</si>
  <si>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</si>
  <si>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</si>
  <si>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</si>
  <si>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</si>
  <si>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</si>
  <si>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</si>
  <si>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</si>
  <si>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</si>
  <si>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</si>
  <si>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</si>
  <si>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</si>
  <si>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</si>
  <si>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</si>
  <si>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</si>
  <si>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</si>
  <si>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</si>
  <si>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</si>
  <si>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</si>
  <si>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</si>
  <si>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</si>
  <si>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</si>
  <si>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</si>
  <si>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</si>
  <si>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</si>
  <si>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</si>
  <si>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</si>
  <si>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</si>
  <si>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</si>
  <si>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</si>
  <si>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</si>
  <si>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</si>
  <si>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</si>
  <si>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</si>
  <si>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</si>
  <si>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</si>
  <si>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</si>
  <si>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</si>
  <si>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</si>
  <si>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</si>
  <si>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</si>
  <si>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</si>
  <si>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</si>
  <si>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</si>
  <si>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</si>
  <si>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</si>
  <si>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</si>
  <si>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</si>
  <si>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</si>
  <si>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</si>
  <si>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</si>
  <si>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</si>
  <si>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</si>
  <si>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</si>
  <si>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</si>
  <si>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</si>
  <si>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</si>
  <si>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</si>
  <si>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</si>
  <si>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</si>
  <si>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</si>
  <si>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</si>
  <si>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</si>
  <si>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</si>
  <si>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</si>
  <si>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</si>
  <si>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</si>
  <si>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</si>
  <si>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</si>
  <si>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</si>
  <si>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</si>
  <si>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</si>
  <si>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</si>
  <si>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</si>
  <si>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</si>
  <si>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</si>
  <si>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</si>
  <si>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</si>
  <si>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</si>
  <si>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</si>
  <si>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</si>
  <si>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</si>
  <si>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</si>
  <si>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</si>
  <si>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</si>
  <si>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</si>
  <si>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</si>
  <si>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</si>
  <si>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</si>
  <si>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</si>
  <si>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</si>
  <si>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</si>
  <si>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</si>
  <si>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</si>
  <si>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</si>
  <si>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</si>
  <si>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</si>
  <si>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</si>
  <si>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</si>
  <si>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</si>
  <si>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</si>
  <si>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</si>
  <si>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</si>
  <si>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</si>
  <si>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</si>
  <si>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</si>
  <si>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</si>
  <si>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</si>
  <si>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</si>
  <si>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</si>
  <si>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</si>
  <si>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</si>
  <si>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</si>
  <si>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</si>
  <si>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</si>
  <si>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</si>
  <si>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</si>
  <si>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</si>
  <si>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</si>
  <si>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</si>
  <si>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</si>
  <si>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</si>
  <si>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</si>
  <si>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</si>
  <si>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</si>
  <si>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</si>
  <si>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</si>
  <si>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</si>
  <si>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</si>
  <si>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</si>
  <si>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</si>
  <si>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</si>
  <si>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</si>
  <si>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</si>
  <si>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</si>
  <si>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</si>
  <si>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</si>
  <si>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</si>
  <si>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</si>
  <si>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</si>
  <si>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</si>
  <si>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</si>
  <si>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</si>
  <si>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</si>
  <si>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</si>
  <si>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</si>
  <si>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</si>
  <si>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</si>
  <si>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</si>
  <si>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</si>
  <si>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</si>
  <si>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</si>
  <si>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</si>
  <si>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</si>
  <si>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</si>
  <si>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</si>
  <si>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</si>
  <si>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</si>
  <si>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</si>
  <si>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</si>
  <si>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</si>
  <si>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</si>
  <si>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</si>
  <si>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</si>
  <si>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</si>
  <si>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</si>
  <si>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</si>
  <si>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</si>
  <si>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</si>
  <si>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</si>
  <si>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</si>
  <si>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</si>
  <si>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</si>
  <si>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</si>
  <si>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</si>
  <si>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</si>
  <si>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</si>
  <si>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</si>
  <si>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</si>
  <si>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</si>
  <si>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</si>
  <si>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</si>
  <si>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</si>
  <si>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</si>
  <si>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</si>
  <si>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</si>
  <si>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</si>
  <si>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</si>
  <si>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</si>
  <si>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</si>
  <si>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</si>
  <si>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</si>
  <si>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</si>
  <si>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</si>
  <si>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</si>
  <si>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</si>
  <si>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</si>
  <si>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</si>
  <si>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</si>
  <si>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</si>
  <si>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</si>
  <si>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</si>
  <si>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</si>
  <si>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</si>
  <si>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</si>
  <si>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</si>
  <si>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</si>
  <si>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</si>
  <si>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</si>
  <si>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</si>
  <si>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</si>
  <si>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</si>
  <si>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</si>
  <si>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</si>
  <si>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</si>
  <si>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</si>
  <si>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</si>
  <si>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</si>
  <si>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</si>
  <si>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</si>
  <si>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</si>
  <si>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</si>
  <si>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</si>
  <si>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</si>
  <si>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</si>
  <si>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</si>
  <si>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</si>
  <si>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</si>
  <si>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</si>
  <si>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</si>
  <si>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</si>
  <si>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</si>
  <si>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</si>
  <si>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</si>
  <si>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</si>
  <si>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</si>
  <si>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</si>
  <si>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</si>
  <si>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</si>
  <si>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</si>
  <si>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</si>
  <si>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</si>
  <si>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</si>
  <si>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</si>
  <si>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</si>
  <si>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</si>
  <si>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</si>
  <si>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</si>
  <si>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</si>
  <si>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</si>
  <si>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</si>
  <si>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</si>
  <si>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</si>
  <si>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</si>
  <si>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</si>
  <si>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</si>
  <si>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</si>
  <si>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</si>
  <si>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</si>
  <si>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</si>
  <si>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</si>
  <si>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</si>
  <si>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</si>
  <si>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</si>
  <si>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</si>
  <si>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</si>
  <si>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</si>
  <si>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</si>
  <si>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</si>
  <si>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</si>
  <si>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</si>
  <si>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</si>
  <si>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</si>
  <si>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</si>
  <si>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</si>
  <si>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</si>
  <si>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</si>
  <si>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</si>
  <si>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</si>
  <si>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</si>
  <si>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</si>
  <si>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</si>
  <si>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</si>
  <si>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</si>
  <si>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</si>
  <si>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</si>
  <si>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</si>
  <si>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</si>
  <si>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</si>
  <si>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</si>
  <si>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</si>
  <si>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</si>
  <si>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</si>
  <si>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</si>
  <si>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</si>
  <si>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</si>
  <si>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</si>
  <si>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</si>
  <si>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</si>
  <si>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</si>
  <si>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</si>
  <si>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</si>
  <si>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</si>
  <si>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</si>
  <si>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</si>
  <si>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</si>
  <si>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</si>
  <si>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</si>
  <si>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</si>
  <si>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</si>
  <si>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</si>
  <si>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</si>
  <si>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</si>
  <si>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</si>
  <si>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</si>
  <si>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</si>
  <si>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</si>
  <si>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</si>
  <si>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</si>
  <si>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</si>
  <si>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</si>
  <si>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</si>
  <si>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</si>
  <si>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</si>
  <si>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</si>
  <si>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</si>
  <si>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</si>
  <si>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</si>
  <si>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</si>
  <si>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</si>
  <si>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</si>
  <si>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</si>
  <si>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</si>
  <si>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</si>
  <si>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</si>
  <si>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</si>
  <si>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</si>
  <si>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</si>
  <si>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</si>
  <si>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</si>
  <si>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</si>
  <si>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</si>
  <si>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</si>
  <si>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</si>
  <si>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</si>
  <si>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</si>
  <si>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</si>
  <si>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</si>
  <si>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</si>
  <si>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</si>
  <si>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</si>
  <si>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</si>
  <si>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</si>
  <si>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</si>
  <si>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</si>
  <si>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</si>
  <si>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</si>
  <si>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</si>
  <si>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</si>
  <si>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</si>
  <si>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</si>
  <si>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</si>
  <si>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</si>
  <si>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</si>
  <si>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</si>
  <si>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</si>
  <si>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</si>
  <si>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</si>
  <si>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</si>
  <si>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</si>
  <si>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</si>
  <si>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</si>
  <si>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</si>
  <si>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</si>
  <si>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</si>
  <si>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</si>
  <si>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</si>
  <si>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</si>
  <si>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</si>
  <si>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</si>
  <si>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</si>
  <si>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</si>
  <si>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</si>
  <si>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</si>
  <si>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</si>
  <si>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</si>
  <si>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</si>
  <si>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</si>
  <si>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</si>
  <si>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</si>
  <si>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</si>
  <si>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</si>
  <si>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</si>
  <si>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</si>
  <si>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</si>
  <si>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</si>
  <si>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</si>
  <si>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</si>
  <si>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</si>
  <si>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</si>
  <si>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</si>
  <si>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</si>
  <si>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</si>
  <si>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</si>
  <si>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</si>
  <si>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</si>
  <si>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</si>
  <si>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</si>
  <si>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</si>
  <si>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</si>
  <si>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</si>
  <si>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</si>
  <si>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</si>
  <si>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</si>
  <si>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</si>
  <si>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</si>
  <si>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</si>
  <si>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</si>
  <si>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</si>
  <si>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</si>
  <si>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</si>
  <si>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</si>
  <si>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</si>
  <si>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</si>
  <si>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</si>
  <si>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</si>
  <si>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</si>
  <si>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</si>
  <si>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</si>
  <si>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</si>
  <si>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</si>
  <si>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</si>
  <si>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</si>
  <si>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</si>
  <si>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</si>
  <si>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</si>
  <si>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</si>
  <si>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</si>
  <si>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</si>
  <si>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</si>
  <si>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</si>
  <si>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</si>
  <si>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</si>
  <si>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</si>
  <si>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</si>
  <si>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</si>
  <si>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</si>
  <si>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</si>
  <si>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</si>
  <si>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</si>
  <si>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</si>
  <si>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</si>
  <si>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</si>
  <si>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</si>
  <si>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</si>
  <si>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</si>
  <si>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</si>
  <si>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</si>
  <si>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</si>
  <si>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</si>
  <si>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</si>
  <si>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</si>
  <si>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</si>
  <si>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</si>
  <si>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</si>
  <si>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</si>
  <si>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</si>
  <si>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</si>
  <si>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</si>
  <si>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</si>
  <si>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</si>
  <si>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</si>
  <si>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</si>
  <si>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</si>
  <si>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</si>
  <si>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</si>
  <si>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</si>
  <si>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</si>
  <si>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</si>
  <si>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</si>
  <si>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</si>
  <si>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</si>
  <si>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</si>
  <si>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</si>
  <si>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</si>
  <si>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</si>
  <si>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</si>
  <si>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</si>
  <si>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</si>
  <si>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</si>
  <si>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</si>
  <si>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</si>
  <si>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</si>
  <si>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</si>
  <si>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</si>
  <si>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</si>
  <si>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</si>
  <si>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</si>
  <si>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</si>
  <si>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</si>
  <si>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</si>
  <si>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</si>
  <si>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</si>
  <si>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</si>
  <si>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</si>
  <si>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</si>
  <si>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</si>
  <si>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</si>
  <si>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</si>
  <si>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</si>
  <si>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</si>
  <si>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</si>
  <si>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</si>
  <si>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</si>
  <si>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</si>
  <si>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</si>
  <si>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</si>
  <si>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</si>
  <si>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</si>
  <si>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</si>
  <si>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</si>
  <si>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</si>
  <si>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</si>
  <si>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</si>
  <si>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</si>
  <si>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</si>
  <si>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</si>
  <si>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</si>
  <si>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</si>
  <si>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</si>
  <si>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</si>
  <si>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</si>
  <si>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</si>
  <si>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</si>
  <si>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</si>
  <si>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</si>
  <si>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</si>
  <si>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</si>
  <si>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</si>
  <si>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</si>
  <si>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</si>
  <si>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</si>
  <si>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</si>
  <si>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</si>
  <si>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</si>
  <si>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</si>
  <si>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</si>
  <si>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</si>
  <si>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</si>
  <si>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</si>
  <si>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</si>
  <si>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</si>
  <si>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</si>
  <si>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</si>
  <si>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</si>
  <si>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</si>
  <si>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</si>
  <si>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</si>
  <si>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</si>
  <si>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</si>
  <si>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</si>
  <si>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</si>
  <si>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</si>
  <si>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</si>
  <si>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</si>
  <si>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</si>
  <si>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</si>
  <si>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</si>
  <si>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</si>
  <si>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</si>
  <si>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</si>
  <si>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</si>
  <si>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</si>
  <si>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</si>
  <si>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</si>
  <si>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</si>
  <si>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</si>
  <si>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</si>
  <si>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</si>
  <si>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</si>
  <si>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</si>
  <si>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</si>
  <si>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</si>
  <si>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</si>
  <si>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</si>
  <si>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</si>
  <si>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</si>
  <si>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</si>
  <si>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</si>
  <si>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</si>
  <si>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</si>
  <si>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</si>
  <si>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</si>
  <si>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</si>
  <si>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</si>
  <si>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</si>
  <si>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</si>
  <si>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</si>
  <si>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</si>
  <si>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</si>
  <si>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</si>
  <si>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</si>
  <si>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</si>
  <si>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</si>
  <si>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</si>
  <si>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</si>
  <si>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</si>
  <si>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</si>
  <si>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</si>
  <si>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</si>
  <si>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</si>
  <si>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</si>
  <si>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</si>
  <si>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</si>
  <si>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</si>
  <si>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</si>
  <si>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</si>
  <si>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</si>
  <si>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</si>
  <si>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</si>
  <si>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</si>
  <si>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</si>
  <si>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</si>
  <si>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</si>
  <si>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</si>
  <si>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</si>
  <si>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</si>
  <si>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</si>
  <si>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</si>
  <si>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</si>
  <si>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</si>
  <si>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</si>
  <si>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</si>
  <si>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</si>
  <si>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</si>
  <si>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</si>
  <si>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</si>
  <si>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</si>
  <si>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</si>
  <si>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</si>
  <si>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</si>
  <si>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</si>
  <si>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</si>
  <si>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</si>
  <si>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</si>
  <si>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</si>
  <si>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</si>
  <si>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</si>
  <si>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</si>
  <si>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</si>
  <si>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</si>
  <si>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</si>
  <si>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</si>
  <si>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</si>
  <si>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</si>
  <si>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</si>
  <si>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</si>
  <si>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</si>
  <si>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</si>
  <si>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</si>
  <si>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</si>
  <si>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</si>
  <si>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</si>
  <si>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</si>
  <si>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</si>
  <si>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</si>
  <si>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</si>
  <si>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</si>
  <si>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</si>
  <si>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</si>
  <si>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</si>
  <si>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</si>
  <si>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</si>
  <si>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</si>
  <si>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</si>
  <si>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</si>
  <si>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</si>
  <si>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</si>
  <si>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</si>
  <si>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</si>
  <si>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</si>
  <si>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</si>
  <si>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</si>
  <si>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</si>
  <si>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</si>
  <si>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</si>
  <si>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</si>
  <si>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</si>
  <si>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</si>
  <si>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</si>
  <si>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</si>
  <si>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</si>
  <si>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</si>
  <si>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</si>
  <si>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</si>
  <si>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</si>
  <si>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</si>
  <si>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</si>
  <si>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</si>
  <si>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</si>
  <si>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</si>
  <si>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</si>
  <si>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</si>
  <si>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</si>
  <si>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</si>
  <si>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</si>
  <si>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</si>
  <si>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</si>
  <si>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</si>
  <si>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</si>
  <si>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</si>
  <si>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</si>
  <si>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</si>
  <si>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</si>
  <si>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</si>
  <si>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</si>
  <si>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</si>
  <si>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</si>
  <si>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</si>
  <si>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</si>
  <si>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</si>
  <si>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</si>
  <si>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</si>
  <si>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</si>
  <si>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</si>
  <si>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</si>
  <si>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</si>
  <si>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</si>
  <si>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</si>
  <si>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</si>
  <si>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</si>
  <si>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</si>
  <si>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</si>
  <si>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</si>
  <si>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</si>
  <si>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</si>
  <si>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</si>
  <si>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</si>
  <si>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</si>
  <si>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</si>
  <si>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</si>
  <si>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</si>
  <si>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</si>
  <si>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</si>
  <si>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</si>
  <si>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</si>
  <si>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</si>
  <si>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</si>
  <si>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</si>
  <si>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</si>
  <si>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</si>
  <si>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</si>
  <si>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</si>
  <si>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</si>
  <si>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</si>
  <si>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</si>
  <si>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</si>
  <si>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</si>
  <si>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</si>
  <si>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</si>
  <si>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</si>
  <si>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</si>
  <si>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</si>
  <si>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</si>
  <si>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</si>
  <si>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</si>
  <si>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</si>
  <si>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</si>
  <si>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</si>
  <si>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</si>
  <si>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</si>
  <si>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</si>
  <si>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</si>
  <si>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</si>
  <si>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</si>
  <si>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</si>
  <si>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</si>
  <si>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</si>
  <si>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</si>
  <si>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</si>
  <si>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</si>
  <si>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</si>
  <si>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</si>
  <si>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</si>
  <si>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</si>
  <si>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</si>
  <si>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</si>
  <si>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</si>
  <si>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</si>
  <si>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</si>
  <si>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</si>
  <si>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</si>
  <si>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</si>
  <si>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</si>
  <si>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</si>
  <si>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</si>
  <si>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</si>
  <si>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</si>
  <si>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</si>
  <si>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</si>
  <si>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</si>
  <si>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</si>
  <si>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</si>
  <si>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</si>
  <si>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</si>
  <si>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</si>
  <si>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</si>
  <si>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</si>
  <si>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</si>
  <si>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</si>
  <si>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</si>
  <si>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</si>
  <si>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</si>
  <si>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</si>
  <si>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</si>
  <si>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</si>
  <si>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</si>
  <si>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</si>
  <si>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</si>
  <si>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</si>
  <si>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</si>
  <si>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</si>
  <si>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</si>
  <si>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</si>
  <si>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</si>
  <si>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</si>
  <si>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</si>
  <si>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</si>
  <si>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</si>
  <si>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</si>
  <si>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</si>
  <si>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</si>
  <si>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</si>
  <si>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</si>
  <si>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</si>
  <si>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</si>
  <si>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</si>
  <si>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</si>
  <si>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</si>
  <si>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</si>
  <si>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</si>
  <si>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</si>
  <si>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</si>
  <si>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</si>
  <si>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</si>
  <si>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</si>
  <si>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</si>
  <si>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</si>
  <si>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</si>
  <si>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</si>
  <si>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</si>
  <si>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</si>
  <si>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</si>
  <si>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</si>
  <si>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</si>
  <si>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</si>
  <si>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</si>
  <si>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</si>
  <si>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</si>
  <si>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</si>
  <si>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</si>
  <si>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</si>
  <si>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</si>
  <si>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</si>
  <si>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</si>
  <si>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</si>
  <si>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</si>
  <si>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</si>
  <si>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</si>
  <si>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</si>
  <si>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</si>
  <si>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</si>
  <si>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</si>
  <si>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</si>
  <si>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</si>
  <si>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</si>
  <si>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</si>
  <si>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</si>
  <si>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</si>
  <si>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</si>
  <si>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</si>
  <si>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</si>
  <si>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</si>
  <si>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</si>
  <si>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</si>
  <si>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</si>
  <si>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</si>
  <si>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</si>
  <si>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</si>
  <si>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</si>
  <si>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</si>
  <si>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</si>
  <si>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</si>
  <si>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</si>
  <si>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</si>
  <si>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</si>
  <si>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</si>
  <si>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</si>
  <si>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</si>
  <si>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</si>
  <si>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</si>
  <si>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</si>
  <si>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</si>
  <si>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</si>
  <si>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</si>
  <si>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</si>
  <si>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</si>
  <si>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</si>
  <si>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</si>
  <si>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</si>
  <si>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</si>
  <si>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</si>
  <si>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</si>
  <si>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</si>
  <si>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</si>
  <si>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</si>
  <si>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</si>
  <si>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</si>
  <si>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</si>
  <si>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</si>
  <si>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</si>
  <si>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</si>
  <si>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</si>
  <si>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</si>
  <si>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</si>
  <si>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</si>
  <si>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</si>
  <si>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</si>
  <si>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</si>
  <si>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</si>
  <si>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</si>
  <si>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</si>
  <si>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</si>
  <si>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</si>
  <si>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</si>
  <si>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</si>
  <si>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</si>
  <si>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</si>
  <si>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</si>
  <si>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</si>
  <si>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</si>
  <si>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</si>
  <si>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</si>
  <si>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</si>
  <si>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</si>
  <si>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</si>
  <si>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</si>
  <si>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</si>
  <si>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</si>
  <si>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</si>
  <si>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</si>
  <si>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</si>
  <si>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</si>
  <si>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</si>
  <si>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</si>
  <si>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</si>
  <si>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</si>
  <si>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</si>
  <si>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</si>
  <si>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</si>
  <si>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</si>
  <si>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</si>
  <si>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</si>
  <si>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</si>
  <si>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</si>
  <si>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</si>
  <si>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</si>
  <si>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</si>
  <si>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</si>
  <si>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</si>
  <si>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</si>
  <si>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</si>
  <si>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</si>
  <si>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</si>
  <si>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</si>
  <si>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</si>
  <si>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</si>
  <si>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</si>
  <si>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</si>
  <si>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</si>
  <si>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</si>
  <si>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</si>
  <si>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</si>
  <si>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</si>
  <si>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</si>
  <si>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</si>
  <si>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</si>
  <si>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</si>
  <si>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</si>
  <si>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</si>
  <si>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</si>
  <si>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</si>
  <si>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</si>
  <si>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</si>
  <si>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</si>
  <si>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</si>
  <si>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</si>
  <si>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</si>
  <si>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</si>
  <si>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</si>
  <si>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</si>
  <si>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</si>
  <si>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</si>
  <si>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</si>
  <si>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</si>
  <si>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</si>
  <si>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</si>
  <si>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</si>
  <si>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</si>
  <si>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</si>
  <si>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</si>
  <si>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</si>
  <si>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</si>
  <si>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</si>
  <si>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</si>
  <si>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</si>
  <si>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</si>
  <si>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</si>
  <si>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</si>
  <si>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</si>
  <si>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</si>
  <si>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</si>
  <si>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</si>
  <si>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</si>
  <si>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</si>
  <si>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</si>
  <si>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</si>
  <si>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</si>
  <si>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</si>
  <si>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</si>
  <si>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</si>
  <si>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</si>
  <si>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</si>
  <si>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</si>
  <si>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</si>
  <si>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</si>
  <si>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</si>
  <si>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</si>
  <si>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</si>
  <si>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</si>
  <si>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</si>
  <si>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</si>
  <si>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</si>
  <si>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</si>
  <si>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</si>
  <si>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</si>
  <si>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</si>
  <si>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</si>
  <si>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</si>
  <si>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</si>
  <si>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</si>
  <si>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</si>
  <si>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</si>
  <si>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</si>
  <si>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</si>
  <si>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</si>
  <si>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</si>
  <si>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</si>
  <si>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</si>
  <si>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</si>
  <si>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</si>
  <si>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</si>
  <si>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</si>
  <si>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</si>
  <si>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</si>
  <si>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</si>
  <si>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</si>
  <si>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</si>
  <si>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</si>
  <si>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</si>
  <si>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</si>
  <si>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</si>
  <si>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</si>
  <si>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</si>
  <si>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</si>
  <si>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</si>
  <si>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</si>
  <si>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</si>
  <si>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</si>
  <si>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</si>
  <si>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</si>
  <si>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</si>
  <si>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</si>
  <si>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</si>
  <si>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</si>
  <si>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</si>
  <si>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</si>
  <si>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</si>
  <si>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</si>
  <si>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</si>
  <si>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</si>
  <si>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</si>
  <si>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</si>
  <si>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</si>
  <si>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</si>
  <si>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</si>
  <si>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</si>
  <si>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</si>
  <si>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</si>
  <si>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</si>
  <si>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</si>
  <si>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</si>
  <si>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</si>
  <si>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</si>
  <si>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</si>
  <si>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</si>
  <si>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</si>
  <si>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</si>
  <si>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</si>
  <si>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</si>
  <si>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</si>
  <si>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</si>
  <si>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</si>
  <si>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</si>
  <si>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</si>
  <si>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</si>
  <si>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</si>
  <si>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</si>
  <si>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</si>
  <si>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</si>
  <si>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</si>
  <si>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</si>
  <si>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</si>
  <si>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</si>
  <si>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</si>
  <si>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</si>
  <si>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</si>
  <si>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</si>
  <si>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</si>
  <si>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</si>
  <si>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</si>
  <si>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</si>
  <si>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</si>
  <si>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</si>
  <si>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</si>
  <si>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</si>
  <si>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</si>
  <si>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</si>
  <si>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</si>
  <si>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</si>
  <si>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</si>
  <si>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</si>
  <si>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</si>
  <si>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</si>
  <si>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</si>
  <si>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</si>
  <si>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</si>
  <si>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</si>
  <si>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</si>
  <si>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</si>
  <si>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</si>
  <si>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</si>
  <si>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</si>
  <si>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</si>
  <si>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</si>
  <si>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</si>
  <si>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</si>
  <si>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</si>
  <si>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</si>
  <si>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</si>
  <si>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</si>
  <si>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</si>
  <si>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</si>
  <si>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</si>
  <si>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</si>
  <si>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</si>
  <si>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</si>
  <si>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</si>
  <si>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</si>
  <si>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</si>
  <si>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</si>
  <si>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</si>
  <si>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</si>
  <si>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</si>
  <si>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</si>
  <si>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</si>
  <si>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</si>
  <si>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</si>
  <si>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</si>
  <si>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</si>
  <si>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</si>
  <si>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</si>
  <si>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</si>
  <si>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</si>
  <si>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</si>
  <si>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</si>
  <si>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</si>
  <si>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</si>
  <si>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</si>
  <si>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</si>
  <si>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</si>
  <si>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</si>
  <si>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</si>
  <si>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</si>
  <si>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</si>
  <si>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</si>
  <si>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</si>
  <si>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</si>
  <si>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</si>
  <si>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</si>
  <si>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</si>
  <si>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</si>
  <si>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</si>
  <si>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</si>
  <si>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</si>
  <si>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</si>
  <si>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</si>
  <si>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</si>
  <si>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</si>
  <si>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</si>
  <si>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</si>
  <si>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</si>
  <si>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</si>
  <si>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</si>
  <si>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</si>
  <si>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</si>
  <si>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</si>
  <si>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</si>
  <si>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</si>
  <si>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</si>
  <si>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</si>
  <si>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</si>
  <si>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</si>
  <si>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</si>
  <si>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</si>
  <si>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</si>
  <si>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</si>
  <si>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</si>
  <si>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</si>
  <si>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</si>
  <si>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</si>
  <si>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</si>
  <si>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</si>
  <si>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</si>
  <si>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</si>
  <si>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</si>
  <si>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</si>
  <si>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</si>
  <si>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</si>
  <si>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</si>
  <si>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</si>
  <si>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</si>
  <si>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</si>
  <si>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</si>
  <si>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</si>
  <si>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</si>
  <si>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</si>
  <si>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</si>
  <si>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</si>
  <si>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</si>
  <si>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</si>
  <si>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</si>
  <si>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</si>
  <si>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</si>
  <si>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</si>
  <si>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</si>
  <si>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</si>
  <si>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</si>
  <si>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</si>
  <si>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</si>
  <si>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</si>
  <si>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</si>
  <si>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</si>
  <si>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</si>
  <si>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</si>
  <si>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</si>
  <si>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</si>
  <si>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</si>
  <si>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</si>
  <si>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</si>
  <si>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</si>
  <si>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</si>
  <si>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</si>
  <si>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</si>
  <si>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</si>
  <si>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</si>
  <si>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</si>
  <si>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</si>
  <si>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</si>
  <si>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</si>
  <si>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</si>
  <si>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</si>
  <si>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</si>
  <si>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</si>
  <si>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</si>
  <si>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</si>
  <si>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</si>
  <si>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</si>
  <si>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</si>
  <si>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</si>
  <si>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</si>
  <si>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</si>
  <si>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</si>
  <si>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</si>
  <si>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</si>
  <si>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</si>
  <si>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</si>
  <si>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</si>
  <si>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</si>
  <si>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</si>
  <si>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</si>
  <si>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</si>
  <si>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</si>
  <si>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</si>
  <si>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</si>
  <si>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</si>
  <si>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</si>
  <si>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</si>
  <si>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</si>
  <si>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</si>
  <si>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</si>
  <si>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</si>
  <si>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</si>
  <si>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</si>
  <si>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</si>
  <si>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</si>
  <si>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</si>
  <si>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</si>
  <si>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</si>
  <si>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</si>
  <si>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</si>
  <si>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</si>
  <si>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</si>
  <si>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</si>
  <si>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</si>
  <si>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</si>
  <si>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</si>
  <si>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</si>
  <si>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</si>
  <si>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</si>
  <si>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</si>
  <si>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</si>
  <si>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</si>
  <si>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</si>
  <si>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</si>
  <si>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</si>
  <si>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</si>
  <si>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</si>
  <si>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</si>
  <si>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</si>
  <si>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</si>
  <si>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</si>
  <si>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</si>
  <si>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</si>
  <si>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</si>
  <si>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</si>
  <si>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</si>
  <si>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</si>
  <si>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</si>
  <si>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</si>
  <si>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</si>
  <si>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</si>
  <si>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</si>
  <si>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</si>
  <si>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</si>
  <si>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</si>
  <si>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</si>
  <si>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</si>
  <si>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</si>
  <si>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</si>
  <si>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</si>
  <si>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</si>
  <si>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</si>
  <si>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</si>
  <si>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</si>
  <si>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</si>
  <si>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</si>
  <si>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</si>
  <si>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</si>
  <si>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</si>
  <si>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</si>
  <si>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</si>
  <si>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</si>
  <si>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</si>
  <si>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</si>
  <si>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</si>
  <si>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</si>
  <si>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</si>
  <si>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</si>
  <si>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</si>
  <si>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</si>
  <si>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</si>
  <si>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</si>
  <si>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</si>
  <si>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</si>
  <si>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</si>
  <si>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</si>
  <si>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</si>
  <si>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</si>
  <si>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</si>
  <si>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</si>
  <si>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</si>
  <si>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</si>
  <si>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</si>
  <si>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</si>
  <si>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</si>
  <si>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</si>
  <si>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</si>
  <si>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</si>
  <si>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</si>
  <si>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</si>
  <si>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</si>
  <si>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</si>
  <si>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</si>
  <si>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</si>
  <si>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</si>
  <si>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</si>
  <si>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</si>
  <si>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</si>
  <si>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</si>
  <si>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</si>
  <si>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</si>
  <si>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</si>
  <si>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</si>
  <si>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</si>
  <si>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</si>
  <si>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</si>
  <si>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</si>
  <si>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</si>
  <si>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</si>
  <si>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</si>
  <si>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</si>
  <si>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</si>
  <si>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</si>
  <si>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</si>
  <si>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</si>
  <si>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</si>
  <si>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</si>
  <si>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</si>
  <si>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</si>
  <si>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</si>
  <si>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</si>
  <si>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</si>
  <si>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</si>
  <si>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</si>
  <si>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</si>
  <si>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</si>
  <si>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</si>
  <si>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</si>
  <si>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</si>
  <si>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</si>
  <si>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</si>
  <si>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</si>
  <si>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</si>
  <si>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</si>
  <si>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</si>
  <si>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</si>
  <si>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</si>
  <si>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</si>
  <si>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</si>
  <si>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</si>
  <si>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</si>
  <si>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</si>
  <si>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</si>
  <si>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</si>
  <si>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</si>
  <si>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</si>
  <si>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</si>
  <si>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</si>
  <si>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</si>
  <si>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</si>
  <si>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</si>
  <si>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</si>
  <si>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</si>
  <si>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</si>
  <si>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</si>
  <si>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</si>
  <si>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</si>
  <si>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</si>
  <si>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</si>
  <si>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</si>
  <si>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</si>
  <si>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</si>
  <si>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</si>
  <si>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</si>
  <si>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</si>
  <si>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</si>
  <si>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</si>
  <si>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</si>
  <si>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</si>
  <si>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</si>
  <si>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</si>
  <si>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</si>
  <si>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</si>
  <si>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</si>
  <si>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</si>
  <si>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</si>
  <si>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</si>
  <si>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</si>
  <si>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</si>
  <si>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</si>
  <si>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</si>
  <si>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</si>
  <si>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</si>
  <si>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</si>
  <si>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</si>
  <si>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</si>
  <si>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</si>
  <si>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</si>
  <si>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</si>
  <si>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</si>
  <si>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</si>
  <si>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</si>
  <si>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</si>
  <si>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</si>
  <si>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</si>
  <si>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</si>
  <si>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</si>
  <si>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</si>
  <si>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</si>
  <si>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</si>
  <si>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</si>
  <si>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</si>
  <si>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</si>
  <si>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</si>
  <si>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</si>
  <si>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</si>
  <si>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</si>
  <si>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</si>
  <si>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</si>
  <si>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</si>
  <si>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</si>
  <si>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</si>
  <si>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</si>
  <si>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</si>
  <si>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</si>
  <si>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</si>
  <si>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</si>
  <si>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</si>
  <si>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</si>
  <si>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</si>
  <si>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</si>
  <si>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</si>
  <si>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</si>
  <si>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</si>
  <si>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</si>
  <si>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</si>
  <si>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</si>
  <si>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</si>
  <si>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</si>
  <si>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</si>
  <si>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</si>
  <si>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</si>
  <si>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</si>
  <si>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</si>
  <si>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</si>
  <si>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</si>
  <si>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</si>
  <si>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</si>
  <si>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</si>
  <si>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</si>
  <si>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</si>
  <si>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</si>
  <si>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</si>
  <si>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</si>
  <si>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</si>
  <si>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</si>
  <si>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</si>
  <si>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</si>
  <si>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</si>
  <si>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</si>
  <si>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</si>
  <si>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</si>
  <si>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</si>
  <si>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</si>
  <si>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</si>
  <si>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</si>
  <si>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</si>
  <si>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</si>
  <si>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</si>
  <si>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</si>
  <si>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</si>
  <si>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</si>
  <si>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</si>
  <si>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</si>
  <si>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</si>
  <si>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</si>
  <si>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</si>
  <si>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</si>
  <si>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</si>
  <si>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</si>
  <si>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</si>
  <si>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</si>
  <si>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</si>
  <si>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</si>
  <si>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</si>
  <si>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</si>
  <si>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DOWNINGTOWN</t>
  </si>
  <si>
    <t>19335</t>
  </si>
  <si>
    <t>APT</t>
  </si>
  <si>
    <t>TABTNUCSeat001</t>
  </si>
  <si>
    <t>ADAMS LN</t>
  </si>
  <si>
    <t>UCSeat002</t>
  </si>
  <si>
    <t>UCSeat003</t>
  </si>
  <si>
    <t>UCSeat004</t>
  </si>
  <si>
    <t>UCSeat005</t>
  </si>
  <si>
    <t>E911BatchAddressUpdate_20170717165936</t>
  </si>
  <si>
    <t>E911BatchAddressUpdate_20170717165937</t>
  </si>
  <si>
    <t>FName LName20170717165937</t>
  </si>
  <si>
    <t>email_17165938@maildrop.cc</t>
  </si>
  <si>
    <t>E911BatchAddressUpdate_17165938</t>
  </si>
  <si>
    <t>FName E911BatchAddressUpdate_20170717165939</t>
  </si>
  <si>
    <t>email_17165940@maildrop.cc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</si>
</sst>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1874</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1878</v>
      </c>
      <c r="D7" s="376" t="s">
        <v>12</v>
      </c>
      <c r="E7" s="375">
        <v>9817165939</v>
      </c>
      <c r="F7" s="423"/>
      <c r="G7" s="423"/>
      <c r="H7" s="377"/>
      <c r="I7" s="377"/>
      <c r="J7" s="424"/>
      <c r="K7" s="424"/>
      <c r="L7" s="425"/>
    </row>
    <row r="8" spans="2:12">
      <c r="B8" s="374" t="s">
        <v>8</v>
      </c>
      <c r="C8" s="375"/>
      <c r="D8" s="376" t="s">
        <v>1127</v>
      </c>
      <c r="E8" s="375">
        <v>9817165939</v>
      </c>
      <c r="F8" s="423"/>
      <c r="G8" s="423"/>
      <c r="H8" s="378"/>
      <c r="I8" s="376"/>
      <c r="J8" s="423"/>
      <c r="K8" s="423"/>
      <c r="L8" s="426"/>
    </row>
    <row r="9" spans="2:12">
      <c r="B9" s="374" t="s">
        <v>9</v>
      </c>
      <c r="C9" s="375" t="s">
        <v>1863</v>
      </c>
      <c r="D9" s="376" t="s">
        <v>1128</v>
      </c>
      <c r="E9" s="375">
        <v>9817165939</v>
      </c>
      <c r="F9" s="423"/>
      <c r="G9" s="423"/>
      <c r="H9" s="378"/>
      <c r="I9" s="376"/>
      <c r="J9" s="423"/>
      <c r="K9" s="423"/>
      <c r="L9" s="426"/>
    </row>
    <row r="10" spans="2:12">
      <c r="B10" s="374" t="s">
        <v>10</v>
      </c>
      <c r="C10" s="375"/>
      <c r="D10" s="376" t="s">
        <v>15</v>
      </c>
      <c r="E10" s="375" t="s">
        <v>1879</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149.4</v>
      </c>
      <c r="E20" s="462">
        <f ca="1">'Sales Order Form 2'!AW11</f>
        <v>99</v>
      </c>
      <c r="F20" s="717">
        <f ca="1">'Sales Order Form 2'!AX11</f>
        <v>79.7</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149.4</v>
      </c>
      <c r="E46" s="396">
        <f ca="1">'Sales Order Form 2'!AW36</f>
        <v>99</v>
      </c>
      <c r="F46" s="678">
        <f ca="1">'Sales Order Form 2'!AX36</f>
        <v>79.7</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email_17165940@maildrop.cc</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TjLmMUsl4+6DXutyQWz7qF4D8UkCNRKVz1rCxZXIb8pLe+tq/0hrzNEPjhc0umw6lwAWNDpVxDBtqLCLD+Nf8A==" saltValue="WIFoxP/CmTNXxQF+g8UWg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1</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5</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E911BatchAddressUpdate_20170717165937</v>
      </c>
      <c r="D11" s="729"/>
      <c r="E11" s="206">
        <f t="shared" ref="E11:N20" ca="1" si="1">IF(INDIRECT("'Sales Order Form "&amp;($B11)&amp;"'!$D$"&amp;E$37)="","",INDIRECT("'Sales Order Form "&amp;($B11)&amp;"'!$D$"&amp;E$37))</f>
        <v>1</v>
      </c>
      <c r="F11" s="207">
        <f t="shared" ca="1" si="1"/>
        <v>4</v>
      </c>
      <c r="G11" s="267">
        <f t="shared" ca="1" si="1"/>
        <v>1</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5</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149.4</v>
      </c>
      <c r="AW11" s="209">
        <f t="shared" ref="AW11:AW35" ca="1" si="5">IF(AND(AV11=0,AX11=0),0,INDIRECT("'Sales Order Form "&amp;($B11)&amp;"'!M$29"))</f>
        <v>99</v>
      </c>
      <c r="AX11" s="210">
        <f t="shared" ref="AX11:AX35" ca="1" si="6">IF(INDIRECT("'Sales Order Form "&amp;($B11)&amp;"'!M$28")="","",INDIRECT("'Sales Order Form "&amp;($B11)&amp;"'!M$28"))</f>
        <v>79.7</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149.4</v>
      </c>
      <c r="AW36" s="220">
        <f ca="1">SUM(AW11:AW35)</f>
        <v>99</v>
      </c>
      <c r="AX36" s="221">
        <f ca="1">SUM(AX11:AX35)</f>
        <v>79.7</v>
      </c>
      <c r="AZ36" s="722">
        <f ca="1">SUM(AX11:AX35)</f>
        <v>79.7</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TM5oW+HZihwzEw6zQOHJh748nMsHn0C5ALm/P7emQ/vuzbfrbgL2hX5VhPS8F9k+7TADefYvCd88dmUGm7CDMQ==" saltValue="XBhLffqBAipGIa8k1LpC6g=="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F22" zoomScale="85" zoomScaleNormal="85" zoomScaleSheetLayoutView="85" workbookViewId="0">
      <selection activeCell="M56" sqref="M56:P5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1874</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1874</v>
      </c>
      <c r="E7" s="786"/>
      <c r="F7" s="786"/>
      <c r="G7" s="2"/>
      <c r="H7" s="2"/>
      <c r="I7" s="2"/>
      <c r="J7" s="34"/>
      <c r="K7" s="161" t="s">
        <v>7</v>
      </c>
      <c r="L7" s="785" t="s">
        <v>1873</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1875</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1877</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1864</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1864</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9817165937</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9817165937</v>
      </c>
      <c r="E15" s="787"/>
      <c r="F15" s="788"/>
      <c r="G15" s="4"/>
      <c r="H15" s="4"/>
      <c r="I15" s="2"/>
      <c r="J15" s="60"/>
      <c r="K15" s="161" t="s">
        <v>101</v>
      </c>
      <c r="L15" s="785">
        <v>9817165938</v>
      </c>
      <c r="M15" s="786"/>
      <c r="N15" s="786"/>
      <c r="O15" s="36"/>
      <c r="P15" s="36"/>
      <c r="Q15" s="36"/>
      <c r="R15" s="36"/>
      <c r="S15" s="37"/>
      <c r="T15" s="38"/>
      <c r="U15" s="38"/>
      <c r="V15" s="38"/>
    </row>
    <row r="16" spans="2:51">
      <c r="B16" s="31"/>
      <c r="C16" s="161" t="s">
        <v>93</v>
      </c>
      <c r="D16" s="764">
        <v>9817165938</v>
      </c>
      <c r="E16" s="787"/>
      <c r="F16" s="788"/>
      <c r="G16" s="4"/>
      <c r="H16" s="4"/>
      <c r="I16" s="2"/>
      <c r="J16" s="60"/>
      <c r="K16" s="161" t="s">
        <v>102</v>
      </c>
      <c r="L16" s="764">
        <v>9817165938</v>
      </c>
      <c r="M16" s="787"/>
      <c r="N16" s="788"/>
      <c r="O16" s="36"/>
      <c r="P16" s="36"/>
      <c r="Q16" s="36"/>
      <c r="R16" s="36"/>
      <c r="S16" s="37"/>
      <c r="T16" s="38"/>
      <c r="U16" s="38"/>
      <c r="V16" s="38"/>
    </row>
    <row r="17" spans="2:48">
      <c r="B17" s="31"/>
      <c r="C17" s="161" t="s">
        <v>15</v>
      </c>
      <c r="D17" s="806" t="s">
        <v>1876</v>
      </c>
      <c r="E17" s="787"/>
      <c r="F17" s="788"/>
      <c r="G17" s="4"/>
      <c r="H17" s="4"/>
      <c r="I17" s="2"/>
      <c r="J17" s="60"/>
      <c r="K17" s="161" t="s">
        <v>103</v>
      </c>
      <c r="L17" s="806" t="s">
        <v>1876</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1876</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149.4</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149.4</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79.7</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178.7</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1</v>
      </c>
      <c r="E34" s="850">
        <f>IF(AND(Lines&gt;=0,Lines&lt;6),34.95,IF(AND(Lines&gt;5,Lines&lt;25),29.95,IF(AND(Lines&gt;24),24.95,0)))</f>
        <v>34.950000000000003</v>
      </c>
      <c r="F34" s="850"/>
      <c r="G34" s="117">
        <f>D34*E34</f>
        <v>34.950000000000003</v>
      </c>
      <c r="H34" s="117">
        <v>29.95</v>
      </c>
      <c r="I34" s="117">
        <f>D34*H34</f>
        <v>29.95</v>
      </c>
      <c r="J34" s="45"/>
      <c r="K34" s="111" t="s">
        <v>108</v>
      </c>
      <c r="N34" s="180"/>
      <c r="O34" s="4"/>
      <c r="P34" s="2"/>
      <c r="Q34" s="2"/>
      <c r="R34" s="2"/>
      <c r="S34" s="33"/>
    </row>
    <row r="35" spans="2:23" ht="15" customHeight="1">
      <c r="B35" s="31"/>
      <c r="C35" s="126" t="s">
        <v>800</v>
      </c>
      <c r="D35" s="634">
        <v>4</v>
      </c>
      <c r="E35" s="762">
        <f>IF(AND(Seats&gt;=0,Seats&lt;51),14.95,IF(Seats&gt;50,9.95,0))</f>
        <v>14.95</v>
      </c>
      <c r="F35" s="763"/>
      <c r="G35" s="117">
        <f>D35*E35</f>
        <v>59.8</v>
      </c>
      <c r="H35" s="117">
        <v>9.9499999999999993</v>
      </c>
      <c r="I35" s="117">
        <f>D35*H35</f>
        <v>39.799999999999997</v>
      </c>
      <c r="J35" s="46"/>
      <c r="K35" s="179" t="s">
        <v>38</v>
      </c>
      <c r="L35" s="764" t="s">
        <v>1853</v>
      </c>
      <c r="M35" s="765"/>
      <c r="N35" s="180"/>
      <c r="O35" s="4"/>
      <c r="P35" s="2"/>
      <c r="Q35" s="2"/>
      <c r="R35" s="2"/>
      <c r="S35" s="33"/>
      <c r="W35" s="1" t="s">
        <v>19</v>
      </c>
    </row>
    <row r="36" spans="2:23" ht="15" customHeight="1">
      <c r="B36" s="31"/>
      <c r="C36" s="128" t="s">
        <v>826</v>
      </c>
      <c r="D36" s="635">
        <v>1</v>
      </c>
      <c r="E36" s="766">
        <f>IF(AND(Seats&gt;=0,Seats&lt;51),19.95,IF(Seats&gt;50,14.95,0))</f>
        <v>19.95</v>
      </c>
      <c r="F36" s="767"/>
      <c r="G36" s="117">
        <f>D36*E36</f>
        <v>19.95</v>
      </c>
      <c r="H36" s="117">
        <v>9.9499999999999993</v>
      </c>
      <c r="I36" s="117">
        <f>D36*H36</f>
        <v>9.9499999999999993</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1868</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602</v>
      </c>
      <c r="M51" s="288" t="s">
        <v>713</v>
      </c>
      <c r="N51" s="880" t="s">
        <v>1866</v>
      </c>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v>117</v>
      </c>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1864</v>
      </c>
      <c r="M53" s="752" t="str">
        <f>L48&amp;" "&amp;L49&amp;IF(L49="",""," ")&amp;L50&amp;" "&amp;L51&amp;IF(OR(L51="",L52=""),""," ")&amp;L52</f>
        <v>12 ADAMS LN ST</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APT 117</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5</v>
      </c>
      <c r="E66" s="747">
        <v>5.95</v>
      </c>
      <c r="F66" s="748"/>
      <c r="G66" s="117">
        <f t="shared" ref="G66:G70" si="8">D66*E66</f>
        <v>29.75</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60002515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202515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1879</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1879</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50212515</v>
      </c>
      <c r="E129" s="774"/>
      <c r="F129" s="2"/>
      <c r="G129" s="2"/>
      <c r="H129" s="2"/>
      <c r="I129" s="33"/>
      <c r="J129" s="2"/>
      <c r="K129" s="2"/>
      <c r="L129" s="2"/>
      <c r="M129" s="2"/>
      <c r="N129" s="2"/>
      <c r="O129" s="2"/>
      <c r="P129" s="2"/>
      <c r="Q129" s="2"/>
      <c r="R129" s="2"/>
      <c r="S129" s="33"/>
    </row>
    <row r="130" spans="2:19">
      <c r="B130" s="31"/>
      <c r="C130" s="123" t="s">
        <v>131</v>
      </c>
      <c r="D130" s="774">
        <v>50002515</v>
      </c>
      <c r="E130" s="774"/>
      <c r="F130" s="2"/>
      <c r="G130" s="2"/>
      <c r="H130" s="2"/>
      <c r="I130" s="33"/>
      <c r="J130" s="2"/>
      <c r="K130" s="2"/>
      <c r="L130" s="2"/>
      <c r="M130" s="2"/>
      <c r="N130" s="2"/>
      <c r="O130" s="2"/>
      <c r="P130" s="2"/>
      <c r="Q130" s="2"/>
      <c r="R130" s="2"/>
      <c r="S130" s="33"/>
    </row>
    <row r="131" spans="2:19">
      <c r="B131" s="31"/>
      <c r="C131" s="123" t="s">
        <v>132</v>
      </c>
      <c r="D131" s="774">
        <v>30002515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BLjx1KTtBKdWu7Rm/UGloF9dQABULZzm+CYPfARErv7wjwD0fCvr19SYWZophRVMs31NnLTnZr12En9AepbaHQ==" saltValue="9xiAxN0+6MTnoRNz/UON2Q=="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5</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zoomScaleNormal="100" workbookViewId="0">
      <pane ySplit="8" topLeftCell="A9" activePane="bottomLeft" state="frozen"/>
      <selection pane="bottomLeft" activeCell="E22" sqref="E2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E911BatchAddressUpdate_20170717165937</v>
      </c>
      <c r="E2" s="945"/>
      <c r="F2" s="943" t="s">
        <v>1276</v>
      </c>
      <c r="G2" s="943"/>
      <c r="H2" s="946">
        <f>COUNTIF(B9:B500,"Seat")</f>
        <v>7</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30002515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("LN"&amp;SUM(RIGHT(D2,10)+2))</f>
        <v>LN717165939</v>
      </c>
      <c r="G9" s="674" t="str">
        <f>(F9&amp;"@comcast.com")</f>
        <v>LN717165939@comcast.com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("LN"&amp;SUM(RIGHT(D2,10)+3))</f>
        <v>LN717165940</v>
      </c>
      <c r="G10" s="674" t="str">
        <f t="shared" ref="G10:G15" si="0">(F10&amp;"@comcast.com")</f>
        <v>LN717165940@comcast.com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1021</v>
      </c>
      <c r="D11" s="328" t="s">
        <v>1040</v>
      </c>
      <c r="E11" s="326" t="s">
        <v>1867</v>
      </c>
      <c r="F11" s="328" t="str">
        <f>("LN"&amp;SUM(RIGHT(D2,10)+4))</f>
        <v>LN717165941</v>
      </c>
      <c r="G11" s="674" t="str">
        <f t="shared" si="0"/>
        <v>LN717165941@comcast.com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6" t="s">
        <v>1869</v>
      </c>
      <c r="F12" s="328" t="str">
        <f>("LN"&amp;SUM(RIGHT(D2,10)+5))</f>
        <v>LN717165942</v>
      </c>
      <c r="G12" s="674" t="str">
        <f t="shared" si="0"/>
        <v>LN717165942@comcast.com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1046</v>
      </c>
      <c r="E13" s="326" t="s">
        <v>1870</v>
      </c>
      <c r="F13" s="328" t="str">
        <f>("LN"&amp;SUM(RIGHT(D2,10)+6))</f>
        <v>LN717165943</v>
      </c>
      <c r="G13" s="674" t="str">
        <f t="shared" si="0"/>
        <v>LN717165943@comcast.com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1015</v>
      </c>
      <c r="D14" s="328" t="s">
        <v>1046</v>
      </c>
      <c r="E14" s="326" t="s">
        <v>1871</v>
      </c>
      <c r="F14" s="328" t="str">
        <f>("LN"&amp;SUM(RIGHT(D2,10)+7))</f>
        <v>LN717165944</v>
      </c>
      <c r="G14" s="674" t="str">
        <f t="shared" si="0"/>
        <v>LN717165944@comcast.com</v>
      </c>
      <c r="H14" s="328" t="s">
        <v>6</v>
      </c>
      <c r="I14" s="329"/>
      <c r="J14" s="486"/>
      <c r="K14" s="328" t="s">
        <v>987</v>
      </c>
      <c r="L14" s="328"/>
      <c r="M14" s="328"/>
      <c r="N14" s="328"/>
      <c r="O14" s="328"/>
      <c r="P14" s="328"/>
      <c r="Q14" s="329"/>
      <c r="R14" s="328"/>
      <c r="S14" s="329"/>
      <c r="T14" s="328"/>
      <c r="U14" s="482"/>
      <c r="V14" s="483"/>
      <c r="W14" s="328"/>
    </row>
    <row r="15" spans="1:23">
      <c r="A15" s="318">
        <v>7</v>
      </c>
      <c r="B15" s="326" t="s">
        <v>1033</v>
      </c>
      <c r="C15" s="328" t="s">
        <v>1015</v>
      </c>
      <c r="D15" s="328" t="s">
        <v>1046</v>
      </c>
      <c r="E15" s="326" t="s">
        <v>1872</v>
      </c>
      <c r="F15" s="328" t="str">
        <f>("LN"&amp;SUM(RIGHT(D2,10)+8))</f>
        <v>LN717165945</v>
      </c>
      <c r="G15" s="674" t="str">
        <f t="shared" si="0"/>
        <v>LN717165945@comcast.com</v>
      </c>
      <c r="H15" s="328" t="s">
        <v>6</v>
      </c>
      <c r="I15" s="329"/>
      <c r="J15" s="486"/>
      <c r="K15" s="328" t="s">
        <v>987</v>
      </c>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F16:F2010 E9:E12">
      <formula1>2</formula1>
      <formula2>40</formula2>
    </dataValidation>
    <dataValidation type="textLength" errorStyle="information" allowBlank="1" showInputMessage="1" showErrorMessage="1" errorTitle="FirstName Length Validation" error="The first name list should be b/w 2 and 20 characters" sqref="E13:E2010 F9:F15">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r:id="rId5">
            <anchor moveWithCells="1">
              <from>
                <xdr:col>10</xdr:col>
                <xdr:colOff>28575</xdr:colOff>
                <xdr:row>2</xdr:row>
                <xdr:rowOff>0</xdr:rowOff>
              </from>
              <to>
                <xdr:col>10</xdr:col>
                <xdr:colOff>1209675</xdr:colOff>
                <xdr:row>3</xdr:row>
                <xdr:rowOff>133350</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161798" r:id="rId8"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E911BatchAddressUpdate_20170717165937</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E911BatchAddressUpdate_20170717165937</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LName20170717165937</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email_17165938@maildrop.cc</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 ST</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APT 117</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E911BatchAddressUpdate_17165938</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email_17165938@maildrop.cc</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149.4</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149.4</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79.7</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178.7</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1874</v>
      </c>
      <c r="D4" s="1144"/>
      <c r="E4" s="1145"/>
      <c r="F4" s="502" t="s">
        <v>3</v>
      </c>
      <c r="G4" s="1154" t="s">
        <v>870</v>
      </c>
      <c r="H4" s="1154"/>
      <c r="I4" s="1155"/>
    </row>
    <row r="5" spans="1:9">
      <c r="A5" s="492"/>
      <c r="B5" s="503" t="s">
        <v>1325</v>
      </c>
      <c r="C5" s="1142" t="s">
        <v>1863</v>
      </c>
      <c r="D5" s="1142"/>
      <c r="E5" s="1143"/>
      <c r="F5" s="504" t="s">
        <v>4</v>
      </c>
      <c r="G5" s="1156" t="s">
        <v>1865</v>
      </c>
      <c r="H5" s="1156"/>
      <c r="I5" s="1157"/>
    </row>
    <row r="6" spans="1:9" ht="15.75" thickBot="1">
      <c r="A6" s="492"/>
      <c r="B6" s="505" t="s">
        <v>2</v>
      </c>
      <c r="C6" s="1146" t="s">
        <v>1864</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1878</v>
      </c>
      <c r="E8" s="1122"/>
      <c r="F8" s="1122"/>
      <c r="G8" s="1122"/>
      <c r="H8" s="1122"/>
      <c r="I8" s="1123"/>
    </row>
    <row r="9" spans="1:9" ht="15.75" thickBot="1">
      <c r="A9" s="492"/>
      <c r="B9" s="1119" t="s">
        <v>1328</v>
      </c>
      <c r="C9" s="1120"/>
      <c r="D9" s="1124">
        <v>9817165939</v>
      </c>
      <c r="E9" s="1125"/>
      <c r="F9" s="1125"/>
      <c r="G9" s="1125"/>
      <c r="H9" s="1125"/>
      <c r="I9" s="1126"/>
    </row>
    <row r="10" spans="1:9">
      <c r="A10" s="492"/>
      <c r="B10" s="1119" t="s">
        <v>1329</v>
      </c>
      <c r="C10" s="1120"/>
      <c r="D10" s="1121" t="s">
        <v>1879</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1879</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6"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5</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8" sqref="J28:N2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1</v>
      </c>
    </row>
    <row r="4" spans="1:163" ht="15.75" thickBot="1">
      <c r="A4" s="597"/>
      <c r="B4" s="596"/>
      <c r="C4" s="572"/>
      <c r="D4" s="572"/>
      <c r="E4" s="1236" t="s">
        <v>1762</v>
      </c>
      <c r="F4" s="1237"/>
      <c r="G4" s="1237"/>
      <c r="H4" s="1237"/>
      <c r="I4" s="1238"/>
      <c r="J4" s="1271" t="s">
        <v>1874</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5</v>
      </c>
    </row>
    <row r="5" spans="1:163">
      <c r="A5" s="602" t="s">
        <v>1124</v>
      </c>
      <c r="B5" s="608" t="s">
        <v>1874</v>
      </c>
      <c r="C5" s="572"/>
      <c r="D5" s="572"/>
      <c r="E5" s="1236" t="s">
        <v>1763</v>
      </c>
      <c r="F5" s="1237"/>
      <c r="G5" s="1237"/>
      <c r="H5" s="1237"/>
      <c r="I5" s="1238"/>
      <c r="J5" s="1271" t="s">
        <v>1874</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1875</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1864</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1878</v>
      </c>
      <c r="C12" s="572"/>
      <c r="D12" s="572"/>
      <c r="E12" s="1272" t="s">
        <v>1769</v>
      </c>
      <c r="F12" s="1273"/>
      <c r="G12" s="1273"/>
      <c r="H12" s="1273"/>
      <c r="I12" s="1274"/>
      <c r="J12" s="1230">
        <v>9817165937</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9817165937</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9817165938</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1876</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1864</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9817165939</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9817165939</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9817165939</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1879</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202515</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60002515</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50212515</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50002515</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30002515</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1879</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1879</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1876</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1873</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1877</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1864</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9817165938</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9817165938</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1876</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71">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1868</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602</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1864</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t="s">
        <v>1866</v>
      </c>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v>117</v>
      </c>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1</v>
      </c>
      <c r="K85" s="606">
        <f>IF(AND(Config_Lines&gt;=0,Config_Lines&lt;6),34.95,IF(AND(Config_Lines&gt;5,Config_Lines&lt;25),29.95,IF(AND(Config_Lines&gt;24),24.95,0)))</f>
        <v>34.950000000000003</v>
      </c>
      <c r="L85" s="606">
        <f>J85*K85</f>
        <v>34.950000000000003</v>
      </c>
      <c r="M85" s="606">
        <v>29.95</v>
      </c>
      <c r="N85" s="607">
        <f>J85*M85</f>
        <v>29.95</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4</v>
      </c>
      <c r="K86" s="606">
        <f>IF(AND(Config_Seats&gt;=0,Config_Seats&lt;51),14.95,IF(Config_Seats&gt;50,9.95,0))</f>
        <v>14.95</v>
      </c>
      <c r="L86" s="606">
        <f t="shared" ref="L86:L107" si="0">J86*K86</f>
        <v>59.8</v>
      </c>
      <c r="M86" s="606">
        <v>9.9499999999999993</v>
      </c>
      <c r="N86" s="607">
        <f t="shared" ref="N86:N107" si="1">J86*M86</f>
        <v>39.799999999999997</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1</v>
      </c>
      <c r="K87" s="606">
        <f>IF(AND(Config_Seats&gt;=0,Config_Seats&lt;51),19.95,IF(Config_Seats&gt;50,14.95,0))</f>
        <v>19.95</v>
      </c>
      <c r="L87" s="606">
        <f t="shared" si="0"/>
        <v>19.95</v>
      </c>
      <c r="M87" s="606">
        <v>9.9499999999999993</v>
      </c>
      <c r="N87" s="607">
        <f t="shared" si="1"/>
        <v>9.9499999999999993</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5</v>
      </c>
      <c r="K119" s="606">
        <v>5.95</v>
      </c>
      <c r="L119" s="606">
        <f t="shared" si="60"/>
        <v>29.75</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5</v>
      </c>
      <c r="K159" s="1255"/>
      <c r="L159" s="1255"/>
      <c r="M159" s="1255"/>
      <c r="N159" s="1256"/>
      <c r="O159" s="1254">
        <f>Config_Seats</f>
        <v>5</v>
      </c>
      <c r="P159" s="1255"/>
      <c r="Q159" s="1255"/>
      <c r="R159" s="1255"/>
      <c r="S159" s="1256"/>
      <c r="T159" s="1254">
        <f>Config_Seats</f>
        <v>5</v>
      </c>
      <c r="U159" s="1255"/>
      <c r="V159" s="1255"/>
      <c r="W159" s="1255"/>
      <c r="X159" s="1256"/>
      <c r="Y159" s="1254">
        <f>Config_Seats</f>
        <v>5</v>
      </c>
      <c r="Z159" s="1255"/>
      <c r="AA159" s="1255"/>
      <c r="AB159" s="1255"/>
      <c r="AC159" s="1256"/>
      <c r="AD159" s="1254">
        <f>Config_Seats</f>
        <v>5</v>
      </c>
      <c r="AE159" s="1255"/>
      <c r="AF159" s="1255"/>
      <c r="AG159" s="1255"/>
      <c r="AH159" s="1256"/>
      <c r="AI159" s="1254">
        <f>Config_Seats</f>
        <v>5</v>
      </c>
      <c r="AJ159" s="1255"/>
      <c r="AK159" s="1255"/>
      <c r="AL159" s="1255"/>
      <c r="AM159" s="1256"/>
      <c r="AN159" s="1254">
        <f>Config_Seats</f>
        <v>5</v>
      </c>
      <c r="AO159" s="1255"/>
      <c r="AP159" s="1255"/>
      <c r="AQ159" s="1255"/>
      <c r="AR159" s="1256"/>
      <c r="AS159" s="1254">
        <f>Config_Seats</f>
        <v>5</v>
      </c>
      <c r="AT159" s="1255"/>
      <c r="AU159" s="1255"/>
      <c r="AV159" s="1255"/>
      <c r="AW159" s="1256"/>
      <c r="AX159" s="1254">
        <f>Config_Seats</f>
        <v>5</v>
      </c>
      <c r="AY159" s="1255"/>
      <c r="AZ159" s="1255"/>
      <c r="BA159" s="1255"/>
      <c r="BB159" s="1256"/>
      <c r="BC159" s="1254">
        <f>Config_Seats</f>
        <v>5</v>
      </c>
      <c r="BD159" s="1255"/>
      <c r="BE159" s="1255"/>
      <c r="BF159" s="1255"/>
      <c r="BG159" s="1256"/>
      <c r="BH159" s="1254">
        <f>Config_Seats</f>
        <v>5</v>
      </c>
      <c r="BI159" s="1255"/>
      <c r="BJ159" s="1255"/>
      <c r="BK159" s="1255"/>
      <c r="BL159" s="1256"/>
      <c r="BM159" s="1254">
        <f>Config_Seats</f>
        <v>5</v>
      </c>
      <c r="BN159" s="1255"/>
      <c r="BO159" s="1255"/>
      <c r="BP159" s="1255"/>
      <c r="BQ159" s="1256"/>
      <c r="BR159" s="1254">
        <f>Config_Seats</f>
        <v>5</v>
      </c>
      <c r="BS159" s="1255"/>
      <c r="BT159" s="1255"/>
      <c r="BU159" s="1255"/>
      <c r="BV159" s="1256"/>
      <c r="BW159" s="1254">
        <f>Config_Seats</f>
        <v>5</v>
      </c>
      <c r="BX159" s="1255"/>
      <c r="BY159" s="1255"/>
      <c r="BZ159" s="1255"/>
      <c r="CA159" s="1256"/>
      <c r="CB159" s="1254">
        <f>Config_Seats</f>
        <v>5</v>
      </c>
      <c r="CC159" s="1255"/>
      <c r="CD159" s="1255"/>
      <c r="CE159" s="1255"/>
      <c r="CF159" s="1256"/>
      <c r="CG159" s="1254">
        <f>Config_Seats</f>
        <v>5</v>
      </c>
      <c r="CH159" s="1255"/>
      <c r="CI159" s="1255"/>
      <c r="CJ159" s="1255"/>
      <c r="CK159" s="1256"/>
      <c r="CL159" s="1254">
        <f>Config_Seats</f>
        <v>5</v>
      </c>
      <c r="CM159" s="1255"/>
      <c r="CN159" s="1255"/>
      <c r="CO159" s="1255"/>
      <c r="CP159" s="1256"/>
      <c r="CQ159" s="1254">
        <f>Config_Seats</f>
        <v>5</v>
      </c>
      <c r="CR159" s="1255"/>
      <c r="CS159" s="1255"/>
      <c r="CT159" s="1255"/>
      <c r="CU159" s="1256"/>
      <c r="CV159" s="1254">
        <f>Config_Seats</f>
        <v>5</v>
      </c>
      <c r="CW159" s="1255"/>
      <c r="CX159" s="1255"/>
      <c r="CY159" s="1255"/>
      <c r="CZ159" s="1256"/>
      <c r="DA159" s="1254">
        <f>Config_Seats</f>
        <v>5</v>
      </c>
      <c r="DB159" s="1255"/>
      <c r="DC159" s="1255"/>
      <c r="DD159" s="1255"/>
      <c r="DE159" s="1256"/>
      <c r="DF159" s="1254">
        <f>Config_Seats</f>
        <v>5</v>
      </c>
      <c r="DG159" s="1255"/>
      <c r="DH159" s="1255"/>
      <c r="DI159" s="1255"/>
      <c r="DJ159" s="1256"/>
      <c r="DK159" s="1254">
        <f>Config_Seats</f>
        <v>5</v>
      </c>
      <c r="DL159" s="1255"/>
      <c r="DM159" s="1255"/>
      <c r="DN159" s="1255"/>
      <c r="DO159" s="1256"/>
      <c r="DP159" s="1254">
        <f>Config_Seats</f>
        <v>5</v>
      </c>
      <c r="DQ159" s="1255"/>
      <c r="DR159" s="1255"/>
      <c r="DS159" s="1255"/>
      <c r="DT159" s="1256"/>
      <c r="DU159" s="1254">
        <f>Config_Seats</f>
        <v>5</v>
      </c>
      <c r="DV159" s="1255"/>
      <c r="DW159" s="1255"/>
      <c r="DX159" s="1255"/>
      <c r="DY159" s="1256"/>
      <c r="DZ159" s="1254">
        <f>Config_Seats</f>
        <v>5</v>
      </c>
      <c r="EA159" s="1255"/>
      <c r="EB159" s="1255"/>
      <c r="EC159" s="1255"/>
      <c r="ED159" s="1256"/>
      <c r="EE159" s="1254">
        <f>Config_Seats</f>
        <v>5</v>
      </c>
      <c r="EF159" s="1255"/>
      <c r="EG159" s="1255"/>
      <c r="EH159" s="1255"/>
      <c r="EI159" s="1256"/>
      <c r="EJ159" s="1254">
        <f>Config_Seats</f>
        <v>5</v>
      </c>
      <c r="EK159" s="1255"/>
      <c r="EL159" s="1255"/>
      <c r="EM159" s="1255"/>
      <c r="EN159" s="1256"/>
      <c r="EO159" s="1254">
        <f>Config_Seats</f>
        <v>5</v>
      </c>
      <c r="EP159" s="1255"/>
      <c r="EQ159" s="1255"/>
      <c r="ER159" s="1255"/>
      <c r="ES159" s="1256"/>
      <c r="ET159" s="1254">
        <f>Config_Seats</f>
        <v>5</v>
      </c>
      <c r="EU159" s="1255"/>
      <c r="EV159" s="1255"/>
      <c r="EW159" s="1255"/>
      <c r="EX159" s="1256"/>
      <c r="EY159" s="1254">
        <f>Config_Seats</f>
        <v>5</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IUEPOa1a03dpa6JaQbW/sXFURSp9UEteii9u2Dq7Xma8/SHRYHdB/eJXPzSAWvpj5sOaCLzI77rhSrlNDwecdw==" saltValue="mZm5nK6cmeqz7Cq0Cx8rWA=="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2017-07-17T11:30:28Z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