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bjNdFRp7wG7R1C3xuL8qgWmVM3rGQqTNUSPYrQFpQ3UcG/oWlATEV+hu+IhXmzvFRAKyeWdfxhv7Gsokot1wig==" workbookSaltValue="iNFx0gWMBLqgqKkoDABHSA=="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968" i="57"/>
  <c r="C2057" i="57"/>
  <c r="C811" i="57"/>
  <c r="C2146" i="57"/>
  <c r="C1256" i="57"/>
  <c r="C1345" i="57"/>
  <c r="C1701" i="57"/>
  <c r="C277" i="57"/>
  <c r="C1523" i="57"/>
  <c r="C1879" i="57"/>
  <c r="C1167" i="57"/>
  <c r="C900" i="57"/>
  <c r="C633" i="57"/>
  <c r="C366" i="57"/>
  <c r="C2413" i="57"/>
  <c r="C2235" i="57"/>
  <c r="C1612" i="57"/>
  <c r="C188" i="57"/>
  <c r="C1078" i="57"/>
  <c r="C544" i="57"/>
  <c r="C1434" i="57"/>
  <c r="C722" i="57"/>
  <c r="C989" i="57"/>
  <c r="C2324" i="57"/>
  <c r="C1790" i="57"/>
  <c r="I48" i="58" l="1"/>
  <c r="G48" i="58"/>
  <c r="E48" i="58"/>
  <c r="A1" i="58"/>
  <c r="I39" i="57"/>
  <c r="G39" i="57"/>
  <c r="E39" i="57"/>
  <c r="C112" i="57"/>
  <c r="C670" i="58"/>
  <c r="C756" i="58"/>
  <c r="H107" i="57"/>
  <c r="H817" i="58"/>
  <c r="C115" i="57"/>
  <c r="H178" i="57"/>
  <c r="C744" i="58"/>
  <c r="C118" i="57"/>
  <c r="C656" i="58"/>
  <c r="C111" i="57"/>
  <c r="H105" i="57"/>
  <c r="C655" i="58"/>
  <c r="C757" i="58"/>
  <c r="H748" i="58"/>
  <c r="C659" i="58"/>
  <c r="H747" i="58"/>
  <c r="C669" i="58"/>
  <c r="C658" i="58"/>
  <c r="H120" i="57"/>
  <c r="C668" i="58"/>
  <c r="C758" i="58"/>
  <c r="H119" i="57"/>
  <c r="H749" i="58"/>
  <c r="H746" i="58"/>
  <c r="C660" i="58"/>
  <c r="H118" i="57"/>
  <c r="C121" i="57"/>
  <c r="C747" i="58"/>
  <c r="C743" i="58"/>
  <c r="C107" i="57"/>
  <c r="C654" i="58"/>
  <c r="H115" i="57"/>
  <c r="C117" i="57"/>
  <c r="C746" i="58"/>
  <c r="H108" i="57"/>
  <c r="C666" i="58"/>
  <c r="H750" i="58"/>
  <c r="H117" i="57"/>
  <c r="C109" i="57"/>
  <c r="C110" i="57"/>
  <c r="C657" i="58"/>
  <c r="C108" i="57"/>
  <c r="H657" i="58"/>
  <c r="C667" i="58"/>
  <c r="H728" i="58"/>
  <c r="H658" i="58"/>
  <c r="C748" i="58"/>
  <c r="C106" i="57"/>
  <c r="C120" i="57"/>
  <c r="H109" i="57"/>
  <c r="H669" i="58"/>
  <c r="C119" i="57"/>
  <c r="C745" i="58"/>
  <c r="H758" i="58"/>
  <c r="C759" i="58"/>
  <c r="H827" i="58"/>
  <c r="H106" i="57"/>
  <c r="C755" i="58"/>
  <c r="C749"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25"/>
  <c r="M56" i="20"/>
  <c r="M56" i="18"/>
  <c r="M56" i="14"/>
  <c r="M56" i="33"/>
  <c r="M56" i="34"/>
  <c r="M56" i="36"/>
  <c r="M56" i="37"/>
  <c r="M56" i="40"/>
  <c r="M56" i="42"/>
  <c r="M56" i="41"/>
  <c r="M56" i="43"/>
  <c r="M56" i="45"/>
  <c r="N136" i="16"/>
  <c r="M29" i="15"/>
  <c r="M32" i="15" s="1"/>
  <c r="M29" i="35"/>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737" i="58"/>
  <c r="H660" i="58"/>
  <c r="H112" i="57"/>
  <c r="H828" i="58"/>
  <c r="H111" i="57"/>
  <c r="H664" i="58"/>
  <c r="A819" i="58"/>
  <c r="H190" i="57"/>
  <c r="A730" i="58"/>
  <c r="H110" i="57"/>
  <c r="H826" i="58"/>
  <c r="H661" i="58"/>
  <c r="H659" i="58"/>
  <c r="H753" i="58"/>
  <c r="H739" i="58"/>
  <c r="M28" i="7" l="1"/>
  <c r="M32" i="7" s="1"/>
  <c r="F12" i="46"/>
  <c r="G12" i="46" s="1"/>
  <c r="F15" i="46"/>
  <c r="G15" i="46" s="1"/>
  <c r="F11" i="46"/>
  <c r="G11" i="46" s="1"/>
  <c r="F14" i="46"/>
  <c r="G14" i="46" s="1"/>
  <c r="F10" i="46"/>
  <c r="G10" i="46" s="1"/>
  <c r="F13" i="46"/>
  <c r="G13" i="46" s="1"/>
  <c r="F9" i="46"/>
  <c r="G9"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40" i="58"/>
  <c r="H829" i="58"/>
  <c r="H726" i="58"/>
  <c r="H191" i="57"/>
  <c r="H727" i="58"/>
  <c r="H816" i="58"/>
  <c r="H189" i="57"/>
  <c r="H177" i="57"/>
  <c r="H815" i="58"/>
  <c r="H738" i="58"/>
  <c r="M24" i="25" l="1"/>
  <c r="AI7" i="28"/>
  <c r="A41" i="28"/>
  <c r="M24" i="7"/>
  <c r="AD32" i="6"/>
  <c r="U40" i="28"/>
  <c r="U5" i="28"/>
  <c r="K32" i="28"/>
  <c r="AI13" i="6"/>
  <c r="P37" i="28"/>
  <c r="AF21" i="6"/>
  <c r="G5" i="28"/>
  <c r="V9" i="28"/>
  <c r="S13" i="28"/>
  <c r="C22" i="28"/>
  <c r="AI25" i="6"/>
  <c r="W40" i="28"/>
  <c r="AH11" i="6"/>
  <c r="W14" i="6"/>
  <c r="X15" i="6"/>
  <c r="E21" i="28"/>
  <c r="AA43" i="28"/>
  <c r="V13" i="28"/>
  <c r="U28" i="6"/>
  <c r="T36" i="28"/>
  <c r="N18" i="28"/>
  <c r="N33" i="28"/>
  <c r="V23" i="6"/>
  <c r="AP28" i="6"/>
  <c r="I26" i="28"/>
  <c r="Q38" i="28"/>
  <c r="E28" i="6"/>
  <c r="AK23" i="6"/>
  <c r="AL21" i="6"/>
  <c r="AA44" i="28"/>
  <c r="X30" i="6"/>
  <c r="AG22" i="6"/>
  <c r="S18" i="6"/>
  <c r="AM32" i="6"/>
  <c r="I28" i="6"/>
  <c r="AF35" i="6"/>
  <c r="D27" i="28"/>
  <c r="T20" i="6"/>
  <c r="J30" i="28"/>
  <c r="K28" i="6"/>
  <c r="AB28" i="6"/>
  <c r="W34" i="6"/>
  <c r="S23" i="28"/>
  <c r="AN30" i="6"/>
  <c r="AG11" i="6"/>
  <c r="AC15" i="6"/>
  <c r="AM23" i="6"/>
  <c r="J14" i="6"/>
  <c r="D35" i="28"/>
  <c r="AE32" i="6"/>
  <c r="AA9" i="28"/>
  <c r="P14" i="6"/>
  <c r="W31" i="6"/>
  <c r="M25" i="28"/>
  <c r="S32" i="6"/>
  <c r="D30" i="28"/>
  <c r="O32" i="6"/>
  <c r="Y22" i="28"/>
  <c r="P12" i="28"/>
  <c r="L15" i="28"/>
  <c r="AJ34" i="6"/>
  <c r="J25" i="28"/>
  <c r="V3" i="28"/>
  <c r="Q11" i="28"/>
  <c r="AL34" i="6"/>
  <c r="H39" i="28"/>
  <c r="C33" i="28"/>
  <c r="M44" i="28"/>
  <c r="F19" i="28"/>
  <c r="N27" i="6"/>
  <c r="N11" i="28"/>
  <c r="S13" i="6"/>
  <c r="J17" i="28"/>
  <c r="AC16" i="6"/>
  <c r="AP33" i="6"/>
  <c r="H23" i="28"/>
  <c r="AH21" i="6"/>
  <c r="V15" i="28"/>
  <c r="V24" i="28"/>
  <c r="V22" i="28"/>
  <c r="AA32" i="6"/>
  <c r="AF19" i="6"/>
  <c r="D13" i="28"/>
  <c r="Z22" i="28"/>
  <c r="K38" i="28"/>
  <c r="AA37" i="28"/>
  <c r="N41" i="28"/>
  <c r="K23" i="28"/>
  <c r="X34" i="6"/>
  <c r="D21" i="28"/>
  <c r="M27" i="6"/>
  <c r="E35" i="28"/>
  <c r="C12" i="28"/>
  <c r="Z14" i="28"/>
  <c r="P11" i="6"/>
  <c r="AA3" i="28"/>
  <c r="AB11" i="6"/>
  <c r="P27" i="28"/>
  <c r="J19" i="28"/>
  <c r="Z8" i="28"/>
  <c r="AC14" i="6"/>
  <c r="AF15" i="6"/>
  <c r="J29" i="6"/>
  <c r="W22" i="6"/>
  <c r="F25" i="6"/>
  <c r="O25" i="6"/>
  <c r="AI22" i="6"/>
  <c r="AA27" i="28"/>
  <c r="Q40" i="28"/>
  <c r="V14" i="6"/>
  <c r="AA4" i="28"/>
  <c r="C198" i="55"/>
  <c r="L12" i="6"/>
  <c r="B29" i="28"/>
  <c r="AN32" i="6"/>
  <c r="M11" i="28"/>
  <c r="F6" i="28"/>
  <c r="W9" i="28"/>
  <c r="H28" i="6"/>
  <c r="P23" i="28"/>
  <c r="P28" i="28"/>
  <c r="J8" i="28"/>
  <c r="S5" i="28"/>
  <c r="E23" i="6"/>
  <c r="K36" i="28"/>
  <c r="G25" i="6"/>
  <c r="AJ25" i="6"/>
  <c r="G29" i="28"/>
  <c r="P27" i="6"/>
  <c r="U35" i="28"/>
  <c r="E20" i="28"/>
  <c r="O38" i="28"/>
  <c r="M31" i="6"/>
  <c r="AA28" i="6"/>
  <c r="AG29" i="6"/>
  <c r="C32" i="28"/>
  <c r="I16" i="28"/>
  <c r="M17" i="6"/>
  <c r="W13" i="6"/>
  <c r="S11" i="6"/>
  <c r="R24" i="28"/>
  <c r="AK17" i="6"/>
  <c r="W24" i="28"/>
  <c r="L32" i="28"/>
  <c r="J36" i="28"/>
  <c r="X33" i="28"/>
  <c r="V20" i="28"/>
  <c r="Y9" i="28"/>
  <c r="H20" i="28"/>
  <c r="H4" i="28"/>
  <c r="D3" i="28"/>
  <c r="K11" i="28"/>
  <c r="Y26" i="6"/>
  <c r="AE14" i="6"/>
  <c r="AN25" i="6"/>
  <c r="W15" i="28"/>
  <c r="C16" i="28"/>
  <c r="I42" i="28"/>
  <c r="W44" i="28"/>
  <c r="J11" i="28"/>
  <c r="C23" i="28"/>
  <c r="AA17" i="28"/>
  <c r="E35" i="6"/>
  <c r="U33" i="6"/>
  <c r="Q18" i="28"/>
  <c r="I14" i="6"/>
  <c r="S16" i="6"/>
  <c r="E29" i="28"/>
  <c r="AE28" i="6"/>
  <c r="AL32" i="6"/>
  <c r="AN26" i="6"/>
  <c r="AP13" i="6"/>
  <c r="D11" i="28"/>
  <c r="AE15" i="6"/>
  <c r="C22" i="6"/>
  <c r="W41" i="28"/>
  <c r="AF25" i="6"/>
  <c r="P28" i="6"/>
  <c r="W18" i="6"/>
  <c r="X18" i="6"/>
  <c r="Z21" i="6"/>
  <c r="AC26" i="6"/>
  <c r="V4" i="28"/>
  <c r="H21" i="28"/>
  <c r="P11" i="28"/>
  <c r="Q3" i="28"/>
  <c r="S6" i="28"/>
  <c r="N26" i="28"/>
  <c r="Q21" i="6"/>
  <c r="R30" i="28"/>
  <c r="E12" i="6"/>
  <c r="P29" i="28"/>
  <c r="Z38" i="28"/>
  <c r="I30" i="6"/>
  <c r="F11" i="6"/>
  <c r="W35" i="28"/>
  <c r="L13" i="28"/>
  <c r="Y33" i="6"/>
  <c r="G24" i="6"/>
  <c r="Y20" i="6"/>
  <c r="K20" i="28"/>
  <c r="Z27" i="6"/>
  <c r="P40" i="28"/>
  <c r="AL30" i="6"/>
  <c r="F14" i="28"/>
  <c r="Z42" i="28"/>
  <c r="N37" i="28"/>
  <c r="D8" i="28"/>
  <c r="AN23" i="6"/>
  <c r="M34" i="28"/>
  <c r="D32" i="28"/>
  <c r="H27" i="28"/>
  <c r="H34" i="28"/>
  <c r="AA30" i="6"/>
  <c r="O19" i="28"/>
  <c r="P22" i="28"/>
  <c r="P41" i="28"/>
  <c r="M41" i="28"/>
  <c r="G36" i="28"/>
  <c r="X24" i="28"/>
  <c r="C195" i="55"/>
  <c r="R23" i="6"/>
  <c r="R11" i="6"/>
  <c r="AM27" i="6"/>
  <c r="AP22" i="6"/>
  <c r="AJ22" i="6"/>
  <c r="O13" i="6"/>
  <c r="N44" i="28"/>
  <c r="T21" i="28"/>
  <c r="I21" i="6"/>
  <c r="O15" i="6"/>
  <c r="Q20" i="28"/>
  <c r="AB29" i="6"/>
  <c r="T31" i="28"/>
  <c r="E40" i="28"/>
  <c r="AC24" i="6"/>
  <c r="AG18" i="6"/>
  <c r="AG13" i="6"/>
  <c r="X13" i="28"/>
  <c r="C19" i="6"/>
  <c r="F15" i="6"/>
  <c r="AL31" i="6"/>
  <c r="AM14" i="6"/>
  <c r="L20" i="28"/>
  <c r="AH35" i="6"/>
  <c r="K37" i="28"/>
  <c r="W38" i="28"/>
  <c r="Y10" i="28"/>
  <c r="F34" i="28"/>
  <c r="I11" i="28"/>
  <c r="G27" i="6"/>
  <c r="Q25" i="28"/>
  <c r="X27" i="28"/>
  <c r="D12" i="28"/>
  <c r="E43" i="28"/>
  <c r="K25" i="6"/>
  <c r="AJ30" i="6"/>
  <c r="L18" i="28"/>
  <c r="Z32" i="6"/>
  <c r="O2" i="28"/>
  <c r="W19" i="6"/>
  <c r="N24" i="6"/>
  <c r="S38" i="28"/>
  <c r="F35" i="28"/>
  <c r="X16" i="6"/>
  <c r="AP20" i="6"/>
  <c r="AP17" i="6"/>
  <c r="T27" i="28"/>
  <c r="L16" i="6"/>
  <c r="S22" i="6"/>
  <c r="H26" i="6"/>
  <c r="B28" i="28"/>
  <c r="W7" i="28"/>
  <c r="X25" i="6"/>
  <c r="T26" i="28"/>
  <c r="U32" i="28"/>
  <c r="V12" i="28"/>
  <c r="K44" i="28"/>
  <c r="T8" i="28"/>
  <c r="G29" i="6"/>
  <c r="U4" i="28"/>
  <c r="P14" i="28"/>
  <c r="Z23" i="28"/>
  <c r="K13" i="6"/>
  <c r="T30" i="28"/>
  <c r="O19" i="6"/>
  <c r="E7" i="28"/>
  <c r="T33" i="28"/>
  <c r="AC32" i="6"/>
  <c r="Y31" i="28"/>
  <c r="H23" i="6"/>
  <c r="Z31" i="28"/>
  <c r="I20" i="28"/>
  <c r="R34" i="6"/>
  <c r="E28" i="28"/>
  <c r="H15" i="28"/>
  <c r="S25" i="6"/>
  <c r="F13" i="6"/>
  <c r="AK33" i="6"/>
  <c r="Q27" i="6"/>
  <c r="AI11" i="6"/>
  <c r="C9" i="28"/>
  <c r="T17" i="6"/>
  <c r="H5" i="28"/>
  <c r="Z12" i="28"/>
  <c r="X40" i="28"/>
  <c r="K4" i="28"/>
  <c r="W33" i="6"/>
  <c r="F16" i="28"/>
  <c r="W3" i="28"/>
  <c r="R23" i="28"/>
  <c r="Z10" i="28"/>
  <c r="R36" i="28"/>
  <c r="I33" i="28"/>
  <c r="N30" i="28"/>
  <c r="R2" i="28"/>
  <c r="K34" i="6"/>
  <c r="H28" i="28"/>
  <c r="AP27" i="6"/>
  <c r="J24" i="6"/>
  <c r="X29" i="6"/>
  <c r="Z2" i="28"/>
  <c r="AM22" i="6"/>
  <c r="U26" i="6"/>
  <c r="AI33" i="6"/>
  <c r="N14" i="28"/>
  <c r="Q29" i="6"/>
  <c r="Q4" i="28"/>
  <c r="Q44" i="28"/>
  <c r="F18" i="28"/>
  <c r="J18" i="6"/>
  <c r="AA24" i="6"/>
  <c r="H106" i="55"/>
  <c r="W32" i="6"/>
  <c r="AE12" i="6"/>
  <c r="M9" i="28"/>
  <c r="J40" i="28"/>
  <c r="Z29" i="6"/>
  <c r="Y5" i="28"/>
  <c r="X17" i="6"/>
  <c r="J37" i="28"/>
  <c r="AE33" i="6"/>
  <c r="AM13" i="6"/>
  <c r="H40" i="28"/>
  <c r="F8" i="28"/>
  <c r="H14" i="6"/>
  <c r="AM28" i="6"/>
  <c r="S19" i="6"/>
  <c r="AB32" i="6"/>
  <c r="O17" i="28"/>
  <c r="Y15" i="6"/>
  <c r="T25" i="28"/>
  <c r="AK31" i="6"/>
  <c r="X4" i="28"/>
  <c r="AG17" i="6"/>
  <c r="AF24" i="6"/>
  <c r="Y28" i="28"/>
  <c r="L30" i="6"/>
  <c r="E22" i="6"/>
  <c r="H35" i="6"/>
  <c r="T20" i="28"/>
  <c r="N13" i="28"/>
  <c r="AA23" i="6"/>
  <c r="AA24" i="28"/>
  <c r="W31" i="28"/>
  <c r="H199" i="55"/>
  <c r="W43" i="28"/>
  <c r="S28" i="6"/>
  <c r="Q32" i="28"/>
  <c r="N28" i="28"/>
  <c r="D4" i="28"/>
  <c r="W21" i="28"/>
  <c r="AA13" i="28"/>
  <c r="P13" i="6"/>
  <c r="W26" i="6"/>
  <c r="AA18" i="28"/>
  <c r="Q12" i="28"/>
  <c r="R11" i="28"/>
  <c r="Z35" i="28"/>
  <c r="AB34" i="6"/>
  <c r="M26" i="28"/>
  <c r="U14" i="6"/>
  <c r="Q16" i="6"/>
  <c r="V36" i="28"/>
  <c r="AB15" i="6"/>
  <c r="O29" i="28"/>
  <c r="W20" i="28"/>
  <c r="AB17" i="6"/>
  <c r="R17" i="6"/>
  <c r="I17" i="6"/>
  <c r="AJ29" i="6"/>
  <c r="H43" i="28"/>
  <c r="J35" i="6"/>
  <c r="Y30" i="6"/>
  <c r="AF33" i="6"/>
  <c r="AJ20" i="6"/>
  <c r="AC11" i="6"/>
  <c r="AA5" i="28"/>
  <c r="AA8" i="28"/>
  <c r="AA30" i="28"/>
  <c r="AA33" i="6"/>
  <c r="AN22" i="6"/>
  <c r="C194" i="55"/>
  <c r="AI14" i="6"/>
  <c r="X37" i="28"/>
  <c r="Z40" i="28"/>
  <c r="D19" i="28"/>
  <c r="K25" i="28"/>
  <c r="AF30" i="6"/>
  <c r="AI32" i="6"/>
  <c r="R22" i="28"/>
  <c r="H197" i="55"/>
  <c r="S34" i="28"/>
  <c r="AJ16" i="6"/>
  <c r="X7" i="28"/>
  <c r="P36" i="28"/>
  <c r="V37" i="28"/>
  <c r="L21" i="28"/>
  <c r="F26" i="28"/>
  <c r="O3" i="28"/>
  <c r="AK11" i="6"/>
  <c r="E23" i="28"/>
  <c r="X33" i="6"/>
  <c r="Q27" i="28"/>
  <c r="AD17" i="6"/>
  <c r="Z13" i="6"/>
  <c r="G33" i="28"/>
  <c r="U15" i="28"/>
  <c r="C36" i="28"/>
  <c r="G16" i="6"/>
  <c r="E39" i="28"/>
  <c r="U17" i="6"/>
  <c r="AI23" i="6"/>
  <c r="P25" i="28"/>
  <c r="G22" i="28"/>
  <c r="P23" i="6"/>
  <c r="Q37" i="28"/>
  <c r="Q30" i="28"/>
  <c r="H119" i="55"/>
  <c r="J22" i="6"/>
  <c r="Z39" i="28"/>
  <c r="Q26" i="6"/>
  <c r="U31" i="6"/>
  <c r="Y17" i="28"/>
  <c r="K21" i="28"/>
  <c r="Z25" i="28"/>
  <c r="AJ32" i="6"/>
  <c r="H209" i="55"/>
  <c r="T11" i="28"/>
  <c r="AI20" i="6"/>
  <c r="C33" i="6"/>
  <c r="C8" i="28"/>
  <c r="V19" i="6"/>
  <c r="V28" i="6"/>
  <c r="O28" i="6"/>
  <c r="S22" i="28"/>
  <c r="J32" i="28"/>
  <c r="N27" i="28"/>
  <c r="AB14" i="6"/>
  <c r="C12" i="6"/>
  <c r="Q34" i="6"/>
  <c r="H27" i="6"/>
  <c r="C28" i="28"/>
  <c r="S15" i="6"/>
  <c r="V11" i="28"/>
  <c r="U23" i="6"/>
  <c r="E26" i="6"/>
  <c r="S32" i="28"/>
  <c r="G7" i="28"/>
  <c r="AE20" i="6"/>
  <c r="Y42" i="28"/>
  <c r="Y22" i="6"/>
  <c r="Q7" i="28"/>
  <c r="R14" i="28"/>
  <c r="K43" i="28"/>
  <c r="AA22" i="6"/>
  <c r="Y6" i="28"/>
  <c r="AB21" i="6"/>
  <c r="X21" i="6"/>
  <c r="L28" i="28"/>
  <c r="O18" i="28"/>
  <c r="L25" i="6"/>
  <c r="T21" i="6"/>
  <c r="AK26" i="6"/>
  <c r="L19" i="28"/>
  <c r="W42" i="28"/>
  <c r="Z11" i="6"/>
  <c r="J35" i="28"/>
  <c r="Z6" i="28"/>
  <c r="S12" i="28"/>
  <c r="K19" i="6"/>
  <c r="G11" i="28"/>
  <c r="O4" i="28"/>
  <c r="X32" i="6"/>
  <c r="U19" i="6"/>
  <c r="C35" i="6"/>
  <c r="M20" i="6"/>
  <c r="AF13" i="6"/>
  <c r="D44" i="28"/>
  <c r="E17" i="6"/>
  <c r="G37" i="28"/>
  <c r="Y24" i="28"/>
  <c r="N22" i="6"/>
  <c r="P26" i="28"/>
  <c r="Y26" i="28"/>
  <c r="T32" i="6"/>
  <c r="Q43" i="28"/>
  <c r="AK32" i="6"/>
  <c r="G19" i="6"/>
  <c r="Z25" i="6"/>
  <c r="T29" i="6"/>
  <c r="Y27" i="28"/>
  <c r="E20" i="6"/>
  <c r="O40" i="28"/>
  <c r="V34" i="6"/>
  <c r="N29" i="28"/>
  <c r="D34" i="28"/>
  <c r="I24" i="28"/>
  <c r="G23" i="6"/>
  <c r="AM21" i="6"/>
  <c r="S21" i="6"/>
  <c r="L24" i="6"/>
  <c r="O9" i="28"/>
  <c r="R41" i="28"/>
  <c r="V41" i="28"/>
  <c r="X14" i="6"/>
  <c r="T25" i="6"/>
  <c r="H21" i="6"/>
  <c r="F44" i="28"/>
  <c r="AG33" i="6"/>
  <c r="AA31" i="6"/>
  <c r="AJ15" i="6"/>
  <c r="P7" i="28"/>
  <c r="Y34" i="28"/>
  <c r="H280" i="55"/>
  <c r="Z5" i="28"/>
  <c r="D18" i="28"/>
  <c r="E11" i="6"/>
  <c r="H13" i="6"/>
  <c r="L43" i="28"/>
  <c r="P30" i="6"/>
  <c r="Y25" i="28"/>
  <c r="L8" i="28"/>
  <c r="Y2" i="28"/>
  <c r="T34" i="28"/>
  <c r="N11" i="6"/>
  <c r="G3" i="28"/>
  <c r="AP18" i="6"/>
  <c r="R12" i="6"/>
  <c r="U12" i="6"/>
  <c r="D23" i="28"/>
  <c r="K7" i="28"/>
  <c r="AP26" i="6"/>
  <c r="H279" i="55"/>
  <c r="L13" i="6"/>
  <c r="H14" i="28"/>
  <c r="N10" i="28"/>
  <c r="C21" i="28"/>
  <c r="AA25" i="6"/>
  <c r="M3" i="28"/>
  <c r="S24" i="6"/>
  <c r="K11" i="6"/>
  <c r="W32" i="28"/>
  <c r="R9" i="28"/>
  <c r="M11" i="6"/>
  <c r="R12" i="28"/>
  <c r="P32" i="6"/>
  <c r="AM15" i="6"/>
  <c r="F12" i="28"/>
  <c r="V34" i="28"/>
  <c r="W24" i="6"/>
  <c r="Z20" i="6"/>
  <c r="F15" i="28"/>
  <c r="H42" i="28"/>
  <c r="C4" i="28"/>
  <c r="AN31" i="6"/>
  <c r="T18" i="6"/>
  <c r="S35" i="6"/>
  <c r="Q18" i="6"/>
  <c r="U27" i="6"/>
  <c r="X44" i="28"/>
  <c r="P33" i="28"/>
  <c r="S16" i="28"/>
  <c r="U25" i="6"/>
  <c r="R38" i="28"/>
  <c r="I29" i="28"/>
  <c r="J11" i="6"/>
  <c r="R17" i="28"/>
  <c r="N39" i="28"/>
  <c r="AJ28" i="6"/>
  <c r="S25" i="28"/>
  <c r="AN19" i="6"/>
  <c r="I44" i="28"/>
  <c r="D22" i="28"/>
  <c r="L29" i="28"/>
  <c r="E16" i="28"/>
  <c r="Z22" i="6"/>
  <c r="L5" i="28"/>
  <c r="X31" i="28"/>
  <c r="AH23" i="6"/>
  <c r="H15" i="6"/>
  <c r="K31" i="28"/>
  <c r="AA35" i="28"/>
  <c r="E27" i="6"/>
  <c r="R21" i="6"/>
  <c r="F14" i="6"/>
  <c r="AA16" i="28"/>
  <c r="Q9" i="28"/>
  <c r="Q13" i="28"/>
  <c r="U36" i="28"/>
  <c r="AI26" i="6"/>
  <c r="V27" i="28"/>
  <c r="K26" i="6"/>
  <c r="H11" i="28"/>
  <c r="AD15" i="6"/>
  <c r="S36" i="28"/>
  <c r="O24" i="6"/>
  <c r="U26" i="28"/>
  <c r="E42" i="28"/>
  <c r="M29" i="28"/>
  <c r="O33" i="6"/>
  <c r="AL25" i="6"/>
  <c r="F31" i="28"/>
  <c r="H41" i="28"/>
  <c r="C17" i="6"/>
  <c r="K24" i="6"/>
  <c r="Z44" i="28"/>
  <c r="P24" i="6"/>
  <c r="Q39" i="28"/>
  <c r="U9" i="28"/>
  <c r="K2" i="28"/>
  <c r="AA6" i="28"/>
  <c r="N17" i="28"/>
  <c r="K14" i="6"/>
  <c r="AL26" i="6"/>
  <c r="R16" i="28"/>
  <c r="T40" i="28"/>
  <c r="AE27" i="6"/>
  <c r="M22" i="28"/>
  <c r="AN34" i="6"/>
  <c r="P25" i="6"/>
  <c r="Z30" i="28"/>
  <c r="W25" i="28"/>
  <c r="I2" i="28"/>
  <c r="M28" i="28"/>
  <c r="U30" i="6"/>
  <c r="AH12" i="6"/>
  <c r="H24" i="6"/>
  <c r="X32" i="28"/>
  <c r="F23" i="28"/>
  <c r="G6" i="28"/>
  <c r="V6" i="28"/>
  <c r="O32" i="28"/>
  <c r="AE29" i="6"/>
  <c r="D28" i="28"/>
  <c r="V44" i="28"/>
  <c r="O28" i="28"/>
  <c r="AJ35" i="6"/>
  <c r="AL35" i="6"/>
  <c r="G13" i="28"/>
  <c r="Y18" i="6"/>
  <c r="U31" i="28"/>
  <c r="H32" i="28"/>
  <c r="E19" i="6"/>
  <c r="H31" i="6"/>
  <c r="K16" i="28"/>
  <c r="K33" i="6"/>
  <c r="AF29" i="6"/>
  <c r="W37" i="28"/>
  <c r="S29" i="28"/>
  <c r="L36" i="28"/>
  <c r="T19" i="28"/>
  <c r="N12" i="28"/>
  <c r="F17" i="28"/>
  <c r="T9" i="28"/>
  <c r="H35" i="28"/>
  <c r="AD34" i="6"/>
  <c r="AB27" i="6"/>
  <c r="J7" i="28"/>
  <c r="AL19" i="6"/>
  <c r="AL24" i="6"/>
  <c r="R37" i="28"/>
  <c r="C37" i="28"/>
  <c r="R28" i="6"/>
  <c r="R18" i="6"/>
  <c r="O31" i="28"/>
  <c r="E5" i="28"/>
  <c r="I27" i="6"/>
  <c r="V16" i="28"/>
  <c r="W23" i="6"/>
  <c r="H9" i="28"/>
  <c r="O35" i="28"/>
  <c r="W36" i="28"/>
  <c r="T12" i="6"/>
  <c r="Z4" i="28"/>
  <c r="E15" i="28"/>
  <c r="I31" i="28"/>
  <c r="AH18" i="6"/>
  <c r="E24" i="6"/>
  <c r="AH29" i="6"/>
  <c r="AL23" i="6"/>
  <c r="F26" i="6"/>
  <c r="O11" i="6"/>
  <c r="O39" i="28"/>
  <c r="H185" i="57"/>
  <c r="Q13" i="6"/>
  <c r="T11" i="6"/>
  <c r="U32" i="6"/>
  <c r="AA31" i="28"/>
  <c r="X21" i="28"/>
  <c r="S14" i="28"/>
  <c r="P35" i="28"/>
  <c r="L41" i="28"/>
  <c r="Z28" i="28"/>
  <c r="N4" i="28"/>
  <c r="AI30" i="6"/>
  <c r="M4" i="28"/>
  <c r="F30" i="6"/>
  <c r="N3" i="28"/>
  <c r="X28" i="28"/>
  <c r="AM26" i="6"/>
  <c r="M25" i="6"/>
  <c r="J16" i="6"/>
  <c r="I13" i="6"/>
  <c r="T15" i="6"/>
  <c r="AM34" i="6"/>
  <c r="K13" i="28"/>
  <c r="Z29" i="28"/>
  <c r="Y21" i="28"/>
  <c r="L23" i="6"/>
  <c r="C2" i="28"/>
  <c r="O5" i="28"/>
  <c r="S37" i="28"/>
  <c r="AD33" i="6"/>
  <c r="I3" i="28"/>
  <c r="V25" i="6"/>
  <c r="L34" i="6"/>
  <c r="P5" i="28"/>
  <c r="H10" i="28"/>
  <c r="N34" i="28"/>
  <c r="H19" i="28"/>
  <c r="AG20" i="6"/>
  <c r="H12" i="6"/>
  <c r="I24" i="6"/>
  <c r="AA29" i="6"/>
  <c r="C209" i="55"/>
  <c r="C30" i="6"/>
  <c r="Q23" i="6"/>
  <c r="D29" i="28"/>
  <c r="X5" i="28"/>
  <c r="L27" i="6"/>
  <c r="O44" i="28"/>
  <c r="W29" i="6"/>
  <c r="Y36" i="28"/>
  <c r="C14" i="6"/>
  <c r="AE21" i="6"/>
  <c r="C34" i="28"/>
  <c r="J26" i="6"/>
  <c r="T7" i="28"/>
  <c r="H6" i="28"/>
  <c r="X26" i="6"/>
  <c r="W8" i="28"/>
  <c r="W19" i="28"/>
  <c r="P44" i="28"/>
  <c r="T24" i="6"/>
  <c r="F27" i="28"/>
  <c r="Z33" i="28"/>
  <c r="M42" i="28"/>
  <c r="E31" i="28"/>
  <c r="AM35" i="6"/>
  <c r="O21" i="6"/>
  <c r="S44" i="28"/>
  <c r="L17" i="28"/>
  <c r="M8" i="28"/>
  <c r="V13" i="6"/>
  <c r="D6" i="28"/>
  <c r="J13" i="6"/>
  <c r="F18" i="6"/>
  <c r="AI16" i="6"/>
  <c r="M34" i="6"/>
  <c r="E6" i="28"/>
  <c r="C13" i="28"/>
  <c r="M38" i="28"/>
  <c r="N19" i="28"/>
  <c r="G22" i="6"/>
  <c r="L10" i="28"/>
  <c r="V21" i="6"/>
  <c r="AL33" i="6"/>
  <c r="D2" i="28"/>
  <c r="T6" i="28"/>
  <c r="T35" i="28"/>
  <c r="E18" i="6"/>
  <c r="H107" i="55"/>
  <c r="K35" i="6"/>
  <c r="V40" i="28"/>
  <c r="AE17" i="6"/>
  <c r="AN21" i="6"/>
  <c r="I35" i="6"/>
  <c r="AC27" i="6"/>
  <c r="W28" i="6"/>
  <c r="F34" i="6"/>
  <c r="I22" i="6"/>
  <c r="AK12" i="6"/>
  <c r="Q17" i="6"/>
  <c r="G32" i="28"/>
  <c r="Y31" i="6"/>
  <c r="F39" i="28"/>
  <c r="K32" i="6"/>
  <c r="J42" i="28"/>
  <c r="L35" i="28"/>
  <c r="P10" i="28"/>
  <c r="AE35" i="6"/>
  <c r="H3" i="28"/>
  <c r="X42" i="28"/>
  <c r="C42" i="28"/>
  <c r="AE31" i="6"/>
  <c r="L44" i="28"/>
  <c r="AJ18" i="6"/>
  <c r="C15" i="28"/>
  <c r="S42" i="28"/>
  <c r="Y16" i="28"/>
  <c r="R24" i="6"/>
  <c r="AA15" i="6"/>
  <c r="I40" i="28"/>
  <c r="G35" i="28"/>
  <c r="E12" i="28"/>
  <c r="K29" i="6"/>
  <c r="I15" i="28"/>
  <c r="X24" i="6"/>
  <c r="G30" i="28"/>
  <c r="H33" i="6"/>
  <c r="Q36" i="28"/>
  <c r="G15" i="28"/>
  <c r="U11" i="6"/>
  <c r="AB13" i="6"/>
  <c r="E18" i="28"/>
  <c r="AH16" i="6"/>
  <c r="Y15" i="28"/>
  <c r="W29" i="28"/>
  <c r="AC22" i="6"/>
  <c r="R7" i="28"/>
  <c r="D31" i="28"/>
  <c r="F40" i="28"/>
  <c r="O13" i="28"/>
  <c r="I21" i="28"/>
  <c r="T42" i="28"/>
  <c r="D7" i="28"/>
  <c r="E16" i="6"/>
  <c r="L29" i="6"/>
  <c r="AF16" i="6"/>
  <c r="Y21" i="6"/>
  <c r="AM25" i="6"/>
  <c r="O43" i="28"/>
  <c r="Q20" i="6"/>
  <c r="C206" i="55"/>
  <c r="C188" i="55"/>
  <c r="K42" i="28"/>
  <c r="H111" i="55"/>
  <c r="V18" i="6"/>
  <c r="AA19" i="6"/>
  <c r="X25" i="28"/>
  <c r="K17" i="28"/>
  <c r="R16" i="6"/>
  <c r="S19" i="28"/>
  <c r="AA22" i="28"/>
  <c r="Q8" i="28"/>
  <c r="F35" i="6"/>
  <c r="E30" i="6"/>
  <c r="AK13" i="6"/>
  <c r="Y27" i="6"/>
  <c r="C15" i="6"/>
  <c r="Y34" i="6"/>
  <c r="I19" i="28"/>
  <c r="F21" i="6"/>
  <c r="X2" i="28"/>
  <c r="Q22" i="6"/>
  <c r="U11" i="28"/>
  <c r="L17" i="6"/>
  <c r="AF34" i="6"/>
  <c r="AB30" i="6"/>
  <c r="AL20" i="6"/>
  <c r="F27" i="6"/>
  <c r="I14" i="28"/>
  <c r="D43" i="28"/>
  <c r="D42" i="28"/>
  <c r="L21" i="6"/>
  <c r="AL22" i="6"/>
  <c r="Q35" i="28"/>
  <c r="G28" i="28"/>
  <c r="G33" i="6"/>
  <c r="H38" i="28"/>
  <c r="C25" i="6"/>
  <c r="W23" i="28"/>
  <c r="X39" i="28"/>
  <c r="G13" i="6"/>
  <c r="K9" i="28"/>
  <c r="M43" i="28"/>
  <c r="Z15" i="6"/>
  <c r="P32" i="28"/>
  <c r="S12" i="6"/>
  <c r="AM29" i="6"/>
  <c r="AA40" i="28"/>
  <c r="E19" i="28"/>
  <c r="M16" i="28"/>
  <c r="M23" i="6"/>
  <c r="AE19" i="6"/>
  <c r="J15" i="6"/>
  <c r="AH34" i="6"/>
  <c r="H29" i="6"/>
  <c r="Z16" i="6"/>
  <c r="W27" i="6"/>
  <c r="C208" i="55"/>
  <c r="AE13" i="6"/>
  <c r="AF20" i="6"/>
  <c r="AC19" i="6"/>
  <c r="L14" i="28"/>
  <c r="AI19" i="6"/>
  <c r="K19" i="28"/>
  <c r="AN11" i="6"/>
  <c r="S43" i="28"/>
  <c r="I12" i="6"/>
  <c r="V26" i="28"/>
  <c r="Q15" i="28"/>
  <c r="I25" i="28"/>
  <c r="AI18" i="6"/>
  <c r="E31" i="6"/>
  <c r="M12" i="6"/>
  <c r="I39" i="28"/>
  <c r="P24" i="28"/>
  <c r="K28" i="28"/>
  <c r="O26" i="6"/>
  <c r="O24" i="28"/>
  <c r="E41" i="28"/>
  <c r="AL18" i="6"/>
  <c r="S33" i="6"/>
  <c r="G8" i="28"/>
  <c r="M39" i="28"/>
  <c r="W18" i="28"/>
  <c r="E9" i="28"/>
  <c r="AA41" i="28"/>
  <c r="AB19" i="6"/>
  <c r="N17" i="6"/>
  <c r="AJ12" i="6"/>
  <c r="X35" i="28"/>
  <c r="Z27" i="28"/>
  <c r="N29" i="6"/>
  <c r="AG23" i="6"/>
  <c r="D9" i="28"/>
  <c r="H22" i="6"/>
  <c r="C13" i="6"/>
  <c r="L35" i="6"/>
  <c r="AG12" i="6"/>
  <c r="L11" i="28"/>
  <c r="AA25" i="28"/>
  <c r="N15" i="6"/>
  <c r="F33" i="6"/>
  <c r="C21" i="6"/>
  <c r="AJ19" i="6"/>
  <c r="J2" i="28"/>
  <c r="Y12" i="6"/>
  <c r="Z33" i="6"/>
  <c r="AA42" i="28"/>
  <c r="R13" i="6"/>
  <c r="R33" i="28"/>
  <c r="J33" i="6"/>
  <c r="N31" i="6"/>
  <c r="AE11" i="6"/>
  <c r="M10" i="28"/>
  <c r="AA29" i="28"/>
  <c r="E21" i="6"/>
  <c r="V35" i="6"/>
  <c r="AP11" i="6"/>
  <c r="T26" i="6"/>
  <c r="P19" i="28"/>
  <c r="C26" i="28"/>
  <c r="V33" i="28"/>
  <c r="W5" i="28"/>
  <c r="J15" i="28"/>
  <c r="H201" i="55"/>
  <c r="O31" i="6"/>
  <c r="AC21" i="6"/>
  <c r="AK22" i="6"/>
  <c r="AK27" i="6"/>
  <c r="N40" i="28"/>
  <c r="L31" i="6"/>
  <c r="J43" i="28"/>
  <c r="X23" i="6"/>
  <c r="Y11" i="28"/>
  <c r="AC18" i="6"/>
  <c r="G34" i="28"/>
  <c r="AA15" i="28"/>
  <c r="O35" i="6"/>
  <c r="S30" i="6"/>
  <c r="AA10" i="28"/>
  <c r="K22" i="6"/>
  <c r="AP19" i="6"/>
  <c r="N13" i="6"/>
  <c r="L11" i="6"/>
  <c r="R20" i="6"/>
  <c r="H277" i="55"/>
  <c r="W4" i="28"/>
  <c r="Z28" i="6"/>
  <c r="AA27" i="6"/>
  <c r="AA35" i="6"/>
  <c r="Z36" i="28"/>
  <c r="J3" i="28"/>
  <c r="G16" i="28"/>
  <c r="P16" i="28"/>
  <c r="S26" i="6"/>
  <c r="R10" i="28"/>
  <c r="C29" i="28"/>
  <c r="C44" i="28"/>
  <c r="Y7" i="28"/>
  <c r="T14" i="6"/>
  <c r="Y32" i="6"/>
  <c r="AA17" i="6"/>
  <c r="M33" i="6"/>
  <c r="AA20" i="6"/>
  <c r="T24" i="28"/>
  <c r="Q11" i="6"/>
  <c r="L16" i="28"/>
  <c r="G34" i="6"/>
  <c r="AB22" i="6"/>
  <c r="AJ14" i="6"/>
  <c r="AD26" i="6"/>
  <c r="X6" i="28"/>
  <c r="R26" i="6"/>
  <c r="P29" i="6"/>
  <c r="P42" i="28"/>
  <c r="AN20" i="6"/>
  <c r="M29" i="6"/>
  <c r="AA33" i="28"/>
  <c r="AP25" i="6"/>
  <c r="V15" i="6"/>
  <c r="C11" i="6"/>
  <c r="Z41" i="28"/>
  <c r="AP16" i="6"/>
  <c r="Z32" i="28"/>
  <c r="P31" i="6"/>
  <c r="AH33" i="6"/>
  <c r="AI27" i="6"/>
  <c r="I31" i="6"/>
  <c r="T22" i="28"/>
  <c r="Y20" i="28"/>
  <c r="C7" i="28"/>
  <c r="R19" i="28"/>
  <c r="E13" i="6"/>
  <c r="H734" i="58"/>
  <c r="AH26" i="6"/>
  <c r="K20" i="6"/>
  <c r="P15" i="6"/>
  <c r="Q24" i="28"/>
  <c r="L33" i="28"/>
  <c r="J41" i="28"/>
  <c r="S27" i="6"/>
  <c r="P19" i="6"/>
  <c r="U44" i="28"/>
  <c r="I26" i="6"/>
  <c r="R30" i="6"/>
  <c r="X12" i="6"/>
  <c r="C6" i="28"/>
  <c r="V30" i="28"/>
  <c r="AK30" i="6"/>
  <c r="Q41" i="28"/>
  <c r="C29" i="6"/>
  <c r="I29" i="6"/>
  <c r="N28" i="6"/>
  <c r="AL12" i="6"/>
  <c r="D40" i="28"/>
  <c r="C43" i="28"/>
  <c r="I18" i="6"/>
  <c r="J30" i="6"/>
  <c r="E34" i="6"/>
  <c r="AC33" i="6"/>
  <c r="Q10" i="28"/>
  <c r="J31" i="28"/>
  <c r="P3" i="28"/>
  <c r="Q31" i="6"/>
  <c r="E34" i="28"/>
  <c r="C27" i="6"/>
  <c r="Y44" i="28"/>
  <c r="H11" i="6"/>
  <c r="AG14" i="6"/>
  <c r="AN16" i="6"/>
  <c r="M12" i="28"/>
  <c r="Y13" i="28"/>
  <c r="Y30" i="28"/>
  <c r="G38" i="28"/>
  <c r="Q23" i="28"/>
  <c r="E27" i="28"/>
  <c r="AN28" i="6"/>
  <c r="D20" i="28"/>
  <c r="U7" i="28"/>
  <c r="AH27" i="6"/>
  <c r="M22" i="6"/>
  <c r="Y28" i="6"/>
  <c r="Q16" i="28"/>
  <c r="AA12" i="6"/>
  <c r="P20" i="28"/>
  <c r="F20" i="28"/>
  <c r="AD12" i="6"/>
  <c r="N22" i="28"/>
  <c r="E38" i="28"/>
  <c r="Q29" i="28"/>
  <c r="Z3" i="28"/>
  <c r="AJ17" i="6"/>
  <c r="H22" i="28"/>
  <c r="C28" i="6"/>
  <c r="AC29" i="6"/>
  <c r="I34" i="6"/>
  <c r="F11" i="28"/>
  <c r="O29" i="6"/>
  <c r="S30" i="28"/>
  <c r="S4" i="28"/>
  <c r="T10" i="28"/>
  <c r="R32" i="28"/>
  <c r="J22" i="28"/>
  <c r="R20" i="28"/>
  <c r="R33" i="6"/>
  <c r="G12" i="6"/>
  <c r="J17" i="6"/>
  <c r="X38" i="28"/>
  <c r="I11" i="6"/>
  <c r="G31" i="28"/>
  <c r="I36" i="28"/>
  <c r="W12" i="28"/>
  <c r="D5" i="28"/>
  <c r="M28" i="6"/>
  <c r="U20" i="28"/>
  <c r="I32" i="28"/>
  <c r="Y17" i="6"/>
  <c r="W33" i="28"/>
  <c r="I8" i="28"/>
  <c r="I38" i="28"/>
  <c r="T41" i="28"/>
  <c r="C40" i="28"/>
  <c r="M17" i="28"/>
  <c r="D26" i="28"/>
  <c r="F7" i="28"/>
  <c r="L4" i="28"/>
  <c r="G31" i="6"/>
  <c r="V8" i="28"/>
  <c r="Z35" i="6"/>
  <c r="H44" i="28"/>
  <c r="Z19" i="28"/>
  <c r="AL11" i="6"/>
  <c r="L7" i="28"/>
  <c r="T3" i="28"/>
  <c r="R39" i="28"/>
  <c r="D39" i="28"/>
  <c r="Z15" i="28"/>
  <c r="Z26" i="28"/>
  <c r="U38" i="28"/>
  <c r="X31" i="6"/>
  <c r="Z17" i="6"/>
  <c r="F32" i="28"/>
  <c r="O8" i="28"/>
  <c r="AH28" i="6"/>
  <c r="J21" i="6"/>
  <c r="V27" i="6"/>
  <c r="M18" i="28"/>
  <c r="T27" i="6"/>
  <c r="L15" i="6"/>
  <c r="K22" i="28"/>
  <c r="E32" i="6"/>
  <c r="Z13" i="28"/>
  <c r="AA26" i="28"/>
  <c r="AN14" i="6"/>
  <c r="O11" i="28"/>
  <c r="T17" i="28"/>
  <c r="F24" i="6"/>
  <c r="T13" i="6"/>
  <c r="P43" i="28"/>
  <c r="V10" i="28"/>
  <c r="AI17" i="6"/>
  <c r="AB31" i="6"/>
  <c r="AB20" i="6"/>
  <c r="R15" i="28"/>
  <c r="AF28" i="6"/>
  <c r="W14" i="28"/>
  <c r="S31" i="6"/>
  <c r="Z18" i="6"/>
  <c r="Q33" i="6"/>
  <c r="K33" i="28"/>
  <c r="L18" i="6"/>
  <c r="J28" i="6"/>
  <c r="E44" i="28"/>
  <c r="K18" i="28"/>
  <c r="H267" i="55"/>
  <c r="U24" i="28"/>
  <c r="AE16" i="6"/>
  <c r="O37" i="28"/>
  <c r="AM30" i="6"/>
  <c r="AH20" i="6"/>
  <c r="AA16" i="6"/>
  <c r="K30" i="6"/>
  <c r="Q25" i="6"/>
  <c r="R31" i="6"/>
  <c r="G2" i="28"/>
  <c r="Y18" i="28"/>
  <c r="Z43" i="28"/>
  <c r="V29" i="6"/>
  <c r="H266" i="55"/>
  <c r="AA39" i="28"/>
  <c r="M15" i="28"/>
  <c r="G23" i="28"/>
  <c r="AP21" i="6"/>
  <c r="I18" i="28"/>
  <c r="M2" i="28"/>
  <c r="Q14" i="6"/>
  <c r="V28" i="28"/>
  <c r="J18" i="28"/>
  <c r="AH14" i="6"/>
  <c r="AC20" i="6"/>
  <c r="L12" i="28"/>
  <c r="Q19" i="28"/>
  <c r="Z7" i="28"/>
  <c r="S41" i="28"/>
  <c r="AA19" i="28"/>
  <c r="G20" i="28"/>
  <c r="AD16" i="6"/>
  <c r="N2" i="28"/>
  <c r="I12" i="28"/>
  <c r="O21" i="28"/>
  <c r="H200" i="55"/>
  <c r="S17" i="6"/>
  <c r="AP23" i="6"/>
  <c r="R19" i="6"/>
  <c r="AA18" i="6"/>
  <c r="X16" i="28"/>
  <c r="AC34" i="6"/>
  <c r="AD27" i="6"/>
  <c r="P35" i="6"/>
  <c r="AH17" i="6"/>
  <c r="V42" i="28"/>
  <c r="D10" i="28"/>
  <c r="R5" i="28"/>
  <c r="T32" i="28"/>
  <c r="T23" i="28"/>
  <c r="R15" i="6"/>
  <c r="U17" i="28"/>
  <c r="K15" i="28"/>
  <c r="AA7" i="28"/>
  <c r="V5" i="28"/>
  <c r="S7" i="28"/>
  <c r="C11" i="28"/>
  <c r="AI31" i="6"/>
  <c r="Y37" i="28"/>
  <c r="M37" i="28"/>
  <c r="C32" i="6"/>
  <c r="J14" i="28"/>
  <c r="AF31" i="6"/>
  <c r="M32" i="28"/>
  <c r="Y13" i="6"/>
  <c r="AA38" i="28"/>
  <c r="P12" i="6"/>
  <c r="Z9" i="28"/>
  <c r="AG25" i="6"/>
  <c r="W35" i="6"/>
  <c r="H30" i="28"/>
  <c r="AE26" i="6"/>
  <c r="O22" i="28"/>
  <c r="K27" i="6"/>
  <c r="L34" i="28"/>
  <c r="AL16" i="6"/>
  <c r="L26" i="28"/>
  <c r="U8" i="28"/>
  <c r="AM24" i="6"/>
  <c r="W17" i="6"/>
  <c r="AG24" i="6"/>
  <c r="X13" i="6"/>
  <c r="AP24" i="6"/>
  <c r="K30" i="28"/>
  <c r="C105" i="55"/>
  <c r="P4" i="28"/>
  <c r="L37" i="28"/>
  <c r="U10" i="28"/>
  <c r="H8" i="28"/>
  <c r="O42" i="28"/>
  <c r="H17" i="28"/>
  <c r="C27" i="28"/>
  <c r="AI34" i="6"/>
  <c r="AN33" i="6"/>
  <c r="AE18" i="6"/>
  <c r="C10" i="28"/>
  <c r="AF12" i="6"/>
  <c r="U21" i="28"/>
  <c r="J34" i="28"/>
  <c r="F5" i="28"/>
  <c r="O15" i="28"/>
  <c r="S23" i="6"/>
  <c r="AM33" i="6"/>
  <c r="M32" i="6"/>
  <c r="H18" i="6"/>
  <c r="M18" i="6"/>
  <c r="N20" i="6"/>
  <c r="Y4" i="28"/>
  <c r="C18" i="6"/>
  <c r="M5" i="28"/>
  <c r="X27" i="6"/>
  <c r="U30" i="28"/>
  <c r="V43" i="28"/>
  <c r="O16" i="28"/>
  <c r="N34" i="6"/>
  <c r="C24" i="6"/>
  <c r="AC31" i="6"/>
  <c r="Q5" i="28"/>
  <c r="J9" i="28"/>
  <c r="G15" i="6"/>
  <c r="T22" i="6"/>
  <c r="R13" i="28"/>
  <c r="AP12" i="6"/>
  <c r="V17" i="6"/>
  <c r="F22" i="28"/>
  <c r="N8" i="28"/>
  <c r="AE24" i="6"/>
  <c r="W30" i="6"/>
  <c r="H26" i="28"/>
  <c r="AC30" i="6"/>
  <c r="P9" i="28"/>
  <c r="H36" i="28"/>
  <c r="AH13" i="6"/>
  <c r="AK35" i="6"/>
  <c r="P13" i="28"/>
  <c r="Z12" i="6"/>
  <c r="C19" i="28"/>
  <c r="AG35" i="6"/>
  <c r="AP14" i="6"/>
  <c r="R14" i="6"/>
  <c r="J21" i="28"/>
  <c r="U14" i="28"/>
  <c r="O41" i="28"/>
  <c r="J19" i="6"/>
  <c r="M14" i="28"/>
  <c r="I19" i="6"/>
  <c r="S40" i="28"/>
  <c r="E26" i="28"/>
  <c r="P8" i="28"/>
  <c r="N42" i="28"/>
  <c r="E10" i="28"/>
  <c r="AG19" i="6"/>
  <c r="F23" i="6"/>
  <c r="Y14" i="6"/>
  <c r="M27" i="28"/>
  <c r="I28" i="28"/>
  <c r="H13" i="28"/>
  <c r="D16" i="28"/>
  <c r="C119" i="55"/>
  <c r="F17" i="6"/>
  <c r="Q22" i="28"/>
  <c r="AA28" i="28"/>
  <c r="O27" i="6"/>
  <c r="L32" i="6"/>
  <c r="U28" i="28"/>
  <c r="V29" i="28"/>
  <c r="O25" i="28"/>
  <c r="X26" i="28"/>
  <c r="I23" i="6"/>
  <c r="T16" i="28"/>
  <c r="H16" i="28"/>
  <c r="F28" i="6"/>
  <c r="N32" i="6"/>
  <c r="Y16" i="6"/>
  <c r="AJ31" i="6"/>
  <c r="G19" i="28"/>
  <c r="K23" i="6"/>
  <c r="V7" i="28"/>
  <c r="Z17" i="28"/>
  <c r="J24" i="28"/>
  <c r="R22" i="6"/>
  <c r="G25" i="28"/>
  <c r="AJ21" i="6"/>
  <c r="E17" i="28"/>
  <c r="V39" i="28"/>
  <c r="AD19" i="6"/>
  <c r="F3" i="28"/>
  <c r="N32" i="28"/>
  <c r="M35" i="6"/>
  <c r="N31" i="28"/>
  <c r="T5" i="28"/>
  <c r="AA14" i="28"/>
  <c r="AP29" i="6"/>
  <c r="P34" i="28"/>
  <c r="O12" i="6"/>
  <c r="Q17" i="28"/>
  <c r="P16" i="6"/>
  <c r="X8" i="28"/>
  <c r="AP32" i="6"/>
  <c r="K39" i="28"/>
  <c r="X22" i="28"/>
  <c r="T4" i="28"/>
  <c r="H16" i="6"/>
  <c r="L40" i="28"/>
  <c r="K16" i="6"/>
  <c r="X12" i="28"/>
  <c r="Q12" i="6"/>
  <c r="C35" i="28"/>
  <c r="P38" i="28"/>
  <c r="AP15" i="6"/>
  <c r="U21" i="6"/>
  <c r="V19" i="28"/>
  <c r="F4" i="28"/>
  <c r="AF14" i="6"/>
  <c r="Z19" i="6"/>
  <c r="N6" i="28"/>
  <c r="AA2" i="28"/>
  <c r="D41" i="28"/>
  <c r="R40" i="28"/>
  <c r="W16" i="28"/>
  <c r="K24" i="28"/>
  <c r="T30" i="6"/>
  <c r="J31" i="6"/>
  <c r="F41" i="28"/>
  <c r="M6" i="28"/>
  <c r="N43" i="28"/>
  <c r="AF23" i="6"/>
  <c r="W2" i="28"/>
  <c r="J10" i="28"/>
  <c r="AJ33" i="6"/>
  <c r="G18" i="28"/>
  <c r="M16" i="6"/>
  <c r="AD25" i="6"/>
  <c r="D25" i="28"/>
  <c r="C41" i="28"/>
  <c r="E25" i="6"/>
  <c r="Q32" i="6"/>
  <c r="G40" i="28"/>
  <c r="Z31" i="6"/>
  <c r="AG15" i="6"/>
  <c r="U29" i="6"/>
  <c r="U16" i="28"/>
  <c r="O17" i="6"/>
  <c r="F28" i="28"/>
  <c r="V32" i="28"/>
  <c r="J23" i="6"/>
  <c r="I41" i="28"/>
  <c r="C20" i="6"/>
  <c r="AB12" i="6"/>
  <c r="M13" i="28"/>
  <c r="AA12" i="28"/>
  <c r="P18" i="6"/>
  <c r="Y29" i="6"/>
  <c r="X11" i="6"/>
  <c r="AK19" i="6"/>
  <c r="R26" i="28"/>
  <c r="F24" i="28"/>
  <c r="C34" i="6"/>
  <c r="AP34" i="6"/>
  <c r="X17" i="28"/>
  <c r="AK14" i="6"/>
  <c r="R42" i="28"/>
  <c r="I16" i="6"/>
  <c r="J16" i="28"/>
  <c r="T16" i="6"/>
  <c r="Q19" i="6"/>
  <c r="R44" i="28"/>
  <c r="H278" i="55"/>
  <c r="AD18" i="6"/>
  <c r="Y23" i="28"/>
  <c r="U13" i="6"/>
  <c r="M33" i="28"/>
  <c r="V17" i="28"/>
  <c r="C16" i="6"/>
  <c r="Z30" i="6"/>
  <c r="R35" i="6"/>
  <c r="S3" i="28"/>
  <c r="N16" i="6"/>
  <c r="F36" i="28"/>
  <c r="L23" i="28"/>
  <c r="H25" i="6"/>
  <c r="G21" i="28"/>
  <c r="J34" i="6"/>
  <c r="V31" i="6"/>
  <c r="F32" i="6"/>
  <c r="P6" i="28"/>
  <c r="P17" i="28"/>
  <c r="AJ11" i="6"/>
  <c r="S11" i="28"/>
  <c r="U39" i="28"/>
  <c r="E13" i="28"/>
  <c r="U34" i="28"/>
  <c r="Q35" i="6"/>
  <c r="V35" i="28"/>
  <c r="AL14" i="6"/>
  <c r="X28" i="6"/>
  <c r="V2" i="28"/>
  <c r="Z20" i="28"/>
  <c r="AB16" i="6"/>
  <c r="Q6" i="28"/>
  <c r="W28" i="28"/>
  <c r="D17" i="28"/>
  <c r="R27" i="28"/>
  <c r="K31" i="6"/>
  <c r="I32" i="6"/>
  <c r="R18" i="28"/>
  <c r="N16" i="28"/>
  <c r="Y8" i="28"/>
  <c r="W13" i="28"/>
  <c r="AK21" i="6"/>
  <c r="F20" i="6"/>
  <c r="K12" i="6"/>
  <c r="G28" i="6"/>
  <c r="AL29" i="6"/>
  <c r="AJ26" i="6"/>
  <c r="AF32" i="6"/>
  <c r="K17" i="6"/>
  <c r="AC23" i="6"/>
  <c r="R21" i="28"/>
  <c r="AC28" i="6"/>
  <c r="G17" i="28"/>
  <c r="AF18" i="6"/>
  <c r="J5" i="28"/>
  <c r="J23" i="28"/>
  <c r="J33" i="28"/>
  <c r="I6" i="28"/>
  <c r="U12" i="28"/>
  <c r="H31" i="28"/>
  <c r="W16" i="6"/>
  <c r="AH31" i="6"/>
  <c r="F13" i="28"/>
  <c r="U18" i="28"/>
  <c r="Q15" i="6"/>
  <c r="I7" i="28"/>
  <c r="AM20" i="6"/>
  <c r="K40" i="28"/>
  <c r="AN17" i="6"/>
  <c r="H24" i="28"/>
  <c r="N25" i="28"/>
  <c r="M30" i="6"/>
  <c r="D36" i="28"/>
  <c r="N21" i="6"/>
  <c r="AA20" i="28"/>
  <c r="O7" i="28"/>
  <c r="T14" i="28"/>
  <c r="V23" i="28"/>
  <c r="K41" i="28"/>
  <c r="O33" i="28"/>
  <c r="N12" i="6"/>
  <c r="P21" i="28"/>
  <c r="C23" i="6"/>
  <c r="AK20" i="6"/>
  <c r="U37" i="28"/>
  <c r="AD14" i="6"/>
  <c r="L24" i="28"/>
  <c r="AN15" i="6"/>
  <c r="AJ24" i="6"/>
  <c r="O23" i="6"/>
  <c r="Z18" i="28"/>
  <c r="G44" i="28"/>
  <c r="I9" i="28"/>
  <c r="C210" i="55"/>
  <c r="A270" i="55"/>
  <c r="AK24" i="6"/>
  <c r="AB18" i="6"/>
  <c r="I25" i="6"/>
  <c r="U19" i="28"/>
  <c r="G32" i="6"/>
  <c r="Y11" i="6"/>
  <c r="O14" i="6"/>
  <c r="S14" i="6"/>
  <c r="AI15" i="6"/>
  <c r="E25" i="28"/>
  <c r="W12" i="6"/>
  <c r="K6" i="28"/>
  <c r="S34" i="6"/>
  <c r="AD24" i="6"/>
  <c r="T12" i="28"/>
  <c r="V12" i="6"/>
  <c r="Z26" i="6"/>
  <c r="L42" i="28"/>
  <c r="AK15" i="6"/>
  <c r="K35" i="28"/>
  <c r="R31" i="28"/>
  <c r="E4" i="28"/>
  <c r="Z23" i="6"/>
  <c r="L26" i="6"/>
  <c r="V14" i="28"/>
  <c r="AM31" i="6"/>
  <c r="W27" i="28"/>
  <c r="R29" i="28"/>
  <c r="Y25" i="6"/>
  <c r="U20" i="6"/>
  <c r="X19" i="28"/>
  <c r="AA36" i="28"/>
  <c r="I43" i="28"/>
  <c r="T29" i="28"/>
  <c r="AG27" i="6"/>
  <c r="F10" i="28"/>
  <c r="X30" i="28"/>
  <c r="X34" i="28"/>
  <c r="G42" i="28"/>
  <c r="AL27" i="6"/>
  <c r="N24" i="28"/>
  <c r="W17" i="28"/>
  <c r="E33" i="28"/>
  <c r="N15" i="28"/>
  <c r="E33" i="6"/>
  <c r="G17" i="6"/>
  <c r="O23" i="28"/>
  <c r="F2" i="28"/>
  <c r="Z37" i="28"/>
  <c r="AN13" i="6"/>
  <c r="R35" i="28"/>
  <c r="W26" i="28"/>
  <c r="F9" i="28"/>
  <c r="I27" i="28"/>
  <c r="C38" i="28"/>
  <c r="AG28" i="6"/>
  <c r="L25" i="28"/>
  <c r="AK29" i="6"/>
  <c r="J38" i="28"/>
  <c r="AA32" i="28"/>
  <c r="O36" i="28"/>
  <c r="G41" i="28"/>
  <c r="J28" i="28"/>
  <c r="U25" i="28"/>
  <c r="S24" i="28"/>
  <c r="H29" i="28"/>
  <c r="AA34" i="28"/>
  <c r="O22" i="6"/>
  <c r="C5" i="28"/>
  <c r="W25" i="6"/>
  <c r="T31" i="6"/>
  <c r="L3" i="28"/>
  <c r="O26" i="28"/>
  <c r="K29" i="28"/>
  <c r="AH22" i="6"/>
  <c r="D14" i="28"/>
  <c r="E2" i="28"/>
  <c r="I13" i="28"/>
  <c r="F33" i="28"/>
  <c r="AA21" i="6"/>
  <c r="X18" i="28"/>
  <c r="AM17" i="6"/>
  <c r="S28" i="28"/>
  <c r="N21" i="28"/>
  <c r="C204" i="55"/>
  <c r="AD23" i="6"/>
  <c r="R29" i="6"/>
  <c r="AB23" i="6"/>
  <c r="AM11" i="6"/>
  <c r="Y38" i="28"/>
  <c r="K34" i="28"/>
  <c r="AA26" i="6"/>
  <c r="Q28" i="6"/>
  <c r="E30" i="28"/>
  <c r="AF26" i="6"/>
  <c r="R25" i="6"/>
  <c r="R4" i="28"/>
  <c r="T23" i="6"/>
  <c r="AK25" i="6"/>
  <c r="I35" i="28"/>
  <c r="N23" i="28"/>
  <c r="N26" i="6"/>
  <c r="G18" i="6"/>
  <c r="Y3" i="28"/>
  <c r="X41" i="28"/>
  <c r="AK18" i="6"/>
  <c r="D24" i="28"/>
  <c r="U27" i="28"/>
  <c r="Y41" i="28"/>
  <c r="AC13" i="6"/>
  <c r="N25" i="6"/>
  <c r="AE34" i="6"/>
  <c r="U13" i="28"/>
  <c r="H17" i="6"/>
  <c r="S27" i="28"/>
  <c r="AI29" i="6"/>
  <c r="C17" i="28"/>
  <c r="M36" i="28"/>
  <c r="E14" i="28"/>
  <c r="G11" i="6"/>
  <c r="AN35" i="6"/>
  <c r="D38" i="28"/>
  <c r="C24" i="28"/>
  <c r="N14" i="6"/>
  <c r="E24" i="28"/>
  <c r="I20" i="6"/>
  <c r="H25" i="28"/>
  <c r="J25" i="6"/>
  <c r="N5" i="28"/>
  <c r="G10" i="28"/>
  <c r="AA34" i="6"/>
  <c r="Y33" i="28"/>
  <c r="G26" i="6"/>
  <c r="T28" i="6"/>
  <c r="O16" i="6"/>
  <c r="Y32" i="28"/>
  <c r="G35" i="6"/>
  <c r="W10" i="28"/>
  <c r="AA11" i="28"/>
  <c r="G14" i="28"/>
  <c r="AG32" i="6"/>
  <c r="AG21" i="6"/>
  <c r="X14" i="28"/>
  <c r="M30" i="28"/>
  <c r="L20" i="6"/>
  <c r="M24" i="28"/>
  <c r="S20" i="28"/>
  <c r="Q21" i="28"/>
  <c r="J12" i="6"/>
  <c r="M14" i="6"/>
  <c r="I15" i="6"/>
  <c r="G12" i="28"/>
  <c r="V32" i="6"/>
  <c r="AB26" i="6"/>
  <c r="G14" i="6"/>
  <c r="AJ13" i="6"/>
  <c r="U2" i="28"/>
  <c r="T19" i="6"/>
  <c r="C25" i="28"/>
  <c r="Z24" i="6"/>
  <c r="V21" i="28"/>
  <c r="Y23" i="6"/>
  <c r="H37" i="28"/>
  <c r="Q34" i="28"/>
  <c r="I34" i="28"/>
  <c r="AK16" i="6"/>
  <c r="K18" i="6"/>
  <c r="AH19" i="6"/>
  <c r="L22" i="28"/>
  <c r="M40" i="28"/>
  <c r="L30" i="28"/>
  <c r="L33" i="6"/>
  <c r="U22" i="28"/>
  <c r="N7" i="28"/>
  <c r="T39" i="28"/>
  <c r="X23" i="28"/>
  <c r="K10" i="28"/>
  <c r="C3" i="28"/>
  <c r="W15" i="6"/>
  <c r="AL15" i="6"/>
  <c r="K26" i="28"/>
  <c r="C199" i="55"/>
  <c r="T15" i="28"/>
  <c r="Y24" i="6"/>
  <c r="I22" i="28"/>
  <c r="E32" i="28"/>
  <c r="L2" i="28"/>
  <c r="U41" i="28"/>
  <c r="AD29" i="6"/>
  <c r="T28" i="28"/>
  <c r="C31" i="6"/>
  <c r="T44" i="28"/>
  <c r="X3" i="28"/>
  <c r="X19" i="6"/>
  <c r="C26" i="6"/>
  <c r="T18" i="28"/>
  <c r="AJ27" i="6"/>
  <c r="M15" i="6"/>
  <c r="O20" i="28"/>
  <c r="Q28" i="28"/>
  <c r="AD20" i="6"/>
  <c r="Q26" i="28"/>
  <c r="AE22" i="6"/>
  <c r="Z21" i="28"/>
  <c r="Y19" i="28"/>
  <c r="K12" i="28"/>
  <c r="Q33" i="28"/>
  <c r="M35" i="28"/>
  <c r="Z11" i="28"/>
  <c r="AF27" i="6"/>
  <c r="C30" i="28"/>
  <c r="AA13" i="6"/>
  <c r="S20" i="6"/>
  <c r="P30" i="28"/>
  <c r="AG30" i="6"/>
  <c r="X11" i="28"/>
  <c r="E37" i="28"/>
  <c r="E8" i="28"/>
  <c r="D15" i="28"/>
  <c r="AF17" i="6"/>
  <c r="V18" i="28"/>
  <c r="O30" i="28"/>
  <c r="E3" i="28"/>
  <c r="AD28" i="6"/>
  <c r="X36" i="28"/>
  <c r="X22" i="6"/>
  <c r="H18" i="28"/>
  <c r="L19" i="6"/>
  <c r="J6" i="28"/>
  <c r="L9" i="28"/>
  <c r="W34" i="28"/>
  <c r="I33" i="6"/>
  <c r="O20" i="6"/>
  <c r="AP35" i="6"/>
  <c r="S33" i="28"/>
  <c r="E15" i="6"/>
  <c r="W30" i="28"/>
  <c r="AM19" i="6"/>
  <c r="G9" i="28"/>
  <c r="AN29" i="6"/>
  <c r="AB24" i="6"/>
  <c r="P15" i="28"/>
  <c r="P26" i="6"/>
  <c r="S21" i="28"/>
  <c r="F42" i="28"/>
  <c r="N33" i="6"/>
  <c r="N30" i="6"/>
  <c r="F25" i="28"/>
  <c r="AC35" i="6"/>
  <c r="M19" i="28"/>
  <c r="X9" i="28"/>
  <c r="H19" i="6"/>
  <c r="I4" i="28"/>
  <c r="AK34" i="6"/>
  <c r="M24" i="6"/>
  <c r="P20" i="6"/>
  <c r="I5" i="28"/>
  <c r="G30" i="6"/>
  <c r="AI12" i="6"/>
  <c r="Q14" i="28"/>
  <c r="E22" i="28"/>
  <c r="N38" i="28"/>
  <c r="M26" i="6"/>
  <c r="F43" i="28"/>
  <c r="AL28" i="6"/>
  <c r="AD13" i="6"/>
  <c r="F37" i="28"/>
  <c r="U29" i="28"/>
  <c r="AJ23" i="6"/>
  <c r="C18" i="28"/>
  <c r="H32" i="6"/>
  <c r="Y40" i="28"/>
  <c r="R32" i="6"/>
  <c r="N35" i="28"/>
  <c r="F22" i="6"/>
  <c r="L6" i="28"/>
  <c r="U22" i="6"/>
  <c r="G39" i="28"/>
  <c r="H33" i="28"/>
  <c r="V24" i="6"/>
  <c r="C20" i="28"/>
  <c r="AN27" i="6"/>
  <c r="X20" i="6"/>
  <c r="H2" i="28"/>
  <c r="H34" i="6"/>
  <c r="E36" i="28"/>
  <c r="P2" i="28"/>
  <c r="V31" i="28"/>
  <c r="AD21" i="6"/>
  <c r="F12" i="6"/>
  <c r="Y35" i="6"/>
  <c r="T34" i="6"/>
  <c r="I10" i="28"/>
  <c r="O18" i="6"/>
  <c r="V38" i="28"/>
  <c r="AA23" i="28"/>
  <c r="M20" i="28"/>
  <c r="AM18" i="6"/>
  <c r="AE25" i="6"/>
  <c r="K15" i="6"/>
  <c r="N9" i="28"/>
  <c r="E11" i="28"/>
  <c r="AP30" i="6"/>
  <c r="K8" i="28"/>
  <c r="T38" i="28"/>
  <c r="V30" i="6"/>
  <c r="AN24" i="6"/>
  <c r="AB35" i="6"/>
  <c r="K3" i="28"/>
  <c r="N36" i="28"/>
  <c r="R28" i="28"/>
  <c r="R25" i="28"/>
  <c r="X10" i="28"/>
  <c r="M13" i="6"/>
  <c r="F31" i="6"/>
  <c r="P33" i="6"/>
  <c r="Y14" i="28"/>
  <c r="S8" i="28"/>
  <c r="Y29" i="28"/>
  <c r="M19" i="6"/>
  <c r="R8" i="28"/>
  <c r="W22" i="28"/>
  <c r="AG34" i="6"/>
  <c r="F21" i="28"/>
  <c r="H198" i="55"/>
  <c r="C200" i="55"/>
  <c r="W6" i="28"/>
  <c r="S9" i="28"/>
  <c r="R3" i="28"/>
  <c r="F16" i="6"/>
  <c r="AF22" i="6"/>
  <c r="N20" i="28"/>
  <c r="U35" i="6"/>
  <c r="Z16" i="28"/>
  <c r="AD31" i="6"/>
  <c r="AI21" i="6"/>
  <c r="O34" i="28"/>
  <c r="AI24" i="6"/>
  <c r="V25" i="28"/>
  <c r="W9" i="40" s="1"/>
  <c r="Z14" i="6"/>
  <c r="C39" i="28"/>
  <c r="Q24" i="6"/>
  <c r="V11" i="6"/>
  <c r="J32" i="6"/>
  <c r="E14" i="6"/>
  <c r="AI28" i="6"/>
  <c r="S18" i="28"/>
  <c r="K14" i="28"/>
  <c r="AG31" i="6"/>
  <c r="AF11" i="6"/>
  <c r="H30" i="6"/>
  <c r="F29" i="6"/>
  <c r="U23" i="28"/>
  <c r="H7" i="28"/>
  <c r="L27" i="28"/>
  <c r="O30" i="6"/>
  <c r="Y43" i="28"/>
  <c r="S26" i="28"/>
  <c r="J20" i="28"/>
  <c r="U24" i="6"/>
  <c r="AN18" i="6"/>
  <c r="G26" i="28"/>
  <c r="K21" i="6"/>
  <c r="C31" i="28"/>
  <c r="U34" i="6"/>
  <c r="Y19" i="6"/>
  <c r="S2" i="28"/>
  <c r="R27" i="6"/>
  <c r="AB25" i="6"/>
  <c r="AL13" i="6"/>
  <c r="I37" i="28"/>
  <c r="AC12" i="6"/>
  <c r="U18" i="6"/>
  <c r="U42" i="28"/>
  <c r="Z34" i="28"/>
  <c r="K5" i="28"/>
  <c r="C207" i="55"/>
  <c r="C197" i="55"/>
  <c r="W21" i="6"/>
  <c r="O27" i="28"/>
  <c r="I17" i="28"/>
  <c r="P18" i="28"/>
  <c r="P21" i="6"/>
  <c r="U33" i="28"/>
  <c r="I30" i="28"/>
  <c r="W11" i="28"/>
  <c r="S17" i="28"/>
  <c r="O34" i="6"/>
  <c r="W20" i="6"/>
  <c r="S31" i="28"/>
  <c r="AE30" i="6"/>
  <c r="L39" i="28"/>
  <c r="AH30" i="6"/>
  <c r="J13" i="28"/>
  <c r="AI35" i="6"/>
  <c r="AH15" i="6"/>
  <c r="AB33" i="6"/>
  <c r="T35" i="6"/>
  <c r="O12" i="28"/>
  <c r="AA21" i="28"/>
  <c r="D33" i="28"/>
  <c r="P34" i="6"/>
  <c r="Q42" i="28"/>
  <c r="G21" i="6"/>
  <c r="H268" i="55"/>
  <c r="AD30" i="6"/>
  <c r="Q30" i="6"/>
  <c r="P39" i="28"/>
  <c r="X20" i="28"/>
  <c r="M31" i="28"/>
  <c r="J27" i="6"/>
  <c r="AH24" i="6"/>
  <c r="N18" i="6"/>
  <c r="U15" i="6"/>
  <c r="V20" i="6"/>
  <c r="J27" i="28"/>
  <c r="M23" i="28"/>
  <c r="U43" i="28"/>
  <c r="Q31" i="28"/>
  <c r="AE23" i="6"/>
  <c r="AC17" i="6"/>
  <c r="S29" i="6"/>
  <c r="C106" i="55"/>
  <c r="G20" i="6"/>
  <c r="W39" i="28"/>
  <c r="AN12" i="6"/>
  <c r="N19" i="6"/>
  <c r="J4" i="28"/>
  <c r="E29" i="6"/>
  <c r="AD22" i="6"/>
  <c r="J29" i="28"/>
  <c r="L28" i="6"/>
  <c r="Z34" i="6"/>
  <c r="T37" i="28"/>
  <c r="T13" i="28"/>
  <c r="N35" i="6"/>
  <c r="M7" i="28"/>
  <c r="L38" i="28"/>
  <c r="X35" i="6"/>
  <c r="V26" i="6"/>
  <c r="M21" i="6"/>
  <c r="R34" i="28"/>
  <c r="AL17" i="6"/>
  <c r="AD35" i="6"/>
  <c r="AC25" i="6"/>
  <c r="AH25" i="6"/>
  <c r="Q2" i="28"/>
  <c r="J44" i="28"/>
  <c r="S39" i="28"/>
  <c r="H12" i="28"/>
  <c r="G27" i="28"/>
  <c r="W11" i="6"/>
  <c r="Z24" i="28"/>
  <c r="W9" i="44" s="1"/>
  <c r="T43" i="28"/>
  <c r="X29" i="28"/>
  <c r="Y35" i="28"/>
  <c r="F29" i="28"/>
  <c r="P22" i="6"/>
  <c r="V16" i="6"/>
  <c r="Y39" i="28"/>
  <c r="AA14" i="6"/>
  <c r="AD11" i="6"/>
  <c r="X43" i="28"/>
  <c r="D37" i="28"/>
  <c r="W9" i="25" s="1"/>
  <c r="L31" i="28"/>
  <c r="W9" i="21" s="1"/>
  <c r="G4" i="28"/>
  <c r="V22" i="6"/>
  <c r="L22" i="6"/>
  <c r="AM16" i="6"/>
  <c r="Y12" i="28"/>
  <c r="W9" i="43" s="1"/>
  <c r="T33" i="6"/>
  <c r="S15" i="28"/>
  <c r="N23" i="6"/>
  <c r="U6" i="28"/>
  <c r="G43" i="28"/>
  <c r="T2" i="28"/>
  <c r="U16" i="6"/>
  <c r="K27" i="28"/>
  <c r="P31" i="28"/>
  <c r="W9" i="34" s="1"/>
  <c r="R43" i="28"/>
  <c r="J39" i="28"/>
  <c r="C14" i="28"/>
  <c r="V33" i="6"/>
  <c r="C196" i="55"/>
  <c r="J20" i="6"/>
  <c r="AM12" i="6"/>
  <c r="R6" i="28"/>
  <c r="W9" i="36" s="1"/>
  <c r="AK28" i="6"/>
  <c r="J12" i="28"/>
  <c r="S35" i="28"/>
  <c r="M21" i="28"/>
  <c r="L14" i="6"/>
  <c r="H20" i="6"/>
  <c r="I23" i="28"/>
  <c r="O6" i="28"/>
  <c r="F30" i="28"/>
  <c r="AA11" i="6"/>
  <c r="X15" i="28"/>
  <c r="AG26" i="6"/>
  <c r="O10" i="28"/>
  <c r="P17" i="6"/>
  <c r="J26" i="28"/>
  <c r="O14" i="28"/>
  <c r="F19" i="6"/>
  <c r="G24" i="28"/>
  <c r="AP31" i="6"/>
  <c r="U3" i="28"/>
  <c r="F38" i="28"/>
  <c r="AH32" i="6"/>
  <c r="AG16" i="6"/>
  <c r="S10" i="28"/>
  <c r="W9" i="41"/>
  <c r="W9" i="35"/>
  <c r="W9" i="16"/>
  <c r="W9" i="39"/>
  <c r="W9" i="17"/>
  <c r="W9" i="18"/>
  <c r="W7" i="7"/>
  <c r="F40" i="48" l="1"/>
  <c r="AO12" i="6"/>
  <c r="E21" i="48" s="1"/>
  <c r="D21" i="48"/>
  <c r="AO18" i="6"/>
  <c r="E27" i="48" s="1"/>
  <c r="D27" i="48"/>
  <c r="D33" i="48"/>
  <c r="AO24" i="6"/>
  <c r="E33" i="48" s="1"/>
  <c r="F39" i="48"/>
  <c r="AO27" i="6"/>
  <c r="E36" i="48" s="1"/>
  <c r="D36" i="48"/>
  <c r="D38" i="48"/>
  <c r="AO29" i="6"/>
  <c r="E38" i="48" s="1"/>
  <c r="F44" i="48"/>
  <c r="D44" i="48"/>
  <c r="AO35" i="6"/>
  <c r="E44" i="48" s="1"/>
  <c r="AO13" i="6"/>
  <c r="E22" i="48" s="1"/>
  <c r="D22" i="48"/>
  <c r="D24" i="48"/>
  <c r="AO15" i="6"/>
  <c r="E24" i="48" s="1"/>
  <c r="AO17" i="6"/>
  <c r="E26" i="48" s="1"/>
  <c r="D26" i="48"/>
  <c r="F43" i="48"/>
  <c r="F24" i="48"/>
  <c r="F41" i="48"/>
  <c r="F38" i="48"/>
  <c r="F23" i="48"/>
  <c r="F21" i="48"/>
  <c r="AO33" i="6"/>
  <c r="E42" i="48" s="1"/>
  <c r="D42" i="48"/>
  <c r="F33" i="48"/>
  <c r="F32" i="48"/>
  <c r="F30" i="48"/>
  <c r="AO14" i="6"/>
  <c r="E23" i="48" s="1"/>
  <c r="D23" i="48"/>
  <c r="D37" i="48"/>
  <c r="AO28" i="6"/>
  <c r="E37" i="48" s="1"/>
  <c r="AO16" i="6"/>
  <c r="E25" i="48" s="1"/>
  <c r="D25" i="48"/>
  <c r="J4" i="29"/>
  <c r="F25" i="48"/>
  <c r="F34" i="48"/>
  <c r="D29" i="48"/>
  <c r="AO20" i="6"/>
  <c r="E29" i="48" s="1"/>
  <c r="AF19" i="28"/>
  <c r="F28" i="48"/>
  <c r="AP36" i="6"/>
  <c r="F46" i="48" s="1"/>
  <c r="AT36" i="6"/>
  <c r="F20" i="48"/>
  <c r="D20" i="48"/>
  <c r="AN36" i="6"/>
  <c r="D46" i="48" s="1"/>
  <c r="D30" i="48"/>
  <c r="AO21" i="6"/>
  <c r="E30" i="48" s="1"/>
  <c r="AO34" i="6"/>
  <c r="E43" i="48" s="1"/>
  <c r="D43" i="48"/>
  <c r="AO19" i="6"/>
  <c r="E28" i="48" s="1"/>
  <c r="D28" i="48"/>
  <c r="AO31" i="6"/>
  <c r="E40" i="48" s="1"/>
  <c r="D40" i="48"/>
  <c r="F35" i="48"/>
  <c r="F27" i="48"/>
  <c r="K5" i="6"/>
  <c r="AO22" i="6"/>
  <c r="E31" i="48" s="1"/>
  <c r="D31" i="48"/>
  <c r="F36" i="48"/>
  <c r="F26" i="48"/>
  <c r="F29" i="48"/>
  <c r="F31" i="48"/>
  <c r="D32" i="48"/>
  <c r="AO23" i="6"/>
  <c r="E32" i="48" s="1"/>
  <c r="K7" i="6"/>
  <c r="F22" i="48"/>
  <c r="AO26" i="6"/>
  <c r="E35" i="48" s="1"/>
  <c r="D35" i="48"/>
  <c r="D34" i="48"/>
  <c r="AO25" i="6"/>
  <c r="E34" i="48" s="1"/>
  <c r="AO32" i="6"/>
  <c r="E41" i="48" s="1"/>
  <c r="D41" i="48"/>
  <c r="F42" i="48"/>
  <c r="AO30" i="6"/>
  <c r="E39" i="48" s="1"/>
  <c r="D39" i="48"/>
  <c r="F37" i="48"/>
  <c r="W9" i="20"/>
  <c r="W9" i="14"/>
  <c r="AO11" i="6"/>
  <c r="W9" i="32"/>
  <c r="W9" i="31"/>
  <c r="W9" i="37"/>
  <c r="W9" i="15"/>
  <c r="W9" i="19"/>
  <c r="W9" i="45"/>
  <c r="W9" i="33"/>
  <c r="W9" i="38"/>
  <c r="W9" i="42"/>
  <c r="AO36" i="6" l="1"/>
  <c r="E46" i="48" s="1"/>
  <c r="E20" i="48"/>
  <c r="L71" i="7"/>
  <c r="L71" i="35"/>
  <c r="L71" i="41"/>
  <c r="L71" i="14"/>
  <c r="L71" i="40"/>
  <c r="L71" i="15"/>
  <c r="L71" i="32"/>
  <c r="L71" i="44"/>
  <c r="L71" i="36"/>
  <c r="L71" i="16"/>
  <c r="L71" i="34"/>
  <c r="L71" i="17"/>
  <c r="L71" i="25"/>
  <c r="L71" i="18"/>
  <c r="L71" i="19"/>
  <c r="L71" i="45"/>
  <c r="L71" i="31"/>
  <c r="L71" i="39"/>
  <c r="L71" i="37"/>
  <c r="L71" i="43"/>
  <c r="L71" i="33"/>
  <c r="L71" i="21"/>
  <c r="L71" i="20"/>
  <c r="AG12" i="28"/>
  <c r="AG14" i="28" s="1"/>
  <c r="L71" i="42"/>
  <c r="L71" i="38"/>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<sst xmlns="http://schemas.openxmlformats.org/spreadsheetml/2006/main" count="12760" uniqueCount="2001">
  <si>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</si>
  <si>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</si>
  <si>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</si>
  <si>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</si>
  <si>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</si>
  <si>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</si>
  <si>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</si>
  <si>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</si>
  <si>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</si>
  <si>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</si>
  <si>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</si>
  <si>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</si>
  <si>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</si>
  <si>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</si>
  <si>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</si>
  <si>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</si>
  <si>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</si>
  <si>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</si>
  <si>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</si>
  <si>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</si>
  <si>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</si>
  <si>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</si>
  <si>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</si>
  <si>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</si>
  <si>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</si>
  <si>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</si>
  <si>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</si>
  <si>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</si>
  <si>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</si>
  <si>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</si>
  <si>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</si>
  <si>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</si>
  <si>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</si>
  <si>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</si>
  <si>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</si>
  <si>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</si>
  <si>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</si>
  <si>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</si>
  <si>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</si>
  <si>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</si>
  <si>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</si>
  <si>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</si>
  <si>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</si>
  <si>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</si>
  <si>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</si>
  <si>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</si>
  <si>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</si>
  <si>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</si>
  <si>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</si>
  <si>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</si>
  <si>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</si>
  <si>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</si>
  <si>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</si>
  <si>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</si>
  <si>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</si>
  <si>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</si>
  <si>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</si>
  <si>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</si>
  <si>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</si>
  <si>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</si>
  <si>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</si>
  <si>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</si>
  <si>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</si>
  <si>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</si>
  <si>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</si>
  <si>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</si>
  <si>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</si>
  <si>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</si>
  <si>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</si>
  <si>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</si>
  <si>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</si>
  <si>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</si>
  <si>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</si>
  <si>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</si>
  <si>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</si>
  <si>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</si>
  <si>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</si>
  <si>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</si>
  <si>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</si>
  <si>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</si>
  <si>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</si>
  <si>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</si>
  <si>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</si>
  <si>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</si>
  <si>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</si>
  <si>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</si>
  <si>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</si>
  <si>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</si>
  <si>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</si>
  <si>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</si>
  <si>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</si>
  <si>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</si>
  <si>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</si>
  <si>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</si>
  <si>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</si>
  <si>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</si>
  <si>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</si>
  <si>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</si>
  <si>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</si>
  <si>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</si>
  <si>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</si>
  <si>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</si>
  <si>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</si>
  <si>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</si>
  <si>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</si>
  <si>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</si>
  <si>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</si>
  <si>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</si>
  <si>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</si>
  <si>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</si>
  <si>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</si>
  <si>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</si>
  <si>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</si>
  <si>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</si>
  <si>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</si>
  <si>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</si>
  <si>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</si>
  <si>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</si>
  <si>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</si>
  <si>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</si>
  <si>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</si>
  <si>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</si>
  <si>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</si>
  <si>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</si>
  <si>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</si>
  <si>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</si>
  <si>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</si>
  <si>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</si>
  <si>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</si>
  <si>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</si>
  <si>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</si>
  <si>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</si>
  <si>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</si>
  <si>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</si>
  <si>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</si>
  <si>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</si>
  <si>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</si>
  <si>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</si>
  <si>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</si>
  <si>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</si>
  <si>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</si>
  <si>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</si>
  <si>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</si>
  <si>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</si>
  <si>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</si>
  <si>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</si>
  <si>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</si>
  <si>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</si>
  <si>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</si>
  <si>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</si>
  <si>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</si>
  <si>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</si>
  <si>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</si>
  <si>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</si>
  <si>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</si>
  <si>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</si>
  <si>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</si>
  <si>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</si>
  <si>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</si>
  <si>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</si>
  <si>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</si>
  <si>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</si>
  <si>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</si>
  <si>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</si>
  <si>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</si>
  <si>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</si>
  <si>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</si>
  <si>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</si>
  <si>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</si>
  <si>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</si>
  <si>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</si>
  <si>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</si>
  <si>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</si>
  <si>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</si>
  <si>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</si>
  <si>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</si>
  <si>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</si>
  <si>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</si>
  <si>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</si>
  <si>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</si>
  <si>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</si>
  <si>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</si>
  <si>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</si>
  <si>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</si>
  <si>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</si>
  <si>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</si>
  <si>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</si>
  <si>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</si>
  <si>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</si>
  <si>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</si>
  <si>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</si>
  <si>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</si>
  <si>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</si>
  <si>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</si>
  <si>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</si>
  <si>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</si>
  <si>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</si>
  <si>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</si>
  <si>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</si>
  <si>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</si>
  <si>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</si>
  <si>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</si>
  <si>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</si>
  <si>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</si>
  <si>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</si>
  <si>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</si>
  <si>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</si>
  <si>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</si>
  <si>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</si>
  <si>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</si>
  <si>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</si>
  <si>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</si>
  <si>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</si>
  <si>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</si>
  <si>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</si>
  <si>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</si>
  <si>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</si>
  <si>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</si>
  <si>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</si>
  <si>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</si>
  <si>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</si>
  <si>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</si>
  <si>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</si>
  <si>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</si>
  <si>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</si>
  <si>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</si>
  <si>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</si>
  <si>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</si>
  <si>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</si>
  <si>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</si>
  <si>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</si>
  <si>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</si>
  <si>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</si>
  <si>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</si>
  <si>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</si>
  <si>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</si>
  <si>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</si>
  <si>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</si>
  <si>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</si>
  <si>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</si>
  <si>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</si>
  <si>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</si>
  <si>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</si>
  <si>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</si>
  <si>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</si>
  <si>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</si>
  <si>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</si>
  <si>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</si>
  <si>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</si>
  <si>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</si>
  <si>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</si>
  <si>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</si>
  <si>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</si>
  <si>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</si>
  <si>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</si>
  <si>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</si>
  <si>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</si>
  <si>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</si>
  <si>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</si>
  <si>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</si>
  <si>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</si>
  <si>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</si>
  <si>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</si>
  <si>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</si>
  <si>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</si>
  <si>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</si>
  <si>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</si>
  <si>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</si>
  <si>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</si>
  <si>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</si>
  <si>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</si>
  <si>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</si>
  <si>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</si>
  <si>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</si>
  <si>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</si>
  <si>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</si>
  <si>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</si>
  <si>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</si>
  <si>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</si>
  <si>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</si>
  <si>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</si>
  <si>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</si>
  <si>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</si>
  <si>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</si>
  <si>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</si>
  <si>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</si>
  <si>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</si>
  <si>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</si>
  <si>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</si>
  <si>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</si>
  <si>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</si>
  <si>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</si>
  <si>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</si>
  <si>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</si>
  <si>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</si>
  <si>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</si>
  <si>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</si>
  <si>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</si>
  <si>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</si>
  <si>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</si>
  <si>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</si>
  <si>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</si>
  <si>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</si>
  <si>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</si>
  <si>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</si>
  <si>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</si>
  <si>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</si>
  <si>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</si>
  <si>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</si>
  <si>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</si>
  <si>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</si>
  <si>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</si>
  <si>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</si>
  <si>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</si>
  <si>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</si>
  <si>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</si>
  <si>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</si>
  <si>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</si>
  <si>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</si>
  <si>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</si>
  <si>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</si>
  <si>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</si>
  <si>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</si>
  <si>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</si>
  <si>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</si>
  <si>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</si>
  <si>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</si>
  <si>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</si>
  <si>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</si>
  <si>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</si>
  <si>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</si>
  <si>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</si>
  <si>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</si>
  <si>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</si>
  <si>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</si>
  <si>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</si>
  <si>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</si>
  <si>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</si>
  <si>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</si>
  <si>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</si>
  <si>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</si>
  <si>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</si>
  <si>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</si>
  <si>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</si>
  <si>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</si>
  <si>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</si>
  <si>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</si>
  <si>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</si>
  <si>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</si>
  <si>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</si>
  <si>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</si>
  <si>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</si>
  <si>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</si>
  <si>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</si>
  <si>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</si>
  <si>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</si>
  <si>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</si>
  <si>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</si>
  <si>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</si>
  <si>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</si>
  <si>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</si>
  <si>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</si>
  <si>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</si>
  <si>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</si>
  <si>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</si>
  <si>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</si>
  <si>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</si>
  <si>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</si>
  <si>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</si>
  <si>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</si>
  <si>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</si>
  <si>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</si>
  <si>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</si>
  <si>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</si>
  <si>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</si>
  <si>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</si>
  <si>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</si>
  <si>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</si>
  <si>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</si>
  <si>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</si>
  <si>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</si>
  <si>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</si>
  <si>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</si>
  <si>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</si>
  <si>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</si>
  <si>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</si>
  <si>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</si>
  <si>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</si>
  <si>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</si>
  <si>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</si>
  <si>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</si>
  <si>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</si>
  <si>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</si>
  <si>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</si>
  <si>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</si>
  <si>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</si>
  <si>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</si>
  <si>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</si>
  <si>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</si>
  <si>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</si>
  <si>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</si>
  <si>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</si>
  <si>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</si>
  <si>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</si>
  <si>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</si>
  <si>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</si>
  <si>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</si>
  <si>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</si>
  <si>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</si>
  <si>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</si>
  <si>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</si>
  <si>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</si>
  <si>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</si>
  <si>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</si>
  <si>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</si>
  <si>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</si>
  <si>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</si>
  <si>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</si>
  <si>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</si>
  <si>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</si>
  <si>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</si>
  <si>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</si>
  <si>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</si>
  <si>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</si>
  <si>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</si>
  <si>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</si>
  <si>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</si>
  <si>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</si>
  <si>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</si>
  <si>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</si>
  <si>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</si>
  <si>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</si>
  <si>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</si>
  <si>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</si>
  <si>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</si>
  <si>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</si>
  <si>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</si>
  <si>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</si>
  <si>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</si>
  <si>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</si>
  <si>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</si>
  <si>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</si>
  <si>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</si>
  <si>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</si>
  <si>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</si>
  <si>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</si>
  <si>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</si>
  <si>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</si>
  <si>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</si>
  <si>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</si>
  <si>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</si>
  <si>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</si>
  <si>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</si>
  <si>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</si>
  <si>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</si>
  <si>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</si>
  <si>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</si>
  <si>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</si>
  <si>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</si>
  <si>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</si>
  <si>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</si>
  <si>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</si>
  <si>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</si>
  <si>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</si>
  <si>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</si>
  <si>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</si>
  <si>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</si>
  <si>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</si>
  <si>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</si>
  <si>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</si>
  <si>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</si>
  <si>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</si>
  <si>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</si>
  <si>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</si>
  <si>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</si>
  <si>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</si>
  <si>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</si>
  <si>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</si>
  <si>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</si>
  <si>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</si>
  <si>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</si>
  <si>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</si>
  <si>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</si>
  <si>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</si>
  <si>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</si>
  <si>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</si>
  <si>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</si>
  <si>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</si>
  <si>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</si>
  <si>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</si>
  <si>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</si>
  <si>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</si>
  <si>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</si>
  <si>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</si>
  <si>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</si>
  <si>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</si>
  <si>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</si>
  <si>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</si>
  <si>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</si>
  <si>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</si>
  <si>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</si>
  <si>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</si>
  <si>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</si>
  <si>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</si>
  <si>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</si>
  <si>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</si>
  <si>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</si>
  <si>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</si>
  <si>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</si>
  <si>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</si>
  <si>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</si>
  <si>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</si>
  <si>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</si>
  <si>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</si>
  <si>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</si>
  <si>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</si>
  <si>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</si>
  <si>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</si>
  <si>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</si>
  <si>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</si>
  <si>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</si>
  <si>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</si>
  <si>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</si>
  <si>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</si>
  <si>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</si>
  <si>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</si>
  <si>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</si>
  <si>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</si>
  <si>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</si>
  <si>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</si>
  <si>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</si>
  <si>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</si>
  <si>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</si>
  <si>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</si>
  <si>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</si>
  <si>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</si>
  <si>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</si>
  <si>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</si>
  <si>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</si>
  <si>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</si>
  <si>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</si>
  <si>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</si>
  <si>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</si>
  <si>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</si>
  <si>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</si>
  <si>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</si>
  <si>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</si>
  <si>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</si>
  <si>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</si>
  <si>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</si>
  <si>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</si>
  <si>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</si>
  <si>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</si>
  <si>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</si>
  <si>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</si>
  <si>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</si>
  <si>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</si>
  <si>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</si>
  <si>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</si>
  <si>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</si>
  <si>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</si>
  <si>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</si>
  <si>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</si>
  <si>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</si>
  <si>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</si>
  <si>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</si>
  <si>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</si>
  <si>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</si>
  <si>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</si>
  <si>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</si>
  <si>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</si>
  <si>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</si>
  <si>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</si>
  <si>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</si>
  <si>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</si>
  <si>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</si>
  <si>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</si>
  <si>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</si>
  <si>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</si>
  <si>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</si>
  <si>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</si>
  <si>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</si>
  <si>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</si>
  <si>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</si>
  <si>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</si>
  <si>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</si>
  <si>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</si>
  <si>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</si>
  <si>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</si>
  <si>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</si>
  <si>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</si>
  <si>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</si>
  <si>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</si>
  <si>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</si>
  <si>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</si>
  <si>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</si>
  <si>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</si>
  <si>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</si>
  <si>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</si>
  <si>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</si>
  <si>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</si>
  <si>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</si>
  <si>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</si>
  <si>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</si>
  <si>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</si>
  <si>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</si>
  <si>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</si>
  <si>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</si>
  <si>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</si>
  <si>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</si>
  <si>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</si>
  <si>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</si>
  <si>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</si>
  <si>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</si>
  <si>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</si>
  <si>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</si>
  <si>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</si>
  <si>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</si>
  <si>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</si>
  <si>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</si>
  <si>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</si>
  <si>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</si>
  <si>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</si>
  <si>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</si>
  <si>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</si>
  <si>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</si>
  <si>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</si>
  <si>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</si>
  <si>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</si>
  <si>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</si>
  <si>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</si>
  <si>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</si>
  <si>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</si>
  <si>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</si>
  <si>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</si>
  <si>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</si>
  <si>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</si>
  <si>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</si>
  <si>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</si>
  <si>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</si>
  <si>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</si>
  <si>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</si>
  <si>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</si>
  <si>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</si>
  <si>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</si>
  <si>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</si>
  <si>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</si>
  <si>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</si>
  <si>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</si>
  <si>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</si>
  <si>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</si>
  <si>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</si>
  <si>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</si>
  <si>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</si>
  <si>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</si>
  <si>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</si>
  <si>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</si>
  <si>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</si>
  <si>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</si>
  <si>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</si>
  <si>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</si>
  <si>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</si>
  <si>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</si>
  <si>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</si>
  <si>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</si>
  <si>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</si>
  <si>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</si>
  <si>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</si>
  <si>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</si>
  <si>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</si>
  <si>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</si>
  <si>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</si>
  <si>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</si>
  <si>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</si>
  <si>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</si>
  <si>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</si>
  <si>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</si>
  <si>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</si>
  <si>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</si>
  <si>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</si>
  <si>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</si>
  <si>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</si>
  <si>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</si>
  <si>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</si>
  <si>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</si>
  <si>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</si>
  <si>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</si>
  <si>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</si>
  <si>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</si>
  <si>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</si>
  <si>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</si>
  <si>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</si>
  <si>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</si>
  <si>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</si>
  <si>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</si>
  <si>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</si>
  <si>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</si>
  <si>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</si>
  <si>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</si>
  <si>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</si>
  <si>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</si>
  <si>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</si>
  <si>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</si>
  <si>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</si>
  <si>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</si>
  <si>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</si>
  <si>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</si>
  <si>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</si>
  <si>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</si>
  <si>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</si>
  <si>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</si>
  <si>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</si>
  <si>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</si>
  <si>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</si>
  <si>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</si>
  <si>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</si>
  <si>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</si>
  <si>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</si>
  <si>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</si>
  <si>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</si>
  <si>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</si>
  <si>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</si>
  <si>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</si>
  <si>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</si>
  <si>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</si>
  <si>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</si>
  <si>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</si>
  <si>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</si>
  <si>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</si>
  <si>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</si>
  <si>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</si>
  <si>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</si>
  <si>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</si>
  <si>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</si>
  <si>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</si>
  <si>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</si>
  <si>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</si>
  <si>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</si>
  <si>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</si>
  <si>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</si>
  <si>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</si>
  <si>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</si>
  <si>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</si>
  <si>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</si>
  <si>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</si>
  <si>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</si>
  <si>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</si>
  <si>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</si>
  <si>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</si>
  <si>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</si>
  <si>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</si>
  <si>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</si>
  <si>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</si>
  <si>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</si>
  <si>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</si>
  <si>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</si>
  <si>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</si>
  <si>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</si>
  <si>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</si>
  <si>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</si>
  <si>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</si>
  <si>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</si>
  <si>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</si>
  <si>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</si>
  <si>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</si>
  <si>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</si>
  <si>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</si>
  <si>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</si>
  <si>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</si>
  <si>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</si>
  <si>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</si>
  <si>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</si>
  <si>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</si>
  <si>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</si>
  <si>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</si>
  <si>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</si>
  <si>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</si>
  <si>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</si>
  <si>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</si>
  <si>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</si>
  <si>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</si>
  <si>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</si>
  <si>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</si>
  <si>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</si>
  <si>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</si>
  <si>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</si>
  <si>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</si>
  <si>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</si>
  <si>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</si>
  <si>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</si>
  <si>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</si>
  <si>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</si>
  <si>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</si>
  <si>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</si>
  <si>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</si>
  <si>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</si>
  <si>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</si>
  <si>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</si>
  <si>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</si>
  <si>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</si>
  <si>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</si>
  <si>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</si>
  <si>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</si>
  <si>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</si>
  <si>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</si>
  <si>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</si>
  <si>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</si>
  <si>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</si>
  <si>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</si>
  <si>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</si>
  <si>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</si>
  <si>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</si>
  <si>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</si>
  <si>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</si>
  <si>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</si>
  <si>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</si>
  <si>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</si>
  <si>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</si>
  <si>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</si>
  <si>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</si>
  <si>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</si>
  <si>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</si>
  <si>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</si>
  <si>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</si>
  <si>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</si>
  <si>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</si>
  <si>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</si>
  <si>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</si>
  <si>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</si>
  <si>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</si>
  <si>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</si>
  <si>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</si>
  <si>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</si>
  <si>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</si>
  <si>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</si>
  <si>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</si>
  <si>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</si>
  <si>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</si>
  <si>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</si>
  <si>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</si>
  <si>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</si>
  <si>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</si>
  <si>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</si>
  <si>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</si>
  <si>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</si>
  <si>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</si>
  <si>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</si>
  <si>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</si>
  <si>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</si>
  <si>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</si>
  <si>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</si>
  <si>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</si>
  <si>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</si>
  <si>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</si>
  <si>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</si>
  <si>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</si>
  <si>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</si>
  <si>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</si>
  <si>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</si>
  <si>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</si>
  <si>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</si>
  <si>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</si>
  <si>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</si>
  <si>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</si>
  <si>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</si>
  <si>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</si>
  <si>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</si>
  <si>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</si>
  <si>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</si>
  <si>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</si>
  <si>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</si>
  <si>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</si>
  <si>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</si>
  <si>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</si>
  <si>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</si>
  <si>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</si>
  <si>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</si>
  <si>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</si>
  <si>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</si>
  <si>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</si>
  <si>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</si>
  <si>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</si>
  <si>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</si>
  <si>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</si>
  <si>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</si>
  <si>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</si>
  <si>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</si>
  <si>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</si>
  <si>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</si>
  <si>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</si>
  <si>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</si>
  <si>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</si>
  <si>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</si>
  <si>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</si>
  <si>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</si>
  <si>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</si>
  <si>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</si>
  <si>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</si>
  <si>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</si>
  <si>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</si>
  <si>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</si>
  <si>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</si>
  <si>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</si>
  <si>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</si>
  <si>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</si>
  <si>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</si>
  <si>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</si>
  <si>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</si>
  <si>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</si>
  <si>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</si>
  <si>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</si>
  <si>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</si>
  <si>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</si>
  <si>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</si>
  <si>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</si>
  <si>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</si>
  <si>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</si>
  <si>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</si>
  <si>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</si>
  <si>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</si>
  <si>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</si>
  <si>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</si>
  <si>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</si>
  <si>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</si>
  <si>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</si>
  <si>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</si>
  <si>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</si>
  <si>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</si>
  <si>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</si>
  <si>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</si>
  <si>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</si>
  <si>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</si>
  <si>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</si>
  <si>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</si>
  <si>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</si>
  <si>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</si>
  <si>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</si>
  <si>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</si>
  <si>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</si>
  <si>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</si>
  <si>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</si>
  <si>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</si>
  <si>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</si>
  <si>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</si>
  <si>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</si>
  <si>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</si>
  <si>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</si>
  <si>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</si>
  <si>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</si>
  <si>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</si>
  <si>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</si>
  <si>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</si>
  <si>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</si>
  <si>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</si>
  <si>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</si>
  <si>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</si>
  <si>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</si>
  <si>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</si>
  <si>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</si>
  <si>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</si>
  <si>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</si>
  <si>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</si>
  <si>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</si>
  <si>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</si>
  <si>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</si>
  <si>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</si>
  <si>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</si>
  <si>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</si>
  <si>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</si>
  <si>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</si>
  <si>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</si>
  <si>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</si>
  <si>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</si>
  <si>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</si>
  <si>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</si>
  <si>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</si>
  <si>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</si>
  <si>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</si>
  <si>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</si>
  <si>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</si>
  <si>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</si>
  <si>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</si>
  <si>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</si>
  <si>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</si>
  <si>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</si>
  <si>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</si>
  <si>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</si>
  <si>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</si>
  <si>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</si>
  <si>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</si>
  <si>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</si>
  <si>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</si>
  <si>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</si>
  <si>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</si>
  <si>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</si>
  <si>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</si>
  <si>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</si>
  <si>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</si>
  <si>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</si>
  <si>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</si>
  <si>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</si>
  <si>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</si>
  <si>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</si>
  <si>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</si>
  <si>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</si>
  <si>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</si>
  <si>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</si>
  <si>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</si>
  <si>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</si>
  <si>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</si>
  <si>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</si>
  <si>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</si>
  <si>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</si>
  <si>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</si>
  <si>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</si>
  <si>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</si>
  <si>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</si>
  <si>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</si>
  <si>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</si>
  <si>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</si>
  <si>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</si>
  <si>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</si>
  <si>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</si>
  <si>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</si>
  <si>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</si>
  <si>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</si>
  <si>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</si>
  <si>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</si>
  <si>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</si>
  <si>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</si>
  <si>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</si>
  <si>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</si>
  <si>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</si>
  <si>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</si>
  <si>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</si>
  <si>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</si>
  <si>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</si>
  <si>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</si>
  <si>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</si>
  <si>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</si>
  <si>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</si>
  <si>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</si>
  <si>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</si>
  <si>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</si>
  <si>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</si>
  <si>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</si>
  <si>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</si>
  <si>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</si>
  <si>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</si>
  <si>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</si>
  <si>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</si>
  <si>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</si>
  <si>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</si>
  <si>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</si>
  <si>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</si>
  <si>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</si>
  <si>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</si>
  <si>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</si>
  <si>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</si>
  <si>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</si>
  <si>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</si>
  <si>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</si>
  <si>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</si>
  <si>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</si>
  <si>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</si>
  <si>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</si>
  <si>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</si>
  <si>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</si>
  <si>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</si>
  <si>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</si>
  <si>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</si>
  <si>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</si>
  <si>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</si>
  <si>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</si>
  <si>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</si>
  <si>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</si>
  <si>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</si>
  <si>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</si>
  <si>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</si>
  <si>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</si>
  <si>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</si>
  <si>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</si>
  <si>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</si>
  <si>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</si>
  <si>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</si>
  <si>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</si>
  <si>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</si>
  <si>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</si>
  <si>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</si>
  <si>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</si>
  <si>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</si>
  <si>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</si>
  <si>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</si>
  <si>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</si>
  <si>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</si>
  <si>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</si>
  <si>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</si>
  <si>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</si>
  <si>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</si>
  <si>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</si>
  <si>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</si>
  <si>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</si>
  <si>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</si>
  <si>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</si>
  <si>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</si>
  <si>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</si>
  <si>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</si>
  <si>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</si>
  <si>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</si>
  <si>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</si>
  <si>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</si>
  <si>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</si>
  <si>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</si>
  <si>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</si>
  <si>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</si>
  <si>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</si>
  <si>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</si>
  <si>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</si>
  <si>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</si>
  <si>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</si>
  <si>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</si>
  <si>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</si>
  <si>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</si>
  <si>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</si>
  <si>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</si>
  <si>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</si>
  <si>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</si>
  <si>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</si>
  <si>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</si>
  <si>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</si>
  <si>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</si>
  <si>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</si>
  <si>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</si>
  <si>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</si>
  <si>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</si>
  <si>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</si>
  <si>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</si>
  <si>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</si>
  <si>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</si>
  <si>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</si>
  <si>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</si>
  <si>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</si>
  <si>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</si>
  <si>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</si>
  <si>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</si>
  <si>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</si>
  <si>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</si>
  <si>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</si>
  <si>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</si>
  <si>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</si>
  <si>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</si>
  <si>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</si>
  <si>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</si>
  <si>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</si>
  <si>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</si>
  <si>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</si>
  <si>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</si>
  <si>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</si>
  <si>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</si>
  <si>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</si>
  <si>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</si>
  <si>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</si>
  <si>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</si>
  <si>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</si>
  <si>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</si>
  <si>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</si>
  <si>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</si>
  <si>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</si>
  <si>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</si>
  <si>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</si>
  <si>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</si>
  <si>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</si>
  <si>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</si>
  <si>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</si>
  <si>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</si>
  <si>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</si>
  <si>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</si>
  <si>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</si>
  <si>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</si>
  <si>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</si>
  <si>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</si>
  <si>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</si>
  <si>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</si>
  <si>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</si>
  <si>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</si>
  <si>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</si>
  <si>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</si>
  <si>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</si>
  <si>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</si>
  <si>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</si>
  <si>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</si>
  <si>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</si>
  <si>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</si>
  <si>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</si>
  <si>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</si>
  <si>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</si>
  <si>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</si>
  <si>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</si>
  <si>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</si>
  <si>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</si>
  <si>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</si>
  <si>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</si>
  <si>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</si>
  <si>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</si>
  <si>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</si>
  <si>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</si>
  <si>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</si>
  <si>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</si>
  <si>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</si>
  <si>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</si>
  <si>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</si>
  <si>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</si>
  <si>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</si>
  <si>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</si>
  <si>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</si>
  <si>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</si>
  <si>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</si>
  <si>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</si>
  <si>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</si>
  <si>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</si>
  <si>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</si>
  <si>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</si>
  <si>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</si>
  <si>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</si>
  <si>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</si>
  <si>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</si>
  <si>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</si>
  <si>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</si>
  <si>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</si>
  <si>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</si>
  <si>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</si>
  <si>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</si>
  <si>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</si>
  <si>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</si>
  <si>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</si>
  <si>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</si>
  <si>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</si>
  <si>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</si>
  <si>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</si>
  <si>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</si>
  <si>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</si>
  <si>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</si>
  <si>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</si>
  <si>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</si>
  <si>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</si>
  <si>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</si>
  <si>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</si>
  <si>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</si>
  <si>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</si>
  <si>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</si>
  <si>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</si>
  <si>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</si>
  <si>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</si>
  <si>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</si>
  <si>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</si>
  <si>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</si>
  <si>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</si>
  <si>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</si>
  <si>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</si>
  <si>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</si>
  <si>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</si>
  <si>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</si>
  <si>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</si>
  <si>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</si>
  <si>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</si>
  <si>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</si>
  <si>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</si>
  <si>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</si>
  <si>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</si>
  <si>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</si>
  <si>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</si>
  <si>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</si>
  <si>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</si>
  <si>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</si>
  <si>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</si>
  <si>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</si>
  <si>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</si>
  <si>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</si>
  <si>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</si>
  <si>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</si>
  <si>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</si>
  <si>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</si>
  <si>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</si>
  <si>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</si>
  <si>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</si>
  <si>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</si>
  <si>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</si>
  <si>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</si>
  <si>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</si>
  <si>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</si>
  <si>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</si>
  <si>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</si>
  <si>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</si>
  <si>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</si>
  <si>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</si>
  <si>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</si>
  <si>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</si>
  <si>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</si>
  <si>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</si>
  <si>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</si>
  <si>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</si>
  <si>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</si>
  <si>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</si>
  <si>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</si>
  <si>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</si>
  <si>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</si>
  <si>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</si>
  <si>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</si>
  <si>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</si>
  <si>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</si>
  <si>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</si>
  <si>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</si>
  <si>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</si>
  <si>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</si>
  <si>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</si>
  <si>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</si>
  <si>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</si>
  <si>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</si>
  <si>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</si>
  <si>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</si>
  <si>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</si>
  <si>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</si>
  <si>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</si>
  <si>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</si>
  <si>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</si>
  <si>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</si>
  <si>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</si>
  <si>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</si>
  <si>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</si>
  <si>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</si>
  <si>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</si>
  <si>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</si>
  <si>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</si>
  <si>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</si>
  <si>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</si>
  <si>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</si>
  <si>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</si>
  <si>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</si>
  <si>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</si>
  <si>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</si>
  <si>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</si>
  <si>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</si>
  <si>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</si>
  <si>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</si>
  <si>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</si>
  <si>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</si>
  <si>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</si>
  <si>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</si>
  <si>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</si>
  <si>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</si>
  <si>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</si>
  <si>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</si>
  <si>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</si>
  <si>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</si>
  <si>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</si>
  <si>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</si>
  <si>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</si>
  <si>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</si>
  <si>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</si>
  <si>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</si>
  <si>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</si>
  <si>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</si>
  <si>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</si>
  <si>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</si>
  <si>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</si>
  <si>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</si>
  <si>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</si>
  <si>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</si>
  <si>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</si>
  <si>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</si>
  <si>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</si>
  <si>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</si>
  <si>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</si>
  <si>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</si>
  <si>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</si>
  <si>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</si>
  <si>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</si>
  <si>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</si>
  <si>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</si>
  <si>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</si>
  <si>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</si>
  <si>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</si>
  <si>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</si>
  <si>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</si>
  <si>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</si>
  <si>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</si>
  <si>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</si>
  <si>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</si>
  <si>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</si>
  <si>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</si>
  <si>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</si>
  <si>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</si>
  <si>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</si>
  <si>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</si>
  <si>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</si>
  <si>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</si>
  <si>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</si>
  <si>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</si>
  <si>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</si>
  <si>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</si>
  <si>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</si>
  <si>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</si>
  <si>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</si>
  <si>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</si>
  <si>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</si>
  <si>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</si>
  <si>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</si>
  <si>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</si>
  <si>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</si>
  <si>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</si>
  <si>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</si>
  <si>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</si>
  <si>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</si>
  <si>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</si>
  <si>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</si>
  <si>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</si>
  <si>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</si>
  <si>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</si>
  <si>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</si>
  <si>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</si>
  <si>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</si>
  <si>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</si>
  <si>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</si>
  <si>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</si>
  <si>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</si>
  <si>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</si>
  <si>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</si>
  <si>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</si>
  <si>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</si>
  <si>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</si>
  <si>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</si>
  <si>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</si>
  <si>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</si>
  <si>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</si>
  <si>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</si>
  <si>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</si>
  <si>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</si>
  <si>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</si>
  <si>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</si>
  <si>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</si>
  <si>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</si>
  <si>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</si>
  <si>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</si>
  <si>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</si>
  <si>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</si>
  <si>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</si>
  <si>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</si>
  <si>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</si>
  <si>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</si>
  <si>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</si>
  <si>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</si>
  <si>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</si>
  <si>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</si>
  <si>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</si>
  <si>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</si>
  <si>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</si>
  <si>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</si>
  <si>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</si>
  <si>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</si>
  <si>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</si>
  <si>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</si>
  <si>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</si>
  <si>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</si>
  <si>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</si>
  <si>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</si>
  <si>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</si>
  <si>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</si>
  <si>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</si>
  <si>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</si>
  <si>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</si>
  <si>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</si>
  <si>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</si>
  <si>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</si>
  <si>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</si>
  <si>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</si>
  <si>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</si>
  <si>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</si>
  <si>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</si>
  <si>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</si>
  <si>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</si>
  <si>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</si>
  <si>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</si>
  <si>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</si>
  <si>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</si>
  <si>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</si>
  <si>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</si>
  <si>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</si>
  <si>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</si>
  <si>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</si>
  <si>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</si>
  <si>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</si>
  <si>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</si>
  <si>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</si>
  <si>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</si>
  <si>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</si>
  <si>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</si>
  <si>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</si>
  <si>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</si>
  <si>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</si>
  <si>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</si>
  <si>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</si>
  <si>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</si>
  <si>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</si>
  <si>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</si>
  <si>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</si>
  <si>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</si>
  <si>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</si>
  <si>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</si>
  <si>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</si>
  <si>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</si>
  <si>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</si>
  <si>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</si>
  <si>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</si>
  <si>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</si>
  <si>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</si>
  <si>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</si>
  <si>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</si>
  <si>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</si>
  <si>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</si>
  <si>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</si>
  <si>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</si>
  <si>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</si>
  <si>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</si>
  <si>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</si>
  <si>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</si>
  <si>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</si>
  <si>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</si>
  <si>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</si>
  <si>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</si>
  <si>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</si>
  <si>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</si>
  <si>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</si>
  <si>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</si>
  <si>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</si>
  <si>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</si>
  <si>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</si>
  <si>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</si>
  <si>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</si>
  <si>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</si>
  <si>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</si>
  <si>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</si>
  <si>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</si>
  <si>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</si>
  <si>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</si>
  <si>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</si>
  <si>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</si>
  <si>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</si>
  <si>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</si>
  <si>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</si>
  <si>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</si>
  <si>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</si>
  <si>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</si>
  <si>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</si>
  <si>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</si>
  <si>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</si>
  <si>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</si>
  <si>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</si>
  <si>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</si>
  <si>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</si>
  <si>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</si>
  <si>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</si>
  <si>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</si>
  <si>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</si>
  <si>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</si>
  <si>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</si>
  <si>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</si>
  <si>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</si>
  <si>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</si>
  <si>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</si>
  <si>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</si>
  <si>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</si>
  <si>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</si>
  <si>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</si>
  <si>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</si>
  <si>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</si>
  <si>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</si>
  <si>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</si>
  <si>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</si>
  <si>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</si>
  <si>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</si>
  <si>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</si>
  <si>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</si>
  <si>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</si>
  <si>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</si>
  <si>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</si>
  <si>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</si>
  <si>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</si>
  <si>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</si>
  <si>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</si>
  <si>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</si>
  <si>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</si>
  <si>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</si>
  <si>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</si>
  <si>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</si>
  <si>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</si>
  <si>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</si>
  <si>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</si>
  <si>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</si>
  <si>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</si>
  <si>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</si>
  <si>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</si>
  <si>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</si>
  <si>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</si>
  <si>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</si>
  <si>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</si>
  <si>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</si>
  <si>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</si>
  <si>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</si>
  <si>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</si>
  <si>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</si>
  <si>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</si>
  <si>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</si>
  <si>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</si>
  <si>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</si>
  <si>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</si>
  <si>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</si>
  <si>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</si>
  <si>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</si>
  <si>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</si>
  <si>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</si>
  <si>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</si>
  <si>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</si>
  <si>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</si>
  <si>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</si>
  <si>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</si>
  <si>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</si>
  <si>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</si>
  <si>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</si>
  <si>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</si>
  <si>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</si>
  <si>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</si>
  <si>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</si>
  <si>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</si>
  <si>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</si>
  <si>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</si>
  <si>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</si>
  <si>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</si>
  <si>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</si>
  <si>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</si>
  <si>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</si>
  <si>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</si>
  <si>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</si>
  <si>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</si>
  <si>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</si>
  <si>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</si>
  <si>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</si>
  <si>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</si>
  <si>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</si>
  <si>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</si>
  <si>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</si>
  <si>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</si>
  <si>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</si>
  <si>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</si>
  <si>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</si>
  <si>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</si>
  <si>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</si>
  <si>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</si>
  <si>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</si>
  <si>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</si>
  <si>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</si>
  <si>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</si>
  <si>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</si>
  <si>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</si>
  <si>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</si>
  <si>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</si>
  <si>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</si>
  <si>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</si>
  <si>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</si>
  <si>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</si>
  <si>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</si>
  <si>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</si>
  <si>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</si>
  <si>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</si>
  <si>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</si>
  <si>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</si>
  <si>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</si>
  <si>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</si>
  <si>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</si>
  <si>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</si>
  <si>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</si>
  <si>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</si>
  <si>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</si>
  <si>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</si>
  <si>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</si>
  <si>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</si>
  <si>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</si>
  <si>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</si>
  <si>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</si>
  <si>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</si>
  <si>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</si>
  <si>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</si>
  <si>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</si>
  <si>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</si>
  <si>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</si>
  <si>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</si>
  <si>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</si>
  <si>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</si>
  <si>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</si>
  <si>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</si>
  <si>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</si>
  <si>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</si>
  <si>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</si>
  <si>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</si>
  <si>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</si>
  <si>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</si>
  <si>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</si>
  <si>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</si>
  <si>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</si>
  <si>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</si>
  <si>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</si>
  <si>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</si>
  <si>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</si>
  <si>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</si>
  <si>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</si>
  <si>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</si>
  <si>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</si>
  <si>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</si>
  <si>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</si>
  <si>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</si>
  <si>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</si>
  <si>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</si>
  <si>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</si>
  <si>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</si>
  <si>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</si>
  <si>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</si>
  <si>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</si>
  <si>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</si>
  <si>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</si>
  <si>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</si>
  <si>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</si>
  <si>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</si>
  <si>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</si>
  <si>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</si>
  <si>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</si>
  <si>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</si>
  <si>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</si>
  <si>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</si>
  <si>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</si>
  <si>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</si>
  <si>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</si>
  <si>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</si>
  <si>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</si>
  <si>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</si>
  <si>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</si>
  <si>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</si>
  <si>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</si>
  <si>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</si>
  <si>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</si>
  <si>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</si>
  <si>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</si>
  <si>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</si>
  <si>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</si>
  <si>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</si>
  <si>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</si>
  <si>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</si>
  <si>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</si>
  <si>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</si>
  <si>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</si>
  <si>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</si>
  <si>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</si>
  <si>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</si>
  <si>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</si>
  <si>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</si>
  <si>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</si>
  <si>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</si>
  <si>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</si>
  <si>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</si>
  <si>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</si>
  <si>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</si>
  <si>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</si>
  <si>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</si>
  <si>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</si>
  <si>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</si>
  <si>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</si>
  <si>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</si>
  <si>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</si>
  <si>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</si>
  <si>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</si>
  <si>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</si>
  <si>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</si>
  <si>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</si>
  <si>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</si>
  <si>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</si>
  <si>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</si>
  <si>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</si>
  <si>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</si>
  <si>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</si>
  <si>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</si>
  <si>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</si>
  <si>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</si>
  <si>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</si>
  <si>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</si>
  <si>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</si>
  <si>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</si>
  <si>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</si>
  <si>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</si>
  <si>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</si>
  <si>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</si>
  <si>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</si>
  <si>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</si>
  <si>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</si>
  <si>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</si>
  <si>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</si>
  <si>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</si>
  <si>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</si>
  <si>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</si>
  <si>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</si>
  <si>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</si>
  <si>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</si>
  <si>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</si>
  <si>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</si>
  <si>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</si>
  <si>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</si>
  <si>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</si>
  <si>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</si>
  <si>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</si>
  <si>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</si>
  <si>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</si>
  <si>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</si>
  <si>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</si>
  <si>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</si>
  <si>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</si>
  <si>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</si>
  <si>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</si>
  <si>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</si>
  <si>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</si>
  <si>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</si>
  <si>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</si>
  <si>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</si>
  <si>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</si>
  <si>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</si>
  <si>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</si>
  <si>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</si>
  <si>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</si>
  <si>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</si>
  <si>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</si>
  <si>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</si>
  <si>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</si>
  <si>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</si>
  <si>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</si>
  <si>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</si>
  <si>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</si>
  <si>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</si>
  <si>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</si>
  <si>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</si>
  <si>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</si>
  <si>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</si>
  <si>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</si>
  <si>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</si>
  <si>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</si>
  <si>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</si>
  <si>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</si>
  <si>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</si>
  <si>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</si>
  <si>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</si>
  <si>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</si>
  <si>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</si>
  <si>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</si>
  <si>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</si>
  <si>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</si>
  <si>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</si>
  <si>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</si>
  <si>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</si>
  <si>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</si>
  <si>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</si>
  <si>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</si>
  <si>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</si>
  <si>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</si>
  <si>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</si>
  <si>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</si>
  <si>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</si>
  <si>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</si>
  <si>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</si>
  <si>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</si>
  <si>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</si>
  <si>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</si>
  <si>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</si>
  <si>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</si>
  <si>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</si>
  <si>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</si>
  <si>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</si>
  <si>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</si>
  <si>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</si>
  <si>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</si>
  <si>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</si>
  <si>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</si>
  <si>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</si>
  <si>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</si>
  <si>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</si>
  <si>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</si>
  <si>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</si>
  <si>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</si>
  <si>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</si>
  <si>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</si>
  <si>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</si>
  <si>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</si>
  <si>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</si>
  <si>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</si>
  <si>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</si>
  <si>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</si>
  <si>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</si>
  <si>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</si>
  <si>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</si>
  <si>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</si>
  <si>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</si>
  <si>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</si>
  <si>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</si>
  <si>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</si>
  <si>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</si>
  <si>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</si>
  <si>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</si>
  <si>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</si>
  <si>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</si>
  <si>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</si>
  <si>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</si>
  <si>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</si>
  <si>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</si>
  <si>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</si>
  <si>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</si>
  <si>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</si>
  <si>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</si>
  <si>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</si>
  <si>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</si>
  <si>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</si>
  <si>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</si>
  <si>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</si>
  <si>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</si>
  <si>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</si>
  <si>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</si>
  <si>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</si>
  <si>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</si>
  <si>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</si>
  <si>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</si>
  <si>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</si>
  <si>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</si>
  <si>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</si>
  <si>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</si>
  <si>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</si>
  <si>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</si>
  <si>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</si>
  <si>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</si>
  <si>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</si>
  <si>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</si>
  <si>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</si>
  <si>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</si>
  <si>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</si>
  <si>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</si>
  <si>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</si>
  <si>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</si>
  <si>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</si>
  <si>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</si>
  <si>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</si>
  <si>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</si>
  <si>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</si>
  <si>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</si>
  <si>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</si>
  <si>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</si>
  <si>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</si>
  <si>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</si>
  <si>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</si>
  <si>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</si>
  <si>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</si>
  <si>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</si>
  <si>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</si>
  <si>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</si>
  <si>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</si>
  <si>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</si>
  <si>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</si>
  <si>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</si>
  <si>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</si>
  <si>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</si>
  <si>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</si>
  <si>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</si>
  <si>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</si>
  <si>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</si>
  <si>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</si>
  <si>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</si>
  <si>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</si>
  <si>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</si>
  <si>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</si>
  <si>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</si>
  <si>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</si>
  <si>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</si>
  <si>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</si>
  <si>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</si>
  <si>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</si>
  <si>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</si>
  <si>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</si>
  <si>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</si>
  <si>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</si>
  <si>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</si>
  <si>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</si>
  <si>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</si>
  <si>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STDSeat003</t>
  </si>
  <si>
    <t>ColorExpansionCPE_20170503171253</t>
  </si>
  <si>
    <t>FName LName20170503171254</t>
  </si>
  <si>
    <t>email_03171254@yopmail.com</t>
  </si>
  <si>
    <t>ColorExpansionCPE_03171254</t>
  </si>
  <si>
    <t>ColorExpansionCPE_20170503171255</t>
  </si>
  <si>
    <t>email_03171255@yopmail.com</t>
  </si>
  <si>
    <t>email_03171256@yopmail.com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</si>
</sst>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1994</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1998</v>
      </c>
      <c r="D7" s="374" t="s">
        <v>12</v>
      </c>
      <c r="E7" s="373">
        <v>9803171255</v>
      </c>
      <c r="F7" s="421"/>
      <c r="G7" s="421"/>
      <c r="H7" s="375"/>
      <c r="I7" s="375"/>
      <c r="J7" s="422"/>
      <c r="K7" s="422"/>
      <c r="L7" s="423"/>
    </row>
    <row r="8" spans="2:12">
      <c r="B8" s="372" t="s">
        <v>8</v>
      </c>
      <c r="C8" s="373"/>
      <c r="D8" s="374" t="s">
        <v>1018</v>
      </c>
      <c r="E8" s="373">
        <v>9803171255</v>
      </c>
      <c r="F8" s="421"/>
      <c r="G8" s="421"/>
      <c r="H8" s="376"/>
      <c r="I8" s="374"/>
      <c r="J8" s="421"/>
      <c r="K8" s="421"/>
      <c r="L8" s="424"/>
    </row>
    <row r="9" spans="2:12">
      <c r="B9" s="372" t="s">
        <v>9</v>
      </c>
      <c r="C9" s="373" t="s">
        <v>1975</v>
      </c>
      <c r="D9" s="374" t="s">
        <v>1019</v>
      </c>
      <c r="E9" s="373">
        <v>9803171255</v>
      </c>
      <c r="F9" s="421"/>
      <c r="G9" s="421"/>
      <c r="H9" s="376"/>
      <c r="I9" s="374"/>
      <c r="J9" s="421"/>
      <c r="K9" s="421"/>
      <c r="L9" s="424"/>
    </row>
    <row r="10" spans="2:12">
      <c r="B10" s="372" t="s">
        <v>10</v>
      </c>
      <c r="C10" s="373"/>
      <c r="D10" s="374" t="s">
        <v>15</v>
      </c>
      <c r="E10" s="373" t="s">
        <v>1999</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288.34999999999997</v>
      </c>
      <c r="E20" s="461">
        <f ca="1">'Sales Order Form 2'!AO11</f>
        <v>99</v>
      </c>
      <c r="F20" s="757">
        <f ca="1">'Sales Order Form 2'!AP11</f>
        <v>149.75</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288.34999999999997</v>
      </c>
      <c r="E46" s="394">
        <f ca="1">'Sales Order Form 2'!AO36</f>
        <v>99</v>
      </c>
      <c r="F46" s="718">
        <f ca="1">'Sales Order Form 2'!AP36</f>
        <v>149.75</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email_03171256@yopmail.com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8RJipg27lWpKwWZrIj1FL9rWR3o29+Xafw8sKS/wFVJ5q5t/PkC04OjgllnSlIgy3SlMVX83r460O1Oj+NDJYA==" saltValue="HjkWxifQJbBWI+O1wU7O3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5</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5</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ColorExpansionCPE_20170503171253</v>
      </c>
      <c r="D11" s="766"/>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2</v>
      </c>
      <c r="X11" s="261">
        <f t="shared" ca="1" si="3"/>
        <v>1</v>
      </c>
      <c r="Y11" s="261">
        <f t="shared" ca="1" si="3"/>
        <v>1</v>
      </c>
      <c r="Z11" s="261">
        <f t="shared" ref="Z11:AM20" ca="1" si="4">IF(INDIRECT("'Sales Order Form "&amp;($B11)&amp;"'!$D$"&amp;Z$37)="","",INDIRECT("'Sales Order Form "&amp;($B11)&amp;"'!$D$"&amp;Z$37))</f>
        <v>3</v>
      </c>
      <c r="AA11" s="261">
        <f t="shared" ca="1" si="4"/>
        <v>1</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288.34999999999997</v>
      </c>
      <c r="AO11" s="208">
        <f t="shared" ref="AO11:AO35" ca="1" si="6">IF(AND(AN11=0,AP11=0),0,INDIRECT("'Sales Order Form "&amp;($B11)&amp;"'!M$29"))</f>
        <v>99</v>
      </c>
      <c r="AP11" s="208">
        <f t="shared" ref="AP11:AP35" ca="1" si="7">IF(INDIRECT("'Sales Order Form "&amp;($B11)&amp;"'!M$28")="","",INDIRECT("'Sales Order Form "&amp;($B11)&amp;"'!M$28"))</f>
        <v>149.75</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288.34999999999997</v>
      </c>
      <c r="AO36" s="215">
        <f ca="1">SUM(AO11:AO35)</f>
        <v>99</v>
      </c>
      <c r="AP36" s="216">
        <f ca="1">SUM(AP11:AP35)</f>
        <v>149.75</v>
      </c>
      <c r="AT36" s="759">
        <f ca="1">SUM(AP11:AP35)</f>
        <v>149.75</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AwM6frig/GDJYez4EcQuCZNUVY+GPnwIWTSdHdAFK7l4zbtpn6jjMc8R7IodjNXunP7nRXacKjznbkKYSLjikA==" saltValue="opUMLIIsWELxJwITpmTkg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1994</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1994</v>
      </c>
      <c r="E7" s="919"/>
      <c r="F7" s="919"/>
      <c r="G7" s="2"/>
      <c r="H7" s="2"/>
      <c r="I7" s="2"/>
      <c r="J7" s="33"/>
      <c r="K7" s="161" t="s">
        <v>7</v>
      </c>
      <c r="L7" s="890" t="s">
        <v>1994</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1995</v>
      </c>
      <c r="E8" s="919"/>
      <c r="F8" s="919"/>
      <c r="G8" s="2"/>
      <c r="H8" s="2"/>
      <c r="I8" s="2"/>
      <c r="K8" s="161" t="s">
        <v>97</v>
      </c>
      <c r="L8" s="890"/>
      <c r="M8" s="891"/>
      <c r="N8" s="891"/>
      <c r="O8" s="2"/>
      <c r="P8" s="2"/>
      <c r="Q8" s="2"/>
      <c r="R8" s="2"/>
      <c r="S8" s="32"/>
    </row>
    <row r="9" spans="2:51">
      <c r="B9" s="30"/>
      <c r="C9" s="161" t="s">
        <v>9</v>
      </c>
      <c r="D9" s="918" t="s">
        <v>1975</v>
      </c>
      <c r="E9" s="919"/>
      <c r="F9" s="919"/>
      <c r="G9" s="2"/>
      <c r="H9" s="2"/>
      <c r="I9" s="2"/>
      <c r="K9" s="161" t="s">
        <v>5</v>
      </c>
      <c r="L9" s="890" t="s">
        <v>1997</v>
      </c>
      <c r="M9" s="891"/>
      <c r="N9" s="891"/>
      <c r="O9" s="2"/>
      <c r="P9" s="2"/>
      <c r="Q9" s="2"/>
      <c r="R9" s="2"/>
      <c r="S9" s="32"/>
    </row>
    <row r="10" spans="2:51">
      <c r="B10" s="30"/>
      <c r="C10" s="161" t="s">
        <v>10</v>
      </c>
      <c r="D10" s="868"/>
      <c r="E10" s="869"/>
      <c r="F10" s="870"/>
      <c r="G10" s="2"/>
      <c r="H10" s="2"/>
      <c r="I10" s="2"/>
      <c r="K10" s="161" t="s">
        <v>98</v>
      </c>
      <c r="L10" s="844" t="s">
        <v>1975</v>
      </c>
      <c r="M10" s="878"/>
      <c r="N10" s="879"/>
      <c r="O10" s="2"/>
      <c r="P10" s="2"/>
      <c r="Q10" s="2"/>
      <c r="R10" s="2"/>
      <c r="S10" s="32"/>
      <c r="W10" s="244">
        <f ca="1">VALUE(MID(CELL("filename",A1),LEN(CELL("filename",A1))-1,2))</f>
        <v>3</v>
      </c>
    </row>
    <row r="11" spans="2:51">
      <c r="B11" s="30"/>
      <c r="C11" s="161" t="s">
        <v>11</v>
      </c>
      <c r="D11" s="868" t="s">
        <v>1976</v>
      </c>
      <c r="E11" s="869"/>
      <c r="F11" s="870"/>
      <c r="G11" s="2"/>
      <c r="H11" s="2"/>
      <c r="I11" s="2"/>
      <c r="K11" s="161" t="s">
        <v>99</v>
      </c>
      <c r="L11" s="844"/>
      <c r="M11" s="878"/>
      <c r="N11" s="879"/>
      <c r="O11" s="2"/>
      <c r="P11" s="2"/>
      <c r="Q11" s="2"/>
      <c r="R11" s="2"/>
      <c r="S11" s="32"/>
    </row>
    <row r="12" spans="2:51">
      <c r="B12" s="30"/>
      <c r="C12" s="161" t="s">
        <v>13</v>
      </c>
      <c r="D12" s="868" t="s">
        <v>776</v>
      </c>
      <c r="E12" s="869"/>
      <c r="F12" s="870"/>
      <c r="G12" s="2"/>
      <c r="H12" s="2"/>
      <c r="I12" s="2"/>
      <c r="K12" s="161" t="s">
        <v>100</v>
      </c>
      <c r="L12" s="844" t="s">
        <v>1976</v>
      </c>
      <c r="M12" s="878"/>
      <c r="N12" s="879"/>
      <c r="O12" s="2"/>
      <c r="P12" s="2"/>
      <c r="Q12" s="2"/>
      <c r="R12" s="2"/>
      <c r="S12" s="32"/>
    </row>
    <row r="13" spans="2:51">
      <c r="B13" s="30"/>
      <c r="C13" s="161" t="s">
        <v>14</v>
      </c>
      <c r="D13" s="920">
        <v>19335</v>
      </c>
      <c r="E13" s="921"/>
      <c r="F13" s="922"/>
      <c r="G13" s="2"/>
      <c r="H13" s="2"/>
      <c r="I13" s="2"/>
      <c r="K13" s="161" t="s">
        <v>3</v>
      </c>
      <c r="L13" s="844" t="s">
        <v>776</v>
      </c>
      <c r="M13" s="878"/>
      <c r="N13" s="879"/>
      <c r="O13" s="2"/>
      <c r="P13" s="2"/>
      <c r="Q13" s="2"/>
      <c r="R13" s="2"/>
      <c r="S13" s="32"/>
      <c r="AV13" s="1">
        <v>8</v>
      </c>
    </row>
    <row r="14" spans="2:51">
      <c r="B14" s="30"/>
      <c r="C14" s="161" t="s">
        <v>91</v>
      </c>
      <c r="D14" s="868">
        <v>9803171254</v>
      </c>
      <c r="E14" s="869"/>
      <c r="F14" s="870"/>
      <c r="G14" s="4"/>
      <c r="H14" s="4"/>
      <c r="I14" s="2"/>
      <c r="J14" s="33"/>
      <c r="K14" s="161" t="s">
        <v>4</v>
      </c>
      <c r="L14" s="873">
        <v>19335</v>
      </c>
      <c r="M14" s="874"/>
      <c r="N14" s="875"/>
      <c r="O14" s="35"/>
      <c r="P14" s="35"/>
      <c r="Q14" s="35"/>
      <c r="R14" s="35"/>
      <c r="S14" s="36"/>
      <c r="T14" s="37"/>
      <c r="U14" s="37"/>
      <c r="V14" s="37"/>
      <c r="AV14" s="1">
        <v>9</v>
      </c>
    </row>
    <row r="15" spans="2:51">
      <c r="B15" s="30"/>
      <c r="C15" s="161" t="s">
        <v>92</v>
      </c>
      <c r="D15" s="868">
        <v>9803171254</v>
      </c>
      <c r="E15" s="869"/>
      <c r="F15" s="870"/>
      <c r="G15" s="4"/>
      <c r="H15" s="4"/>
      <c r="I15" s="2"/>
      <c r="J15" s="59"/>
      <c r="K15" s="161" t="s">
        <v>101</v>
      </c>
      <c r="L15" s="890">
        <v>9803171254</v>
      </c>
      <c r="M15" s="891"/>
      <c r="N15" s="891"/>
      <c r="O15" s="35"/>
      <c r="P15" s="35"/>
      <c r="Q15" s="35"/>
      <c r="R15" s="35"/>
      <c r="S15" s="36"/>
      <c r="T15" s="37"/>
      <c r="U15" s="37"/>
      <c r="V15" s="37"/>
    </row>
    <row r="16" spans="2:51">
      <c r="B16" s="30"/>
      <c r="C16" s="161" t="s">
        <v>93</v>
      </c>
      <c r="D16" s="868">
        <v>9803171254</v>
      </c>
      <c r="E16" s="869"/>
      <c r="F16" s="870"/>
      <c r="G16" s="4"/>
      <c r="H16" s="4"/>
      <c r="I16" s="2"/>
      <c r="J16" s="59"/>
      <c r="K16" s="161" t="s">
        <v>102</v>
      </c>
      <c r="L16" s="844">
        <v>9803171254</v>
      </c>
      <c r="M16" s="878"/>
      <c r="N16" s="879"/>
      <c r="O16" s="35"/>
      <c r="P16" s="35"/>
      <c r="Q16" s="35"/>
      <c r="R16" s="35"/>
      <c r="S16" s="36"/>
      <c r="T16" s="37"/>
      <c r="U16" s="37"/>
      <c r="V16" s="37"/>
    </row>
    <row r="17" spans="2:48">
      <c r="B17" s="30"/>
      <c r="C17" s="161" t="s">
        <v>15</v>
      </c>
      <c r="D17" s="876" t="s">
        <v>1996</v>
      </c>
      <c r="E17" s="869"/>
      <c r="F17" s="870"/>
      <c r="G17" s="4"/>
      <c r="H17" s="4"/>
      <c r="I17" s="2"/>
      <c r="J17" s="59"/>
      <c r="K17" s="161" t="s">
        <v>103</v>
      </c>
      <c r="L17" s="877" t="s">
        <v>1996</v>
      </c>
      <c r="M17" s="878"/>
      <c r="N17" s="879"/>
      <c r="O17" s="35"/>
      <c r="P17" s="35"/>
      <c r="Q17" s="35"/>
      <c r="R17" s="35"/>
      <c r="S17" s="36"/>
      <c r="T17" s="37"/>
      <c r="U17" s="37"/>
      <c r="V17" s="37"/>
      <c r="AV17" s="1">
        <v>10</v>
      </c>
    </row>
    <row r="18" spans="2:48">
      <c r="B18" s="30"/>
      <c r="C18" s="161" t="s">
        <v>26</v>
      </c>
      <c r="D18" s="868" t="s">
        <v>1983</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1996</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288.34999999999997</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288.34999999999997</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149.75</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248.75</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5</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5</v>
      </c>
      <c r="E35" s="833">
        <f>IF(AND(Config_Seats&gt;=0,Config_Seats&lt;10),44.95,IF(AND(Config_Seats&gt;=10,Config_Seats&lt;20),39.95,IF(Config_Seats&gt;=20,34.95,0)))</f>
        <v>44.95</v>
      </c>
      <c r="F35" s="834"/>
      <c r="G35" s="113">
        <f>D35*E35</f>
        <v>224.75</v>
      </c>
      <c r="H35" s="113">
        <v>29.95</v>
      </c>
      <c r="I35" s="113">
        <f>D35*H35</f>
        <v>149.75</v>
      </c>
      <c r="J35" s="45"/>
      <c r="K35" s="180" t="s">
        <v>38</v>
      </c>
      <c r="L35" s="844" t="s">
        <v>1985</v>
      </c>
      <c r="M35" s="845"/>
      <c r="N35" s="181"/>
      <c r="O35" s="4"/>
      <c r="P35" s="2"/>
      <c r="Q35" s="2"/>
      <c r="R35" s="2"/>
      <c r="S35" s="32"/>
      <c r="W35" s="1" t="s">
        <v>19</v>
      </c>
    </row>
    <row r="36" spans="2:23" ht="15" customHeight="1">
      <c r="B36" s="30"/>
      <c r="C36" s="121" t="s">
        <v>862</v>
      </c>
      <c r="D36" s="684">
        <v>2</v>
      </c>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12</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1984</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447</v>
      </c>
      <c r="M51" s="282" t="s">
        <v>621</v>
      </c>
      <c r="N51" s="931"/>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1976</v>
      </c>
      <c r="M53" s="837" t="str">
        <f>L48&amp;" "&amp;L49&amp;IF(L49="",""," ")&amp;L50&amp;" "&amp;L51&amp;IF(OR(L51="",L52=""),""," ")&amp;L52</f>
        <v>12 ADAMS LN</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776</v>
      </c>
      <c r="M54" s="934" t="str">
        <f>IF(N51="","",N51&amp;IF(N52="",""," ")&amp;N52)&amp;IF(N50="","",M50&amp;" "&amp;N50)&amp;IF(N49="","",M49&amp;" "&amp;N49)&amp;IF(N48="","",M48&amp;" "&amp;N48)</f>
        <v/>
      </c>
      <c r="N54" s="935"/>
      <c r="O54" s="935"/>
      <c r="P54" s="936"/>
      <c r="Q54" s="923"/>
      <c r="R54" s="925"/>
      <c r="S54" s="32"/>
    </row>
    <row r="55" spans="2:19" ht="15" customHeight="1">
      <c r="B55" s="30"/>
      <c r="C55" s="124" t="s">
        <v>57</v>
      </c>
      <c r="D55" s="51"/>
      <c r="E55" s="126"/>
      <c r="F55" s="126"/>
      <c r="G55" s="126"/>
      <c r="H55" s="126"/>
      <c r="I55" s="113"/>
      <c r="J55" s="48"/>
      <c r="K55" s="184" t="s">
        <v>140</v>
      </c>
      <c r="L55" s="689">
        <v>19335</v>
      </c>
      <c r="M55" s="803" t="str">
        <f>L53&amp;IF(L53="","",", ")&amp;L54&amp;IF(L55="","","  ")&amp;IF(L55="","",TEXT(L55,"00000"))</f>
        <v>DOWNINGTOWN, PA  19335</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v>2</v>
      </c>
      <c r="E58" s="801">
        <v>5.95</v>
      </c>
      <c r="F58" s="802"/>
      <c r="G58" s="113">
        <f t="shared" ref="G58:G63" si="3">D58*E58</f>
        <v>11.9</v>
      </c>
      <c r="H58" s="113">
        <v>0</v>
      </c>
      <c r="I58" s="113">
        <f t="shared" si="2"/>
        <v>0</v>
      </c>
      <c r="J58" s="62"/>
      <c r="M58" s="2"/>
      <c r="N58" s="2"/>
      <c r="O58" s="2"/>
      <c r="P58" s="2"/>
      <c r="Q58" s="439"/>
      <c r="R58" s="441"/>
      <c r="S58" s="32"/>
    </row>
    <row r="59" spans="2:19" ht="12.75" customHeight="1">
      <c r="B59" s="30"/>
      <c r="C59" s="120" t="s">
        <v>122</v>
      </c>
      <c r="D59" s="685">
        <v>1</v>
      </c>
      <c r="E59" s="801">
        <v>6.95</v>
      </c>
      <c r="F59" s="802"/>
      <c r="G59" s="113">
        <f t="shared" si="3"/>
        <v>6.95</v>
      </c>
      <c r="H59" s="113">
        <v>0</v>
      </c>
      <c r="I59" s="113">
        <f t="shared" si="2"/>
        <v>0</v>
      </c>
      <c r="J59" s="62"/>
      <c r="M59" s="2"/>
      <c r="N59" s="2"/>
      <c r="O59" s="2"/>
      <c r="P59" s="2"/>
      <c r="Q59" s="114"/>
      <c r="R59" s="115"/>
      <c r="S59" s="32"/>
    </row>
    <row r="60" spans="2:19">
      <c r="B60" s="30"/>
      <c r="C60" s="120" t="s">
        <v>889</v>
      </c>
      <c r="D60" s="686">
        <v>1</v>
      </c>
      <c r="E60" s="801">
        <v>9.9499999999999993</v>
      </c>
      <c r="F60" s="802"/>
      <c r="G60" s="113">
        <f t="shared" si="3"/>
        <v>9.9499999999999993</v>
      </c>
      <c r="H60" s="113">
        <v>0</v>
      </c>
      <c r="I60" s="113">
        <f t="shared" si="2"/>
        <v>0</v>
      </c>
      <c r="J60" s="38"/>
      <c r="M60" s="2"/>
      <c r="N60" s="2"/>
      <c r="O60" s="2"/>
      <c r="P60" s="2"/>
      <c r="Q60" s="2"/>
      <c r="R60" s="2"/>
      <c r="S60" s="32"/>
    </row>
    <row r="61" spans="2:19" ht="15" customHeight="1">
      <c r="B61" s="30"/>
      <c r="C61" s="125" t="s">
        <v>887</v>
      </c>
      <c r="D61" s="686">
        <v>3</v>
      </c>
      <c r="E61" s="801">
        <v>4.95</v>
      </c>
      <c r="F61" s="802"/>
      <c r="G61" s="113">
        <f t="shared" si="3"/>
        <v>14.850000000000001</v>
      </c>
      <c r="H61" s="113">
        <v>0</v>
      </c>
      <c r="I61" s="113">
        <f t="shared" si="2"/>
        <v>0</v>
      </c>
      <c r="J61" s="45"/>
      <c r="M61" s="2"/>
      <c r="N61" s="2"/>
      <c r="O61" s="2"/>
      <c r="P61" s="2"/>
      <c r="Q61" s="2"/>
      <c r="R61" s="2"/>
      <c r="S61" s="32"/>
    </row>
    <row r="62" spans="2:19">
      <c r="B62" s="30"/>
      <c r="C62" s="125" t="s">
        <v>124</v>
      </c>
      <c r="D62" s="685">
        <v>1</v>
      </c>
      <c r="E62" s="801">
        <v>19.95</v>
      </c>
      <c r="F62" s="802"/>
      <c r="G62" s="113">
        <f t="shared" si="3"/>
        <v>19.95</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01">
        <v>9.9499999999999993</v>
      </c>
      <c r="F69" s="802"/>
      <c r="G69" s="113">
        <f t="shared" si="4"/>
        <v>0</v>
      </c>
      <c r="H69" s="113">
        <v>0</v>
      </c>
      <c r="I69" s="113">
        <f t="shared" si="5"/>
        <v>0</v>
      </c>
      <c r="J69" s="2"/>
      <c r="K69" s="33" t="s">
        <v>902</v>
      </c>
      <c r="L69" s="2"/>
      <c r="M69" s="2"/>
      <c r="N69" s="2"/>
      <c r="O69" s="2"/>
      <c r="P69" s="2"/>
      <c r="Q69" s="2"/>
      <c r="R69" s="2"/>
      <c r="S69" s="32"/>
    </row>
    <row r="70" spans="2:19">
      <c r="B70" s="30"/>
      <c r="C70" s="125" t="s">
        <v>1090</v>
      </c>
      <c r="D70" s="685"/>
      <c r="E70" s="801">
        <v>8.9499999999999993</v>
      </c>
      <c r="F70" s="80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5</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60007013</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1977</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1978</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207013</v>
      </c>
      <c r="E120" s="796"/>
      <c r="F120" s="809" t="s">
        <v>830</v>
      </c>
      <c r="G120" s="810"/>
      <c r="H120" s="857"/>
      <c r="I120" s="858"/>
      <c r="J120" s="344"/>
      <c r="K120" s="344"/>
      <c r="N120" s="350"/>
      <c r="P120" s="2"/>
      <c r="Q120" s="2"/>
      <c r="R120" s="2"/>
      <c r="S120" s="32"/>
    </row>
    <row r="121" spans="2:19" ht="12.75" customHeight="1">
      <c r="B121" s="30"/>
      <c r="C121" s="117" t="s">
        <v>125</v>
      </c>
      <c r="D121" s="905" t="s">
        <v>1979</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2000</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1980</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2000</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1982</v>
      </c>
      <c r="E127" s="820"/>
      <c r="F127" s="344"/>
      <c r="G127" s="110" t="s">
        <v>1460</v>
      </c>
      <c r="H127" s="790"/>
      <c r="I127" s="791"/>
      <c r="J127" s="344"/>
      <c r="K127" s="344"/>
      <c r="L127" s="344"/>
      <c r="M127" s="344"/>
      <c r="N127" s="2"/>
      <c r="O127" s="2"/>
      <c r="P127" s="2"/>
      <c r="Q127" s="2"/>
      <c r="R127" s="2"/>
      <c r="S127" s="32"/>
    </row>
    <row r="128" spans="2:19">
      <c r="B128" s="30"/>
      <c r="C128" s="117" t="s">
        <v>127</v>
      </c>
      <c r="D128" s="820" t="s">
        <v>1981</v>
      </c>
      <c r="E128" s="820"/>
      <c r="F128" s="2"/>
      <c r="G128" s="110" t="s">
        <v>1953</v>
      </c>
      <c r="H128" s="788"/>
      <c r="I128" s="789"/>
      <c r="J128" s="2"/>
      <c r="K128" s="2"/>
      <c r="L128" s="2"/>
      <c r="M128" s="2"/>
      <c r="N128" s="2"/>
      <c r="O128" s="2"/>
      <c r="P128" s="2"/>
      <c r="Q128" s="2"/>
      <c r="R128" s="2"/>
      <c r="S128" s="32"/>
    </row>
    <row r="129" spans="2:19">
      <c r="B129" s="30"/>
      <c r="C129" s="117" t="s">
        <v>130</v>
      </c>
      <c r="D129" s="902">
        <v>5007013</v>
      </c>
      <c r="E129" s="902"/>
      <c r="F129" s="2"/>
      <c r="G129" s="679" t="s">
        <v>1702</v>
      </c>
      <c r="H129" s="788" t="s">
        <v>6</v>
      </c>
      <c r="I129" s="789"/>
      <c r="J129" s="2"/>
      <c r="K129" s="2"/>
      <c r="L129" s="2"/>
      <c r="M129" s="2"/>
      <c r="N129" s="2"/>
      <c r="O129" s="2"/>
      <c r="P129" s="2"/>
      <c r="Q129" s="2"/>
      <c r="R129" s="2"/>
      <c r="S129" s="32"/>
    </row>
    <row r="130" spans="2:19">
      <c r="B130" s="30"/>
      <c r="C130" s="117" t="s">
        <v>131</v>
      </c>
      <c r="D130" s="902">
        <v>50007013</v>
      </c>
      <c r="E130" s="902"/>
      <c r="F130" s="2"/>
      <c r="G130" s="679" t="s">
        <v>1942</v>
      </c>
      <c r="H130" s="788"/>
      <c r="I130" s="789"/>
      <c r="J130" s="2"/>
      <c r="K130" s="2"/>
      <c r="L130" s="2"/>
      <c r="M130" s="2"/>
      <c r="N130" s="2"/>
      <c r="O130" s="2"/>
      <c r="P130" s="2"/>
      <c r="Q130" s="2"/>
      <c r="R130" s="2"/>
      <c r="S130" s="32"/>
    </row>
    <row r="131" spans="2:19">
      <c r="B131" s="30"/>
      <c r="C131" s="117" t="s">
        <v>132</v>
      </c>
      <c r="D131" s="902">
        <v>30007013</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1009</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bF2tz//Q+IJ3Fh9ksJTtUTsoGYqGozd3TZU0KoKqrkROiAo/ufuHExyfyzvdB6YszdDxQSbZU2JWghOE/Fv0eA==" saltValue="KTt4HovRFn6PSIDCE+eEm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workbookViewId="0">
      <selection activeCell="K11" sqref="K1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ColorExpansionCPE_20170503171253</v>
      </c>
      <c r="E2" s="995"/>
      <c r="F2" s="994" t="s">
        <v>1164</v>
      </c>
      <c r="G2" s="994"/>
      <c r="H2" s="1004">
        <f>COUNTIF(B9:B500,"Seat")</f>
        <v>7</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30007013</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 SUM(RIGHT(D2, 9) + A9))</f>
        <v>LN503171254</v>
      </c>
      <c r="G9" s="708" t="str">
        <f>(F9&amp;"@comcast.com")</f>
        <v>LN503171254@comcast.com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 SUM(RIGHT(D2, 9) + A10))</f>
        <v>LN503171255</v>
      </c>
      <c r="G10" s="708" t="str">
        <f t="shared" ref="G10:G15" si="0">(F10&amp;"@comcast.com")</f>
        <v>LN503171255@comcast.com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 SUM(RIGHT(D2, 9) + A11))</f>
        <v>LN503171256</v>
      </c>
      <c r="G11" s="708" t="str">
        <f t="shared" si="0"/>
        <v>LN503171256@comcast.com</v>
      </c>
      <c r="H11" s="707" t="s">
        <v>6</v>
      </c>
      <c r="I11" s="709"/>
      <c r="J11" s="710"/>
      <c r="K11" s="707" t="s">
        <v>944</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 SUM(RIGHT(D2, 9) + A12))</f>
        <v>LN503171257</v>
      </c>
      <c r="G12" s="708" t="str">
        <f t="shared" si="0"/>
        <v>LN503171257@comcast.com</v>
      </c>
      <c r="H12" s="707" t="s">
        <v>6</v>
      </c>
      <c r="I12" s="709"/>
      <c r="J12" s="710"/>
      <c r="K12" s="707" t="s">
        <v>944</v>
      </c>
      <c r="L12" s="707"/>
      <c r="M12" s="707"/>
      <c r="N12" s="707"/>
      <c r="O12" s="707"/>
      <c r="P12" s="707"/>
      <c r="Q12" s="709"/>
      <c r="R12" s="707"/>
      <c r="S12" s="709"/>
      <c r="T12" s="707"/>
      <c r="U12" s="714"/>
      <c r="V12" s="715"/>
      <c r="W12" s="707"/>
    </row>
    <row r="13" spans="1:25">
      <c r="A13" s="579">
        <v>5</v>
      </c>
      <c r="B13" s="713" t="s">
        <v>936</v>
      </c>
      <c r="C13" s="707" t="s">
        <v>924</v>
      </c>
      <c r="D13" s="707" t="s">
        <v>945</v>
      </c>
      <c r="E13" s="707" t="s">
        <v>1993</v>
      </c>
      <c r="F13" s="707" t="str">
        <f>("LN"&amp; SUM(RIGHT(D2, 9) + A13))</f>
        <v>LN503171258</v>
      </c>
      <c r="G13" s="708" t="str">
        <f t="shared" si="0"/>
        <v>LN503171258@comcast.com</v>
      </c>
      <c r="H13" s="707" t="s">
        <v>6</v>
      </c>
      <c r="I13" s="709"/>
      <c r="J13" s="710"/>
      <c r="K13" s="707" t="s">
        <v>951</v>
      </c>
      <c r="L13" s="707"/>
      <c r="M13" s="707"/>
      <c r="N13" s="707"/>
      <c r="O13" s="707"/>
      <c r="P13" s="707"/>
      <c r="Q13" s="709"/>
      <c r="R13" s="707"/>
      <c r="S13" s="709"/>
      <c r="T13" s="707"/>
      <c r="U13" s="714"/>
      <c r="V13" s="715"/>
      <c r="W13" s="707"/>
    </row>
    <row r="14" spans="1:25">
      <c r="A14" s="579">
        <v>6</v>
      </c>
      <c r="B14" s="713" t="s">
        <v>936</v>
      </c>
      <c r="C14" s="707" t="s">
        <v>924</v>
      </c>
      <c r="D14" s="707" t="s">
        <v>1949</v>
      </c>
      <c r="E14" s="707" t="s">
        <v>1989</v>
      </c>
      <c r="F14" s="707" t="str">
        <f>("LN"&amp; SUM(RIGHT(D2, 9) + A14))</f>
        <v>LN503171259</v>
      </c>
      <c r="G14" s="708" t="str">
        <f t="shared" si="0"/>
        <v>LN503171259@comcast.com</v>
      </c>
      <c r="H14" s="707" t="s">
        <v>6</v>
      </c>
      <c r="I14" s="709"/>
      <c r="J14" s="710"/>
      <c r="K14" s="707" t="s">
        <v>958</v>
      </c>
      <c r="L14" s="707"/>
      <c r="M14" s="707"/>
      <c r="N14" s="707"/>
      <c r="O14" s="707"/>
      <c r="P14" s="707"/>
      <c r="Q14" s="709"/>
      <c r="R14" s="707"/>
      <c r="S14" s="709"/>
      <c r="T14" s="707"/>
      <c r="U14" s="714"/>
      <c r="V14" s="715"/>
      <c r="W14" s="707"/>
    </row>
    <row r="15" spans="1:25">
      <c r="A15" s="579">
        <v>7</v>
      </c>
      <c r="B15" s="713" t="s">
        <v>936</v>
      </c>
      <c r="C15" s="707" t="s">
        <v>924</v>
      </c>
      <c r="D15" s="707" t="s">
        <v>1947</v>
      </c>
      <c r="E15" s="707" t="s">
        <v>1990</v>
      </c>
      <c r="F15" s="707" t="str">
        <f>("LN"&amp; SUM(RIGHT(D2, 9) + A15))</f>
        <v>LN503171260</v>
      </c>
      <c r="G15" s="708" t="str">
        <f t="shared" si="0"/>
        <v>LN503171260@comcast.com</v>
      </c>
      <c r="H15" s="707" t="s">
        <v>6</v>
      </c>
      <c r="I15" s="709"/>
      <c r="J15" s="710"/>
      <c r="K15" s="707" t="s">
        <v>124</v>
      </c>
      <c r="L15" s="707"/>
      <c r="M15" s="707"/>
      <c r="N15" s="707"/>
      <c r="O15" s="707"/>
      <c r="P15" s="707"/>
      <c r="Q15" s="709"/>
      <c r="R15" s="707"/>
      <c r="S15" s="709"/>
      <c r="T15" s="707"/>
      <c r="U15" s="714"/>
      <c r="V15" s="715"/>
      <c r="W15" s="707"/>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194cmgQJrZnsgtisNG+ua9LkXXrxoDGMAe8Tndn+saorLS6+ENhjV4JraQe5qxFPpYpxqDLc9vlq4LE/EIpNcA==" saltValue="RnEOaU2u0/3A+2klXJTpcg=="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IF($H$6="None",SEATDETAILSFORSIMON,CordlessSeatPurposes)</formula1>
    </dataValidation>
    <dataValidation type="list" allowBlank="1" showInputMessage="1" showErrorMessage="1" sqref="K9:K15">
      <formula1>PHONEMODELSFORSIMON</formula1>
    </dataValidation>
    <dataValidation type="list" allowBlank="1" showInputMessage="1" showErrorMessage="1" sqref="D9:D15">
      <formula1>SEATDETAILSFORSIMON</formula1>
    </dataValidation>
  </dataValidations>
  <hyperlinks>
    <hyperlink ref="G9" r:id="rId1" display="kesavan.rajamanickam@cable.comcast.com"/>
    <hyperlink ref="G10:G15"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IF($H$3="Standard",CordlessPhones,'Region-Mkt'!#REF!)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9803171254</v>
      </c>
      <c r="I105" s="1120"/>
      <c r="J105" s="1121"/>
    </row>
    <row r="106" spans="1:10" ht="15" customHeight="1">
      <c r="A106" s="1117" t="s">
        <v>89</v>
      </c>
      <c r="B106" s="1118"/>
      <c r="C106" s="1119" t="str">
        <f ca="1">IF(INDIRECT("'Sales Order Form 3'!$D$6")="","",INDIRECT("'Sales Order Form 3'!$D$6"))</f>
        <v>ColorExpansionCPE_20170503171253</v>
      </c>
      <c r="D106" s="1119"/>
      <c r="E106" s="1119"/>
      <c r="F106" s="1118" t="s">
        <v>92</v>
      </c>
      <c r="G106" s="1118"/>
      <c r="H106" s="1134">
        <f ca="1">IF(INDIRECT("'Sales Order Form 3'!$D$15")="","",INDIRECT("'Sales Order Form 3'!$D$15"))</f>
        <v>9803171254</v>
      </c>
      <c r="I106" s="1134"/>
      <c r="J106" s="1135"/>
    </row>
    <row r="107" spans="1:10" ht="15" customHeight="1">
      <c r="A107" s="1117" t="s">
        <v>90</v>
      </c>
      <c r="B107" s="1118"/>
      <c r="C107" s="1133" t="str">
        <f ca="1">IF(INDIRECT("'Sales Order Form 3'!$D$8")="","",INDIRECT("'Sales Order Form 3'!$D$8"))</f>
        <v>FName LName20170503171254</v>
      </c>
      <c r="D107" s="1133"/>
      <c r="E107" s="1133"/>
      <c r="F107" s="1118" t="s">
        <v>93</v>
      </c>
      <c r="G107" s="1118"/>
      <c r="H107" s="1134">
        <f ca="1">IF(INDIRECT("'Sales Order Form 3'!$D$16")="","",INDIRECT("'Sales Order Form 3'!$D$16"))</f>
        <v>9803171254</v>
      </c>
      <c r="I107" s="1134"/>
      <c r="J107" s="1135"/>
    </row>
    <row r="108" spans="1:10" ht="15" customHeight="1">
      <c r="A108" s="1117" t="s">
        <v>1302</v>
      </c>
      <c r="B108" s="1118"/>
      <c r="C108" s="1133" t="str">
        <f ca="1">IF(INDIRECT("'Sales Order Form 3'!$D$9")="","",INDIRECT("'Sales Order Form 3'!$D$9"))</f>
        <v>12 ADAMS LN</v>
      </c>
      <c r="D108" s="1133"/>
      <c r="E108" s="1133"/>
      <c r="F108" s="1118" t="s">
        <v>15</v>
      </c>
      <c r="G108" s="1118"/>
      <c r="H108" s="1134" t="str">
        <f ca="1">IF(INDIRECT("'Sales Order Form 3'!$D$17")="","",INDIRECT("'Sales Order Form 3'!$D$17"))</f>
        <v>email_03171254@yopmail.com</v>
      </c>
      <c r="I108" s="1134"/>
      <c r="J108" s="1135"/>
    </row>
    <row r="109" spans="1:10" ht="15" customHeight="1">
      <c r="A109" s="1117" t="s">
        <v>1303</v>
      </c>
      <c r="B109" s="1118"/>
      <c r="C109" s="1133" t="str">
        <f ca="1">IF(INDIRECT("'Sales Order Form 3'!$D$10")="","",INDIRECT("'Sales Order Form 3'!$D$10"))</f>
        <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DOWNINGTOWN</v>
      </c>
      <c r="D110" s="1133"/>
      <c r="E110" s="1133"/>
      <c r="F110" s="1136" t="s">
        <v>1324</v>
      </c>
      <c r="G110" s="1136"/>
      <c r="H110" s="1137" t="str">
        <f ca="1">IF(INDIRECT("'Sales Order Form 3'!$M$53")="","",INDIRECT("'Sales Order Form 3'!$M$53"))</f>
        <v>12 ADAMS LN</v>
      </c>
      <c r="I110" s="1138"/>
      <c r="J110" s="1139"/>
    </row>
    <row r="111" spans="1:10">
      <c r="A111" s="1117" t="s">
        <v>13</v>
      </c>
      <c r="B111" s="1118"/>
      <c r="C111" s="1133" t="str">
        <f ca="1">IF(INDIRECT("'Sales Order Form 3'!$D$12")="","",INDIRECT("'Sales Order Form 3'!$D$12"))</f>
        <v>PA</v>
      </c>
      <c r="D111" s="1133"/>
      <c r="E111" s="1133"/>
      <c r="F111" s="1136"/>
      <c r="G111" s="1136"/>
      <c r="H111" s="1129" t="str">
        <f ca="1">IF(INDIRECT("'Sales Order Form 3'!$M$54")="","",INDIRECT("'Sales Order Form 3'!$M$54"))</f>
        <v/>
      </c>
      <c r="I111" s="1127"/>
      <c r="J111" s="1128"/>
    </row>
    <row r="112" spans="1:10">
      <c r="A112" s="1117" t="s">
        <v>14</v>
      </c>
      <c r="B112" s="1118"/>
      <c r="C112" s="1130">
        <f ca="1">IF(INDIRECT("'Sales Order Form 3'!$D$13")="","",INDIRECT("'Sales Order Form 3'!$D$13"))</f>
        <v>19335</v>
      </c>
      <c r="D112" s="1130"/>
      <c r="E112" s="1130"/>
      <c r="F112" s="1131"/>
      <c r="G112" s="1131"/>
      <c r="H112" s="1132" t="str">
        <f ca="1">IF(INDIRECT("'Sales Order Form 3'!$M$55")="","",INDIRECT("'Sales Order Form 3'!$M$55"))</f>
        <v>DOWNINGTOWN, PA  19335</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ColorExpansionCPE_03171254</v>
      </c>
      <c r="D117" s="1119"/>
      <c r="E117" s="1119"/>
      <c r="F117" s="1118" t="s">
        <v>14</v>
      </c>
      <c r="G117" s="1118"/>
      <c r="H117" s="1123">
        <f ca="1">IF(INDIRECT("'Sales Order Form 3'!$L$14")="","",INDIRECT("'Sales Order Form 3'!$L$14"))</f>
        <v>19335</v>
      </c>
      <c r="I117" s="1123"/>
      <c r="J117" s="1124"/>
    </row>
    <row r="118" spans="1:10">
      <c r="A118" s="1117" t="s">
        <v>1302</v>
      </c>
      <c r="B118" s="1118"/>
      <c r="C118" s="1119" t="str">
        <f ca="1">IF(INDIRECT("'Sales Order Form 3'!$L$10")="","",INDIRECT("'Sales Order Form 3'!$L$10"))</f>
        <v>12 ADAMS LN</v>
      </c>
      <c r="D118" s="1119"/>
      <c r="E118" s="1119"/>
      <c r="F118" s="1118" t="s">
        <v>12</v>
      </c>
      <c r="G118" s="1118"/>
      <c r="H118" s="1120">
        <f ca="1">IF(INDIRECT("'Sales Order Form 3'!$L$15")="","",INDIRECT("'Sales Order Form 3'!$L$15"))</f>
        <v>9803171254</v>
      </c>
      <c r="I118" s="1120"/>
      <c r="J118" s="1121"/>
    </row>
    <row r="119" spans="1:10">
      <c r="A119" s="1117" t="s">
        <v>1303</v>
      </c>
      <c r="B119" s="1118"/>
      <c r="C119" s="1119" t="str">
        <f ca="1">IF(INDIRECT("'Sales Order Form 3'!$L$11")="","",INDIRECT("'Sales Order Form 3'!$L$11"))</f>
        <v/>
      </c>
      <c r="D119" s="1119"/>
      <c r="E119" s="1119"/>
      <c r="F119" s="1118" t="s">
        <v>1019</v>
      </c>
      <c r="G119" s="1118"/>
      <c r="H119" s="1120">
        <f ca="1">IF(INDIRECT("'Sales Order Form 3'!$L$16")="","",INDIRECT("'Sales Order Form 3'!$L$16"))</f>
        <v>9803171254</v>
      </c>
      <c r="I119" s="1120"/>
      <c r="J119" s="1121"/>
    </row>
    <row r="120" spans="1:10">
      <c r="A120" s="1117" t="s">
        <v>11</v>
      </c>
      <c r="B120" s="1118"/>
      <c r="C120" s="1119" t="str">
        <f ca="1">IF(INDIRECT("'Sales Order Form 3'!$L$12")="","",INDIRECT("'Sales Order Form 3'!$L$12"))</f>
        <v>DOWNINGTOWN</v>
      </c>
      <c r="D120" s="1119"/>
      <c r="E120" s="1119"/>
      <c r="F120" s="1118" t="s">
        <v>15</v>
      </c>
      <c r="G120" s="1118"/>
      <c r="H120" s="1122" t="str">
        <f ca="1">IF(INDIRECT("'Sales Order Form 3'!$L$17")="","",INDIRECT("'Sales Order Form 3'!$L$17"))</f>
        <v>email_03171254@yopmail.com</v>
      </c>
      <c r="I120" s="1120"/>
      <c r="J120" s="1121"/>
    </row>
    <row r="121" spans="1:10">
      <c r="A121" s="1117" t="s">
        <v>13</v>
      </c>
      <c r="B121" s="1118"/>
      <c r="C121" s="1119" t="str">
        <f ca="1">IF(INDIRECT("'Sales Order Form 3'!$L$13")="","",INDIRECT("'Sales Order Form 3'!$L$13"))</f>
        <v>PA</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288.34999999999997</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288.34999999999997</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149.75</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248.75</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ColorExpansionCPE_20170503171253</v>
      </c>
      <c r="D105" s="1119"/>
      <c r="E105" s="1119"/>
      <c r="F105" s="1118" t="s">
        <v>91</v>
      </c>
      <c r="G105" s="1118"/>
      <c r="H105" s="1120"/>
      <c r="I105" s="1120"/>
      <c r="J105" s="1121"/>
    </row>
    <row r="106" spans="1:10" ht="15" customHeight="1">
      <c r="A106" s="1117" t="s">
        <v>89</v>
      </c>
      <c r="B106" s="1118"/>
      <c r="C106" s="1119" t="str">
        <f ca="1">IF(INDIRECT("'Sales Order Form 3'!$D$7")="","",INDIRECT("'Sales Order Form 3'!$D$7"))</f>
        <v>ColorExpansionCPE_20170503171253</v>
      </c>
      <c r="D106" s="1119"/>
      <c r="E106" s="1119"/>
      <c r="F106" s="1118" t="s">
        <v>92</v>
      </c>
      <c r="G106" s="1118"/>
      <c r="H106" s="1134">
        <f ca="1">IF(INDIRECT("'Sales Order Form 3'!$D$15")="","",INDIRECT("'Sales Order Form 3'!$D$15"))</f>
        <v>9803171254</v>
      </c>
      <c r="I106" s="1134"/>
      <c r="J106" s="1135"/>
    </row>
    <row r="107" spans="1:10" ht="15" customHeight="1">
      <c r="A107" s="1117" t="s">
        <v>90</v>
      </c>
      <c r="B107" s="1118"/>
      <c r="C107" s="1133"/>
      <c r="D107" s="1133"/>
      <c r="E107" s="1133"/>
      <c r="F107" s="1118" t="s">
        <v>93</v>
      </c>
      <c r="G107" s="1118"/>
      <c r="H107" s="1134">
        <f ca="1">IF(INDIRECT("'Sales Order Form 3'!$D$16")="","",INDIRECT("'Sales Order Form 3'!$D$16"))</f>
        <v>9803171254</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
      </c>
      <c r="D119" s="1119"/>
      <c r="E119" s="1119"/>
      <c r="F119" s="1118" t="s">
        <v>1019</v>
      </c>
      <c r="G119" s="1118"/>
      <c r="H119" s="1209">
        <f ca="1">IF(INDIRECT("'Sales Order Form 3'!$L$16")="","",INDIRECT("'Sales Order Form 3'!$L$16"))</f>
        <v>9803171254</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ColorExpansionCPE_20170503171253</v>
      </c>
      <c r="D654" s="1119"/>
      <c r="E654" s="1119"/>
      <c r="F654" s="1118" t="s">
        <v>91</v>
      </c>
      <c r="G654" s="1118"/>
      <c r="H654" s="1120"/>
      <c r="I654" s="1120"/>
      <c r="J654" s="1121"/>
    </row>
    <row r="655" spans="1:10" ht="15" customHeight="1">
      <c r="A655" s="1117" t="s">
        <v>89</v>
      </c>
      <c r="B655" s="1118"/>
      <c r="C655" s="1119" t="str">
        <f ca="1">IF(INDIRECT("'Sales Order Form 3'!$D$7")="","",INDIRECT("'Sales Order Form 3'!$D$7"))</f>
        <v>ColorExpansionCPE_20170503171253</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LName20170503171254</v>
      </c>
      <c r="D656" s="1133"/>
      <c r="E656" s="1133"/>
      <c r="F656" s="1118" t="s">
        <v>93</v>
      </c>
      <c r="G656" s="1118"/>
      <c r="H656" s="1134"/>
      <c r="I656" s="1134"/>
      <c r="J656" s="1135"/>
    </row>
    <row r="657" spans="1:10" ht="15" customHeight="1">
      <c r="A657" s="1117" t="s">
        <v>1302</v>
      </c>
      <c r="B657" s="1118"/>
      <c r="C657" s="1133" t="str">
        <f ca="1">IF(INDIRECT("'Sales Order Form 3'!$D$9")="","",INDIRECT("'Sales Order Form 3'!$D$9"))</f>
        <v>12 ADAMS LN</v>
      </c>
      <c r="D657" s="1133"/>
      <c r="E657" s="1133"/>
      <c r="F657" s="1118" t="s">
        <v>15</v>
      </c>
      <c r="G657" s="1118"/>
      <c r="H657" s="1133" t="str">
        <f ca="1">IF(INDIRECT("'Sales Order Form 3'!$D$17")="","",INDIRECT("'Sales Order Form 3'!$D$17"))</f>
        <v>email_03171254@yopmail.com</v>
      </c>
      <c r="I657" s="1133"/>
      <c r="J657" s="1200"/>
    </row>
    <row r="658" spans="1:10" ht="15" customHeight="1">
      <c r="A658" s="1117" t="s">
        <v>1303</v>
      </c>
      <c r="B658" s="1118"/>
      <c r="C658" s="1133" t="str">
        <f ca="1">IF(INDIRECT("'Sales Order Form 3'!$D$10")="","",INDIRECT("'Sales Order Form 3'!$D$10"))</f>
        <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DOWNINGTOWN</v>
      </c>
      <c r="D659" s="1133"/>
      <c r="E659" s="1133"/>
      <c r="F659" s="1136" t="s">
        <v>1324</v>
      </c>
      <c r="G659" s="1136"/>
      <c r="H659" s="1137" t="str">
        <f ca="1">IF(INDIRECT("'Sales Order Form 3'!$M$53")="","",INDIRECT("'Sales Order Form 3'!$M$53"))</f>
        <v>12 ADAMS LN</v>
      </c>
      <c r="I659" s="1138"/>
      <c r="J659" s="1139"/>
    </row>
    <row r="660" spans="1:10">
      <c r="A660" s="1117" t="s">
        <v>13</v>
      </c>
      <c r="B660" s="1118"/>
      <c r="C660" s="1133" t="str">
        <f ca="1">IF(INDIRECT("'Sales Order Form 3'!$D$12")="","",INDIRECT("'Sales Order Form 3'!$D$12"))</f>
        <v>PA</v>
      </c>
      <c r="D660" s="1133"/>
      <c r="E660" s="1133"/>
      <c r="F660" s="1136"/>
      <c r="G660" s="1136"/>
      <c r="H660" s="1129" t="str">
        <f ca="1">IF(INDIRECT("'Sales Order Form 3'!$M$54")="","",INDIRECT("'Sales Order Form 3'!$M$54"))</f>
        <v/>
      </c>
      <c r="I660" s="1127"/>
      <c r="J660" s="1128"/>
    </row>
    <row r="661" spans="1:10">
      <c r="A661" s="1117" t="s">
        <v>14</v>
      </c>
      <c r="B661" s="1118"/>
      <c r="C661" s="1211"/>
      <c r="D661" s="1211"/>
      <c r="E661" s="1211"/>
      <c r="F661" s="1131"/>
      <c r="G661" s="1131"/>
      <c r="H661" s="1132" t="str">
        <f ca="1">IF(INDIRECT("'Sales Order Form 3'!$M$55")="","",INDIRECT("'Sales Order Form 3'!$M$55"))</f>
        <v>DOWNINGTOWN, PA  19335</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ColorExpansionCPE_03171254</v>
      </c>
      <c r="D666" s="1119"/>
      <c r="E666" s="1119"/>
      <c r="F666" s="1118" t="s">
        <v>14</v>
      </c>
      <c r="G666" s="1118"/>
      <c r="H666" s="1207"/>
      <c r="I666" s="1207"/>
      <c r="J666" s="1208"/>
    </row>
    <row r="667" spans="1:10">
      <c r="A667" s="1117" t="s">
        <v>1302</v>
      </c>
      <c r="B667" s="1118"/>
      <c r="C667" s="1119" t="str">
        <f ca="1">IF(INDIRECT("'Sales Order Form 3'!$L$10")="","",INDIRECT("'Sales Order Form 3'!$L$10"))</f>
        <v>12 ADAMS LN</v>
      </c>
      <c r="D667" s="1119"/>
      <c r="E667" s="1119"/>
      <c r="F667" s="1118" t="s">
        <v>12</v>
      </c>
      <c r="G667" s="1118"/>
      <c r="H667" s="1209"/>
      <c r="I667" s="1209"/>
      <c r="J667" s="1210"/>
    </row>
    <row r="668" spans="1:10">
      <c r="A668" s="1117" t="s">
        <v>1303</v>
      </c>
      <c r="B668" s="1118"/>
      <c r="C668" s="1119" t="str">
        <f ca="1">IF(INDIRECT("'Sales Order Form 3'!$L$11")="","",INDIRECT("'Sales Order Form 3'!$L$11"))</f>
        <v/>
      </c>
      <c r="D668" s="1119"/>
      <c r="E668" s="1119"/>
      <c r="F668" s="1118" t="s">
        <v>1019</v>
      </c>
      <c r="G668" s="1118"/>
      <c r="H668" s="1209"/>
      <c r="I668" s="1209"/>
      <c r="J668" s="1210"/>
    </row>
    <row r="669" spans="1:10">
      <c r="A669" s="1117" t="s">
        <v>11</v>
      </c>
      <c r="B669" s="1118"/>
      <c r="C669" s="1119" t="str">
        <f ca="1">IF(INDIRECT("'Sales Order Form 3'!$L$12")="","",INDIRECT("'Sales Order Form 3'!$L$12"))</f>
        <v>DOWNINGTOWN</v>
      </c>
      <c r="D669" s="1119"/>
      <c r="E669" s="1119"/>
      <c r="F669" s="1118" t="s">
        <v>15</v>
      </c>
      <c r="G669" s="1118"/>
      <c r="H669" s="1199" t="str">
        <f ca="1">IF(INDIRECT("'Sales Order Form 3'!$L$17")="","",INDIRECT("'Sales Order Form 3'!$L$17"))</f>
        <v>email_03171254@yopmail.com</v>
      </c>
      <c r="I669" s="1119"/>
      <c r="J669" s="1126"/>
    </row>
    <row r="670" spans="1:10">
      <c r="A670" s="1117" t="s">
        <v>13</v>
      </c>
      <c r="B670" s="1118"/>
      <c r="C670" s="1119" t="str">
        <f ca="1">IF(INDIRECT("'Sales Order Form 3'!$L$13")="","",INDIRECT("'Sales Order Form 3'!$L$13"))</f>
        <v>PA</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288.34999999999997</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288.34999999999997</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149.75</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248.75</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1994</v>
      </c>
      <c r="D4" s="1255"/>
      <c r="E4" s="1255"/>
      <c r="F4" s="498" t="s">
        <v>3</v>
      </c>
      <c r="G4" s="1256" t="s">
        <v>776</v>
      </c>
      <c r="H4" s="1256"/>
      <c r="I4" s="1257"/>
    </row>
    <row r="5" spans="1:9">
      <c r="A5" s="487"/>
      <c r="B5" s="499" t="s">
        <v>1213</v>
      </c>
      <c r="C5" s="500" t="s">
        <v>1975</v>
      </c>
      <c r="D5" s="1258"/>
      <c r="E5" s="1258"/>
      <c r="F5" s="501" t="s">
        <v>4</v>
      </c>
      <c r="G5" s="1259" t="s">
        <v>1986</v>
      </c>
      <c r="H5" s="1259"/>
      <c r="I5" s="1260"/>
    </row>
    <row r="6" spans="1:9" ht="15.75" thickBot="1">
      <c r="A6" s="487"/>
      <c r="B6" s="502" t="s">
        <v>2</v>
      </c>
      <c r="C6" s="503" t="s">
        <v>1976</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1998</v>
      </c>
      <c r="E8" s="1264"/>
      <c r="F8" s="1265"/>
      <c r="G8" s="1265"/>
      <c r="H8" s="1266"/>
      <c r="I8" s="1267"/>
    </row>
    <row r="9" spans="1:9">
      <c r="A9" s="487"/>
      <c r="B9" s="1268" t="s">
        <v>1216</v>
      </c>
      <c r="C9" s="1269"/>
      <c r="D9" s="1270">
        <v>9803171255</v>
      </c>
      <c r="E9" s="1270"/>
      <c r="F9" s="1271"/>
      <c r="G9" s="1271"/>
      <c r="H9" s="1272"/>
      <c r="I9" s="1273"/>
    </row>
    <row r="10" spans="1:9" ht="38.25">
      <c r="A10" s="487"/>
      <c r="B10" s="512" t="s">
        <v>1217</v>
      </c>
      <c r="C10" s="513"/>
      <c r="D10" s="514" t="s">
        <v>1999</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5</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86" activePane="bottomRight" state="frozen"/>
      <selection pane="topRight" activeCell="J1" sqref="J1"/>
      <selection pane="bottomLeft" activeCell="A2" sqref="A2"/>
      <selection pane="bottomRight" activeCell="K114" sqref="K114"/>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32" t="s">
        <v>1566</v>
      </c>
      <c r="B1" s="1433"/>
      <c r="C1" s="1433"/>
      <c r="D1" s="1433"/>
      <c r="E1" s="1434"/>
      <c r="F1" s="1435" t="s">
        <v>1567</v>
      </c>
      <c r="G1" s="1436"/>
      <c r="H1" s="1436"/>
      <c r="I1" s="1436"/>
      <c r="J1" s="1436"/>
      <c r="K1" s="1436"/>
      <c r="L1" s="1436"/>
      <c r="M1" s="1436"/>
      <c r="N1" s="1436"/>
      <c r="O1" s="1437"/>
    </row>
    <row r="2" spans="1:164" ht="15.75" thickBot="1">
      <c r="C2" s="569"/>
      <c r="D2" s="569"/>
      <c r="E2" s="569"/>
    </row>
    <row r="3" spans="1:164" ht="16.5" thickBot="1">
      <c r="A3" s="1365" t="s">
        <v>1568</v>
      </c>
      <c r="B3" s="1367"/>
      <c r="C3" s="569"/>
      <c r="D3" s="569"/>
      <c r="E3" s="569"/>
      <c r="F3" s="1429" t="s">
        <v>965</v>
      </c>
      <c r="G3" s="1430"/>
      <c r="H3" s="1430"/>
      <c r="I3" s="1430"/>
      <c r="J3" s="1438"/>
      <c r="K3" s="1429" t="s">
        <v>1569</v>
      </c>
      <c r="L3" s="1430"/>
      <c r="M3" s="1430"/>
      <c r="N3" s="1430"/>
      <c r="O3" s="1431"/>
      <c r="P3" s="1429" t="s">
        <v>1570</v>
      </c>
      <c r="Q3" s="1430"/>
      <c r="R3" s="1430"/>
      <c r="S3" s="1430"/>
      <c r="T3" s="1431"/>
      <c r="U3" s="1429" t="s">
        <v>1571</v>
      </c>
      <c r="V3" s="1430"/>
      <c r="W3" s="1430"/>
      <c r="X3" s="1430"/>
      <c r="Y3" s="1431"/>
      <c r="Z3" s="1429" t="s">
        <v>1572</v>
      </c>
      <c r="AA3" s="1430"/>
      <c r="AB3" s="1430"/>
      <c r="AC3" s="1430"/>
      <c r="AD3" s="1431"/>
      <c r="AE3" s="1429" t="s">
        <v>1573</v>
      </c>
      <c r="AF3" s="1430"/>
      <c r="AG3" s="1430"/>
      <c r="AH3" s="1430"/>
      <c r="AI3" s="1431"/>
      <c r="AJ3" s="1429" t="s">
        <v>1574</v>
      </c>
      <c r="AK3" s="1430"/>
      <c r="AL3" s="1430"/>
      <c r="AM3" s="1430"/>
      <c r="AN3" s="1431"/>
      <c r="AO3" s="1429" t="s">
        <v>1575</v>
      </c>
      <c r="AP3" s="1430"/>
      <c r="AQ3" s="1430"/>
      <c r="AR3" s="1430"/>
      <c r="AS3" s="1431"/>
      <c r="AT3" s="1429" t="s">
        <v>1576</v>
      </c>
      <c r="AU3" s="1430"/>
      <c r="AV3" s="1430"/>
      <c r="AW3" s="1430"/>
      <c r="AX3" s="1431"/>
      <c r="AY3" s="1429" t="s">
        <v>1577</v>
      </c>
      <c r="AZ3" s="1430"/>
      <c r="BA3" s="1430"/>
      <c r="BB3" s="1430"/>
      <c r="BC3" s="1431"/>
      <c r="BD3" s="1429" t="s">
        <v>1578</v>
      </c>
      <c r="BE3" s="1430"/>
      <c r="BF3" s="1430"/>
      <c r="BG3" s="1430"/>
      <c r="BH3" s="1431"/>
      <c r="BI3" s="1429" t="s">
        <v>1579</v>
      </c>
      <c r="BJ3" s="1430"/>
      <c r="BK3" s="1430"/>
      <c r="BL3" s="1430"/>
      <c r="BM3" s="1431"/>
      <c r="BN3" s="1429" t="s">
        <v>1580</v>
      </c>
      <c r="BO3" s="1430"/>
      <c r="BP3" s="1430"/>
      <c r="BQ3" s="1430"/>
      <c r="BR3" s="1431"/>
      <c r="BS3" s="1429" t="s">
        <v>1581</v>
      </c>
      <c r="BT3" s="1430"/>
      <c r="BU3" s="1430"/>
      <c r="BV3" s="1430"/>
      <c r="BW3" s="1431"/>
      <c r="BX3" s="1429" t="s">
        <v>1582</v>
      </c>
      <c r="BY3" s="1430"/>
      <c r="BZ3" s="1430"/>
      <c r="CA3" s="1430"/>
      <c r="CB3" s="1431"/>
      <c r="CC3" s="1429" t="s">
        <v>1583</v>
      </c>
      <c r="CD3" s="1430"/>
      <c r="CE3" s="1430"/>
      <c r="CF3" s="1430"/>
      <c r="CG3" s="1431"/>
      <c r="CH3" s="1429" t="s">
        <v>1584</v>
      </c>
      <c r="CI3" s="1430"/>
      <c r="CJ3" s="1430"/>
      <c r="CK3" s="1430"/>
      <c r="CL3" s="1431"/>
      <c r="CM3" s="1429" t="s">
        <v>1585</v>
      </c>
      <c r="CN3" s="1430"/>
      <c r="CO3" s="1430"/>
      <c r="CP3" s="1430"/>
      <c r="CQ3" s="1431"/>
      <c r="CR3" s="1429" t="s">
        <v>1586</v>
      </c>
      <c r="CS3" s="1430"/>
      <c r="CT3" s="1430"/>
      <c r="CU3" s="1430"/>
      <c r="CV3" s="1431"/>
      <c r="CW3" s="1429" t="s">
        <v>1587</v>
      </c>
      <c r="CX3" s="1430"/>
      <c r="CY3" s="1430"/>
      <c r="CZ3" s="1430"/>
      <c r="DA3" s="1431"/>
      <c r="DB3" s="1429" t="s">
        <v>1588</v>
      </c>
      <c r="DC3" s="1430"/>
      <c r="DD3" s="1430"/>
      <c r="DE3" s="1430"/>
      <c r="DF3" s="1431"/>
      <c r="DG3" s="1429" t="s">
        <v>1589</v>
      </c>
      <c r="DH3" s="1430"/>
      <c r="DI3" s="1430"/>
      <c r="DJ3" s="1430"/>
      <c r="DK3" s="1431"/>
      <c r="DL3" s="1429" t="s">
        <v>1590</v>
      </c>
      <c r="DM3" s="1430"/>
      <c r="DN3" s="1430"/>
      <c r="DO3" s="1430"/>
      <c r="DP3" s="1431"/>
      <c r="DQ3" s="1429" t="s">
        <v>1591</v>
      </c>
      <c r="DR3" s="1430"/>
      <c r="DS3" s="1430"/>
      <c r="DT3" s="1430"/>
      <c r="DU3" s="1431"/>
      <c r="DV3" s="1429" t="s">
        <v>1592</v>
      </c>
      <c r="DW3" s="1430"/>
      <c r="DX3" s="1430"/>
      <c r="DY3" s="1430"/>
      <c r="DZ3" s="1431"/>
      <c r="EA3" s="1429" t="s">
        <v>1593</v>
      </c>
      <c r="EB3" s="1430"/>
      <c r="EC3" s="1430"/>
      <c r="ED3" s="1430"/>
      <c r="EE3" s="1431"/>
      <c r="EF3" s="1429" t="s">
        <v>1594</v>
      </c>
      <c r="EG3" s="1430"/>
      <c r="EH3" s="1430"/>
      <c r="EI3" s="1430"/>
      <c r="EJ3" s="1431"/>
      <c r="EK3" s="1429" t="s">
        <v>1595</v>
      </c>
      <c r="EL3" s="1430"/>
      <c r="EM3" s="1430"/>
      <c r="EN3" s="1430"/>
      <c r="EO3" s="1431"/>
      <c r="EP3" s="1429" t="s">
        <v>1596</v>
      </c>
      <c r="EQ3" s="1430"/>
      <c r="ER3" s="1430"/>
      <c r="ES3" s="1430"/>
      <c r="ET3" s="1431"/>
      <c r="EU3" s="1429" t="s">
        <v>1597</v>
      </c>
      <c r="EV3" s="1430"/>
      <c r="EW3" s="1430"/>
      <c r="EX3" s="1430"/>
      <c r="EY3" s="1431"/>
      <c r="EZ3" s="1429" t="s">
        <v>1598</v>
      </c>
      <c r="FA3" s="1430"/>
      <c r="FB3" s="1430"/>
      <c r="FC3" s="1430"/>
      <c r="FD3" s="1431"/>
      <c r="FG3" t="s">
        <v>1599</v>
      </c>
      <c r="FH3">
        <f>SUM(K85,P85,U85,Z85,AE85,AJ85,AO85,AT85,AY85,BD85,BI85,BN85,BS85,BX85,CC85,CH85,CM85,CR85,CW85,DB85,DG85,DL85,DQ85,DV85,EA85,EF85,EK85,EP85,EU85,EZ85,C93)</f>
        <v>5</v>
      </c>
    </row>
    <row r="4" spans="1:164" ht="15.75" thickBot="1">
      <c r="A4" s="599"/>
      <c r="B4" s="600"/>
      <c r="C4" s="569"/>
      <c r="D4" s="569"/>
      <c r="E4" s="569"/>
      <c r="F4" s="1372" t="s">
        <v>1600</v>
      </c>
      <c r="G4" s="1373"/>
      <c r="H4" s="1373"/>
      <c r="I4" s="1373"/>
      <c r="J4" s="1374"/>
      <c r="K4" s="1368" t="s">
        <v>1994</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5</v>
      </c>
    </row>
    <row r="5" spans="1:164">
      <c r="A5" s="681" t="s">
        <v>1015</v>
      </c>
      <c r="B5" s="601" t="s">
        <v>1994</v>
      </c>
      <c r="C5" s="569"/>
      <c r="D5" s="569"/>
      <c r="E5" s="569"/>
      <c r="F5" s="1372" t="s">
        <v>1602</v>
      </c>
      <c r="G5" s="1373"/>
      <c r="H5" s="1373"/>
      <c r="I5" s="1373"/>
      <c r="J5" s="1374"/>
      <c r="K5" s="1368" t="s">
        <v>1994</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1995</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1975</v>
      </c>
      <c r="L7" s="1369"/>
      <c r="M7" s="1369"/>
      <c r="N7" s="1369"/>
      <c r="O7" s="1370"/>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368"/>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1976</v>
      </c>
      <c r="L9" s="1369"/>
      <c r="M9" s="1369"/>
      <c r="N9" s="1369"/>
      <c r="O9" s="1370"/>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776</v>
      </c>
      <c r="L10" s="1369"/>
      <c r="M10" s="1369"/>
      <c r="N10" s="1369"/>
      <c r="O10" s="1370"/>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26">
        <v>19335</v>
      </c>
      <c r="L11" s="1427"/>
      <c r="M11" s="1427"/>
      <c r="N11" s="1427"/>
      <c r="O11" s="1428"/>
      <c r="P11" s="1423"/>
      <c r="Q11" s="1424"/>
      <c r="R11" s="1424"/>
      <c r="S11" s="1424"/>
      <c r="T11" s="1425"/>
      <c r="U11" s="1423"/>
      <c r="V11" s="1424"/>
      <c r="W11" s="1424"/>
      <c r="X11" s="1424"/>
      <c r="Y11" s="1425"/>
      <c r="Z11" s="1423"/>
      <c r="AA11" s="1424"/>
      <c r="AB11" s="1424"/>
      <c r="AC11" s="1424"/>
      <c r="AD11" s="1425"/>
      <c r="AE11" s="1423"/>
      <c r="AF11" s="1424"/>
      <c r="AG11" s="1424"/>
      <c r="AH11" s="1424"/>
      <c r="AI11" s="1425"/>
      <c r="AJ11" s="1423"/>
      <c r="AK11" s="1424"/>
      <c r="AL11" s="1424"/>
      <c r="AM11" s="1424"/>
      <c r="AN11" s="1425"/>
      <c r="AO11" s="1423"/>
      <c r="AP11" s="1424"/>
      <c r="AQ11" s="1424"/>
      <c r="AR11" s="1424"/>
      <c r="AS11" s="1425"/>
      <c r="AT11" s="1423"/>
      <c r="AU11" s="1424"/>
      <c r="AV11" s="1424"/>
      <c r="AW11" s="1424"/>
      <c r="AX11" s="1425"/>
      <c r="AY11" s="1423"/>
      <c r="AZ11" s="1424"/>
      <c r="BA11" s="1424"/>
      <c r="BB11" s="1424"/>
      <c r="BC11" s="1425"/>
      <c r="BD11" s="1423"/>
      <c r="BE11" s="1424"/>
      <c r="BF11" s="1424"/>
      <c r="BG11" s="1424"/>
      <c r="BH11" s="1425"/>
      <c r="BI11" s="1423"/>
      <c r="BJ11" s="1424"/>
      <c r="BK11" s="1424"/>
      <c r="BL11" s="1424"/>
      <c r="BM11" s="1425"/>
      <c r="BN11" s="1423"/>
      <c r="BO11" s="1424"/>
      <c r="BP11" s="1424"/>
      <c r="BQ11" s="1424"/>
      <c r="BR11" s="1425"/>
      <c r="BS11" s="1423"/>
      <c r="BT11" s="1424"/>
      <c r="BU11" s="1424"/>
      <c r="BV11" s="1424"/>
      <c r="BW11" s="1425"/>
      <c r="BX11" s="1423"/>
      <c r="BY11" s="1424"/>
      <c r="BZ11" s="1424"/>
      <c r="CA11" s="1424"/>
      <c r="CB11" s="1425"/>
      <c r="CC11" s="1423"/>
      <c r="CD11" s="1424"/>
      <c r="CE11" s="1424"/>
      <c r="CF11" s="1424"/>
      <c r="CG11" s="1425"/>
      <c r="CH11" s="1423"/>
      <c r="CI11" s="1424"/>
      <c r="CJ11" s="1424"/>
      <c r="CK11" s="1424"/>
      <c r="CL11" s="1425"/>
      <c r="CM11" s="1423"/>
      <c r="CN11" s="1424"/>
      <c r="CO11" s="1424"/>
      <c r="CP11" s="1424"/>
      <c r="CQ11" s="1425"/>
      <c r="CR11" s="1423"/>
      <c r="CS11" s="1424"/>
      <c r="CT11" s="1424"/>
      <c r="CU11" s="1424"/>
      <c r="CV11" s="1425"/>
      <c r="CW11" s="1423"/>
      <c r="CX11" s="1424"/>
      <c r="CY11" s="1424"/>
      <c r="CZ11" s="1424"/>
      <c r="DA11" s="1425"/>
      <c r="DB11" s="1423"/>
      <c r="DC11" s="1424"/>
      <c r="DD11" s="1424"/>
      <c r="DE11" s="1424"/>
      <c r="DF11" s="1425"/>
      <c r="DG11" s="1423"/>
      <c r="DH11" s="1424"/>
      <c r="DI11" s="1424"/>
      <c r="DJ11" s="1424"/>
      <c r="DK11" s="1425"/>
      <c r="DL11" s="1423"/>
      <c r="DM11" s="1424"/>
      <c r="DN11" s="1424"/>
      <c r="DO11" s="1424"/>
      <c r="DP11" s="1425"/>
      <c r="DQ11" s="1423"/>
      <c r="DR11" s="1424"/>
      <c r="DS11" s="1424"/>
      <c r="DT11" s="1424"/>
      <c r="DU11" s="1425"/>
      <c r="DV11" s="1423"/>
      <c r="DW11" s="1424"/>
      <c r="DX11" s="1424"/>
      <c r="DY11" s="1424"/>
      <c r="DZ11" s="1425"/>
      <c r="EA11" s="1423"/>
      <c r="EB11" s="1424"/>
      <c r="EC11" s="1424"/>
      <c r="ED11" s="1424"/>
      <c r="EE11" s="1425"/>
      <c r="EF11" s="1423"/>
      <c r="EG11" s="1424"/>
      <c r="EH11" s="1424"/>
      <c r="EI11" s="1424"/>
      <c r="EJ11" s="1425"/>
      <c r="EK11" s="1423"/>
      <c r="EL11" s="1424"/>
      <c r="EM11" s="1424"/>
      <c r="EN11" s="1424"/>
      <c r="EO11" s="1425"/>
      <c r="EP11" s="1423"/>
      <c r="EQ11" s="1424"/>
      <c r="ER11" s="1424"/>
      <c r="ES11" s="1424"/>
      <c r="ET11" s="1425"/>
      <c r="EU11" s="1423"/>
      <c r="EV11" s="1424"/>
      <c r="EW11" s="1424"/>
      <c r="EX11" s="1424"/>
      <c r="EY11" s="1425"/>
      <c r="EZ11" s="1423"/>
      <c r="FA11" s="1424"/>
      <c r="FB11" s="1424"/>
      <c r="FC11" s="1424"/>
      <c r="FD11" s="1425"/>
    </row>
    <row r="12" spans="1:164">
      <c r="A12" s="681" t="s">
        <v>1017</v>
      </c>
      <c r="B12" s="601" t="s">
        <v>1998</v>
      </c>
      <c r="C12" s="569"/>
      <c r="D12" s="569"/>
      <c r="E12" s="569"/>
      <c r="F12" s="1406" t="s">
        <v>1611</v>
      </c>
      <c r="G12" s="1407"/>
      <c r="H12" s="1407"/>
      <c r="I12" s="1407"/>
      <c r="J12" s="1408"/>
      <c r="K12" s="1368">
        <v>9803171254</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9803171254</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1975</v>
      </c>
      <c r="C14" s="569"/>
      <c r="D14" s="569"/>
      <c r="E14" s="569"/>
      <c r="F14" s="1406" t="s">
        <v>1613</v>
      </c>
      <c r="G14" s="1407"/>
      <c r="H14" s="1407"/>
      <c r="I14" s="1407"/>
      <c r="J14" s="1408"/>
      <c r="K14" s="1368">
        <v>9803171254</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c r="C15" s="569"/>
      <c r="D15" s="569"/>
      <c r="E15" s="569"/>
      <c r="F15" s="1406" t="s">
        <v>1614</v>
      </c>
      <c r="G15" s="1407"/>
      <c r="H15" s="1407"/>
      <c r="I15" s="1407"/>
      <c r="J15" s="1408"/>
      <c r="K15" s="1418" t="s">
        <v>1996</v>
      </c>
      <c r="L15" s="1369"/>
      <c r="M15" s="1369"/>
      <c r="N15" s="1369"/>
      <c r="O15" s="1370"/>
      <c r="P15" s="1418"/>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1976</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776</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04">
        <v>19335</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9803171255</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9803171255</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9803171255</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1999</v>
      </c>
      <c r="F22" s="1406" t="s">
        <v>1620</v>
      </c>
      <c r="G22" s="1407"/>
      <c r="H22" s="1407"/>
      <c r="I22" s="1407"/>
      <c r="J22" s="1408"/>
      <c r="K22" s="1420" t="s">
        <v>154</v>
      </c>
      <c r="L22" s="1421"/>
      <c r="M22" s="1421"/>
      <c r="N22" s="1421"/>
      <c r="O22" s="1422"/>
      <c r="P22" s="1420" t="str">
        <f>IF(P21&lt;&gt;"",VLOOKUP(P21,DivRegMkt2,3,FALSE),"")</f>
        <v/>
      </c>
      <c r="Q22" s="1421"/>
      <c r="R22" s="1421"/>
      <c r="S22" s="1421"/>
      <c r="T22" s="1422"/>
      <c r="U22" s="1420" t="str">
        <f>IF(U21&lt;&gt;"",VLOOKUP(U21,DivRegMkt2,3,FALSE),"")</f>
        <v/>
      </c>
      <c r="V22" s="1421"/>
      <c r="W22" s="1421"/>
      <c r="X22" s="1421"/>
      <c r="Y22" s="1422"/>
      <c r="Z22" s="1420" t="str">
        <f>IF(Z21&lt;&gt;"",VLOOKUP(Z21,DivRegMkt2,3,FALSE),"")</f>
        <v/>
      </c>
      <c r="AA22" s="1421"/>
      <c r="AB22" s="1421"/>
      <c r="AC22" s="1421"/>
      <c r="AD22" s="1422"/>
      <c r="AE22" s="1420" t="str">
        <f>IF(AE21&lt;&gt;"",VLOOKUP(AE21,DivRegMkt2,3,FALSE),"")</f>
        <v/>
      </c>
      <c r="AF22" s="1421"/>
      <c r="AG22" s="1421"/>
      <c r="AH22" s="1421"/>
      <c r="AI22" s="1422"/>
      <c r="AJ22" s="1420" t="str">
        <f>IF(AJ21&lt;&gt;"",VLOOKUP(AJ21,DivRegMkt2,3,FALSE),"")</f>
        <v/>
      </c>
      <c r="AK22" s="1421"/>
      <c r="AL22" s="1421"/>
      <c r="AM22" s="1421"/>
      <c r="AN22" s="1422"/>
      <c r="AO22" s="1420" t="str">
        <f>IF(AO21&lt;&gt;"",VLOOKUP(AO21,DivRegMkt2,3,FALSE),"")</f>
        <v/>
      </c>
      <c r="AP22" s="1421"/>
      <c r="AQ22" s="1421"/>
      <c r="AR22" s="1421"/>
      <c r="AS22" s="1422"/>
      <c r="AT22" s="1420" t="str">
        <f>IF(AT21&lt;&gt;"",VLOOKUP(AT21,DivRegMkt2,3,FALSE),"")</f>
        <v/>
      </c>
      <c r="AU22" s="1421"/>
      <c r="AV22" s="1421"/>
      <c r="AW22" s="1421"/>
      <c r="AX22" s="1422"/>
      <c r="AY22" s="1420" t="str">
        <f>IF(AY21&lt;&gt;"",VLOOKUP(AY21,DivRegMkt2,3,FALSE),"")</f>
        <v/>
      </c>
      <c r="AZ22" s="1421"/>
      <c r="BA22" s="1421"/>
      <c r="BB22" s="1421"/>
      <c r="BC22" s="1422"/>
      <c r="BD22" s="1420" t="str">
        <f>IF(BD21&lt;&gt;"",VLOOKUP(BD21,DivRegMkt2,3,FALSE),"")</f>
        <v/>
      </c>
      <c r="BE22" s="1421"/>
      <c r="BF22" s="1421"/>
      <c r="BG22" s="1421"/>
      <c r="BH22" s="1422"/>
      <c r="BI22" s="1420" t="str">
        <f>IF(BI21&lt;&gt;"",VLOOKUP(BI21,DivRegMkt2,3,FALSE),"")</f>
        <v/>
      </c>
      <c r="BJ22" s="1421"/>
      <c r="BK22" s="1421"/>
      <c r="BL22" s="1421"/>
      <c r="BM22" s="1422"/>
      <c r="BN22" s="1420" t="str">
        <f>IF(BN21&lt;&gt;"",VLOOKUP(BN21,DivRegMkt2,3,FALSE),"")</f>
        <v/>
      </c>
      <c r="BO22" s="1421"/>
      <c r="BP22" s="1421"/>
      <c r="BQ22" s="1421"/>
      <c r="BR22" s="1422"/>
      <c r="BS22" s="1420" t="str">
        <f>IF(BS21&lt;&gt;"",VLOOKUP(BS21,DivRegMkt2,3,FALSE),"")</f>
        <v/>
      </c>
      <c r="BT22" s="1421"/>
      <c r="BU22" s="1421"/>
      <c r="BV22" s="1421"/>
      <c r="BW22" s="1422"/>
      <c r="BX22" s="1420" t="str">
        <f>IF(BX21&lt;&gt;"",VLOOKUP(BX21,DivRegMkt2,3,FALSE),"")</f>
        <v/>
      </c>
      <c r="BY22" s="1421"/>
      <c r="BZ22" s="1421"/>
      <c r="CA22" s="1421"/>
      <c r="CB22" s="1422"/>
      <c r="CC22" s="1420" t="str">
        <f>IF(CC21&lt;&gt;"",VLOOKUP(CC21,DivRegMkt2,3,FALSE),"")</f>
        <v/>
      </c>
      <c r="CD22" s="1421"/>
      <c r="CE22" s="1421"/>
      <c r="CF22" s="1421"/>
      <c r="CG22" s="1422"/>
      <c r="CH22" s="1420" t="str">
        <f>IF(CH21&lt;&gt;"",VLOOKUP(CH21,DivRegMkt2,3,FALSE),"")</f>
        <v/>
      </c>
      <c r="CI22" s="1421"/>
      <c r="CJ22" s="1421"/>
      <c r="CK22" s="1421"/>
      <c r="CL22" s="1422"/>
      <c r="CM22" s="1420" t="str">
        <f>IF(CM21&lt;&gt;"",VLOOKUP(CM21,DivRegMkt2,3,FALSE),"")</f>
        <v/>
      </c>
      <c r="CN22" s="1421"/>
      <c r="CO22" s="1421"/>
      <c r="CP22" s="1421"/>
      <c r="CQ22" s="1422"/>
      <c r="CR22" s="1420" t="str">
        <f>IF(CR21&lt;&gt;"",VLOOKUP(CR21,DivRegMkt2,3,FALSE),"")</f>
        <v/>
      </c>
      <c r="CS22" s="1421"/>
      <c r="CT22" s="1421"/>
      <c r="CU22" s="1421"/>
      <c r="CV22" s="1422"/>
      <c r="CW22" s="1420" t="str">
        <f>IF(CW21&lt;&gt;"",VLOOKUP(CW21,DivRegMkt2,3,FALSE),"")</f>
        <v/>
      </c>
      <c r="CX22" s="1421"/>
      <c r="CY22" s="1421"/>
      <c r="CZ22" s="1421"/>
      <c r="DA22" s="1422"/>
      <c r="DB22" s="1420" t="str">
        <f>IF(DB21&lt;&gt;"",VLOOKUP(DB21,DivRegMkt2,3,FALSE),"")</f>
        <v/>
      </c>
      <c r="DC22" s="1421"/>
      <c r="DD22" s="1421"/>
      <c r="DE22" s="1421"/>
      <c r="DF22" s="1422"/>
      <c r="DG22" s="1420" t="str">
        <f>IF(DG21&lt;&gt;"",VLOOKUP(DG21,DivRegMkt2,3,FALSE),"")</f>
        <v/>
      </c>
      <c r="DH22" s="1421"/>
      <c r="DI22" s="1421"/>
      <c r="DJ22" s="1421"/>
      <c r="DK22" s="1422"/>
      <c r="DL22" s="1420" t="str">
        <f>IF(DL21&lt;&gt;"",VLOOKUP(DL21,DivRegMkt2,3,FALSE),"")</f>
        <v/>
      </c>
      <c r="DM22" s="1421"/>
      <c r="DN22" s="1421"/>
      <c r="DO22" s="1421"/>
      <c r="DP22" s="1422"/>
      <c r="DQ22" s="1420" t="str">
        <f>IF(DQ21&lt;&gt;"",VLOOKUP(DQ21,DivRegMkt2,3,FALSE),"")</f>
        <v/>
      </c>
      <c r="DR22" s="1421"/>
      <c r="DS22" s="1421"/>
      <c r="DT22" s="1421"/>
      <c r="DU22" s="1422"/>
      <c r="DV22" s="1420" t="str">
        <f>IF(DV21&lt;&gt;"",VLOOKUP(DV21,DivRegMkt2,3,FALSE),"")</f>
        <v/>
      </c>
      <c r="DW22" s="1421"/>
      <c r="DX22" s="1421"/>
      <c r="DY22" s="1421"/>
      <c r="DZ22" s="1422"/>
      <c r="EA22" s="1420" t="str">
        <f>IF(EA21&lt;&gt;"",VLOOKUP(EA21,DivRegMkt2,3,FALSE),"")</f>
        <v/>
      </c>
      <c r="EB22" s="1421"/>
      <c r="EC22" s="1421"/>
      <c r="ED22" s="1421"/>
      <c r="EE22" s="1422"/>
      <c r="EF22" s="1420" t="str">
        <f>IF(EF21&lt;&gt;"",VLOOKUP(EF21,DivRegMkt2,3,FALSE),"")</f>
        <v/>
      </c>
      <c r="EG22" s="1421"/>
      <c r="EH22" s="1421"/>
      <c r="EI22" s="1421"/>
      <c r="EJ22" s="1422"/>
      <c r="EK22" s="1420" t="str">
        <f>IF(EK21&lt;&gt;"",VLOOKUP(EK21,DivRegMkt2,3,FALSE),"")</f>
        <v/>
      </c>
      <c r="EL22" s="1421"/>
      <c r="EM22" s="1421"/>
      <c r="EN22" s="1421"/>
      <c r="EO22" s="1422"/>
      <c r="EP22" s="1420" t="str">
        <f>IF(EP21&lt;&gt;"",VLOOKUP(EP21,DivRegMkt2,3,FALSE),"")</f>
        <v/>
      </c>
      <c r="EQ22" s="1421"/>
      <c r="ER22" s="1421"/>
      <c r="ES22" s="1421"/>
      <c r="ET22" s="1422"/>
      <c r="EU22" s="1420" t="str">
        <f>IF(EU21&lt;&gt;"",VLOOKUP(EU21,DivRegMkt2,3,FALSE),"")</f>
        <v/>
      </c>
      <c r="EV22" s="1421"/>
      <c r="EW22" s="1421"/>
      <c r="EX22" s="1421"/>
      <c r="EY22" s="1422"/>
      <c r="EZ22" s="1420" t="str">
        <f>IF(EZ21&lt;&gt;"",VLOOKUP(EZ21,DivRegMkt2,3,FALSE),"")</f>
        <v/>
      </c>
      <c r="FA22" s="1421"/>
      <c r="FB22" s="1421"/>
      <c r="FC22" s="1421"/>
      <c r="FD22" s="1422"/>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207013</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60007013</v>
      </c>
      <c r="F26" s="1406" t="s">
        <v>1626</v>
      </c>
      <c r="G26" s="1407"/>
      <c r="H26" s="1407"/>
      <c r="I26" s="1407"/>
      <c r="J26" s="1408"/>
      <c r="K26" s="1368" t="s">
        <v>1982</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1977</v>
      </c>
      <c r="F27" s="1406" t="s">
        <v>1627</v>
      </c>
      <c r="G27" s="1407"/>
      <c r="H27" s="1407"/>
      <c r="I27" s="1407"/>
      <c r="J27" s="1408"/>
      <c r="K27" s="1368">
        <v>5007013</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1978</v>
      </c>
      <c r="F28" s="1372" t="s">
        <v>1629</v>
      </c>
      <c r="G28" s="1373"/>
      <c r="H28" s="1373"/>
      <c r="I28" s="1373"/>
      <c r="J28" s="1374"/>
      <c r="K28" s="1368">
        <v>50007013</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1979</v>
      </c>
      <c r="F29" s="1406" t="s">
        <v>1631</v>
      </c>
      <c r="G29" s="1407"/>
      <c r="H29" s="1407"/>
      <c r="I29" s="1407"/>
      <c r="J29" s="1408"/>
      <c r="K29" s="1368">
        <v>30007013</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2000</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1980</v>
      </c>
      <c r="F32" s="1372" t="s">
        <v>1636</v>
      </c>
      <c r="G32" s="1373"/>
      <c r="H32" s="1373"/>
      <c r="I32" s="1373"/>
      <c r="J32" s="1374"/>
      <c r="K32" s="1419">
        <v>42741</v>
      </c>
      <c r="L32" s="1369"/>
      <c r="M32" s="1369"/>
      <c r="N32" s="1369"/>
      <c r="O32" s="1370"/>
      <c r="P32" s="1419"/>
      <c r="Q32" s="1369"/>
      <c r="R32" s="1369"/>
      <c r="S32" s="1369"/>
      <c r="T32" s="1370"/>
      <c r="U32" s="1419"/>
      <c r="V32" s="1369"/>
      <c r="W32" s="1369"/>
      <c r="X32" s="1369"/>
      <c r="Y32" s="1370"/>
      <c r="Z32" s="1419"/>
      <c r="AA32" s="1369"/>
      <c r="AB32" s="1369"/>
      <c r="AC32" s="1369"/>
      <c r="AD32" s="1370"/>
      <c r="AE32" s="1419"/>
      <c r="AF32" s="1369"/>
      <c r="AG32" s="1369"/>
      <c r="AH32" s="1369"/>
      <c r="AI32" s="1370"/>
      <c r="AJ32" s="1419"/>
      <c r="AK32" s="1369"/>
      <c r="AL32" s="1369"/>
      <c r="AM32" s="1369"/>
      <c r="AN32" s="1370"/>
      <c r="AO32" s="1419"/>
      <c r="AP32" s="1369"/>
      <c r="AQ32" s="1369"/>
      <c r="AR32" s="1369"/>
      <c r="AS32" s="1370"/>
      <c r="AT32" s="1419"/>
      <c r="AU32" s="1369"/>
      <c r="AV32" s="1369"/>
      <c r="AW32" s="1369"/>
      <c r="AX32" s="1370"/>
      <c r="AY32" s="1419"/>
      <c r="AZ32" s="1369"/>
      <c r="BA32" s="1369"/>
      <c r="BB32" s="1369"/>
      <c r="BC32" s="1370"/>
      <c r="BD32" s="1419"/>
      <c r="BE32" s="1369"/>
      <c r="BF32" s="1369"/>
      <c r="BG32" s="1369"/>
      <c r="BH32" s="1370"/>
      <c r="BI32" s="1419"/>
      <c r="BJ32" s="1369"/>
      <c r="BK32" s="1369"/>
      <c r="BL32" s="1369"/>
      <c r="BM32" s="1370"/>
      <c r="BN32" s="1419"/>
      <c r="BO32" s="1369"/>
      <c r="BP32" s="1369"/>
      <c r="BQ32" s="1369"/>
      <c r="BR32" s="1370"/>
      <c r="BS32" s="1419"/>
      <c r="BT32" s="1369"/>
      <c r="BU32" s="1369"/>
      <c r="BV32" s="1369"/>
      <c r="BW32" s="1370"/>
      <c r="BX32" s="1419"/>
      <c r="BY32" s="1369"/>
      <c r="BZ32" s="1369"/>
      <c r="CA32" s="1369"/>
      <c r="CB32" s="1370"/>
      <c r="CC32" s="1419"/>
      <c r="CD32" s="1369"/>
      <c r="CE32" s="1369"/>
      <c r="CF32" s="1369"/>
      <c r="CG32" s="1370"/>
      <c r="CH32" s="1419"/>
      <c r="CI32" s="1369"/>
      <c r="CJ32" s="1369"/>
      <c r="CK32" s="1369"/>
      <c r="CL32" s="1370"/>
      <c r="CM32" s="1419"/>
      <c r="CN32" s="1369"/>
      <c r="CO32" s="1369"/>
      <c r="CP32" s="1369"/>
      <c r="CQ32" s="1370"/>
      <c r="CR32" s="1419"/>
      <c r="CS32" s="1369"/>
      <c r="CT32" s="1369"/>
      <c r="CU32" s="1369"/>
      <c r="CV32" s="1370"/>
      <c r="CW32" s="1419"/>
      <c r="CX32" s="1369"/>
      <c r="CY32" s="1369"/>
      <c r="CZ32" s="1369"/>
      <c r="DA32" s="1370"/>
      <c r="DB32" s="1419"/>
      <c r="DC32" s="1369"/>
      <c r="DD32" s="1369"/>
      <c r="DE32" s="1369"/>
      <c r="DF32" s="1370"/>
      <c r="DG32" s="1419"/>
      <c r="DH32" s="1369"/>
      <c r="DI32" s="1369"/>
      <c r="DJ32" s="1369"/>
      <c r="DK32" s="1370"/>
      <c r="DL32" s="1419"/>
      <c r="DM32" s="1369"/>
      <c r="DN32" s="1369"/>
      <c r="DO32" s="1369"/>
      <c r="DP32" s="1370"/>
      <c r="DQ32" s="1419"/>
      <c r="DR32" s="1369"/>
      <c r="DS32" s="1369"/>
      <c r="DT32" s="1369"/>
      <c r="DU32" s="1370"/>
      <c r="DV32" s="1419"/>
      <c r="DW32" s="1369"/>
      <c r="DX32" s="1369"/>
      <c r="DY32" s="1369"/>
      <c r="DZ32" s="1370"/>
      <c r="EA32" s="1419"/>
      <c r="EB32" s="1369"/>
      <c r="EC32" s="1369"/>
      <c r="ED32" s="1369"/>
      <c r="EE32" s="1370"/>
      <c r="EF32" s="1419"/>
      <c r="EG32" s="1369"/>
      <c r="EH32" s="1369"/>
      <c r="EI32" s="1369"/>
      <c r="EJ32" s="1370"/>
      <c r="EK32" s="1419"/>
      <c r="EL32" s="1369"/>
      <c r="EM32" s="1369"/>
      <c r="EN32" s="1369"/>
      <c r="EO32" s="1370"/>
      <c r="EP32" s="1419"/>
      <c r="EQ32" s="1369"/>
      <c r="ER32" s="1369"/>
      <c r="ES32" s="1369"/>
      <c r="ET32" s="1370"/>
      <c r="EU32" s="1419"/>
      <c r="EV32" s="1369"/>
      <c r="EW32" s="1369"/>
      <c r="EX32" s="1369"/>
      <c r="EY32" s="1370"/>
      <c r="EZ32" s="1419"/>
      <c r="FA32" s="1369"/>
      <c r="FB32" s="1369"/>
      <c r="FC32" s="1369"/>
      <c r="FD32" s="1370"/>
    </row>
    <row r="33" spans="1:160">
      <c r="A33" s="682" t="s">
        <v>136</v>
      </c>
      <c r="B33" s="606" t="s">
        <v>2000</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1981</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1009</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18" t="s">
        <v>1983</v>
      </c>
      <c r="L38" s="1369"/>
      <c r="M38" s="1369"/>
      <c r="N38" s="1369"/>
      <c r="O38" s="1370"/>
      <c r="P38" s="1418"/>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1996</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1994</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1997</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1975</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1976</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776</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5">
        <v>19335</v>
      </c>
      <c r="L52" s="1416"/>
      <c r="M52" s="1416"/>
      <c r="N52" s="1416"/>
      <c r="O52" s="1417"/>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9803171254</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9803171254</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1996</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12</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1984</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447</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1976</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776</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5">
        <v>19335</v>
      </c>
      <c r="L76" s="1416"/>
      <c r="M76" s="1416"/>
      <c r="N76" s="1416"/>
      <c r="O76" s="1417"/>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5</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5</v>
      </c>
      <c r="L86" s="613">
        <f>IF(AND(Config_Seats&gt;=0,Config_Seats&lt;10),44.95,IF(AND(Config_Seats&gt;=10,Config_Seats&lt;20),39.95,IF(Config_Seats&gt;=20,34.95,0)))</f>
        <v>44.95</v>
      </c>
      <c r="M86" s="613">
        <f t="shared" ref="M86:M105" si="0">K86*L86</f>
        <v>224.75</v>
      </c>
      <c r="N86" s="613">
        <v>29.95</v>
      </c>
      <c r="O86" s="614">
        <f t="shared" ref="O86:O105" si="1">K86*N86</f>
        <v>149.75</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v>2</v>
      </c>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v>2</v>
      </c>
      <c r="L111" s="613">
        <v>5.95</v>
      </c>
      <c r="M111" s="613">
        <f t="shared" si="60"/>
        <v>11.9</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v>1</v>
      </c>
      <c r="L112" s="613">
        <v>6.95</v>
      </c>
      <c r="M112" s="613">
        <f t="shared" si="60"/>
        <v>6.95</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v>1</v>
      </c>
      <c r="L113" s="613">
        <v>9.9499999999999993</v>
      </c>
      <c r="M113" s="613">
        <f t="shared" si="60"/>
        <v>9.9499999999999993</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v>3</v>
      </c>
      <c r="L114" s="613">
        <v>4.95</v>
      </c>
      <c r="M114" s="613">
        <f t="shared" si="60"/>
        <v>14.850000000000001</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v>1</v>
      </c>
      <c r="L115" s="613">
        <v>19.95</v>
      </c>
      <c r="M115" s="613">
        <f t="shared" si="60"/>
        <v>19.95</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1985</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5</v>
      </c>
      <c r="L151" s="1386"/>
      <c r="M151" s="1386"/>
      <c r="N151" s="1386"/>
      <c r="O151" s="1387"/>
      <c r="P151" s="1385">
        <f>Config_Seats</f>
        <v>5</v>
      </c>
      <c r="Q151" s="1386"/>
      <c r="R151" s="1386"/>
      <c r="S151" s="1386"/>
      <c r="T151" s="1387"/>
      <c r="U151" s="1385">
        <f>Config_Seats</f>
        <v>5</v>
      </c>
      <c r="V151" s="1386"/>
      <c r="W151" s="1386"/>
      <c r="X151" s="1386"/>
      <c r="Y151" s="1387"/>
      <c r="Z151" s="1385">
        <f>Config_Seats</f>
        <v>5</v>
      </c>
      <c r="AA151" s="1386"/>
      <c r="AB151" s="1386"/>
      <c r="AC151" s="1386"/>
      <c r="AD151" s="1387"/>
      <c r="AE151" s="1385">
        <f>Config_Seats</f>
        <v>5</v>
      </c>
      <c r="AF151" s="1386"/>
      <c r="AG151" s="1386"/>
      <c r="AH151" s="1386"/>
      <c r="AI151" s="1387"/>
      <c r="AJ151" s="1385">
        <f>Config_Seats</f>
        <v>5</v>
      </c>
      <c r="AK151" s="1386"/>
      <c r="AL151" s="1386"/>
      <c r="AM151" s="1386"/>
      <c r="AN151" s="1387"/>
      <c r="AO151" s="1385">
        <f>Config_Seats</f>
        <v>5</v>
      </c>
      <c r="AP151" s="1386"/>
      <c r="AQ151" s="1386"/>
      <c r="AR151" s="1386"/>
      <c r="AS151" s="1387"/>
      <c r="AT151" s="1385">
        <f>Config_Seats</f>
        <v>5</v>
      </c>
      <c r="AU151" s="1386"/>
      <c r="AV151" s="1386"/>
      <c r="AW151" s="1386"/>
      <c r="AX151" s="1387"/>
      <c r="AY151" s="1385">
        <f>Config_Seats</f>
        <v>5</v>
      </c>
      <c r="AZ151" s="1386"/>
      <c r="BA151" s="1386"/>
      <c r="BB151" s="1386"/>
      <c r="BC151" s="1387"/>
      <c r="BD151" s="1385">
        <f>Config_Seats</f>
        <v>5</v>
      </c>
      <c r="BE151" s="1386"/>
      <c r="BF151" s="1386"/>
      <c r="BG151" s="1386"/>
      <c r="BH151" s="1387"/>
      <c r="BI151" s="1385">
        <f>Config_Seats</f>
        <v>5</v>
      </c>
      <c r="BJ151" s="1386"/>
      <c r="BK151" s="1386"/>
      <c r="BL151" s="1386"/>
      <c r="BM151" s="1387"/>
      <c r="BN151" s="1385">
        <f>Config_Seats</f>
        <v>5</v>
      </c>
      <c r="BO151" s="1386"/>
      <c r="BP151" s="1386"/>
      <c r="BQ151" s="1386"/>
      <c r="BR151" s="1387"/>
      <c r="BS151" s="1385">
        <f>Config_Seats</f>
        <v>5</v>
      </c>
      <c r="BT151" s="1386"/>
      <c r="BU151" s="1386"/>
      <c r="BV151" s="1386"/>
      <c r="BW151" s="1387"/>
      <c r="BX151" s="1385">
        <f>Config_Seats</f>
        <v>5</v>
      </c>
      <c r="BY151" s="1386"/>
      <c r="BZ151" s="1386"/>
      <c r="CA151" s="1386"/>
      <c r="CB151" s="1387"/>
      <c r="CC151" s="1385">
        <f>Config_Seats</f>
        <v>5</v>
      </c>
      <c r="CD151" s="1386"/>
      <c r="CE151" s="1386"/>
      <c r="CF151" s="1386"/>
      <c r="CG151" s="1387"/>
      <c r="CH151" s="1385">
        <f>Config_Seats</f>
        <v>5</v>
      </c>
      <c r="CI151" s="1386"/>
      <c r="CJ151" s="1386"/>
      <c r="CK151" s="1386"/>
      <c r="CL151" s="1387"/>
      <c r="CM151" s="1385">
        <f>Config_Seats</f>
        <v>5</v>
      </c>
      <c r="CN151" s="1386"/>
      <c r="CO151" s="1386"/>
      <c r="CP151" s="1386"/>
      <c r="CQ151" s="1387"/>
      <c r="CR151" s="1385">
        <f>Config_Seats</f>
        <v>5</v>
      </c>
      <c r="CS151" s="1386"/>
      <c r="CT151" s="1386"/>
      <c r="CU151" s="1386"/>
      <c r="CV151" s="1387"/>
      <c r="CW151" s="1385">
        <f>Config_Seats</f>
        <v>5</v>
      </c>
      <c r="CX151" s="1386"/>
      <c r="CY151" s="1386"/>
      <c r="CZ151" s="1386"/>
      <c r="DA151" s="1387"/>
      <c r="DB151" s="1385">
        <f>Config_Seats</f>
        <v>5</v>
      </c>
      <c r="DC151" s="1386"/>
      <c r="DD151" s="1386"/>
      <c r="DE151" s="1386"/>
      <c r="DF151" s="1387"/>
      <c r="DG151" s="1385">
        <f>Config_Seats</f>
        <v>5</v>
      </c>
      <c r="DH151" s="1386"/>
      <c r="DI151" s="1386"/>
      <c r="DJ151" s="1386"/>
      <c r="DK151" s="1387"/>
      <c r="DL151" s="1385">
        <f>Config_Seats</f>
        <v>5</v>
      </c>
      <c r="DM151" s="1386"/>
      <c r="DN151" s="1386"/>
      <c r="DO151" s="1386"/>
      <c r="DP151" s="1387"/>
      <c r="DQ151" s="1385">
        <f>Config_Seats</f>
        <v>5</v>
      </c>
      <c r="DR151" s="1386"/>
      <c r="DS151" s="1386"/>
      <c r="DT151" s="1386"/>
      <c r="DU151" s="1387"/>
      <c r="DV151" s="1385">
        <f>Config_Seats</f>
        <v>5</v>
      </c>
      <c r="DW151" s="1386"/>
      <c r="DX151" s="1386"/>
      <c r="DY151" s="1386"/>
      <c r="DZ151" s="1387"/>
      <c r="EA151" s="1385">
        <f>Config_Seats</f>
        <v>5</v>
      </c>
      <c r="EB151" s="1386"/>
      <c r="EC151" s="1386"/>
      <c r="ED151" s="1386"/>
      <c r="EE151" s="1387"/>
      <c r="EF151" s="1385">
        <f>Config_Seats</f>
        <v>5</v>
      </c>
      <c r="EG151" s="1386"/>
      <c r="EH151" s="1386"/>
      <c r="EI151" s="1386"/>
      <c r="EJ151" s="1387"/>
      <c r="EK151" s="1385">
        <f>Config_Seats</f>
        <v>5</v>
      </c>
      <c r="EL151" s="1386"/>
      <c r="EM151" s="1386"/>
      <c r="EN151" s="1386"/>
      <c r="EO151" s="1387"/>
      <c r="EP151" s="1385">
        <f>Config_Seats</f>
        <v>5</v>
      </c>
      <c r="EQ151" s="1386"/>
      <c r="ER151" s="1386"/>
      <c r="ES151" s="1386"/>
      <c r="ET151" s="1387"/>
      <c r="EU151" s="1385">
        <f>Config_Seats</f>
        <v>5</v>
      </c>
      <c r="EV151" s="1386"/>
      <c r="EW151" s="1386"/>
      <c r="EX151" s="1386"/>
      <c r="EY151" s="1387"/>
      <c r="EZ151" s="1385">
        <f>Config_Seats</f>
        <v>5</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b8ss/14l+JJdZMmBShHxyovjSFuXCQzqLW1znXhZYdMdrGCCwKLkMOHTy/upUk4zPoLu4VSEQlH3HResWaEZZQ==" saltValue="Gsd+xt3DTrQXaYF0uCQ4bA=="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2017-05-03T11:43:28Z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