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btopbsd\Documents\GitHub\Webtop\src\test\resources\WebTopSOADataFiles\"/>
    </mc:Choice>
  </mc:AlternateContent>
  <workbookProtection workbookAlgorithmName="SHA-512" workbookHashValue="Al1BR/c1oiKp47KxxRasjpqrV0H1R3HYzEXO8tO+AsG/uC8vMX4erD6veDChbgBcVz9tI216VvgXlw76nVLcsQ==" workbookSaltValue="p9tRagumciDMetfBDOwcxQ==" workbookSpinCount="100000" lockStructure="1"/>
  <bookViews>
    <workbookView xWindow="0" yWindow="73800" windowWidth="2775" windowHeight="4140" tabRatio="652" firstSheet="37"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968" i="57"/>
  <c r="C2413" i="57"/>
  <c r="C1701" i="57"/>
  <c r="C1078" i="57"/>
  <c r="C989" i="57"/>
  <c r="C1345" i="57"/>
  <c r="C544" i="57"/>
  <c r="C633" i="57"/>
  <c r="C2324" i="57"/>
  <c r="C1167" i="57"/>
  <c r="C277" i="57"/>
  <c r="C1612" i="57"/>
  <c r="C366" i="57"/>
  <c r="C1434" i="57"/>
  <c r="C188" i="57"/>
  <c r="C1256" i="57"/>
  <c r="C1523" i="57"/>
  <c r="C2235" i="57"/>
  <c r="C811" i="57"/>
  <c r="C2057" i="57"/>
  <c r="C900" i="57"/>
  <c r="C2146" i="57"/>
  <c r="C1790" i="57"/>
  <c r="C1879" i="57"/>
  <c r="C722" i="57"/>
  <c r="I48" i="58" l="1"/>
  <c r="G48" i="58"/>
  <c r="E48" i="58"/>
  <c r="A1" i="58"/>
  <c r="I39" i="57"/>
  <c r="G39" i="57"/>
  <c r="E39" i="57"/>
  <c r="C668" i="58"/>
  <c r="H657" i="58"/>
  <c r="C117" i="57"/>
  <c r="C106" i="57"/>
  <c r="C111" i="57"/>
  <c r="C655" i="58"/>
  <c r="H827" i="58"/>
  <c r="C747" i="58"/>
  <c r="C119" i="57"/>
  <c r="C108" i="57"/>
  <c r="H108" i="57"/>
  <c r="C755" i="58"/>
  <c r="C758" i="58"/>
  <c r="C659" i="58"/>
  <c r="H178" i="57"/>
  <c r="C110" i="57"/>
  <c r="C109" i="57"/>
  <c r="H115" i="57"/>
  <c r="C118" i="57"/>
  <c r="H728" i="58"/>
  <c r="C654" i="58"/>
  <c r="H105" i="57"/>
  <c r="C757" i="58"/>
  <c r="C120" i="57"/>
  <c r="C658" i="58"/>
  <c r="C670" i="58"/>
  <c r="C744" i="58"/>
  <c r="C669" i="58"/>
  <c r="C759" i="58"/>
  <c r="C748" i="58"/>
  <c r="C667" i="58"/>
  <c r="C745" i="58"/>
  <c r="H658" i="58"/>
  <c r="H118" i="57"/>
  <c r="H749" i="58"/>
  <c r="C112" i="57"/>
  <c r="C660" i="58"/>
  <c r="H758" i="58"/>
  <c r="H107" i="57"/>
  <c r="H750" i="58"/>
  <c r="H747" i="58"/>
  <c r="C656" i="58"/>
  <c r="H746" i="58"/>
  <c r="C121" i="57"/>
  <c r="C107" i="57"/>
  <c r="C666" i="58"/>
  <c r="C749" i="58"/>
  <c r="H109" i="57"/>
  <c r="H117" i="57"/>
  <c r="C756" i="58"/>
  <c r="C746" i="58"/>
  <c r="C743" i="58"/>
  <c r="H817" i="58"/>
  <c r="H106" i="57"/>
  <c r="H119" i="57"/>
  <c r="H120" i="57"/>
  <c r="H748" i="58"/>
  <c r="H669" i="58"/>
  <c r="C115" i="57"/>
  <c r="C657"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190" i="57"/>
  <c r="H660" i="58"/>
  <c r="H826" i="58"/>
  <c r="H828" i="58"/>
  <c r="H664" i="58"/>
  <c r="A730" i="58"/>
  <c r="H659" i="58"/>
  <c r="H111" i="57"/>
  <c r="H739" i="58"/>
  <c r="H112" i="57"/>
  <c r="H753" i="58"/>
  <c r="A819" i="58"/>
  <c r="H110" i="57"/>
  <c r="H661" i="58"/>
  <c r="H737" i="58"/>
  <c r="M28" i="7" l="1"/>
  <c r="M32" i="7" s="1"/>
  <c r="F14" i="46"/>
  <c r="G14" i="46" s="1"/>
  <c r="F10" i="46"/>
  <c r="G10" i="46" s="1"/>
  <c r="F9" i="46"/>
  <c r="G9" i="46" s="1"/>
  <c r="F12" i="46"/>
  <c r="G12" i="46" s="1"/>
  <c r="F13" i="46"/>
  <c r="G13"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29" i="58"/>
  <c r="H815" i="58"/>
  <c r="H726" i="58"/>
  <c r="H177" i="57"/>
  <c r="H816" i="58"/>
  <c r="H738" i="58"/>
  <c r="H740" i="58"/>
  <c r="H191" i="57"/>
  <c r="H727" i="58"/>
  <c r="H189" i="57"/>
  <c r="M24" i="25" l="1"/>
  <c r="AI7" i="28"/>
  <c r="A41" i="28"/>
  <c r="M24" i="7"/>
  <c r="C5" i="28"/>
  <c r="S14" i="6"/>
  <c r="O39" i="28"/>
  <c r="T12" i="6"/>
  <c r="C17" i="6"/>
  <c r="L18" i="28"/>
  <c r="L2" i="28"/>
  <c r="P30" i="6"/>
  <c r="Q39" i="28"/>
  <c r="V11" i="28"/>
  <c r="Z24" i="28"/>
  <c r="J44" i="28"/>
  <c r="M44" i="28"/>
  <c r="U26" i="28"/>
  <c r="G2" i="28"/>
  <c r="H25" i="28"/>
  <c r="G40" i="28"/>
  <c r="M42" i="28"/>
  <c r="G34" i="6"/>
  <c r="Q43" i="28"/>
  <c r="H28" i="28"/>
  <c r="Q13" i="6"/>
  <c r="O25" i="6"/>
  <c r="Y21" i="6"/>
  <c r="I16" i="6"/>
  <c r="J3" i="28"/>
  <c r="I19" i="28"/>
  <c r="D23" i="28"/>
  <c r="Q37" i="28"/>
  <c r="AH33" i="6"/>
  <c r="J14" i="6"/>
  <c r="W35" i="28"/>
  <c r="AN20" i="6"/>
  <c r="M12" i="28"/>
  <c r="F21" i="28"/>
  <c r="F17" i="6"/>
  <c r="R21" i="28"/>
  <c r="Y10" i="28"/>
  <c r="X21" i="6"/>
  <c r="M30" i="28"/>
  <c r="D28" i="28"/>
  <c r="Q22" i="28"/>
  <c r="T31" i="6"/>
  <c r="I37" i="28"/>
  <c r="S11" i="28"/>
  <c r="T13" i="6"/>
  <c r="K5" i="28"/>
  <c r="H37" i="28"/>
  <c r="AM11" i="6"/>
  <c r="K18" i="6"/>
  <c r="F32" i="28"/>
  <c r="L19" i="6"/>
  <c r="M43" i="28"/>
  <c r="T33" i="28"/>
  <c r="X38" i="28"/>
  <c r="V13" i="28"/>
  <c r="AD21" i="6"/>
  <c r="M8" i="28"/>
  <c r="AA2" i="28"/>
  <c r="AI28" i="6"/>
  <c r="Y29" i="6"/>
  <c r="AK31" i="6"/>
  <c r="AN14" i="6"/>
  <c r="P16" i="28"/>
  <c r="S35" i="6"/>
  <c r="Y21" i="28"/>
  <c r="I9" i="28"/>
  <c r="J18" i="6"/>
  <c r="AN23" i="6"/>
  <c r="R28" i="28"/>
  <c r="X18" i="28"/>
  <c r="X28" i="6"/>
  <c r="L38" i="28"/>
  <c r="Z7" i="28"/>
  <c r="AP34" i="6"/>
  <c r="S41" i="28"/>
  <c r="J28" i="28"/>
  <c r="M3" i="28"/>
  <c r="B29" i="28"/>
  <c r="C44" i="28"/>
  <c r="U13" i="28"/>
  <c r="I21" i="28"/>
  <c r="U21" i="6"/>
  <c r="U21" i="28"/>
  <c r="C188" i="55"/>
  <c r="E36" i="28"/>
  <c r="W15" i="6"/>
  <c r="I25" i="28"/>
  <c r="AC19" i="6"/>
  <c r="C16" i="28"/>
  <c r="AD31" i="6"/>
  <c r="I20" i="6"/>
  <c r="U12" i="6"/>
  <c r="AK35" i="6"/>
  <c r="W27" i="28"/>
  <c r="G14" i="6"/>
  <c r="N23" i="6"/>
  <c r="S25" i="6"/>
  <c r="X21" i="28"/>
  <c r="E34" i="6"/>
  <c r="AJ16" i="6"/>
  <c r="X40" i="28"/>
  <c r="M20" i="28"/>
  <c r="J33" i="6"/>
  <c r="K37" i="28"/>
  <c r="D12" i="28"/>
  <c r="AI20" i="6"/>
  <c r="P13" i="6"/>
  <c r="T17" i="28"/>
  <c r="AJ25" i="6"/>
  <c r="AN15" i="6"/>
  <c r="R10" i="28"/>
  <c r="O17" i="6"/>
  <c r="S36" i="28"/>
  <c r="M22" i="6"/>
  <c r="M21" i="28"/>
  <c r="Y5" i="28"/>
  <c r="G33" i="6"/>
  <c r="W22" i="28"/>
  <c r="G17" i="6"/>
  <c r="AA39" i="28"/>
  <c r="P6" i="28"/>
  <c r="Q16" i="28"/>
  <c r="C34" i="28"/>
  <c r="AK19" i="6"/>
  <c r="V3" i="28"/>
  <c r="Y19" i="6"/>
  <c r="AH16" i="6"/>
  <c r="T27" i="28"/>
  <c r="AD34" i="6"/>
  <c r="J24" i="6"/>
  <c r="G19" i="6"/>
  <c r="R22" i="28"/>
  <c r="M19" i="6"/>
  <c r="AA26" i="28"/>
  <c r="AA20" i="6"/>
  <c r="AD18" i="6"/>
  <c r="K11" i="28"/>
  <c r="F31" i="6"/>
  <c r="N14" i="28"/>
  <c r="U31" i="28"/>
  <c r="O22" i="28"/>
  <c r="W34" i="6"/>
  <c r="T12" i="28"/>
  <c r="N15" i="28"/>
  <c r="F17" i="28"/>
  <c r="T25" i="6"/>
  <c r="U20" i="28"/>
  <c r="AH29" i="6"/>
  <c r="AP26" i="6"/>
  <c r="C11" i="6"/>
  <c r="R42" i="28"/>
  <c r="V9" i="28"/>
  <c r="AI18" i="6"/>
  <c r="S5" i="28"/>
  <c r="L4" i="28"/>
  <c r="W32" i="28"/>
  <c r="F12" i="6"/>
  <c r="U18" i="28"/>
  <c r="Z3" i="28"/>
  <c r="X13" i="6"/>
  <c r="X35" i="28"/>
  <c r="W44" i="28"/>
  <c r="Z36" i="28"/>
  <c r="AF20" i="6"/>
  <c r="X28" i="28"/>
  <c r="AA14" i="28"/>
  <c r="AN22" i="6"/>
  <c r="H24" i="6"/>
  <c r="Z44" i="28"/>
  <c r="J5" i="28"/>
  <c r="T30" i="28"/>
  <c r="P3" i="28"/>
  <c r="AG13" i="6"/>
  <c r="AF35" i="6"/>
  <c r="G31" i="6"/>
  <c r="E32" i="6"/>
  <c r="U6" i="28"/>
  <c r="H185" i="57"/>
  <c r="AC24" i="6"/>
  <c r="C23" i="6"/>
  <c r="X24" i="28"/>
  <c r="AA31" i="6"/>
  <c r="AP35" i="6"/>
  <c r="U10" i="28"/>
  <c r="AI31" i="6"/>
  <c r="AI16" i="6"/>
  <c r="C210" i="55"/>
  <c r="W31" i="28"/>
  <c r="Z20" i="28"/>
  <c r="E35" i="28"/>
  <c r="C22" i="6"/>
  <c r="AI32" i="6"/>
  <c r="W2" i="28"/>
  <c r="K23" i="28"/>
  <c r="X12" i="28"/>
  <c r="P34" i="6"/>
  <c r="W21" i="28"/>
  <c r="T24" i="6"/>
  <c r="P32" i="6"/>
  <c r="V43" i="28"/>
  <c r="I12" i="28"/>
  <c r="I34" i="28"/>
  <c r="T18" i="28"/>
  <c r="F20" i="6"/>
  <c r="U22" i="28"/>
  <c r="Z32" i="28"/>
  <c r="D17" i="28"/>
  <c r="G20" i="28"/>
  <c r="E21" i="28"/>
  <c r="AI23" i="6"/>
  <c r="K34" i="28"/>
  <c r="AA30" i="28"/>
  <c r="Y22" i="6"/>
  <c r="L20" i="28"/>
  <c r="E23" i="28"/>
  <c r="S21" i="6"/>
  <c r="N21" i="28"/>
  <c r="G6" i="28"/>
  <c r="V16" i="6"/>
  <c r="J25" i="6"/>
  <c r="K19" i="28"/>
  <c r="AC27" i="6"/>
  <c r="X11" i="6"/>
  <c r="U15" i="6"/>
  <c r="AM28" i="6"/>
  <c r="P4" i="28"/>
  <c r="S10" i="28"/>
  <c r="U20" i="6"/>
  <c r="V37" i="28"/>
  <c r="AD14" i="6"/>
  <c r="O27" i="28"/>
  <c r="Y40" i="28"/>
  <c r="AG17" i="6"/>
  <c r="C195" i="55"/>
  <c r="M18" i="28"/>
  <c r="V25" i="6"/>
  <c r="I42" i="28"/>
  <c r="Z4" i="28"/>
  <c r="C7" i="28"/>
  <c r="F13" i="28"/>
  <c r="AP20" i="6"/>
  <c r="G24" i="6"/>
  <c r="Y4" i="28"/>
  <c r="V5" i="28"/>
  <c r="AI12" i="6"/>
  <c r="Q10" i="28"/>
  <c r="J33" i="28"/>
  <c r="AN24" i="6"/>
  <c r="G41" i="28"/>
  <c r="U16" i="6"/>
  <c r="Q6" i="28"/>
  <c r="AI33" i="6"/>
  <c r="AG32" i="6"/>
  <c r="AH34" i="6"/>
  <c r="E22" i="6"/>
  <c r="R36" i="28"/>
  <c r="C199" i="55"/>
  <c r="R13" i="28"/>
  <c r="O22" i="6"/>
  <c r="AF18" i="6"/>
  <c r="V10" i="28"/>
  <c r="AK14" i="6"/>
  <c r="G19" i="28"/>
  <c r="X7" i="28"/>
  <c r="O23" i="6"/>
  <c r="S30" i="28"/>
  <c r="U9" i="28"/>
  <c r="W37" i="28"/>
  <c r="V18" i="28"/>
  <c r="L7" i="28"/>
  <c r="U36" i="28"/>
  <c r="AP25" i="6"/>
  <c r="E24" i="28"/>
  <c r="AA18" i="28"/>
  <c r="AG22" i="6"/>
  <c r="Q32" i="6"/>
  <c r="C206" i="55"/>
  <c r="Q27" i="28"/>
  <c r="AP12" i="6"/>
  <c r="D18" i="28"/>
  <c r="P25" i="6"/>
  <c r="N16" i="6"/>
  <c r="Q24" i="28"/>
  <c r="AC22" i="6"/>
  <c r="O11" i="6"/>
  <c r="M17" i="6"/>
  <c r="AC28" i="6"/>
  <c r="E12" i="6"/>
  <c r="J37" i="28"/>
  <c r="W11" i="28"/>
  <c r="P38" i="28"/>
  <c r="N11" i="28"/>
  <c r="L33" i="28"/>
  <c r="Q34" i="28"/>
  <c r="W19" i="6"/>
  <c r="H29" i="28"/>
  <c r="F42" i="28"/>
  <c r="Q19" i="6"/>
  <c r="AA29" i="28"/>
  <c r="AL16" i="6"/>
  <c r="Q7" i="28"/>
  <c r="Z17" i="28"/>
  <c r="G38" i="28"/>
  <c r="X27" i="28"/>
  <c r="W21" i="6"/>
  <c r="I17" i="28"/>
  <c r="Z25" i="6"/>
  <c r="B28" i="28"/>
  <c r="I33" i="28"/>
  <c r="G5" i="28"/>
  <c r="AI30" i="6"/>
  <c r="AD16" i="6"/>
  <c r="R38" i="28"/>
  <c r="V28" i="28"/>
  <c r="N5" i="28"/>
  <c r="G36" i="28"/>
  <c r="E6" i="28"/>
  <c r="H44" i="28"/>
  <c r="G16" i="28"/>
  <c r="J41" i="28"/>
  <c r="Q15" i="28"/>
  <c r="I6" i="28"/>
  <c r="I15" i="28"/>
  <c r="K30" i="6"/>
  <c r="S34" i="6"/>
  <c r="K34" i="6"/>
  <c r="R12" i="28"/>
  <c r="Y25" i="28"/>
  <c r="AK33" i="6"/>
  <c r="AE30" i="6"/>
  <c r="AA35" i="6"/>
  <c r="AC29" i="6"/>
  <c r="R35" i="28"/>
  <c r="T31" i="28"/>
  <c r="E8" i="28"/>
  <c r="I11" i="28"/>
  <c r="R11" i="6"/>
  <c r="AG16" i="6"/>
  <c r="Y22" i="28"/>
  <c r="R40" i="28"/>
  <c r="M11" i="6"/>
  <c r="J11" i="28"/>
  <c r="G35" i="28"/>
  <c r="R25" i="28"/>
  <c r="Z31" i="6"/>
  <c r="N38" i="28"/>
  <c r="Q28" i="6"/>
  <c r="H43" i="28"/>
  <c r="U19" i="28"/>
  <c r="O30" i="28"/>
  <c r="M34" i="28"/>
  <c r="L20" i="6"/>
  <c r="C196" i="55"/>
  <c r="M26" i="6"/>
  <c r="G37" i="28"/>
  <c r="J12" i="6"/>
  <c r="I19" i="6"/>
  <c r="AK18" i="6"/>
  <c r="R24" i="6"/>
  <c r="O12" i="28"/>
  <c r="C26" i="28"/>
  <c r="E27" i="6"/>
  <c r="Q30" i="6"/>
  <c r="Z5" i="28"/>
  <c r="Y28" i="6"/>
  <c r="O30" i="6"/>
  <c r="S20" i="6"/>
  <c r="H39" i="28"/>
  <c r="AA29" i="6"/>
  <c r="AF22" i="6"/>
  <c r="AD23" i="6"/>
  <c r="E14" i="28"/>
  <c r="AD22" i="6"/>
  <c r="G24" i="28"/>
  <c r="S16" i="6"/>
  <c r="R17" i="6"/>
  <c r="T15" i="6"/>
  <c r="Y34" i="28"/>
  <c r="S22" i="28"/>
  <c r="U19" i="6"/>
  <c r="U32" i="6"/>
  <c r="R32" i="6"/>
  <c r="I13" i="28"/>
  <c r="M38" i="28"/>
  <c r="K20" i="6"/>
  <c r="R29" i="6"/>
  <c r="M36" i="28"/>
  <c r="P42" i="28"/>
  <c r="V4" i="28"/>
  <c r="K23" i="6"/>
  <c r="AG28" i="6"/>
  <c r="G14" i="28"/>
  <c r="J35" i="28"/>
  <c r="I18" i="28"/>
  <c r="AD13" i="6"/>
  <c r="AK32" i="6"/>
  <c r="C15" i="6"/>
  <c r="R18" i="28"/>
  <c r="Y16" i="6"/>
  <c r="A270" i="55"/>
  <c r="AE14" i="6"/>
  <c r="D38" i="28"/>
  <c r="J4" i="28"/>
  <c r="P20" i="28"/>
  <c r="R13" i="6"/>
  <c r="F35" i="6"/>
  <c r="Z17" i="6"/>
  <c r="X12" i="6"/>
  <c r="AL35" i="6"/>
  <c r="M37" i="28"/>
  <c r="R16" i="28"/>
  <c r="G25" i="6"/>
  <c r="AC33" i="6"/>
  <c r="AK30" i="6"/>
  <c r="Q44" i="28"/>
  <c r="H13" i="6"/>
  <c r="P16" i="6"/>
  <c r="Z32" i="6"/>
  <c r="X25" i="6"/>
  <c r="P18" i="6"/>
  <c r="T26" i="6"/>
  <c r="P29" i="6"/>
  <c r="Q5" i="28"/>
  <c r="M29" i="6"/>
  <c r="K36" i="28"/>
  <c r="F26" i="28"/>
  <c r="U42" i="28"/>
  <c r="H7" i="28"/>
  <c r="AH15" i="6"/>
  <c r="AM31" i="6"/>
  <c r="U14" i="28"/>
  <c r="S34" i="28"/>
  <c r="U26" i="6"/>
  <c r="L37" i="28"/>
  <c r="AA41" i="28"/>
  <c r="C35" i="28"/>
  <c r="T20" i="28"/>
  <c r="AM14" i="6"/>
  <c r="Y32" i="6"/>
  <c r="H280" i="55"/>
  <c r="H21" i="6"/>
  <c r="G26" i="28"/>
  <c r="V30" i="6"/>
  <c r="AM33" i="6"/>
  <c r="P26" i="28"/>
  <c r="E26" i="28"/>
  <c r="I38" i="28"/>
  <c r="K43" i="28"/>
  <c r="L14" i="6"/>
  <c r="S9" i="28"/>
  <c r="S32" i="28"/>
  <c r="M19" i="28"/>
  <c r="L16" i="28"/>
  <c r="C10" i="28"/>
  <c r="AD24" i="6"/>
  <c r="G28" i="6"/>
  <c r="K27" i="6"/>
  <c r="F9" i="28"/>
  <c r="AA16" i="6"/>
  <c r="K22" i="6"/>
  <c r="N4" i="28"/>
  <c r="N12" i="6"/>
  <c r="F15" i="6"/>
  <c r="K10" i="28"/>
  <c r="O4" i="28"/>
  <c r="K14" i="6"/>
  <c r="I43" i="28"/>
  <c r="S12" i="6"/>
  <c r="J8" i="28"/>
  <c r="Y44" i="28"/>
  <c r="K30" i="28"/>
  <c r="J14" i="28"/>
  <c r="N30" i="6"/>
  <c r="P41" i="28"/>
  <c r="I7" i="28"/>
  <c r="G8" i="28"/>
  <c r="AK26" i="6"/>
  <c r="P11" i="6"/>
  <c r="L23" i="6"/>
  <c r="F30" i="28"/>
  <c r="C25" i="6"/>
  <c r="X8" i="28"/>
  <c r="AA42" i="28"/>
  <c r="R41" i="28"/>
  <c r="Y6" i="28"/>
  <c r="V22" i="6"/>
  <c r="N19" i="6"/>
  <c r="AN18" i="6"/>
  <c r="F34" i="6"/>
  <c r="I35" i="6"/>
  <c r="H10" i="28"/>
  <c r="H266" i="55"/>
  <c r="AC16" i="6"/>
  <c r="AL17" i="6"/>
  <c r="Q26" i="28"/>
  <c r="O8" i="28"/>
  <c r="T34" i="28"/>
  <c r="L29" i="28"/>
  <c r="F29" i="28"/>
  <c r="D29" i="28"/>
  <c r="I35" i="28"/>
  <c r="AP15" i="6"/>
  <c r="Y30" i="28"/>
  <c r="K33" i="28"/>
  <c r="H20" i="6"/>
  <c r="H32" i="28"/>
  <c r="O38" i="28"/>
  <c r="V12" i="28"/>
  <c r="M23" i="6"/>
  <c r="AA21" i="6"/>
  <c r="V31" i="6"/>
  <c r="AK17" i="6"/>
  <c r="Z22" i="6"/>
  <c r="E37" i="28"/>
  <c r="O5" i="28"/>
  <c r="Q23" i="28"/>
  <c r="Y27" i="6"/>
  <c r="X27" i="6"/>
  <c r="S33" i="28"/>
  <c r="Y38" i="28"/>
  <c r="C8" i="28"/>
  <c r="AB27" i="6"/>
  <c r="C2" i="28"/>
  <c r="AG21" i="6"/>
  <c r="AJ28" i="6"/>
  <c r="Z29" i="6"/>
  <c r="AA33" i="6"/>
  <c r="Y12" i="6"/>
  <c r="V18" i="6"/>
  <c r="AB18" i="6"/>
  <c r="S40" i="28"/>
  <c r="AA40" i="28"/>
  <c r="Z37" i="28"/>
  <c r="E17" i="28"/>
  <c r="E23" i="6"/>
  <c r="Q26" i="6"/>
  <c r="AN29" i="6"/>
  <c r="N42" i="28"/>
  <c r="W38" i="28"/>
  <c r="H17" i="28"/>
  <c r="C208" i="55"/>
  <c r="AK11" i="6"/>
  <c r="E40" i="28"/>
  <c r="O29" i="28"/>
  <c r="P12" i="6"/>
  <c r="AJ20" i="6"/>
  <c r="E27" i="28"/>
  <c r="T29" i="6"/>
  <c r="H9" i="28"/>
  <c r="P27" i="6"/>
  <c r="I22" i="28"/>
  <c r="S3" i="28"/>
  <c r="F4" i="28"/>
  <c r="V21" i="28"/>
  <c r="T28" i="28"/>
  <c r="O20" i="28"/>
  <c r="D30" i="28"/>
  <c r="AA44" i="28"/>
  <c r="S8" i="28"/>
  <c r="R39" i="28"/>
  <c r="L27" i="6"/>
  <c r="G34" i="28"/>
  <c r="T44" i="28"/>
  <c r="S44" i="28"/>
  <c r="V33" i="28"/>
  <c r="R44" i="28"/>
  <c r="C209" i="55"/>
  <c r="R15" i="28"/>
  <c r="J10" i="28"/>
  <c r="R5" i="28"/>
  <c r="H15" i="6"/>
  <c r="Y24" i="28"/>
  <c r="C9" i="28"/>
  <c r="Q31" i="6"/>
  <c r="C198" i="55"/>
  <c r="W29" i="28"/>
  <c r="F43" i="28"/>
  <c r="K21" i="28"/>
  <c r="O26" i="28"/>
  <c r="R33" i="28"/>
  <c r="Z23" i="28"/>
  <c r="AB20" i="6"/>
  <c r="H28" i="6"/>
  <c r="Z11" i="6"/>
  <c r="P7" i="28"/>
  <c r="Y3" i="28"/>
  <c r="AD20" i="6"/>
  <c r="E13" i="6"/>
  <c r="U44" i="28"/>
  <c r="H11" i="6"/>
  <c r="V33" i="6"/>
  <c r="AB28" i="6"/>
  <c r="AI13" i="6"/>
  <c r="L29" i="6"/>
  <c r="C13" i="6"/>
  <c r="Q12" i="28"/>
  <c r="F28" i="6"/>
  <c r="Z12" i="6"/>
  <c r="P22" i="28"/>
  <c r="Z16" i="28"/>
  <c r="AG30" i="6"/>
  <c r="E20" i="28"/>
  <c r="L17" i="28"/>
  <c r="E24" i="6"/>
  <c r="C18" i="6"/>
  <c r="P40" i="28"/>
  <c r="AF34" i="6"/>
  <c r="W14" i="28"/>
  <c r="U40" i="28"/>
  <c r="K29" i="6"/>
  <c r="V2" i="28"/>
  <c r="G11" i="28"/>
  <c r="X25" i="28"/>
  <c r="AA18" i="6"/>
  <c r="J13" i="28"/>
  <c r="T32" i="6"/>
  <c r="AC12" i="6"/>
  <c r="I32" i="28"/>
  <c r="L43" i="28"/>
  <c r="AD25" i="6"/>
  <c r="AP31" i="6"/>
  <c r="AE28" i="6"/>
  <c r="F15" i="28"/>
  <c r="H119" i="55"/>
  <c r="K27" i="28"/>
  <c r="Q20" i="6"/>
  <c r="L34" i="6"/>
  <c r="AI22" i="6"/>
  <c r="T35" i="6"/>
  <c r="V16" i="28"/>
  <c r="S29" i="6"/>
  <c r="T17" i="6"/>
  <c r="H23" i="6"/>
  <c r="AI17" i="6"/>
  <c r="U39" i="28"/>
  <c r="E18" i="28"/>
  <c r="T3" i="28"/>
  <c r="T34" i="6"/>
  <c r="M35" i="6"/>
  <c r="C204" i="55"/>
  <c r="W22" i="6"/>
  <c r="AP29" i="6"/>
  <c r="C197" i="55"/>
  <c r="Q3" i="28"/>
  <c r="J32" i="28"/>
  <c r="Y42" i="28"/>
  <c r="K41" i="28"/>
  <c r="AA14" i="6"/>
  <c r="H279" i="55"/>
  <c r="H111" i="55"/>
  <c r="R32" i="28"/>
  <c r="AM18" i="6"/>
  <c r="X5" i="28"/>
  <c r="Q30" i="28"/>
  <c r="AK29" i="6"/>
  <c r="N25" i="6"/>
  <c r="L22" i="28"/>
  <c r="AI11" i="6"/>
  <c r="H107" i="55"/>
  <c r="AP30" i="6"/>
  <c r="AD26" i="6"/>
  <c r="J32" i="6"/>
  <c r="O34" i="6"/>
  <c r="C31" i="6"/>
  <c r="Z22" i="28"/>
  <c r="E9" i="28"/>
  <c r="W10" i="28"/>
  <c r="L13" i="28"/>
  <c r="I18" i="6"/>
  <c r="H22" i="28"/>
  <c r="R21" i="6"/>
  <c r="T42" i="28"/>
  <c r="M40" i="28"/>
  <c r="J22" i="28"/>
  <c r="T25" i="28"/>
  <c r="X29" i="28"/>
  <c r="R31" i="28"/>
  <c r="I12" i="6"/>
  <c r="N39" i="28"/>
  <c r="AI34" i="6"/>
  <c r="R3" i="28"/>
  <c r="H278" i="55"/>
  <c r="AD35" i="6"/>
  <c r="C15" i="28"/>
  <c r="F33" i="28"/>
  <c r="AE32" i="6"/>
  <c r="Q35" i="28"/>
  <c r="X19" i="28"/>
  <c r="J40" i="28"/>
  <c r="AC18" i="6"/>
  <c r="M24" i="6"/>
  <c r="I2" i="28"/>
  <c r="L26" i="28"/>
  <c r="C32" i="28"/>
  <c r="AM17" i="6"/>
  <c r="AP14" i="6"/>
  <c r="E34" i="28"/>
  <c r="C106" i="55"/>
  <c r="K12" i="28"/>
  <c r="E13" i="28"/>
  <c r="W42" i="28"/>
  <c r="U33" i="6"/>
  <c r="F19" i="6"/>
  <c r="D35" i="28"/>
  <c r="AH31" i="6"/>
  <c r="H26" i="6"/>
  <c r="I23" i="28"/>
  <c r="J16" i="6"/>
  <c r="AB26" i="6"/>
  <c r="N9" i="28"/>
  <c r="AP19" i="6"/>
  <c r="AA8" i="28"/>
  <c r="H19" i="6"/>
  <c r="N26" i="28"/>
  <c r="S18" i="28"/>
  <c r="S2" i="28"/>
  <c r="M41" i="28"/>
  <c r="R28" i="6"/>
  <c r="AA6" i="28"/>
  <c r="V41" i="28"/>
  <c r="J23" i="28"/>
  <c r="R43" i="28"/>
  <c r="W12" i="28"/>
  <c r="E20" i="6"/>
  <c r="N17" i="6"/>
  <c r="AK25" i="6"/>
  <c r="P31" i="6"/>
  <c r="Q28" i="28"/>
  <c r="R6" i="28"/>
  <c r="P39" i="28"/>
  <c r="L6" i="28"/>
  <c r="AJ34" i="6"/>
  <c r="Z15" i="6"/>
  <c r="AC34" i="6"/>
  <c r="V30" i="28"/>
  <c r="N16" i="28"/>
  <c r="AL11" i="6"/>
  <c r="S28" i="6"/>
  <c r="D14" i="28"/>
  <c r="Y17" i="6"/>
  <c r="AF21" i="6"/>
  <c r="N17" i="28"/>
  <c r="X13" i="28"/>
  <c r="M22" i="28"/>
  <c r="O14" i="28"/>
  <c r="Y37" i="28"/>
  <c r="D4" i="28"/>
  <c r="AL29" i="6"/>
  <c r="P10" i="28"/>
  <c r="AB17" i="6"/>
  <c r="AN16" i="6"/>
  <c r="H12" i="6"/>
  <c r="AA38" i="28"/>
  <c r="L41" i="28"/>
  <c r="V17" i="6"/>
  <c r="AD30" i="6"/>
  <c r="C39" i="28"/>
  <c r="P27" i="28"/>
  <c r="O12" i="6"/>
  <c r="P17" i="6"/>
  <c r="Q29" i="28"/>
  <c r="Z40" i="28"/>
  <c r="AE35" i="6"/>
  <c r="W13" i="6"/>
  <c r="J2" i="28"/>
  <c r="R19" i="6"/>
  <c r="AB24" i="6"/>
  <c r="V29" i="28"/>
  <c r="Q24" i="6"/>
  <c r="F25" i="28"/>
  <c r="K6" i="28"/>
  <c r="Q31" i="28"/>
  <c r="S33" i="6"/>
  <c r="H17" i="6"/>
  <c r="W16" i="28"/>
  <c r="J38" i="28"/>
  <c r="X30" i="28"/>
  <c r="AA24" i="6"/>
  <c r="Z18" i="28"/>
  <c r="W20" i="28"/>
  <c r="P21" i="28"/>
  <c r="V15" i="6"/>
  <c r="S30" i="6"/>
  <c r="X35" i="6"/>
  <c r="J9" i="28"/>
  <c r="R20" i="28"/>
  <c r="V19" i="6"/>
  <c r="W18" i="28"/>
  <c r="D20" i="28"/>
  <c r="J15" i="6"/>
  <c r="I31" i="6"/>
  <c r="U33" i="28"/>
  <c r="N34" i="28"/>
  <c r="AA24" i="28"/>
  <c r="O11" i="28"/>
  <c r="F33" i="6"/>
  <c r="W30" i="28"/>
  <c r="E15" i="28"/>
  <c r="S23" i="6"/>
  <c r="L24" i="28"/>
  <c r="C105" i="55"/>
  <c r="H27" i="6"/>
  <c r="X31" i="28"/>
  <c r="AL19" i="6"/>
  <c r="N32" i="6"/>
  <c r="J43" i="28"/>
  <c r="Q21" i="28"/>
  <c r="R20" i="6"/>
  <c r="AB14" i="6"/>
  <c r="Z13" i="28"/>
  <c r="P19" i="6"/>
  <c r="C18" i="28"/>
  <c r="F35" i="28"/>
  <c r="W17" i="6"/>
  <c r="L36" i="28"/>
  <c r="L15" i="28"/>
  <c r="AF31" i="6"/>
  <c r="E11" i="28"/>
  <c r="N2" i="28"/>
  <c r="E28" i="28"/>
  <c r="H14" i="6"/>
  <c r="N27" i="6"/>
  <c r="V35" i="28"/>
  <c r="L10" i="28"/>
  <c r="F34" i="28"/>
  <c r="AC21" i="6"/>
  <c r="AN28" i="6"/>
  <c r="AH32" i="6"/>
  <c r="AL20" i="6"/>
  <c r="Z6" i="28"/>
  <c r="V26" i="6"/>
  <c r="G30" i="6"/>
  <c r="E3" i="28"/>
  <c r="J21" i="28"/>
  <c r="L28" i="6"/>
  <c r="AG23" i="6"/>
  <c r="U28" i="28"/>
  <c r="L26" i="6"/>
  <c r="Z14" i="6"/>
  <c r="D22" i="28"/>
  <c r="L22" i="6"/>
  <c r="R24" i="28"/>
  <c r="F21" i="6"/>
  <c r="AH21" i="6"/>
  <c r="O16" i="28"/>
  <c r="Y15" i="28"/>
  <c r="K18" i="28"/>
  <c r="R27" i="6"/>
  <c r="X16" i="28"/>
  <c r="AL18" i="6"/>
  <c r="J11" i="6"/>
  <c r="M18" i="6"/>
  <c r="C12" i="6"/>
  <c r="L34" i="28"/>
  <c r="I4" i="28"/>
  <c r="N20" i="6"/>
  <c r="T4" i="28"/>
  <c r="F8" i="28"/>
  <c r="F18" i="28"/>
  <c r="X29" i="6"/>
  <c r="E31" i="28"/>
  <c r="Z35" i="6"/>
  <c r="M9" i="28"/>
  <c r="L12" i="6"/>
  <c r="U13" i="6"/>
  <c r="C12" i="28"/>
  <c r="O25" i="28"/>
  <c r="L30" i="6"/>
  <c r="S27" i="28"/>
  <c r="Y23" i="6"/>
  <c r="U22" i="6"/>
  <c r="Y18" i="6"/>
  <c r="K35" i="6"/>
  <c r="C17" i="28"/>
  <c r="C43" i="28"/>
  <c r="N33" i="28"/>
  <c r="D42" i="28"/>
  <c r="I26" i="28"/>
  <c r="X30" i="6"/>
  <c r="U31" i="6"/>
  <c r="S17" i="28"/>
  <c r="AN34" i="6"/>
  <c r="E18" i="6"/>
  <c r="I28" i="6"/>
  <c r="N26" i="6"/>
  <c r="I34" i="6"/>
  <c r="P24" i="28"/>
  <c r="R16" i="6"/>
  <c r="I36" i="28"/>
  <c r="AB35" i="6"/>
  <c r="H32" i="6"/>
  <c r="U17" i="28"/>
  <c r="Q32" i="28"/>
  <c r="AD28" i="6"/>
  <c r="H30" i="28"/>
  <c r="O36" i="28"/>
  <c r="X33" i="6"/>
  <c r="G9" i="28"/>
  <c r="K26" i="28"/>
  <c r="L5" i="28"/>
  <c r="Z39" i="28"/>
  <c r="C33" i="6"/>
  <c r="AF32" i="6"/>
  <c r="C13" i="28"/>
  <c r="E4" i="28"/>
  <c r="M31" i="6"/>
  <c r="X22" i="28"/>
  <c r="D44" i="28"/>
  <c r="G22" i="6"/>
  <c r="AK16" i="6"/>
  <c r="AJ11" i="6"/>
  <c r="AF15" i="6"/>
  <c r="G30" i="28"/>
  <c r="K15" i="28"/>
  <c r="W18" i="6"/>
  <c r="F26" i="6"/>
  <c r="H42" i="28"/>
  <c r="Z42" i="28"/>
  <c r="C34" i="6"/>
  <c r="W28" i="6"/>
  <c r="AA10" i="28"/>
  <c r="AJ21" i="6"/>
  <c r="AK22" i="6"/>
  <c r="P23" i="6"/>
  <c r="O43" i="28"/>
  <c r="F44" i="28"/>
  <c r="AM19" i="6"/>
  <c r="W36" i="28"/>
  <c r="W4" i="28"/>
  <c r="H106" i="55"/>
  <c r="T21" i="6"/>
  <c r="AE22" i="6"/>
  <c r="G27" i="6"/>
  <c r="G13" i="6"/>
  <c r="H23" i="28"/>
  <c r="I10" i="28"/>
  <c r="P14" i="28"/>
  <c r="P44" i="28"/>
  <c r="V31" i="28"/>
  <c r="AA27" i="28"/>
  <c r="O17" i="28"/>
  <c r="Z43" i="28"/>
  <c r="I3" i="28"/>
  <c r="G21" i="6"/>
  <c r="W13" i="28"/>
  <c r="S27" i="6"/>
  <c r="T39" i="28"/>
  <c r="AG33" i="6"/>
  <c r="M25" i="6"/>
  <c r="D16" i="28"/>
  <c r="AL14" i="6"/>
  <c r="Z28" i="28"/>
  <c r="M24" i="28"/>
  <c r="C29" i="6"/>
  <c r="R33" i="6"/>
  <c r="X19" i="6"/>
  <c r="I30" i="28"/>
  <c r="J34" i="28"/>
  <c r="S15" i="28"/>
  <c r="AG25" i="6"/>
  <c r="V23" i="6"/>
  <c r="G17" i="28"/>
  <c r="G16" i="6"/>
  <c r="D36" i="28"/>
  <c r="G21" i="28"/>
  <c r="J19" i="6"/>
  <c r="S4" i="28"/>
  <c r="AN31" i="6"/>
  <c r="W29" i="6"/>
  <c r="H13" i="28"/>
  <c r="S14" i="28"/>
  <c r="S11" i="6"/>
  <c r="AD12" i="6"/>
  <c r="AC23" i="6"/>
  <c r="AJ15" i="6"/>
  <c r="AA27" i="6"/>
  <c r="V27" i="6"/>
  <c r="E25" i="28"/>
  <c r="AH12" i="6"/>
  <c r="AC15" i="6"/>
  <c r="W7" i="28"/>
  <c r="H25" i="6"/>
  <c r="S38" i="28"/>
  <c r="N44" i="28"/>
  <c r="T24" i="28"/>
  <c r="S13" i="6"/>
  <c r="H209" i="55"/>
  <c r="O37" i="28"/>
  <c r="X24" i="6"/>
  <c r="F32" i="6"/>
  <c r="F16" i="28"/>
  <c r="F39" i="28"/>
  <c r="T23" i="28"/>
  <c r="AN27" i="6"/>
  <c r="W40" i="28"/>
  <c r="S19" i="28"/>
  <c r="K28" i="28"/>
  <c r="C28" i="28"/>
  <c r="Q11" i="6"/>
  <c r="N24" i="6"/>
  <c r="AJ17" i="6"/>
  <c r="F5" i="28"/>
  <c r="T16" i="6"/>
  <c r="H18" i="28"/>
  <c r="N6" i="28"/>
  <c r="R18" i="6"/>
  <c r="X39" i="28"/>
  <c r="Q29" i="6"/>
  <c r="AE18" i="6"/>
  <c r="AA23" i="6"/>
  <c r="AF33" i="6"/>
  <c r="AB23" i="6"/>
  <c r="AG31" i="6"/>
  <c r="V28" i="6"/>
  <c r="P28" i="28"/>
  <c r="Y24" i="6"/>
  <c r="AK34" i="6"/>
  <c r="AL22" i="6"/>
  <c r="L32" i="6"/>
  <c r="L39" i="28"/>
  <c r="AE27" i="6"/>
  <c r="N8" i="28"/>
  <c r="K9" i="28"/>
  <c r="AC17" i="6"/>
  <c r="AH22" i="6"/>
  <c r="T29" i="28"/>
  <c r="AA22" i="28"/>
  <c r="AL27" i="6"/>
  <c r="Y7" i="28"/>
  <c r="X9" i="28"/>
  <c r="C35" i="6"/>
  <c r="L8" i="28"/>
  <c r="S17" i="6"/>
  <c r="AN25" i="6"/>
  <c r="T43" i="28"/>
  <c r="H268" i="55"/>
  <c r="C19" i="6"/>
  <c r="C19" i="28"/>
  <c r="AE21" i="6"/>
  <c r="J27" i="28"/>
  <c r="F3" i="28"/>
  <c r="AH35" i="6"/>
  <c r="N29" i="6"/>
  <c r="T36" i="28"/>
  <c r="O33" i="28"/>
  <c r="L35" i="28"/>
  <c r="P17" i="28"/>
  <c r="J22" i="6"/>
  <c r="AM24" i="6"/>
  <c r="N27" i="28"/>
  <c r="AK13" i="6"/>
  <c r="AP17" i="6"/>
  <c r="P33" i="28"/>
  <c r="K7" i="28"/>
  <c r="M4" i="28"/>
  <c r="AH28" i="6"/>
  <c r="M21" i="6"/>
  <c r="S20" i="28"/>
  <c r="O32" i="6"/>
  <c r="U34" i="28"/>
  <c r="L35" i="6"/>
  <c r="AA37" i="28"/>
  <c r="H19" i="28"/>
  <c r="K13" i="28"/>
  <c r="S26" i="28"/>
  <c r="T11" i="28"/>
  <c r="F23" i="6"/>
  <c r="K25" i="28"/>
  <c r="P19" i="28"/>
  <c r="V11" i="6"/>
  <c r="AC26" i="6"/>
  <c r="E30" i="28"/>
  <c r="L15" i="6"/>
  <c r="I8" i="28"/>
  <c r="AC32" i="6"/>
  <c r="U35" i="28"/>
  <c r="F16" i="6"/>
  <c r="P32" i="28"/>
  <c r="D41" i="28"/>
  <c r="F2" i="28"/>
  <c r="I32" i="6"/>
  <c r="O19" i="28"/>
  <c r="Z27" i="6"/>
  <c r="S25" i="28"/>
  <c r="L9" i="28"/>
  <c r="U29" i="6"/>
  <c r="P30" i="28"/>
  <c r="T23" i="6"/>
  <c r="Q16" i="6"/>
  <c r="R14" i="28"/>
  <c r="S7" i="28"/>
  <c r="F11" i="6"/>
  <c r="C32" i="6"/>
  <c r="N43" i="28"/>
  <c r="R23" i="28"/>
  <c r="C28" i="6"/>
  <c r="T5" i="28"/>
  <c r="G26" i="6"/>
  <c r="Y11" i="28"/>
  <c r="W26" i="28"/>
  <c r="Q38" i="28"/>
  <c r="AJ30" i="6"/>
  <c r="I25" i="6"/>
  <c r="T8" i="28"/>
  <c r="U24" i="28"/>
  <c r="AH26" i="6"/>
  <c r="AG19" i="6"/>
  <c r="AP11" i="6"/>
  <c r="K4" i="28"/>
  <c r="AA34" i="6"/>
  <c r="Q21" i="6"/>
  <c r="W28" i="28"/>
  <c r="G22" i="28"/>
  <c r="AK15" i="6"/>
  <c r="C25" i="28"/>
  <c r="AF26" i="6"/>
  <c r="W15" i="28"/>
  <c r="AL32" i="6"/>
  <c r="D13" i="28"/>
  <c r="K13" i="6"/>
  <c r="E19" i="28"/>
  <c r="AI35" i="6"/>
  <c r="H2" i="28"/>
  <c r="V23" i="28"/>
  <c r="F20" i="28"/>
  <c r="S15" i="6"/>
  <c r="AI29" i="6"/>
  <c r="H5" i="28"/>
  <c r="S42" i="28"/>
  <c r="AC30" i="6"/>
  <c r="E30" i="6"/>
  <c r="T30" i="6"/>
  <c r="L21" i="6"/>
  <c r="R23" i="6"/>
  <c r="O3" i="28"/>
  <c r="AA20" i="28"/>
  <c r="S39" i="28"/>
  <c r="AC13" i="6"/>
  <c r="AA21" i="28"/>
  <c r="O32" i="28"/>
  <c r="J25" i="28"/>
  <c r="D10" i="28"/>
  <c r="I31" i="28"/>
  <c r="AC35" i="6"/>
  <c r="U12" i="28"/>
  <c r="U4" i="28"/>
  <c r="N14" i="6"/>
  <c r="M14" i="6"/>
  <c r="K11" i="6"/>
  <c r="R8" i="28"/>
  <c r="C41" i="28"/>
  <c r="M7" i="28"/>
  <c r="N20" i="28"/>
  <c r="AE15" i="6"/>
  <c r="AD29" i="6"/>
  <c r="E22" i="28"/>
  <c r="X14" i="6"/>
  <c r="P24" i="6"/>
  <c r="Y11" i="6"/>
  <c r="J18" i="28"/>
  <c r="P23" i="28"/>
  <c r="Y33" i="6"/>
  <c r="AE12" i="6"/>
  <c r="X26" i="28"/>
  <c r="C26" i="6"/>
  <c r="N19" i="28"/>
  <c r="R37" i="28"/>
  <c r="P25" i="28"/>
  <c r="E41" i="28"/>
  <c r="AA13" i="28"/>
  <c r="Z12" i="28"/>
  <c r="E29" i="28"/>
  <c r="Q11" i="28"/>
  <c r="AE13" i="6"/>
  <c r="H11" i="28"/>
  <c r="N13" i="6"/>
  <c r="Y28" i="28"/>
  <c r="R26" i="6"/>
  <c r="N37" i="28"/>
  <c r="U27" i="6"/>
  <c r="X23" i="6"/>
  <c r="C40" i="28"/>
  <c r="H38" i="28"/>
  <c r="C14" i="28"/>
  <c r="L30" i="28"/>
  <c r="E12" i="28"/>
  <c r="AA7" i="28"/>
  <c r="J13" i="6"/>
  <c r="W33" i="6"/>
  <c r="H8" i="28"/>
  <c r="AA23" i="28"/>
  <c r="AJ18" i="6"/>
  <c r="V38" i="28"/>
  <c r="G7" i="28"/>
  <c r="S32" i="6"/>
  <c r="AA12" i="28"/>
  <c r="AE34" i="6"/>
  <c r="Y31" i="6"/>
  <c r="O19" i="6"/>
  <c r="H33" i="6"/>
  <c r="Y13" i="6"/>
  <c r="V14" i="28"/>
  <c r="Y26" i="28"/>
  <c r="I28" i="28"/>
  <c r="D2" i="28"/>
  <c r="P37" i="28"/>
  <c r="U38" i="28"/>
  <c r="F13" i="6"/>
  <c r="AP27" i="6"/>
  <c r="H15" i="28"/>
  <c r="Z23" i="6"/>
  <c r="H197" i="55"/>
  <c r="T37" i="28"/>
  <c r="AA34" i="28"/>
  <c r="H26" i="28"/>
  <c r="W30" i="6"/>
  <c r="AJ35" i="6"/>
  <c r="Z25" i="28"/>
  <c r="O13" i="28"/>
  <c r="AN13" i="6"/>
  <c r="K28" i="6"/>
  <c r="AB21" i="6"/>
  <c r="Y25" i="6"/>
  <c r="D7" i="28"/>
  <c r="AE26" i="6"/>
  <c r="U5" i="28"/>
  <c r="M30" i="6"/>
  <c r="W16" i="6"/>
  <c r="AG11" i="6"/>
  <c r="W3" i="28"/>
  <c r="AE24" i="6"/>
  <c r="F31" i="28"/>
  <c r="V32" i="6"/>
  <c r="D39" i="28"/>
  <c r="AB11" i="6"/>
  <c r="J29" i="28"/>
  <c r="Y12" i="28"/>
  <c r="H21" i="28"/>
  <c r="AI26" i="6"/>
  <c r="AI19" i="6"/>
  <c r="Q17" i="28"/>
  <c r="V14" i="6"/>
  <c r="Q34" i="6"/>
  <c r="AA43" i="28"/>
  <c r="Y23" i="28"/>
  <c r="N36" i="28"/>
  <c r="I29" i="28"/>
  <c r="X14" i="28"/>
  <c r="K38" i="28"/>
  <c r="K24" i="6"/>
  <c r="O21" i="6"/>
  <c r="J21" i="6"/>
  <c r="D6" i="28"/>
  <c r="P14" i="6"/>
  <c r="Z13" i="6"/>
  <c r="G20" i="6"/>
  <c r="Q27" i="6"/>
  <c r="U7" i="28"/>
  <c r="Q14" i="28"/>
  <c r="AF27" i="6"/>
  <c r="U18" i="6"/>
  <c r="K16" i="28"/>
  <c r="T19" i="28"/>
  <c r="AK24" i="6"/>
  <c r="AL34" i="6"/>
  <c r="AE16" i="6"/>
  <c r="Z24" i="6"/>
  <c r="AP32" i="6"/>
  <c r="AI24" i="6"/>
  <c r="T32" i="28"/>
  <c r="Q9" i="28"/>
  <c r="Y31" i="28"/>
  <c r="AA15" i="28"/>
  <c r="Z2" i="28"/>
  <c r="N22" i="28"/>
  <c r="J36" i="28"/>
  <c r="D3" i="28"/>
  <c r="U30" i="6"/>
  <c r="W8" i="28"/>
  <c r="D34" i="28"/>
  <c r="M27" i="6"/>
  <c r="AA31" i="28"/>
  <c r="D11" i="28"/>
  <c r="T6" i="28"/>
  <c r="AA12" i="6"/>
  <c r="Y8" i="28"/>
  <c r="AN30" i="6"/>
  <c r="AJ24" i="6"/>
  <c r="G12" i="28"/>
  <c r="V8" i="28"/>
  <c r="P28" i="6"/>
  <c r="J17" i="28"/>
  <c r="O24" i="6"/>
  <c r="AJ14" i="6"/>
  <c r="AJ29" i="6"/>
  <c r="Q33" i="28"/>
  <c r="N18" i="6"/>
  <c r="AH11" i="6"/>
  <c r="AE23" i="6"/>
  <c r="F10" i="28"/>
  <c r="AM21" i="6"/>
  <c r="AM32" i="6"/>
  <c r="AB15" i="6"/>
  <c r="G12" i="6"/>
  <c r="K42" i="28"/>
  <c r="AJ32" i="6"/>
  <c r="AM13" i="6"/>
  <c r="X15" i="6"/>
  <c r="T21" i="28"/>
  <c r="F7" i="28"/>
  <c r="H35" i="6"/>
  <c r="I41" i="28"/>
  <c r="S26" i="6"/>
  <c r="U43" i="28"/>
  <c r="J26" i="6"/>
  <c r="U30" i="28"/>
  <c r="AG27" i="6"/>
  <c r="Z41" i="28"/>
  <c r="AF14" i="6"/>
  <c r="C16" i="6"/>
  <c r="O18" i="28"/>
  <c r="P11" i="28"/>
  <c r="AB29" i="6"/>
  <c r="I27" i="6"/>
  <c r="O18" i="6"/>
  <c r="S31" i="6"/>
  <c r="I23" i="6"/>
  <c r="P34" i="28"/>
  <c r="M10" i="28"/>
  <c r="AF11" i="6"/>
  <c r="Y32" i="28"/>
  <c r="AN11" i="6"/>
  <c r="X37" i="28"/>
  <c r="AE29" i="6"/>
  <c r="L11" i="6"/>
  <c r="H277" i="55"/>
  <c r="G33" i="28"/>
  <c r="C119" i="55"/>
  <c r="AB22" i="6"/>
  <c r="M13" i="28"/>
  <c r="W6" i="28"/>
  <c r="W23" i="6"/>
  <c r="H35" i="28"/>
  <c r="C21" i="28"/>
  <c r="G13" i="28"/>
  <c r="Q40" i="28"/>
  <c r="AM12" i="6"/>
  <c r="G29" i="28"/>
  <c r="AF13" i="6"/>
  <c r="O28" i="28"/>
  <c r="R30" i="6"/>
  <c r="G44" i="28"/>
  <c r="AL31" i="6"/>
  <c r="AP24" i="6"/>
  <c r="AE11" i="6"/>
  <c r="S37" i="28"/>
  <c r="AK21" i="6"/>
  <c r="K29" i="28"/>
  <c r="M15" i="28"/>
  <c r="K31" i="28"/>
  <c r="Y33" i="28"/>
  <c r="C23" i="28"/>
  <c r="Z19" i="28"/>
  <c r="P36" i="28"/>
  <c r="V29" i="6"/>
  <c r="K31" i="6"/>
  <c r="AH19" i="6"/>
  <c r="P15" i="6"/>
  <c r="AG18" i="6"/>
  <c r="J16" i="28"/>
  <c r="G25" i="28"/>
  <c r="AD19" i="6"/>
  <c r="AJ19" i="6"/>
  <c r="X32" i="28"/>
  <c r="E33" i="28"/>
  <c r="W39" i="28"/>
  <c r="I33" i="6"/>
  <c r="AG12" i="6"/>
  <c r="D27" i="28"/>
  <c r="V7" i="28"/>
  <c r="Q23" i="6"/>
  <c r="G11" i="6"/>
  <c r="C27" i="6"/>
  <c r="AL26" i="6"/>
  <c r="G42" i="28"/>
  <c r="Q25" i="6"/>
  <c r="K8" i="28"/>
  <c r="K16" i="6"/>
  <c r="F22" i="28"/>
  <c r="AN32" i="6"/>
  <c r="T10" i="28"/>
  <c r="AB12" i="6"/>
  <c r="U25" i="6"/>
  <c r="Y2" i="28"/>
  <c r="F11" i="28"/>
  <c r="T14" i="28"/>
  <c r="O9" i="28"/>
  <c r="P21" i="6"/>
  <c r="H4" i="28"/>
  <c r="W32" i="6"/>
  <c r="V27" i="28"/>
  <c r="V34" i="6"/>
  <c r="S21" i="28"/>
  <c r="O35" i="6"/>
  <c r="V22" i="28"/>
  <c r="U25" i="28"/>
  <c r="C42" i="28"/>
  <c r="D9" i="28"/>
  <c r="H22" i="6"/>
  <c r="V21" i="6"/>
  <c r="U24" i="6"/>
  <c r="M23" i="28"/>
  <c r="M33" i="6"/>
  <c r="H199" i="55"/>
  <c r="I27" i="28"/>
  <c r="M35" i="28"/>
  <c r="I40" i="28"/>
  <c r="AF28" i="6"/>
  <c r="G39" i="28"/>
  <c r="Q17" i="6"/>
  <c r="C24" i="28"/>
  <c r="I24" i="6"/>
  <c r="AB33" i="6"/>
  <c r="R31" i="6"/>
  <c r="R26" i="28"/>
  <c r="AM23" i="6"/>
  <c r="S23" i="28"/>
  <c r="E39" i="28"/>
  <c r="I14" i="6"/>
  <c r="X43" i="28"/>
  <c r="T19" i="6"/>
  <c r="J30" i="28"/>
  <c r="X22" i="6"/>
  <c r="S12" i="28"/>
  <c r="U16" i="28"/>
  <c r="K40" i="28"/>
  <c r="AP21" i="6"/>
  <c r="V24" i="6"/>
  <c r="X16" i="6"/>
  <c r="Q19" i="28"/>
  <c r="E32" i="28"/>
  <c r="AM35" i="6"/>
  <c r="E25" i="6"/>
  <c r="L11" i="28"/>
  <c r="R15" i="6"/>
  <c r="E38" i="28"/>
  <c r="T7" i="28"/>
  <c r="J30" i="6"/>
  <c r="AA17" i="28"/>
  <c r="I24" i="28"/>
  <c r="U15" i="28"/>
  <c r="E44" i="28"/>
  <c r="X26" i="6"/>
  <c r="M39" i="28"/>
  <c r="U11" i="6"/>
  <c r="X34" i="6"/>
  <c r="AE17" i="6"/>
  <c r="H31" i="28"/>
  <c r="AA35" i="28"/>
  <c r="M13" i="6"/>
  <c r="F24" i="28"/>
  <c r="W24" i="6"/>
  <c r="AG29" i="6"/>
  <c r="P2" i="28"/>
  <c r="O41" i="28"/>
  <c r="W35" i="6"/>
  <c r="I30" i="6"/>
  <c r="G18" i="6"/>
  <c r="K26" i="6"/>
  <c r="L27" i="28"/>
  <c r="AB25" i="6"/>
  <c r="Y18" i="28"/>
  <c r="Z31" i="28"/>
  <c r="AD15" i="6"/>
  <c r="AN12" i="6"/>
  <c r="K14" i="28"/>
  <c r="E14" i="6"/>
  <c r="AK28" i="6"/>
  <c r="Y35" i="28"/>
  <c r="AH17" i="6"/>
  <c r="AB16" i="6"/>
  <c r="Q42" i="28"/>
  <c r="AL23" i="6"/>
  <c r="AD11" i="6"/>
  <c r="D40" i="28"/>
  <c r="W34" i="28"/>
  <c r="U11" i="28"/>
  <c r="I16" i="28"/>
  <c r="C30" i="6"/>
  <c r="F28" i="28"/>
  <c r="W33" i="28"/>
  <c r="H18" i="6"/>
  <c r="D15" i="28"/>
  <c r="AF30" i="6"/>
  <c r="E43" i="28"/>
  <c r="AC20" i="6"/>
  <c r="Z33" i="6"/>
  <c r="AF19" i="6"/>
  <c r="X10" i="28"/>
  <c r="Z35" i="28"/>
  <c r="S16" i="28"/>
  <c r="Y36" i="28"/>
  <c r="S28" i="28"/>
  <c r="AI14" i="6"/>
  <c r="R25" i="6"/>
  <c r="F40" i="28"/>
  <c r="C200" i="55"/>
  <c r="AA33" i="28"/>
  <c r="J23" i="6"/>
  <c r="K44" i="28"/>
  <c r="X15" i="28"/>
  <c r="H16" i="28"/>
  <c r="AJ23" i="6"/>
  <c r="AH23" i="6"/>
  <c r="O16" i="6"/>
  <c r="S18" i="6"/>
  <c r="I13" i="6"/>
  <c r="W17" i="28"/>
  <c r="U37" i="28"/>
  <c r="L25" i="6"/>
  <c r="I11" i="6"/>
  <c r="G4" i="28"/>
  <c r="V6" i="28"/>
  <c r="M31" i="28"/>
  <c r="AB31" i="6"/>
  <c r="AE33" i="6"/>
  <c r="K35" i="28"/>
  <c r="J12" i="28"/>
  <c r="U8" i="28"/>
  <c r="E15" i="6"/>
  <c r="AI15" i="6"/>
  <c r="P33" i="6"/>
  <c r="W20" i="6"/>
  <c r="K15" i="6"/>
  <c r="J29" i="6"/>
  <c r="M28" i="28"/>
  <c r="D21" i="28"/>
  <c r="N15" i="6"/>
  <c r="E10" i="28"/>
  <c r="M16" i="28"/>
  <c r="V20" i="28"/>
  <c r="S31" i="28"/>
  <c r="D31" i="28"/>
  <c r="I17" i="6"/>
  <c r="Z21" i="6"/>
  <c r="H30" i="6"/>
  <c r="AA28" i="28"/>
  <c r="V15" i="28"/>
  <c r="AG14" i="6"/>
  <c r="V40" i="28"/>
  <c r="X33" i="28"/>
  <c r="AA15" i="6"/>
  <c r="U34" i="6"/>
  <c r="AH24" i="6"/>
  <c r="W43" i="28"/>
  <c r="AG35" i="6"/>
  <c r="H41" i="28"/>
  <c r="Y29" i="28"/>
  <c r="D37" i="28"/>
  <c r="C33" i="28"/>
  <c r="W27" i="6"/>
  <c r="J20" i="28"/>
  <c r="N22" i="6"/>
  <c r="N7" i="28"/>
  <c r="E17" i="6"/>
  <c r="V42" i="28"/>
  <c r="AA19" i="6"/>
  <c r="O2" i="28"/>
  <c r="E16" i="28"/>
  <c r="R19" i="28"/>
  <c r="Z10" i="28"/>
  <c r="R7" i="28"/>
  <c r="X23" i="28"/>
  <c r="W9" i="28"/>
  <c r="AM27" i="6"/>
  <c r="S22" i="6"/>
  <c r="T22" i="6"/>
  <c r="P18" i="28"/>
  <c r="M16" i="6"/>
  <c r="AC25" i="6"/>
  <c r="R34" i="6"/>
  <c r="AG26" i="6"/>
  <c r="X31" i="6"/>
  <c r="W11" i="6"/>
  <c r="W24" i="28"/>
  <c r="AH18" i="6"/>
  <c r="F23" i="28"/>
  <c r="I15" i="6"/>
  <c r="T15" i="28"/>
  <c r="E16" i="6"/>
  <c r="U3" i="28"/>
  <c r="I5" i="28"/>
  <c r="U17" i="6"/>
  <c r="S6" i="28"/>
  <c r="D25" i="28"/>
  <c r="P31" i="28"/>
  <c r="E11" i="6"/>
  <c r="AP18" i="6"/>
  <c r="F18" i="6"/>
  <c r="AA25" i="6"/>
  <c r="C194" i="55"/>
  <c r="W26" i="6"/>
  <c r="Z16" i="6"/>
  <c r="H6" i="28"/>
  <c r="AM29" i="6"/>
  <c r="P12" i="28"/>
  <c r="G32" i="6"/>
  <c r="M11" i="28"/>
  <c r="W41" i="28"/>
  <c r="AL12" i="6"/>
  <c r="Q15" i="6"/>
  <c r="E33" i="6"/>
  <c r="O15" i="6"/>
  <c r="J31" i="28"/>
  <c r="T2" i="28"/>
  <c r="O31" i="28"/>
  <c r="G31" i="28"/>
  <c r="U23" i="6"/>
  <c r="Q36" i="28"/>
  <c r="F12" i="28"/>
  <c r="T27" i="6"/>
  <c r="F14" i="28"/>
  <c r="L17" i="6"/>
  <c r="AA36" i="28"/>
  <c r="T18" i="6"/>
  <c r="N28" i="28"/>
  <c r="Y20" i="28"/>
  <c r="AF12" i="6"/>
  <c r="R35" i="6"/>
  <c r="K24" i="28"/>
  <c r="K20" i="28"/>
  <c r="Y41" i="28"/>
  <c r="N33" i="6"/>
  <c r="O28" i="6"/>
  <c r="AJ27" i="6"/>
  <c r="T20" i="6"/>
  <c r="AA13" i="6"/>
  <c r="G27" i="28"/>
  <c r="N13" i="28"/>
  <c r="Z15" i="28"/>
  <c r="C207" i="55"/>
  <c r="L44" i="28"/>
  <c r="N40" i="28"/>
  <c r="Q20" i="28"/>
  <c r="R34" i="28"/>
  <c r="Y30" i="6"/>
  <c r="Q25" i="28"/>
  <c r="Y43" i="28"/>
  <c r="AA19" i="28"/>
  <c r="E28" i="6"/>
  <c r="Z21" i="28"/>
  <c r="U23" i="28"/>
  <c r="R9" i="28"/>
  <c r="O10" i="28"/>
  <c r="AD27" i="6"/>
  <c r="O27" i="6"/>
  <c r="N35" i="6"/>
  <c r="R27" i="28"/>
  <c r="AM22" i="6"/>
  <c r="AB32" i="6"/>
  <c r="Z27" i="28"/>
  <c r="AF23" i="6"/>
  <c r="J17" i="6"/>
  <c r="M32" i="6"/>
  <c r="S24" i="28"/>
  <c r="AL13" i="6"/>
  <c r="K32" i="28"/>
  <c r="M5" i="28"/>
  <c r="Y39" i="28"/>
  <c r="L28" i="28"/>
  <c r="Z14" i="28"/>
  <c r="U35" i="6"/>
  <c r="V26" i="28"/>
  <c r="AP13" i="6"/>
  <c r="L19" i="28"/>
  <c r="L40" i="28"/>
  <c r="P15" i="28"/>
  <c r="I44" i="28"/>
  <c r="C20" i="28"/>
  <c r="H36" i="28"/>
  <c r="G18" i="28"/>
  <c r="X20" i="6"/>
  <c r="L16" i="6"/>
  <c r="F37" i="28"/>
  <c r="AM20" i="6"/>
  <c r="F22" i="6"/>
  <c r="O33" i="6"/>
  <c r="F14" i="6"/>
  <c r="L12" i="28"/>
  <c r="C20" i="6"/>
  <c r="E21" i="6"/>
  <c r="AA16" i="28"/>
  <c r="AA22" i="6"/>
  <c r="AM16" i="6"/>
  <c r="AA26" i="6"/>
  <c r="AA30" i="6"/>
  <c r="L14" i="28"/>
  <c r="AC31" i="6"/>
  <c r="N28" i="6"/>
  <c r="G28" i="28"/>
  <c r="O26" i="6"/>
  <c r="W12" i="6"/>
  <c r="Y14" i="28"/>
  <c r="Y26" i="6"/>
  <c r="AJ26" i="6"/>
  <c r="M27" i="28"/>
  <c r="M32" i="28"/>
  <c r="M12" i="6"/>
  <c r="W25" i="28"/>
  <c r="X3" i="28"/>
  <c r="R11" i="28"/>
  <c r="AI27" i="6"/>
  <c r="L23" i="28"/>
  <c r="AK20" i="6"/>
  <c r="I20" i="28"/>
  <c r="Z19" i="6"/>
  <c r="O20" i="6"/>
  <c r="X32" i="6"/>
  <c r="V20" i="6"/>
  <c r="Y9" i="28"/>
  <c r="AA17" i="6"/>
  <c r="Y15" i="6"/>
  <c r="P43" i="28"/>
  <c r="N10" i="28"/>
  <c r="J39" i="28"/>
  <c r="G15" i="6"/>
  <c r="AL15" i="6"/>
  <c r="J28" i="6"/>
  <c r="F24" i="6"/>
  <c r="AL25" i="6"/>
  <c r="AD32" i="6"/>
  <c r="AG20" i="6"/>
  <c r="K39" i="28"/>
  <c r="Q33" i="6"/>
  <c r="Q12" i="6"/>
  <c r="AN21" i="6"/>
  <c r="AI21" i="6"/>
  <c r="Q14" i="6"/>
  <c r="Y35" i="6"/>
  <c r="O40" i="28"/>
  <c r="C14" i="6"/>
  <c r="AE25" i="6"/>
  <c r="M33" i="28"/>
  <c r="G32" i="28"/>
  <c r="F19" i="28"/>
  <c r="H34" i="28"/>
  <c r="X2" i="28"/>
  <c r="S43" i="28"/>
  <c r="S35" i="28"/>
  <c r="AF17" i="6"/>
  <c r="N12" i="28"/>
  <c r="Y16" i="28"/>
  <c r="H200" i="55"/>
  <c r="P9" i="28"/>
  <c r="M29" i="28"/>
  <c r="M34" i="6"/>
  <c r="Z28" i="6"/>
  <c r="R4" i="28"/>
  <c r="V36" i="28"/>
  <c r="M2" i="28"/>
  <c r="P29" i="28"/>
  <c r="H27" i="28"/>
  <c r="U28" i="6"/>
  <c r="C36" i="28"/>
  <c r="K3" i="28"/>
  <c r="S13" i="28"/>
  <c r="AM34" i="6"/>
  <c r="O21" i="28"/>
  <c r="N21" i="6"/>
  <c r="O42" i="28"/>
  <c r="D32" i="28"/>
  <c r="AL28" i="6"/>
  <c r="Z38" i="28"/>
  <c r="W19" i="28"/>
  <c r="Z34" i="6"/>
  <c r="T33" i="6"/>
  <c r="L25" i="28"/>
  <c r="F41" i="28"/>
  <c r="X4" i="28"/>
  <c r="R30" i="28"/>
  <c r="C22" i="28"/>
  <c r="J26" i="28"/>
  <c r="J24" i="28"/>
  <c r="F30" i="6"/>
  <c r="I39" i="28"/>
  <c r="L13" i="6"/>
  <c r="AD17" i="6"/>
  <c r="Z26" i="6"/>
  <c r="J31" i="6"/>
  <c r="X20" i="28"/>
  <c r="O29" i="6"/>
  <c r="K17" i="28"/>
  <c r="AF29" i="6"/>
  <c r="W31" i="6"/>
  <c r="D24" i="28"/>
  <c r="U41" i="28"/>
  <c r="AN33" i="6"/>
  <c r="I26" i="6"/>
  <c r="AG24" i="6"/>
  <c r="U29" i="28"/>
  <c r="P35" i="6"/>
  <c r="O7" i="28"/>
  <c r="N11" i="6"/>
  <c r="V44" i="28"/>
  <c r="X18" i="6"/>
  <c r="C37" i="28"/>
  <c r="V24" i="28"/>
  <c r="Y27" i="28"/>
  <c r="K22" i="28"/>
  <c r="Q35" i="6"/>
  <c r="C24" i="6"/>
  <c r="Z30" i="28"/>
  <c r="R17" i="28"/>
  <c r="U14" i="6"/>
  <c r="T38" i="28"/>
  <c r="AP22" i="6"/>
  <c r="Z34" i="28"/>
  <c r="Q41" i="28"/>
  <c r="K25" i="6"/>
  <c r="N29" i="28"/>
  <c r="U27" i="28"/>
  <c r="G15" i="28"/>
  <c r="D43" i="28"/>
  <c r="L3" i="28"/>
  <c r="W23" i="28"/>
  <c r="AA3" i="28"/>
  <c r="D8" i="28"/>
  <c r="J42" i="28"/>
  <c r="Z29" i="28"/>
  <c r="T41" i="28"/>
  <c r="H24" i="28"/>
  <c r="AP23" i="6"/>
  <c r="C6" i="28"/>
  <c r="C38" i="28"/>
  <c r="X44" i="28"/>
  <c r="AA28" i="6"/>
  <c r="J19" i="28"/>
  <c r="AA9" i="28"/>
  <c r="C27" i="28"/>
  <c r="L42" i="28"/>
  <c r="AP28" i="6"/>
  <c r="AM26" i="6"/>
  <c r="S19" i="6"/>
  <c r="AH30" i="6"/>
  <c r="AC11" i="6"/>
  <c r="AA32" i="28"/>
  <c r="D19" i="28"/>
  <c r="T22" i="28"/>
  <c r="P26" i="6"/>
  <c r="T26" i="28"/>
  <c r="I29" i="6"/>
  <c r="D33" i="28"/>
  <c r="K2" i="28"/>
  <c r="W9" i="20" s="1"/>
  <c r="N23" i="28"/>
  <c r="L18" i="6"/>
  <c r="H31" i="6"/>
  <c r="C29" i="28"/>
  <c r="K19" i="6"/>
  <c r="L31" i="28"/>
  <c r="AM30" i="6"/>
  <c r="P20" i="6"/>
  <c r="V13" i="6"/>
  <c r="E26" i="6"/>
  <c r="AP16" i="6"/>
  <c r="AA11" i="6"/>
  <c r="C3" i="28"/>
  <c r="M20" i="6"/>
  <c r="L32" i="28"/>
  <c r="C30" i="28"/>
  <c r="E35" i="6"/>
  <c r="R2" i="28"/>
  <c r="G23" i="28"/>
  <c r="O44" i="28"/>
  <c r="N3" i="28"/>
  <c r="J7" i="28"/>
  <c r="R12" i="6"/>
  <c r="H20" i="28"/>
  <c r="AA11" i="28"/>
  <c r="T14" i="6"/>
  <c r="X17" i="28"/>
  <c r="H198" i="55"/>
  <c r="Z18" i="6"/>
  <c r="AJ22" i="6"/>
  <c r="AC14" i="6"/>
  <c r="M6" i="28"/>
  <c r="F27" i="6"/>
  <c r="T16" i="28"/>
  <c r="X17" i="6"/>
  <c r="E5" i="28"/>
  <c r="Z20" i="6"/>
  <c r="N41" i="28"/>
  <c r="AL30" i="6"/>
  <c r="Q18" i="28"/>
  <c r="AM25" i="6"/>
  <c r="C11" i="28"/>
  <c r="J20" i="6"/>
  <c r="F29" i="6"/>
  <c r="N24" i="28"/>
  <c r="E42" i="28"/>
  <c r="N18" i="28"/>
  <c r="Z33" i="28"/>
  <c r="Q4" i="28"/>
  <c r="V12" i="6"/>
  <c r="G10" i="28"/>
  <c r="U32" i="28"/>
  <c r="N32" i="28"/>
  <c r="R29" i="28"/>
  <c r="W9" i="36" s="1"/>
  <c r="X6" i="28"/>
  <c r="T35" i="28"/>
  <c r="J15" i="28"/>
  <c r="AB19" i="6"/>
  <c r="P5" i="28"/>
  <c r="X11" i="28"/>
  <c r="Y13" i="28"/>
  <c r="AJ31" i="6"/>
  <c r="V32" i="28"/>
  <c r="H12" i="28"/>
  <c r="O15" i="28"/>
  <c r="Z30" i="6"/>
  <c r="X34" i="28"/>
  <c r="O35" i="28"/>
  <c r="H29" i="6"/>
  <c r="Z9" i="28"/>
  <c r="K12" i="6"/>
  <c r="N31" i="28"/>
  <c r="H14" i="28"/>
  <c r="Q22" i="6"/>
  <c r="V19" i="28"/>
  <c r="Z11" i="28"/>
  <c r="G43" i="28"/>
  <c r="L24" i="6"/>
  <c r="V34" i="28"/>
  <c r="AK23" i="6"/>
  <c r="M14" i="28"/>
  <c r="AJ33" i="6"/>
  <c r="K33" i="6"/>
  <c r="X41" i="28"/>
  <c r="AL24" i="6"/>
  <c r="V35" i="6"/>
  <c r="T9" i="28"/>
  <c r="AL21" i="6"/>
  <c r="AF24" i="6"/>
  <c r="E31" i="6"/>
  <c r="AE20" i="6"/>
  <c r="D5" i="28"/>
  <c r="I22" i="6"/>
  <c r="O13" i="6"/>
  <c r="P8" i="28"/>
  <c r="AB13" i="6"/>
  <c r="N34" i="6"/>
  <c r="V39" i="28"/>
  <c r="Q13" i="28"/>
  <c r="L21" i="28"/>
  <c r="AA25" i="28"/>
  <c r="R14" i="6"/>
  <c r="AF16" i="6"/>
  <c r="F38" i="28"/>
  <c r="E7" i="28"/>
  <c r="C4" i="28"/>
  <c r="AN19" i="6"/>
  <c r="X42" i="28"/>
  <c r="AA32" i="6"/>
  <c r="AE19" i="6"/>
  <c r="G29" i="6"/>
  <c r="C21" i="6"/>
  <c r="AI25" i="6"/>
  <c r="E2" i="28"/>
  <c r="E19" i="6"/>
  <c r="AD33" i="6"/>
  <c r="AE31" i="6"/>
  <c r="H267" i="55"/>
  <c r="N30" i="28"/>
  <c r="K21" i="6"/>
  <c r="O31" i="6"/>
  <c r="AN26" i="6"/>
  <c r="T28" i="6"/>
  <c r="S29" i="28"/>
  <c r="W9" i="37" s="1"/>
  <c r="F6" i="28"/>
  <c r="Z26" i="28"/>
  <c r="H34" i="6"/>
  <c r="AH27" i="6"/>
  <c r="H40" i="28"/>
  <c r="AB34" i="6"/>
  <c r="AH14" i="6"/>
  <c r="AG15" i="6"/>
  <c r="S24" i="6"/>
  <c r="AJ13" i="6"/>
  <c r="AA5" i="28"/>
  <c r="Y34" i="6"/>
  <c r="N35" i="28"/>
  <c r="L33" i="6"/>
  <c r="L31" i="6"/>
  <c r="J27" i="6"/>
  <c r="U2" i="28"/>
  <c r="H3" i="28"/>
  <c r="AL33" i="6"/>
  <c r="AB30" i="6"/>
  <c r="AP33" i="6"/>
  <c r="V25" i="28"/>
  <c r="J34" i="6"/>
  <c r="X36" i="28"/>
  <c r="W9" i="42" s="1"/>
  <c r="W25" i="6"/>
  <c r="M28" i="6"/>
  <c r="Y20" i="6"/>
  <c r="P13" i="28"/>
  <c r="M26" i="28"/>
  <c r="K17" i="6"/>
  <c r="O34" i="28"/>
  <c r="W5" i="28"/>
  <c r="W9" i="41" s="1"/>
  <c r="M25" i="28"/>
  <c r="O24" i="28"/>
  <c r="P35" i="28"/>
  <c r="W9" i="34" s="1"/>
  <c r="AG34" i="6"/>
  <c r="Z8" i="28"/>
  <c r="W14" i="6"/>
  <c r="AH20" i="6"/>
  <c r="D26" i="28"/>
  <c r="F25" i="6"/>
  <c r="Y19" i="28"/>
  <c r="O14" i="6"/>
  <c r="J35" i="6"/>
  <c r="AH13" i="6"/>
  <c r="AK27" i="6"/>
  <c r="Q8" i="28"/>
  <c r="Q18" i="6"/>
  <c r="AJ12" i="6"/>
  <c r="M17" i="28"/>
  <c r="W9" i="31" s="1"/>
  <c r="AN17" i="6"/>
  <c r="K32" i="6"/>
  <c r="Y17" i="28"/>
  <c r="W9" i="43" s="1"/>
  <c r="H734" i="58"/>
  <c r="R22" i="6"/>
  <c r="H16" i="6"/>
  <c r="N25" i="28"/>
  <c r="AM15" i="6"/>
  <c r="AN35" i="6"/>
  <c r="G23" i="6"/>
  <c r="AA4" i="28"/>
  <c r="O6" i="28"/>
  <c r="Q2" i="28"/>
  <c r="W9" i="35" s="1"/>
  <c r="T13" i="28"/>
  <c r="N31" i="6"/>
  <c r="E29" i="6"/>
  <c r="V17" i="28"/>
  <c r="W9" i="40" s="1"/>
  <c r="Y14" i="6"/>
  <c r="C31" i="28"/>
  <c r="G3" i="28"/>
  <c r="W9" i="16" s="1"/>
  <c r="I21" i="6"/>
  <c r="P22" i="6"/>
  <c r="AH25" i="6"/>
  <c r="AF25" i="6"/>
  <c r="M15" i="6"/>
  <c r="O23" i="28"/>
  <c r="F36" i="28"/>
  <c r="G35" i="6"/>
  <c r="J6" i="28"/>
  <c r="W9" i="19" s="1"/>
  <c r="AK12" i="6"/>
  <c r="I14" i="28"/>
  <c r="H201" i="55"/>
  <c r="F27" i="28"/>
  <c r="W9" i="15" s="1"/>
  <c r="T11" i="6"/>
  <c r="H33" i="28"/>
  <c r="W9" i="17" s="1"/>
  <c r="W9" i="33"/>
  <c r="T40" i="28"/>
  <c r="W9" i="38" s="1"/>
  <c r="W9" i="21"/>
  <c r="W9" i="18"/>
  <c r="W9" i="32"/>
  <c r="W9" i="25"/>
  <c r="AO35" i="6" l="1"/>
  <c r="E44" i="48" s="1"/>
  <c r="D44" i="48"/>
  <c r="D26" i="48"/>
  <c r="AO17" i="6"/>
  <c r="E26" i="48" s="1"/>
  <c r="F42" i="48"/>
  <c r="D35" i="48"/>
  <c r="AO26" i="6"/>
  <c r="E35" i="48" s="1"/>
  <c r="D28" i="48"/>
  <c r="AO19" i="6"/>
  <c r="E28" i="48" s="1"/>
  <c r="F25" i="48"/>
  <c r="F37" i="48"/>
  <c r="F32" i="48"/>
  <c r="F31" i="48"/>
  <c r="D42" i="48"/>
  <c r="AO33" i="6"/>
  <c r="E42" i="48" s="1"/>
  <c r="D30" i="48"/>
  <c r="AO21" i="6"/>
  <c r="E30" i="48" s="1"/>
  <c r="F22" i="48"/>
  <c r="F27" i="48"/>
  <c r="K5" i="6"/>
  <c r="D21" i="48"/>
  <c r="AO12" i="6"/>
  <c r="E21" i="48" s="1"/>
  <c r="F30" i="48"/>
  <c r="AO32" i="6"/>
  <c r="E41" i="48" s="1"/>
  <c r="D41" i="48"/>
  <c r="F33" i="48"/>
  <c r="D20" i="48"/>
  <c r="AN36" i="6"/>
  <c r="D46" i="48" s="1"/>
  <c r="D39" i="48"/>
  <c r="AO30" i="6"/>
  <c r="E39" i="48" s="1"/>
  <c r="F41" i="48"/>
  <c r="D22" i="48"/>
  <c r="AO13" i="6"/>
  <c r="E22" i="48" s="1"/>
  <c r="F36" i="48"/>
  <c r="F20" i="48"/>
  <c r="AP36" i="6"/>
  <c r="F46" i="48" s="1"/>
  <c r="AT36" i="6"/>
  <c r="K7" i="6"/>
  <c r="F26" i="48"/>
  <c r="AO25" i="6"/>
  <c r="E34" i="48" s="1"/>
  <c r="D34" i="48"/>
  <c r="AO27" i="6"/>
  <c r="E36" i="48" s="1"/>
  <c r="D36" i="48"/>
  <c r="D40" i="48"/>
  <c r="AO31" i="6"/>
  <c r="E40" i="48" s="1"/>
  <c r="AO34" i="6"/>
  <c r="E43" i="48" s="1"/>
  <c r="D43" i="48"/>
  <c r="J4" i="29"/>
  <c r="D37" i="48"/>
  <c r="AO28" i="6"/>
  <c r="E37" i="48" s="1"/>
  <c r="AO16" i="6"/>
  <c r="E25" i="48" s="1"/>
  <c r="D25" i="48"/>
  <c r="F28" i="48"/>
  <c r="F23" i="48"/>
  <c r="F39" i="48"/>
  <c r="F38" i="48"/>
  <c r="F40" i="48"/>
  <c r="AO29" i="6"/>
  <c r="E38" i="48" s="1"/>
  <c r="D38" i="48"/>
  <c r="F24" i="48"/>
  <c r="D27" i="48"/>
  <c r="AO18" i="6"/>
  <c r="E27" i="48" s="1"/>
  <c r="F21" i="48"/>
  <c r="F34" i="48"/>
  <c r="D33" i="48"/>
  <c r="AO24" i="6"/>
  <c r="E33" i="48" s="1"/>
  <c r="F29" i="48"/>
  <c r="F44" i="48"/>
  <c r="D31" i="48"/>
  <c r="AO22" i="6"/>
  <c r="E31" i="48" s="1"/>
  <c r="F35" i="48"/>
  <c r="AO15" i="6"/>
  <c r="E24" i="48" s="1"/>
  <c r="D24" i="48"/>
  <c r="AF19" i="28"/>
  <c r="F43" i="48"/>
  <c r="AO23" i="6"/>
  <c r="E32" i="48" s="1"/>
  <c r="D32" i="48"/>
  <c r="AO14" i="6"/>
  <c r="E23" i="48" s="1"/>
  <c r="D23" i="48"/>
  <c r="AO20" i="6"/>
  <c r="E29" i="48" s="1"/>
  <c r="D29" i="48"/>
  <c r="W7" i="7"/>
  <c r="W9" i="45"/>
  <c r="W9" i="14"/>
  <c r="AO11" i="6"/>
  <c r="W9" i="44"/>
  <c r="W9" i="39"/>
  <c r="E20" i="48" l="1"/>
  <c r="AO36" i="6"/>
  <c r="E46" i="48" s="1"/>
  <c r="L71" i="19"/>
  <c r="L71" i="41"/>
  <c r="L71" i="35"/>
  <c r="L71" i="21"/>
  <c r="L71" i="14"/>
  <c r="L71" i="36"/>
  <c r="L71" i="31"/>
  <c r="L71" i="37"/>
  <c r="L71" i="34"/>
  <c r="L71" i="7"/>
  <c r="L71" i="25"/>
  <c r="L71" i="42"/>
  <c r="L71" i="18"/>
  <c r="L71" i="20"/>
  <c r="L71" i="45"/>
  <c r="L71" i="44"/>
  <c r="L71" i="16"/>
  <c r="L71" i="38"/>
  <c r="L71" i="15"/>
  <c r="L71" i="33"/>
  <c r="L71" i="17"/>
  <c r="L71" i="39"/>
  <c r="L71" i="43"/>
  <c r="L71" i="32"/>
  <c r="L71" i="40"/>
  <c r="AG12" i="28"/>
  <c r="AG14" i="28"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<sst xmlns="http://schemas.openxmlformats.org/spreadsheetml/2006/main" count="12754" uniqueCount="2005">
  <si>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</si>
  <si>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</si>
  <si>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</si>
  <si>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</si>
  <si>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</si>
  <si>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</si>
  <si>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</si>
  <si>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</si>
  <si>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</si>
  <si>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</si>
  <si>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</si>
  <si>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</si>
  <si>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</si>
  <si>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</si>
  <si>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</si>
  <si>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</si>
  <si>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</si>
  <si>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</si>
  <si>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</si>
  <si>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</si>
  <si>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</si>
  <si>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</si>
  <si>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</si>
  <si>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</si>
  <si>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</si>
  <si>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</si>
  <si>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</si>
  <si>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</si>
  <si>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</si>
  <si>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</si>
  <si>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</si>
  <si>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</si>
  <si>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</si>
  <si>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</si>
  <si>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</si>
  <si>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</si>
  <si>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</si>
  <si>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</si>
  <si>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</si>
  <si>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</si>
  <si>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</si>
  <si>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</si>
  <si>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</si>
  <si>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</si>
  <si>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</si>
  <si>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</si>
  <si>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</si>
  <si>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</si>
  <si>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</si>
  <si>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</si>
  <si>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</si>
  <si>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</si>
  <si>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</si>
  <si>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</si>
  <si>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</si>
  <si>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</si>
  <si>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</si>
  <si>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</si>
  <si>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</si>
  <si>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</si>
  <si>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</si>
  <si>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</si>
  <si>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</si>
  <si>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</si>
  <si>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</si>
  <si>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</si>
  <si>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</si>
  <si>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</si>
  <si>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</si>
  <si>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</si>
  <si>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</si>
  <si>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</si>
  <si>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</si>
  <si>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</si>
  <si>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</si>
  <si>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</si>
  <si>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</si>
  <si>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</si>
  <si>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</si>
  <si>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</si>
  <si>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</si>
  <si>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</si>
  <si>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</si>
  <si>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</si>
  <si>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</si>
  <si>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</si>
  <si>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</si>
  <si>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</si>
  <si>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</si>
  <si>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</si>
  <si>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</si>
  <si>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</si>
  <si>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</si>
  <si>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</si>
  <si>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</si>
  <si>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</si>
  <si>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</si>
  <si>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</si>
  <si>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</si>
  <si>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</si>
  <si>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</si>
  <si>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</si>
  <si>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</si>
  <si>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</si>
  <si>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</si>
  <si>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</si>
  <si>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</si>
  <si>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</si>
  <si>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</si>
  <si>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</si>
  <si>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</si>
  <si>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</si>
  <si>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</si>
  <si>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</si>
  <si>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</si>
  <si>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</si>
  <si>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</si>
  <si>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</si>
  <si>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</si>
  <si>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</si>
  <si>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</si>
  <si>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</si>
  <si>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</si>
  <si>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</si>
  <si>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</si>
  <si>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</si>
  <si>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</si>
  <si>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</si>
  <si>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</si>
  <si>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</si>
  <si>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</si>
  <si>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</si>
  <si>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</si>
  <si>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</si>
  <si>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</si>
  <si>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</si>
  <si>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</si>
  <si>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</si>
  <si>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</si>
  <si>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</si>
  <si>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</si>
  <si>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</si>
  <si>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</si>
  <si>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</si>
  <si>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</si>
  <si>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</si>
  <si>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</si>
  <si>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</si>
  <si>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</si>
  <si>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</si>
  <si>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</si>
  <si>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</si>
  <si>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</si>
  <si>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</si>
  <si>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</si>
  <si>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</si>
  <si>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</si>
  <si>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</si>
  <si>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</si>
  <si>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</si>
  <si>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</si>
  <si>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</si>
  <si>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</si>
  <si>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</si>
  <si>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</si>
  <si>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</si>
  <si>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</si>
  <si>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</si>
  <si>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</si>
  <si>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</si>
  <si>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</si>
  <si>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</si>
  <si>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</si>
  <si>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</si>
  <si>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</si>
  <si>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</si>
  <si>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</si>
  <si>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</si>
  <si>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</si>
  <si>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</si>
  <si>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</si>
  <si>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</si>
  <si>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</si>
  <si>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</si>
  <si>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</si>
  <si>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</si>
  <si>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</si>
  <si>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</si>
  <si>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</si>
  <si>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</si>
  <si>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</si>
  <si>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</si>
  <si>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</si>
  <si>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</si>
  <si>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</si>
  <si>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</si>
  <si>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</si>
  <si>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</si>
  <si>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</si>
  <si>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</si>
  <si>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</si>
  <si>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</si>
  <si>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</si>
  <si>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</si>
  <si>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</si>
  <si>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</si>
  <si>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</si>
  <si>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</si>
  <si>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</si>
  <si>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</si>
  <si>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</si>
  <si>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</si>
  <si>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</si>
  <si>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</si>
  <si>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</si>
  <si>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</si>
  <si>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</si>
  <si>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</si>
  <si>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</si>
  <si>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</si>
  <si>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</si>
  <si>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</si>
  <si>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</si>
  <si>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</si>
  <si>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</si>
  <si>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</si>
  <si>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</si>
  <si>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</si>
  <si>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</si>
  <si>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</si>
  <si>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</si>
  <si>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</si>
  <si>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</si>
  <si>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</si>
  <si>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</si>
  <si>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</si>
  <si>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</si>
  <si>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</si>
  <si>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</si>
  <si>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</si>
  <si>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</si>
  <si>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</si>
  <si>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</si>
  <si>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</si>
  <si>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</si>
  <si>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</si>
  <si>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</si>
  <si>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</si>
  <si>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</si>
  <si>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</si>
  <si>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</si>
  <si>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</si>
  <si>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</si>
  <si>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</si>
  <si>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</si>
  <si>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</si>
  <si>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</si>
  <si>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</si>
  <si>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</si>
  <si>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</si>
  <si>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</si>
  <si>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</si>
  <si>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</si>
  <si>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</si>
  <si>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</si>
  <si>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</si>
  <si>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</si>
  <si>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</si>
  <si>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</si>
  <si>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</si>
  <si>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</si>
  <si>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</si>
  <si>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</si>
  <si>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</si>
  <si>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</si>
  <si>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</si>
  <si>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</si>
  <si>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</si>
  <si>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</si>
  <si>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</si>
  <si>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</si>
  <si>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</si>
  <si>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</si>
  <si>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</si>
  <si>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</si>
  <si>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</si>
  <si>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</si>
  <si>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</si>
  <si>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</si>
  <si>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</si>
  <si>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</si>
  <si>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</si>
  <si>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</si>
  <si>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</si>
  <si>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</si>
  <si>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</si>
  <si>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</si>
  <si>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</si>
  <si>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</si>
  <si>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</si>
  <si>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</si>
  <si>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</si>
  <si>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</si>
  <si>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</si>
  <si>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</si>
  <si>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</si>
  <si>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</si>
  <si>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</si>
  <si>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</si>
  <si>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</si>
  <si>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</si>
  <si>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</si>
  <si>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</si>
  <si>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</si>
  <si>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</si>
  <si>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</si>
  <si>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</si>
  <si>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</si>
  <si>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</si>
  <si>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</si>
  <si>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</si>
  <si>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</si>
  <si>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</si>
  <si>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</si>
  <si>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</si>
  <si>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</si>
  <si>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</si>
  <si>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</si>
  <si>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</si>
  <si>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</si>
  <si>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</si>
  <si>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</si>
  <si>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</si>
  <si>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</si>
  <si>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</si>
  <si>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</si>
  <si>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</si>
  <si>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</si>
  <si>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</si>
  <si>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</si>
  <si>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</si>
  <si>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</si>
  <si>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</si>
  <si>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</si>
  <si>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</si>
  <si>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</si>
  <si>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</si>
  <si>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</si>
  <si>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</si>
  <si>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</si>
  <si>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</si>
  <si>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</si>
  <si>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</si>
  <si>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</si>
  <si>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</si>
  <si>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</si>
  <si>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</si>
  <si>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</si>
  <si>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</si>
  <si>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</si>
  <si>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</si>
  <si>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</si>
  <si>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</si>
  <si>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</si>
  <si>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</si>
  <si>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</si>
  <si>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</si>
  <si>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</si>
  <si>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</si>
  <si>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</si>
  <si>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</si>
  <si>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</si>
  <si>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</si>
  <si>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</si>
  <si>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</si>
  <si>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</si>
  <si>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</si>
  <si>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</si>
  <si>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</si>
  <si>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</si>
  <si>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</si>
  <si>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</si>
  <si>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</si>
  <si>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</si>
  <si>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</si>
  <si>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</si>
  <si>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</si>
  <si>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</si>
  <si>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</si>
  <si>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</si>
  <si>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</si>
  <si>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</si>
  <si>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</si>
  <si>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</si>
  <si>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</si>
  <si>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</si>
  <si>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</si>
  <si>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</si>
  <si>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</si>
  <si>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</si>
  <si>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</si>
  <si>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</si>
  <si>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</si>
  <si>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</si>
  <si>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</si>
  <si>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</si>
  <si>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</si>
  <si>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</si>
  <si>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</si>
  <si>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</si>
  <si>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</si>
  <si>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</si>
  <si>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</si>
  <si>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</si>
  <si>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</si>
  <si>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</si>
  <si>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</si>
  <si>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</si>
  <si>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</si>
  <si>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</si>
  <si>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</si>
  <si>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</si>
  <si>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</si>
  <si>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</si>
  <si>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</si>
  <si>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</si>
  <si>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</si>
  <si>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</si>
  <si>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</si>
  <si>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</si>
  <si>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</si>
  <si>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</si>
  <si>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</si>
  <si>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</si>
  <si>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</si>
  <si>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</si>
  <si>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</si>
  <si>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</si>
  <si>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</si>
  <si>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</si>
  <si>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</si>
  <si>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</si>
  <si>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</si>
  <si>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</si>
  <si>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</si>
  <si>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</si>
  <si>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</si>
  <si>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</si>
  <si>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</si>
  <si>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</si>
  <si>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</si>
  <si>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</si>
  <si>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</si>
  <si>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</si>
  <si>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</si>
  <si>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</si>
  <si>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</si>
  <si>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</si>
  <si>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</si>
  <si>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</si>
  <si>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</si>
  <si>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</si>
  <si>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</si>
  <si>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</si>
  <si>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</si>
  <si>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</si>
  <si>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</si>
  <si>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</si>
  <si>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</si>
  <si>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</si>
  <si>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</si>
  <si>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</si>
  <si>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</si>
  <si>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</si>
  <si>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</si>
  <si>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</si>
  <si>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</si>
  <si>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</si>
  <si>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</si>
  <si>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</si>
  <si>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</si>
  <si>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</si>
  <si>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</si>
  <si>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</si>
  <si>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</si>
  <si>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</si>
  <si>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</si>
  <si>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</si>
  <si>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</si>
  <si>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</si>
  <si>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</si>
  <si>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</si>
  <si>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</si>
  <si>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</si>
  <si>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</si>
  <si>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</si>
  <si>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</si>
  <si>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</si>
  <si>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</si>
  <si>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</si>
  <si>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</si>
  <si>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</si>
  <si>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</si>
  <si>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</si>
  <si>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</si>
  <si>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</si>
  <si>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</si>
  <si>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</si>
  <si>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</si>
  <si>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</si>
  <si>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</si>
  <si>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</si>
  <si>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</si>
  <si>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</si>
  <si>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</si>
  <si>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</si>
  <si>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</si>
  <si>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</si>
  <si>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</si>
  <si>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</si>
  <si>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</si>
  <si>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</si>
  <si>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</si>
  <si>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</si>
  <si>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</si>
  <si>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</si>
  <si>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</si>
  <si>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</si>
  <si>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</si>
  <si>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</si>
  <si>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</si>
  <si>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</si>
  <si>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</si>
  <si>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</si>
  <si>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</si>
  <si>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</si>
  <si>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</si>
  <si>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</si>
  <si>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</si>
  <si>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</si>
  <si>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</si>
  <si>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</si>
  <si>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</si>
  <si>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</si>
  <si>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</si>
  <si>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</si>
  <si>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</si>
  <si>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</si>
  <si>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</si>
  <si>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</si>
  <si>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</si>
  <si>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</si>
  <si>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</si>
  <si>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</si>
  <si>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</si>
  <si>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</si>
  <si>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</si>
  <si>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</si>
  <si>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</si>
  <si>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</si>
  <si>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</si>
  <si>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</si>
  <si>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</si>
  <si>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</si>
  <si>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</si>
  <si>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</si>
  <si>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</si>
  <si>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</si>
  <si>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</si>
  <si>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</si>
  <si>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</si>
  <si>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</si>
  <si>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</si>
  <si>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</si>
  <si>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</si>
  <si>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</si>
  <si>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</si>
  <si>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</si>
  <si>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</si>
  <si>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</si>
  <si>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</si>
  <si>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</si>
  <si>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</si>
  <si>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</si>
  <si>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</si>
  <si>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</si>
  <si>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</si>
  <si>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</si>
  <si>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</si>
  <si>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</si>
  <si>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</si>
  <si>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</si>
  <si>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</si>
  <si>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</si>
  <si>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</si>
  <si>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</si>
  <si>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</si>
  <si>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</si>
  <si>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</si>
  <si>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</si>
  <si>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</si>
  <si>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</si>
  <si>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</si>
  <si>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</si>
  <si>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</si>
  <si>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</si>
  <si>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</si>
  <si>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</si>
  <si>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</si>
  <si>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</si>
  <si>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</si>
  <si>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</si>
  <si>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</si>
  <si>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</si>
  <si>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</si>
  <si>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</si>
  <si>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</si>
  <si>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</si>
  <si>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</si>
  <si>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</si>
  <si>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</si>
  <si>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</si>
  <si>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</si>
  <si>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</si>
  <si>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</si>
  <si>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</si>
  <si>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</si>
  <si>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</si>
  <si>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</si>
  <si>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</si>
  <si>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</si>
  <si>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</si>
  <si>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</si>
  <si>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</si>
  <si>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</si>
  <si>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</si>
  <si>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</si>
  <si>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</si>
  <si>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</si>
  <si>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</si>
  <si>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</si>
  <si>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</si>
  <si>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</si>
  <si>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</si>
  <si>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</si>
  <si>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</si>
  <si>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</si>
  <si>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</si>
  <si>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</si>
  <si>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</si>
  <si>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</si>
  <si>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</si>
  <si>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</si>
  <si>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</si>
  <si>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</si>
  <si>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</si>
  <si>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</si>
  <si>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</si>
  <si>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</si>
  <si>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</si>
  <si>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</si>
  <si>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</si>
  <si>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</si>
  <si>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</si>
  <si>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</si>
  <si>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</si>
  <si>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</si>
  <si>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</si>
  <si>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</si>
  <si>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</si>
  <si>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</si>
  <si>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</si>
  <si>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</si>
  <si>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</si>
  <si>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</si>
  <si>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</si>
  <si>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</si>
  <si>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</si>
  <si>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</si>
  <si>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</si>
  <si>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</si>
  <si>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</si>
  <si>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</si>
  <si>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</si>
  <si>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</si>
  <si>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</si>
  <si>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</si>
  <si>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</si>
  <si>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</si>
  <si>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</si>
  <si>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</si>
  <si>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</si>
  <si>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</si>
  <si>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</si>
  <si>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</si>
  <si>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</si>
  <si>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</si>
  <si>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</si>
  <si>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</si>
  <si>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</si>
  <si>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</si>
  <si>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</si>
  <si>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</si>
  <si>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</si>
  <si>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</si>
  <si>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</si>
  <si>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</si>
  <si>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</si>
  <si>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</si>
  <si>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</si>
  <si>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</si>
  <si>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</si>
  <si>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</si>
  <si>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</si>
  <si>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</si>
  <si>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</si>
  <si>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</si>
  <si>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</si>
  <si>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</si>
  <si>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</si>
  <si>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</si>
  <si>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</si>
  <si>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</si>
  <si>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</si>
  <si>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</si>
  <si>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</si>
  <si>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</si>
  <si>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</si>
  <si>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</si>
  <si>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</si>
  <si>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</si>
  <si>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</si>
  <si>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</si>
  <si>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</si>
  <si>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</si>
  <si>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</si>
  <si>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</si>
  <si>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</si>
  <si>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</si>
  <si>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</si>
  <si>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</si>
  <si>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</si>
  <si>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</si>
  <si>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</si>
  <si>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</si>
  <si>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</si>
  <si>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</si>
  <si>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</si>
  <si>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</si>
  <si>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</si>
  <si>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</si>
  <si>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</si>
  <si>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</si>
  <si>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</si>
  <si>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</si>
  <si>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</si>
  <si>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</si>
  <si>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</si>
  <si>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</si>
  <si>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</si>
  <si>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</si>
  <si>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</si>
  <si>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</si>
  <si>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</si>
  <si>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</si>
  <si>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</si>
  <si>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</si>
  <si>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</si>
  <si>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</si>
  <si>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</si>
  <si>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</si>
  <si>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</si>
  <si>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</si>
  <si>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</si>
  <si>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</si>
  <si>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</si>
  <si>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</si>
  <si>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</si>
  <si>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</si>
  <si>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</si>
  <si>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</si>
  <si>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</si>
  <si>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</si>
  <si>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</si>
  <si>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</si>
  <si>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</si>
  <si>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</si>
  <si>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</si>
  <si>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</si>
  <si>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</si>
  <si>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</si>
  <si>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</si>
  <si>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</si>
  <si>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</si>
  <si>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</si>
  <si>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</si>
  <si>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</si>
  <si>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</si>
  <si>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</si>
  <si>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</si>
  <si>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</si>
  <si>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</si>
  <si>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</si>
  <si>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</si>
  <si>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</si>
  <si>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</si>
  <si>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</si>
  <si>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</si>
  <si>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</si>
  <si>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</si>
  <si>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</si>
  <si>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</si>
  <si>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</si>
  <si>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</si>
  <si>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</si>
  <si>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</si>
  <si>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</si>
  <si>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</si>
  <si>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</si>
  <si>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</si>
  <si>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</si>
  <si>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</si>
  <si>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</si>
  <si>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</si>
  <si>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</si>
  <si>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</si>
  <si>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</si>
  <si>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</si>
  <si>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</si>
  <si>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</si>
  <si>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</si>
  <si>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</si>
  <si>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</si>
  <si>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</si>
  <si>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</si>
  <si>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</si>
  <si>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</si>
  <si>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</si>
  <si>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</si>
  <si>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</si>
  <si>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</si>
  <si>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</si>
  <si>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</si>
  <si>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</si>
  <si>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</si>
  <si>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</si>
  <si>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</si>
  <si>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</si>
  <si>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</si>
  <si>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</si>
  <si>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</si>
  <si>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</si>
  <si>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</si>
  <si>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</si>
  <si>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</si>
  <si>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</si>
  <si>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</si>
  <si>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</si>
  <si>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</si>
  <si>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</si>
  <si>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</si>
  <si>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</si>
  <si>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</si>
  <si>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</si>
  <si>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</si>
  <si>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</si>
  <si>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</si>
  <si>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</si>
  <si>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</si>
  <si>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</si>
  <si>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</si>
  <si>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</si>
  <si>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</si>
  <si>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</si>
  <si>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</si>
  <si>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</si>
  <si>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</si>
  <si>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</si>
  <si>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</si>
  <si>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</si>
  <si>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</si>
  <si>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</si>
  <si>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</si>
  <si>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</si>
  <si>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</si>
  <si>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</si>
  <si>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</si>
  <si>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</si>
  <si>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</si>
  <si>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</si>
  <si>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</si>
  <si>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</si>
  <si>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</si>
  <si>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</si>
  <si>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</si>
  <si>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</si>
  <si>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</si>
  <si>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</si>
  <si>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</si>
  <si>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</si>
  <si>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</si>
  <si>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</si>
  <si>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</si>
  <si>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</si>
  <si>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</si>
  <si>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</si>
  <si>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</si>
  <si>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</si>
  <si>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</si>
  <si>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</si>
  <si>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</si>
  <si>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</si>
  <si>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</si>
  <si>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</si>
  <si>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</si>
  <si>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</si>
  <si>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</si>
  <si>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</si>
  <si>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</si>
  <si>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</si>
  <si>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</si>
  <si>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</si>
  <si>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</si>
  <si>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</si>
  <si>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</si>
  <si>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</si>
  <si>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</si>
  <si>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</si>
  <si>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</si>
  <si>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</si>
  <si>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</si>
  <si>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</si>
  <si>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</si>
  <si>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</si>
  <si>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</si>
  <si>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</si>
  <si>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</si>
  <si>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</si>
  <si>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</si>
  <si>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</si>
  <si>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</si>
  <si>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</si>
  <si>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</si>
  <si>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</si>
  <si>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</si>
  <si>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</si>
  <si>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</si>
  <si>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</si>
  <si>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</si>
  <si>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</si>
  <si>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</si>
  <si>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</si>
  <si>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</si>
  <si>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</si>
  <si>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</si>
  <si>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</si>
  <si>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</si>
  <si>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</si>
  <si>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</si>
  <si>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</si>
  <si>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</si>
  <si>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</si>
  <si>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</si>
  <si>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</si>
  <si>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</si>
  <si>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</si>
  <si>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</si>
  <si>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</si>
  <si>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</si>
  <si>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</si>
  <si>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</si>
  <si>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</si>
  <si>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</si>
  <si>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</si>
  <si>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</si>
  <si>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</si>
  <si>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</si>
  <si>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</si>
  <si>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</si>
  <si>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</si>
  <si>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</si>
  <si>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</si>
  <si>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</si>
  <si>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</si>
  <si>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</si>
  <si>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</si>
  <si>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</si>
  <si>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</si>
  <si>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</si>
  <si>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</si>
  <si>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</si>
  <si>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</si>
  <si>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</si>
  <si>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</si>
  <si>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</si>
  <si>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</si>
  <si>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</si>
  <si>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</si>
  <si>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</si>
  <si>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</si>
  <si>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</si>
  <si>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</si>
  <si>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</si>
  <si>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</si>
  <si>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</si>
  <si>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</si>
  <si>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</si>
  <si>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</si>
  <si>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</si>
  <si>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</si>
  <si>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</si>
  <si>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</si>
  <si>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</si>
  <si>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</si>
  <si>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</si>
  <si>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</si>
  <si>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</si>
  <si>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</si>
  <si>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</si>
  <si>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</si>
  <si>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</si>
  <si>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</si>
  <si>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</si>
  <si>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</si>
  <si>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</si>
  <si>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</si>
  <si>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</si>
  <si>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</si>
  <si>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</si>
  <si>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</si>
  <si>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</si>
  <si>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</si>
  <si>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</si>
  <si>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</si>
  <si>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</si>
  <si>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</si>
  <si>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</si>
  <si>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</si>
  <si>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</si>
  <si>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</si>
  <si>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</si>
  <si>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</si>
  <si>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</si>
  <si>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</si>
  <si>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</si>
  <si>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</si>
  <si>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</si>
  <si>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</si>
  <si>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</si>
  <si>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</si>
  <si>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</si>
  <si>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</si>
  <si>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</si>
  <si>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</si>
  <si>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</si>
  <si>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</si>
  <si>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</si>
  <si>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</si>
  <si>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</si>
  <si>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</si>
  <si>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</si>
  <si>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</si>
  <si>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</si>
  <si>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</si>
  <si>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</si>
  <si>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</si>
  <si>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</si>
  <si>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</si>
  <si>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</si>
  <si>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</si>
  <si>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</si>
  <si>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</si>
  <si>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</si>
  <si>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</si>
  <si>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</si>
  <si>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</si>
  <si>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</si>
  <si>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</si>
  <si>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</si>
  <si>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</si>
  <si>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</si>
  <si>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</si>
  <si>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</si>
  <si>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</si>
  <si>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</si>
  <si>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</si>
  <si>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</si>
  <si>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</si>
  <si>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</si>
  <si>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</si>
  <si>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</si>
  <si>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</si>
  <si>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</si>
  <si>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</si>
  <si>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</si>
  <si>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</si>
  <si>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</si>
  <si>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</si>
  <si>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</si>
  <si>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</si>
  <si>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</si>
  <si>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</si>
  <si>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</si>
  <si>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</si>
  <si>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</si>
  <si>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</si>
  <si>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</si>
  <si>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</si>
  <si>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</si>
  <si>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</si>
  <si>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</si>
  <si>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</si>
  <si>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</si>
  <si>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</si>
  <si>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</si>
  <si>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</si>
  <si>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</si>
  <si>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</si>
  <si>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</si>
  <si>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</si>
  <si>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</si>
  <si>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</si>
  <si>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</si>
  <si>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</si>
  <si>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</si>
  <si>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</si>
  <si>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</si>
  <si>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</si>
  <si>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</si>
  <si>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</si>
  <si>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</si>
  <si>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</si>
  <si>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</si>
  <si>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</si>
  <si>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</si>
  <si>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</si>
  <si>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</si>
  <si>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</si>
  <si>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</si>
  <si>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</si>
  <si>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</si>
  <si>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</si>
  <si>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</si>
  <si>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</si>
  <si>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</si>
  <si>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</si>
  <si>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</si>
  <si>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</si>
  <si>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</si>
  <si>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</si>
  <si>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</si>
  <si>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</si>
  <si>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</si>
  <si>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</si>
  <si>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</si>
  <si>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</si>
  <si>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</si>
  <si>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</si>
  <si>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</si>
  <si>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</si>
  <si>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</si>
  <si>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</si>
  <si>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</si>
  <si>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</si>
  <si>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</si>
  <si>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</si>
  <si>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</si>
  <si>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</si>
  <si>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</si>
  <si>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</si>
  <si>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</si>
  <si>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</si>
  <si>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</si>
  <si>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</si>
  <si>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</si>
  <si>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</si>
  <si>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</si>
  <si>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</si>
  <si>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</si>
  <si>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</si>
  <si>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</si>
  <si>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</si>
  <si>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</si>
  <si>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</si>
  <si>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</si>
  <si>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</si>
  <si>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</si>
  <si>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</si>
  <si>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</si>
  <si>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</si>
  <si>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</si>
  <si>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</si>
  <si>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</si>
  <si>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</si>
  <si>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</si>
  <si>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</si>
  <si>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</si>
  <si>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</si>
  <si>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</si>
  <si>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</si>
  <si>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</si>
  <si>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</si>
  <si>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</si>
  <si>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</si>
  <si>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</si>
  <si>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</si>
  <si>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</si>
  <si>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</si>
  <si>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</si>
  <si>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</si>
  <si>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</si>
  <si>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</si>
  <si>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</si>
  <si>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</si>
  <si>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</si>
  <si>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</si>
  <si>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</si>
  <si>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</si>
  <si>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</si>
  <si>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</si>
  <si>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</si>
  <si>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</si>
  <si>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</si>
  <si>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</si>
  <si>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</si>
  <si>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</si>
  <si>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</si>
  <si>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</si>
  <si>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</si>
  <si>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</si>
  <si>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</si>
  <si>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</si>
  <si>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</si>
  <si>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</si>
  <si>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</si>
  <si>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</si>
  <si>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</si>
  <si>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</si>
  <si>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</si>
  <si>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</si>
  <si>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</si>
  <si>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</si>
  <si>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</si>
  <si>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</si>
  <si>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</si>
  <si>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</si>
  <si>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</si>
  <si>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</si>
  <si>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</si>
  <si>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</si>
  <si>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</si>
  <si>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</si>
  <si>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</si>
  <si>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</si>
  <si>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</si>
  <si>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</si>
  <si>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</si>
  <si>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</si>
  <si>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</si>
  <si>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</si>
  <si>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</si>
  <si>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</si>
  <si>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</si>
  <si>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</si>
  <si>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</si>
  <si>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</si>
  <si>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</si>
  <si>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</si>
  <si>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</si>
  <si>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</si>
  <si>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</si>
  <si>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</si>
  <si>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</si>
  <si>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</si>
  <si>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</si>
  <si>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</si>
  <si>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</si>
  <si>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</si>
  <si>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</si>
  <si>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</si>
  <si>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</si>
  <si>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</si>
  <si>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</si>
  <si>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</si>
  <si>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</si>
  <si>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</si>
  <si>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</si>
  <si>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</si>
  <si>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</si>
  <si>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</si>
  <si>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</si>
  <si>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</si>
  <si>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</si>
  <si>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</si>
  <si>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</si>
  <si>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</si>
  <si>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</si>
  <si>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</si>
  <si>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</si>
  <si>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</si>
  <si>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</si>
  <si>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</si>
  <si>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</si>
  <si>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</si>
  <si>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</si>
  <si>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</si>
  <si>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</si>
  <si>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</si>
  <si>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</si>
  <si>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</si>
  <si>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</si>
  <si>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</si>
  <si>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</si>
  <si>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</si>
  <si>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</si>
  <si>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</si>
  <si>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</si>
  <si>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</si>
  <si>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</si>
  <si>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</si>
  <si>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</si>
  <si>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</si>
  <si>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</si>
  <si>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</si>
  <si>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</si>
  <si>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</si>
  <si>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</si>
  <si>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</si>
  <si>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</si>
  <si>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</si>
  <si>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</si>
  <si>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</si>
  <si>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</si>
  <si>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</si>
  <si>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</si>
  <si>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</si>
  <si>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</si>
  <si>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</si>
  <si>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</si>
  <si>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</si>
  <si>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</si>
  <si>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</si>
  <si>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</si>
  <si>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</si>
  <si>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</si>
  <si>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</si>
  <si>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</si>
  <si>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</si>
  <si>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</si>
  <si>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</si>
  <si>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</si>
  <si>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</si>
  <si>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</si>
  <si>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</si>
  <si>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</si>
  <si>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</si>
  <si>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</si>
  <si>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</si>
  <si>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</si>
  <si>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</si>
  <si>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</si>
  <si>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</si>
  <si>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</si>
  <si>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</si>
  <si>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</si>
  <si>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</si>
  <si>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</si>
  <si>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</si>
  <si>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</si>
  <si>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</si>
  <si>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</si>
  <si>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</si>
  <si>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</si>
  <si>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</si>
  <si>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</si>
  <si>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</si>
  <si>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</si>
  <si>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</si>
  <si>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</si>
  <si>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</si>
  <si>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</si>
  <si>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</si>
  <si>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</si>
  <si>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</si>
  <si>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</si>
  <si>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</si>
  <si>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</si>
  <si>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</si>
  <si>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</si>
  <si>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</si>
  <si>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</si>
  <si>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</si>
  <si>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</si>
  <si>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</si>
  <si>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</si>
  <si>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</si>
  <si>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</si>
  <si>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</si>
  <si>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</si>
  <si>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</si>
  <si>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</si>
  <si>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</si>
  <si>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</si>
  <si>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</si>
  <si>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</si>
  <si>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</si>
  <si>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</si>
  <si>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</si>
  <si>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</si>
  <si>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</si>
  <si>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</si>
  <si>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</si>
  <si>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</si>
  <si>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</si>
  <si>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</si>
  <si>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</si>
  <si>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</si>
  <si>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</si>
  <si>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</si>
  <si>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</si>
  <si>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</si>
  <si>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</si>
  <si>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</si>
  <si>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</si>
  <si>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</si>
  <si>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</si>
  <si>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</si>
  <si>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</si>
  <si>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</si>
  <si>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</si>
  <si>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</si>
  <si>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</si>
  <si>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</si>
  <si>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</si>
  <si>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</si>
  <si>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</si>
  <si>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</si>
  <si>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</si>
  <si>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</si>
  <si>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</si>
  <si>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</si>
  <si>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</si>
  <si>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</si>
  <si>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</si>
  <si>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</si>
  <si>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</si>
  <si>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</si>
  <si>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</si>
  <si>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</si>
  <si>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</si>
  <si>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</si>
  <si>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</si>
  <si>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</si>
  <si>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</si>
  <si>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</si>
  <si>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</si>
  <si>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</si>
  <si>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</si>
  <si>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</si>
  <si>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</si>
  <si>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</si>
  <si>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</si>
  <si>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</si>
  <si>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</si>
  <si>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</si>
  <si>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</si>
  <si>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</si>
  <si>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</si>
  <si>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</si>
  <si>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</si>
  <si>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</si>
  <si>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</si>
  <si>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</si>
  <si>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</si>
  <si>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</si>
  <si>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</si>
  <si>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</si>
  <si>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</si>
  <si>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</si>
  <si>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</si>
  <si>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</si>
  <si>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</si>
  <si>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</si>
  <si>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</si>
  <si>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</si>
  <si>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</si>
  <si>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</si>
  <si>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</si>
  <si>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</si>
  <si>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</si>
  <si>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</si>
  <si>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</si>
  <si>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</si>
  <si>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</si>
  <si>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</si>
  <si>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</si>
  <si>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</si>
  <si>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</si>
  <si>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</si>
  <si>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</si>
  <si>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</si>
  <si>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</si>
  <si>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</si>
  <si>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</si>
  <si>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</si>
  <si>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</si>
  <si>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</si>
  <si>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</si>
  <si>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</si>
  <si>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</si>
  <si>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</si>
  <si>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</si>
  <si>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</si>
  <si>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</si>
  <si>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</si>
  <si>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</si>
  <si>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</si>
  <si>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</si>
  <si>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</si>
  <si>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</si>
  <si>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</si>
  <si>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</si>
  <si>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</si>
  <si>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</si>
  <si>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</si>
  <si>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</si>
  <si>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</si>
  <si>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</si>
  <si>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</si>
  <si>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</si>
  <si>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</si>
  <si>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</si>
  <si>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</si>
  <si>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</si>
  <si>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</si>
  <si>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</si>
  <si>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</si>
  <si>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</si>
  <si>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</si>
  <si>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</si>
  <si>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</si>
  <si>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</si>
  <si>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</si>
  <si>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</si>
  <si>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</si>
  <si>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</si>
  <si>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</si>
  <si>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</si>
  <si>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</si>
  <si>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</si>
  <si>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</si>
  <si>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</si>
  <si>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</si>
  <si>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</si>
  <si>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</si>
  <si>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</si>
  <si>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</si>
  <si>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</si>
  <si>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</si>
  <si>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</si>
  <si>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</si>
  <si>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</si>
  <si>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</si>
  <si>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</si>
  <si>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</si>
  <si>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</si>
  <si>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</si>
  <si>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</si>
  <si>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</si>
  <si>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</si>
  <si>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</si>
  <si>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</si>
  <si>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</si>
  <si>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</si>
  <si>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</si>
  <si>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</si>
  <si>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</si>
  <si>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</si>
  <si>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</si>
  <si>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</si>
  <si>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</si>
  <si>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</si>
  <si>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</si>
  <si>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</si>
  <si>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</si>
  <si>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</si>
  <si>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</si>
  <si>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</si>
  <si>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</si>
  <si>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</si>
  <si>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</si>
  <si>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</si>
  <si>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</si>
  <si>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</si>
  <si>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</si>
  <si>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</si>
  <si>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</si>
  <si>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</si>
  <si>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</si>
  <si>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</si>
  <si>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</si>
  <si>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</si>
  <si>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</si>
  <si>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</si>
  <si>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</si>
  <si>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</si>
  <si>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</si>
  <si>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</si>
  <si>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</si>
  <si>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</si>
  <si>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</si>
  <si>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</si>
  <si>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</si>
  <si>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</si>
  <si>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</si>
  <si>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</si>
  <si>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</si>
  <si>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</si>
  <si>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</si>
  <si>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</si>
  <si>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</si>
  <si>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</si>
  <si>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</si>
  <si>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</si>
  <si>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</si>
  <si>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</si>
  <si>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</si>
  <si>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</si>
  <si>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</si>
  <si>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</si>
  <si>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</si>
  <si>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</si>
  <si>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</si>
  <si>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</si>
  <si>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</si>
  <si>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</si>
  <si>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</si>
  <si>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</si>
  <si>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</si>
  <si>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</si>
  <si>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</si>
  <si>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</si>
  <si>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</si>
  <si>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</si>
  <si>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</si>
  <si>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</si>
  <si>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</si>
  <si>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</si>
  <si>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</si>
  <si>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</si>
  <si>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</si>
  <si>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</si>
  <si>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</si>
  <si>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</si>
  <si>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</si>
  <si>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</si>
  <si>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</si>
  <si>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</si>
  <si>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</si>
  <si>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</si>
  <si>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</si>
  <si>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</si>
  <si>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</si>
  <si>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</si>
  <si>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</si>
  <si>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</si>
  <si>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</si>
  <si>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</si>
  <si>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</si>
  <si>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</si>
  <si>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</si>
  <si>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</si>
  <si>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</si>
  <si>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</si>
  <si>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</si>
  <si>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</si>
  <si>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</si>
  <si>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</si>
  <si>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</si>
  <si>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</si>
  <si>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</si>
  <si>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</si>
  <si>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</si>
  <si>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</si>
  <si>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</si>
  <si>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</si>
  <si>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</si>
  <si>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</si>
  <si>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</si>
  <si>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</si>
  <si>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</si>
  <si>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</si>
  <si>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</si>
  <si>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</si>
  <si>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</si>
  <si>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</si>
  <si>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</si>
  <si>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</si>
  <si>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</si>
  <si>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</si>
  <si>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</si>
  <si>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</si>
  <si>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</si>
  <si>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</si>
  <si>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</si>
  <si>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</si>
  <si>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</si>
  <si>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</si>
  <si>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</si>
  <si>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</si>
  <si>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</si>
  <si>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</si>
  <si>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</si>
  <si>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</si>
  <si>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</si>
  <si>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</si>
  <si>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</si>
  <si>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</si>
  <si>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</si>
  <si>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</si>
  <si>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</si>
  <si>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</si>
  <si>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</si>
  <si>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</si>
  <si>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</si>
  <si>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</si>
  <si>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</si>
  <si>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</si>
  <si>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</si>
  <si>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</si>
  <si>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</si>
  <si>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</si>
  <si>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</si>
  <si>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</si>
  <si>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</si>
  <si>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</si>
  <si>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</si>
  <si>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</si>
  <si>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</si>
  <si>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</si>
  <si>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</si>
  <si>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</si>
  <si>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</si>
  <si>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</si>
  <si>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</si>
  <si>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</si>
  <si>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</si>
  <si>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</si>
  <si>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</si>
  <si>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</si>
  <si>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</si>
  <si>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</si>
  <si>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</si>
  <si>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</si>
  <si>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</si>
  <si>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</si>
  <si>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</si>
  <si>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</si>
  <si>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</si>
  <si>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</si>
  <si>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</si>
  <si>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</si>
  <si>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</si>
  <si>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</si>
  <si>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</si>
  <si>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</si>
  <si>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</si>
  <si>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</si>
  <si>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</si>
  <si>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</si>
  <si>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</si>
  <si>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</si>
  <si>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</si>
  <si>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</si>
  <si>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</si>
  <si>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</si>
  <si>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</si>
  <si>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</si>
  <si>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</si>
  <si>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</si>
  <si>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</si>
  <si>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</si>
  <si>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</si>
  <si>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</si>
  <si>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</si>
  <si>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</si>
  <si>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</si>
  <si>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</si>
  <si>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</si>
  <si>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</si>
  <si>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</si>
  <si>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</si>
  <si>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</si>
  <si>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</si>
  <si>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</si>
  <si>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</si>
  <si>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</si>
  <si>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</si>
  <si>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</si>
  <si>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</si>
  <si>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</si>
  <si>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</si>
  <si>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</si>
  <si>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</si>
  <si>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</si>
  <si>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</si>
  <si>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</si>
  <si>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</si>
  <si>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</si>
  <si>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</si>
  <si>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</si>
  <si>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</si>
  <si>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</si>
  <si>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</si>
  <si>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</si>
  <si>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</si>
  <si>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</si>
  <si>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</si>
  <si>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</si>
  <si>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</si>
  <si>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</si>
  <si>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</si>
  <si>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</si>
  <si>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</si>
  <si>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</si>
  <si>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</si>
  <si>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</si>
  <si>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</si>
  <si>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</si>
  <si>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</si>
  <si>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</si>
  <si>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</si>
  <si>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</si>
  <si>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</si>
  <si>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</si>
  <si>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</si>
  <si>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</si>
  <si>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</si>
  <si>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</si>
  <si>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</si>
  <si>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</si>
  <si>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</si>
  <si>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</si>
  <si>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</si>
  <si>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</si>
  <si>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</si>
  <si>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</si>
  <si>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</si>
  <si>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</si>
  <si>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</si>
  <si>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</si>
  <si>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</si>
  <si>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</si>
  <si>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</si>
  <si>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</si>
  <si>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</si>
  <si>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</si>
  <si>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</si>
  <si>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</si>
  <si>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</si>
  <si>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</si>
  <si>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</si>
  <si>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</si>
  <si>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</si>
  <si>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</si>
  <si>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</si>
  <si>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</si>
  <si>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</si>
  <si>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</si>
  <si>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</si>
  <si>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</si>
  <si>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</si>
  <si>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</si>
  <si>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</si>
  <si>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</si>
  <si>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</si>
  <si>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</si>
  <si>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</si>
  <si>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</si>
  <si>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</si>
  <si>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</si>
  <si>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</si>
  <si>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</si>
  <si>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</si>
  <si>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</si>
  <si>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</si>
  <si>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</si>
  <si>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</si>
  <si>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</si>
  <si>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</si>
  <si>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</si>
  <si>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</si>
  <si>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</si>
  <si>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</si>
  <si>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</si>
  <si>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</si>
  <si>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</si>
  <si>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</si>
  <si>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</si>
  <si>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</si>
  <si>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</si>
  <si>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</si>
  <si>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</si>
  <si>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</si>
  <si>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</si>
  <si>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</si>
  <si>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</si>
  <si>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</si>
  <si>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</si>
  <si>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</si>
  <si>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</si>
  <si>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</si>
  <si>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</si>
  <si>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</si>
  <si>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</si>
  <si>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</si>
  <si>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</si>
  <si>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</si>
  <si>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</si>
  <si>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</si>
  <si>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</si>
  <si>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</si>
  <si>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</si>
  <si>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</si>
  <si>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</si>
  <si>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</si>
  <si>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</si>
  <si>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</si>
  <si>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</si>
  <si>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</si>
  <si>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</si>
  <si>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</si>
  <si>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</si>
  <si>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</si>
  <si>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</si>
  <si>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</si>
  <si>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</si>
  <si>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</si>
  <si>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</si>
  <si>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</si>
  <si>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</si>
  <si>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</si>
  <si>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</si>
  <si>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</si>
  <si>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</si>
  <si>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</si>
  <si>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</si>
  <si>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</si>
  <si>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</si>
  <si>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</si>
  <si>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</si>
  <si>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</si>
  <si>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</si>
  <si>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</si>
  <si>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</si>
  <si>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</si>
  <si>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</si>
  <si>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</si>
  <si>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</si>
  <si>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</si>
  <si>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</si>
  <si>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</si>
  <si>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</si>
  <si>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</si>
  <si>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</si>
  <si>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</si>
  <si>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</si>
  <si>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</si>
  <si>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</si>
  <si>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</si>
  <si>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</si>
  <si>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</si>
  <si>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</si>
  <si>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</si>
  <si>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</si>
  <si>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Rene Adler</t>
  </si>
  <si>
    <t>Albrecht Ernst</t>
  </si>
  <si>
    <t>Allgower Karl</t>
  </si>
  <si>
    <t>Klaus Allofs</t>
  </si>
  <si>
    <t>Enterprise</t>
  </si>
  <si>
    <t>Deskin</t>
  </si>
  <si>
    <t>Published</t>
  </si>
  <si>
    <t>BWAnyWhere</t>
  </si>
  <si>
    <t>VoicePortal</t>
  </si>
  <si>
    <t>TABTNUCSeat001</t>
  </si>
  <si>
    <t>UCSeat002</t>
  </si>
  <si>
    <t>HARTFORD</t>
  </si>
  <si>
    <t>STDSeat001</t>
  </si>
  <si>
    <t>STDSeat002</t>
  </si>
  <si>
    <t>DOWNINGTOWN</t>
  </si>
  <si>
    <t>ACTION</t>
  </si>
  <si>
    <t>12 ADAMS LN</t>
  </si>
  <si>
    <t>19335</t>
  </si>
  <si>
    <t>HartfordCRCPTN_2017061655244</t>
  </si>
  <si>
    <t>HartfordCRCPTN_2017061655249</t>
  </si>
  <si>
    <t>HartfordCRCPTN_2017061655250</t>
  </si>
  <si>
    <t>HartfordCRCPTN_2017061655251</t>
  </si>
  <si>
    <t>FName LName2017061655251</t>
  </si>
  <si>
    <t>email_61655252@maildrop.cc</t>
  </si>
  <si>
    <t>email_61655253@maildrop.cc</t>
  </si>
  <si>
    <t>HartfordCRCPTN_61655253</t>
  </si>
  <si>
    <t>email_61655254@maildrop.cc</t>
  </si>
  <si>
    <t>FName HartfordCRCPTN_2017061655254</t>
  </si>
  <si>
    <t>email_61655256@maildrop.cc</t>
  </si>
  <si>
    <t>email_61655257@maildrop.cc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</si>
</sst>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0" fillId="0" borderId="150"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7" xfId="0"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1996</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2002</v>
      </c>
      <c r="D7" s="374" t="s">
        <v>12</v>
      </c>
      <c r="E7" s="373">
        <v>9861655254</v>
      </c>
      <c r="F7" s="421"/>
      <c r="G7" s="421"/>
      <c r="H7" s="375"/>
      <c r="I7" s="375"/>
      <c r="J7" s="422"/>
      <c r="K7" s="422"/>
      <c r="L7" s="423"/>
    </row>
    <row r="8" spans="2:12">
      <c r="B8" s="372" t="s">
        <v>8</v>
      </c>
      <c r="C8" s="373"/>
      <c r="D8" s="374" t="s">
        <v>1018</v>
      </c>
      <c r="E8" s="373">
        <v>9861655255</v>
      </c>
      <c r="F8" s="421"/>
      <c r="G8" s="421"/>
      <c r="H8" s="376"/>
      <c r="I8" s="374"/>
      <c r="J8" s="421"/>
      <c r="K8" s="421"/>
      <c r="L8" s="424"/>
    </row>
    <row r="9" spans="2:12">
      <c r="B9" s="372" t="s">
        <v>9</v>
      </c>
      <c r="C9" s="373" t="s">
        <v>1991</v>
      </c>
      <c r="D9" s="374" t="s">
        <v>1019</v>
      </c>
      <c r="E9" s="373">
        <v>9861655255</v>
      </c>
      <c r="F9" s="421"/>
      <c r="G9" s="421"/>
      <c r="H9" s="376"/>
      <c r="I9" s="374"/>
      <c r="J9" s="421"/>
      <c r="K9" s="421"/>
      <c r="L9" s="424"/>
    </row>
    <row r="10" spans="2:12">
      <c r="B10" s="372" t="s">
        <v>10</v>
      </c>
      <c r="C10" s="373"/>
      <c r="D10" s="374" t="s">
        <v>15</v>
      </c>
      <c r="E10" s="373" t="s">
        <v>2003</v>
      </c>
      <c r="F10" s="421"/>
      <c r="G10" s="421"/>
      <c r="H10" s="376"/>
      <c r="I10" s="374"/>
      <c r="J10" s="421"/>
      <c r="K10" s="421"/>
      <c r="L10" s="424"/>
    </row>
    <row r="11" spans="2:12">
      <c r="B11" s="372" t="s">
        <v>11</v>
      </c>
      <c r="C11" s="373" t="s">
        <v>1989</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203.60000000000002</v>
      </c>
      <c r="E20" s="461">
        <f ca="1">'Sales Order Form 2'!AO11</f>
        <v>99</v>
      </c>
      <c r="F20" s="734">
        <f ca="1">'Sales Order Form 2'!AP11</f>
        <v>119.8</v>
      </c>
      <c r="G20" s="734">
        <f>'Sales Order Form 2'!AS11</f>
        <v>0</v>
      </c>
      <c r="H20" s="735">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203.60000000000002</v>
      </c>
      <c r="E46" s="394">
        <f ca="1">'Sales Order Form 2'!AO36</f>
        <v>99</v>
      </c>
      <c r="F46" s="756">
        <f ca="1">'Sales Order Form 2'!AP36</f>
        <v>119.8</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email_61655257@maildrop.cc</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5vaBtZ1IgipKZ2CeO+MWhxxlBJIzyGf1mnh+aDjYVA/6qUkFKqPKF1lNV8zIJa0H/WrGwPCwKxEtp2BTtlq+sw==" saltValue="WirOAA9MlSl+QjmPC02AG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HartfordCRCPTN_2017061655249</v>
      </c>
      <c r="D11" s="782"/>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203.60000000000002</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67" t="str">
        <f t="shared" ca="1" si="0"/>
        <v/>
      </c>
      <c r="D12" s="768"/>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203.60000000000002</v>
      </c>
      <c r="AO36" s="215">
        <f ca="1">SUM(AO11:AO35)</f>
        <v>99</v>
      </c>
      <c r="AP36" s="216">
        <f ca="1">SUM(AP11:AP35)</f>
        <v>119.8</v>
      </c>
      <c r="AT36" s="783">
        <f ca="1">SUM(AP11:AP35)</f>
        <v>119.8</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8fj4d/Du1sK9bdUjOwPxgCJlcIhC+oI6tOx+/uP1CfR79CERmWNeG3qkhIgqlcR5AA0ux0rwESsSQYktQjZ4Pw==" saltValue="XjzD/hBbDU393yKhffQJwA=="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1994</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1995</v>
      </c>
      <c r="E7" s="807"/>
      <c r="F7" s="807"/>
      <c r="G7" s="2"/>
      <c r="H7" s="2"/>
      <c r="I7" s="2"/>
      <c r="J7" s="33"/>
      <c r="K7" s="161" t="s">
        <v>7</v>
      </c>
      <c r="L7" s="814" t="s">
        <v>1993</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1997</v>
      </c>
      <c r="E8" s="807"/>
      <c r="F8" s="807"/>
      <c r="G8" s="2"/>
      <c r="H8" s="2"/>
      <c r="I8" s="2"/>
      <c r="K8" s="161" t="s">
        <v>97</v>
      </c>
      <c r="L8" s="814"/>
      <c r="M8" s="815"/>
      <c r="N8" s="815"/>
      <c r="O8" s="2"/>
      <c r="P8" s="2"/>
      <c r="Q8" s="2"/>
      <c r="R8" s="2"/>
      <c r="S8" s="32"/>
    </row>
    <row r="9" spans="2:51">
      <c r="B9" s="30"/>
      <c r="C9" s="161" t="s">
        <v>9</v>
      </c>
      <c r="D9" s="806" t="s">
        <v>1991</v>
      </c>
      <c r="E9" s="807"/>
      <c r="F9" s="807"/>
      <c r="G9" s="2"/>
      <c r="H9" s="2"/>
      <c r="I9" s="2"/>
      <c r="K9" s="161" t="s">
        <v>5</v>
      </c>
      <c r="L9" s="814" t="s">
        <v>2000</v>
      </c>
      <c r="M9" s="815"/>
      <c r="N9" s="815"/>
      <c r="O9" s="2"/>
      <c r="P9" s="2"/>
      <c r="Q9" s="2"/>
      <c r="R9" s="2"/>
      <c r="S9" s="32"/>
    </row>
    <row r="10" spans="2:51">
      <c r="B10" s="30"/>
      <c r="C10" s="161" t="s">
        <v>10</v>
      </c>
      <c r="D10" s="808"/>
      <c r="E10" s="809"/>
      <c r="F10" s="810"/>
      <c r="G10" s="2"/>
      <c r="H10" s="2"/>
      <c r="I10" s="2"/>
      <c r="K10" s="161" t="s">
        <v>98</v>
      </c>
      <c r="L10" s="816" t="s">
        <v>1991</v>
      </c>
      <c r="M10" s="817"/>
      <c r="N10" s="818"/>
      <c r="O10" s="2"/>
      <c r="P10" s="2"/>
      <c r="Q10" s="2"/>
      <c r="R10" s="2"/>
      <c r="S10" s="32"/>
      <c r="W10" s="244">
        <f ca="1">VALUE(MID(CELL("filename",A1),LEN(CELL("filename",A1))-1,2))</f>
        <v>3</v>
      </c>
    </row>
    <row r="11" spans="2:51">
      <c r="B11" s="30"/>
      <c r="C11" s="161" t="s">
        <v>11</v>
      </c>
      <c r="D11" s="808" t="s">
        <v>1989</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1989</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9861655251</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9861655252</v>
      </c>
      <c r="E15" s="809"/>
      <c r="F15" s="810"/>
      <c r="G15" s="4"/>
      <c r="H15" s="4"/>
      <c r="I15" s="2"/>
      <c r="J15" s="59"/>
      <c r="K15" s="161" t="s">
        <v>101</v>
      </c>
      <c r="L15" s="814">
        <v>9861655253</v>
      </c>
      <c r="M15" s="815"/>
      <c r="N15" s="815"/>
      <c r="O15" s="35"/>
      <c r="P15" s="35"/>
      <c r="Q15" s="35"/>
      <c r="R15" s="35"/>
      <c r="S15" s="36"/>
      <c r="T15" s="37"/>
      <c r="U15" s="37"/>
      <c r="V15" s="37"/>
    </row>
    <row r="16" spans="2:51">
      <c r="B16" s="30"/>
      <c r="C16" s="161" t="s">
        <v>93</v>
      </c>
      <c r="D16" s="808">
        <v>9861655252</v>
      </c>
      <c r="E16" s="809"/>
      <c r="F16" s="810"/>
      <c r="G16" s="4"/>
      <c r="H16" s="4"/>
      <c r="I16" s="2"/>
      <c r="J16" s="59"/>
      <c r="K16" s="161" t="s">
        <v>102</v>
      </c>
      <c r="L16" s="816">
        <v>9861655253</v>
      </c>
      <c r="M16" s="817"/>
      <c r="N16" s="818"/>
      <c r="O16" s="35"/>
      <c r="P16" s="35"/>
      <c r="Q16" s="35"/>
      <c r="R16" s="35"/>
      <c r="S16" s="36"/>
      <c r="T16" s="37"/>
      <c r="U16" s="37"/>
      <c r="V16" s="37"/>
    </row>
    <row r="17" spans="2:48">
      <c r="B17" s="30"/>
      <c r="C17" s="161" t="s">
        <v>15</v>
      </c>
      <c r="D17" s="853" t="s">
        <v>1998</v>
      </c>
      <c r="E17" s="809"/>
      <c r="F17" s="810"/>
      <c r="G17" s="4"/>
      <c r="H17" s="4"/>
      <c r="I17" s="2"/>
      <c r="J17" s="59"/>
      <c r="K17" s="161" t="s">
        <v>103</v>
      </c>
      <c r="L17" s="854" t="s">
        <v>2001</v>
      </c>
      <c r="M17" s="817"/>
      <c r="N17" s="818"/>
      <c r="O17" s="35"/>
      <c r="P17" s="35"/>
      <c r="Q17" s="35"/>
      <c r="R17" s="35"/>
      <c r="S17" s="36"/>
      <c r="T17" s="37"/>
      <c r="U17" s="37"/>
      <c r="V17" s="37"/>
      <c r="AV17" s="1">
        <v>10</v>
      </c>
    </row>
    <row r="18" spans="2:48">
      <c r="B18" s="30"/>
      <c r="C18" s="161" t="s">
        <v>26</v>
      </c>
      <c r="D18" s="808" t="s">
        <v>1980</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1999</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203.60000000000002</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119.8</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218.8</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83">
        <f>IF(AND(Config_Seats&gt;=0,Config_Seats&lt;10),44.95,IF(AND(Config_Seats&gt;=10,Config_Seats&lt;20),39.95,IF(Config_Seats&gt;=20,34.95,0)))</f>
        <v>44.95</v>
      </c>
      <c r="F35" s="884"/>
      <c r="G35" s="113">
        <f>D35*E35</f>
        <v>179.8</v>
      </c>
      <c r="H35" s="113">
        <v>29.95</v>
      </c>
      <c r="I35" s="113">
        <f>D35*H35</f>
        <v>119.8</v>
      </c>
      <c r="J35" s="45"/>
      <c r="K35" s="180" t="s">
        <v>38</v>
      </c>
      <c r="L35" s="816" t="s">
        <v>1981</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1990</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510</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1986</v>
      </c>
      <c r="M53" s="889" t="str">
        <f>L48&amp;" "&amp;L49&amp;IF(L49="",""," ")&amp;L50&amp;" "&amp;L51&amp;IF(OR(L51="",L52=""),""," ")&amp;L52</f>
        <v>1 ACTION ST</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377</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6120</v>
      </c>
      <c r="M55" s="923" t="str">
        <f>L53&amp;IF(L53="","",", ")&amp;L54&amp;IF(L55="","","  ")&amp;IF(L55="","",TEXT(L55,"00000"))</f>
        <v>HARTFORD, CT  06120</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c r="E57" s="829">
        <v>4.95</v>
      </c>
      <c r="F57" s="830"/>
      <c r="G57" s="113">
        <f>D57*E57</f>
        <v>0</v>
      </c>
      <c r="H57" s="113">
        <v>0</v>
      </c>
      <c r="I57" s="113">
        <f t="shared" ref="I57:I63" si="2">D57*H57</f>
        <v>0</v>
      </c>
      <c r="J57" s="48"/>
      <c r="M57" s="2"/>
      <c r="N57" s="2"/>
      <c r="O57" s="2"/>
      <c r="P57" s="2"/>
      <c r="Q57" s="439"/>
      <c r="R57" s="441"/>
      <c r="S57" s="32"/>
    </row>
    <row r="58" spans="2:19">
      <c r="B58" s="30"/>
      <c r="C58" s="120" t="s">
        <v>890</v>
      </c>
      <c r="D58" s="685">
        <v>4</v>
      </c>
      <c r="E58" s="829">
        <v>5.95</v>
      </c>
      <c r="F58" s="830"/>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29">
        <v>6.95</v>
      </c>
      <c r="F59" s="830"/>
      <c r="G59" s="113">
        <f t="shared" si="3"/>
        <v>0</v>
      </c>
      <c r="H59" s="113">
        <v>0</v>
      </c>
      <c r="I59" s="113">
        <f t="shared" si="2"/>
        <v>0</v>
      </c>
      <c r="J59" s="62"/>
      <c r="M59" s="2"/>
      <c r="N59" s="2"/>
      <c r="O59" s="2"/>
      <c r="P59" s="2"/>
      <c r="Q59" s="114"/>
      <c r="R59" s="115"/>
      <c r="S59" s="32"/>
    </row>
    <row r="60" spans="2:19">
      <c r="B60" s="30"/>
      <c r="C60" s="120" t="s">
        <v>889</v>
      </c>
      <c r="D60" s="686"/>
      <c r="E60" s="829">
        <v>9.9499999999999993</v>
      </c>
      <c r="F60" s="830"/>
      <c r="G60" s="113">
        <f t="shared" si="3"/>
        <v>0</v>
      </c>
      <c r="H60" s="113">
        <v>0</v>
      </c>
      <c r="I60" s="113">
        <f t="shared" si="2"/>
        <v>0</v>
      </c>
      <c r="J60" s="38"/>
      <c r="M60" s="2"/>
      <c r="N60" s="2"/>
      <c r="O60" s="2"/>
      <c r="P60" s="2"/>
      <c r="Q60" s="2"/>
      <c r="R60" s="2"/>
      <c r="S60" s="32"/>
    </row>
    <row r="61" spans="2:19" ht="15" customHeight="1">
      <c r="B61" s="30"/>
      <c r="C61" s="125" t="s">
        <v>887</v>
      </c>
      <c r="D61" s="686"/>
      <c r="E61" s="829">
        <v>4.95</v>
      </c>
      <c r="F61" s="830"/>
      <c r="G61" s="113">
        <f t="shared" si="3"/>
        <v>0</v>
      </c>
      <c r="H61" s="113">
        <v>0</v>
      </c>
      <c r="I61" s="113">
        <f t="shared" si="2"/>
        <v>0</v>
      </c>
      <c r="J61" s="45"/>
      <c r="M61" s="2"/>
      <c r="N61" s="2"/>
      <c r="O61" s="2"/>
      <c r="P61" s="2"/>
      <c r="Q61" s="2"/>
      <c r="R61" s="2"/>
      <c r="S61" s="32"/>
    </row>
    <row r="62" spans="2:19">
      <c r="B62" s="30"/>
      <c r="C62" s="125" t="s">
        <v>124</v>
      </c>
      <c r="D62" s="685"/>
      <c r="E62" s="829">
        <v>19.95</v>
      </c>
      <c r="F62" s="830"/>
      <c r="G62" s="113">
        <f t="shared" si="3"/>
        <v>0</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22222222</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1975</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1976</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201121</v>
      </c>
      <c r="E120" s="934"/>
      <c r="F120" s="900" t="s">
        <v>830</v>
      </c>
      <c r="G120" s="901"/>
      <c r="H120" s="845"/>
      <c r="I120" s="846"/>
      <c r="J120" s="344"/>
      <c r="K120" s="344"/>
      <c r="N120" s="350"/>
      <c r="P120" s="2"/>
      <c r="Q120" s="2"/>
      <c r="R120" s="2"/>
      <c r="S120" s="32"/>
    </row>
    <row r="121" spans="2:19" ht="12.75" customHeight="1">
      <c r="B121" s="30"/>
      <c r="C121" s="117" t="s">
        <v>125</v>
      </c>
      <c r="D121" s="835" t="s">
        <v>1977</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2004</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1978</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2004</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6</v>
      </c>
      <c r="E127" s="831"/>
      <c r="F127" s="344"/>
      <c r="G127" s="110" t="s">
        <v>1460</v>
      </c>
      <c r="H127" s="928"/>
      <c r="I127" s="929"/>
      <c r="J127" s="344"/>
      <c r="K127" s="344"/>
      <c r="L127" s="344"/>
      <c r="M127" s="344"/>
      <c r="N127" s="2"/>
      <c r="O127" s="2"/>
      <c r="P127" s="2"/>
      <c r="Q127" s="2"/>
      <c r="R127" s="2"/>
      <c r="S127" s="32"/>
    </row>
    <row r="128" spans="2:19">
      <c r="B128" s="30"/>
      <c r="C128" s="117" t="s">
        <v>127</v>
      </c>
      <c r="D128" s="831" t="s">
        <v>1979</v>
      </c>
      <c r="E128" s="831"/>
      <c r="F128" s="2"/>
      <c r="G128" s="110" t="s">
        <v>1953</v>
      </c>
      <c r="H128" s="926"/>
      <c r="I128" s="927"/>
      <c r="J128" s="2"/>
      <c r="K128" s="2"/>
      <c r="L128" s="2"/>
      <c r="M128" s="2"/>
      <c r="N128" s="2"/>
      <c r="O128" s="2"/>
      <c r="P128" s="2"/>
      <c r="Q128" s="2"/>
      <c r="R128" s="2"/>
      <c r="S128" s="32"/>
    </row>
    <row r="129" spans="2:19">
      <c r="B129" s="30"/>
      <c r="C129" s="117" t="s">
        <v>130</v>
      </c>
      <c r="D129" s="832">
        <v>5218026</v>
      </c>
      <c r="E129" s="832"/>
      <c r="F129" s="2"/>
      <c r="G129" s="679" t="s">
        <v>1702</v>
      </c>
      <c r="H129" s="926" t="s">
        <v>6</v>
      </c>
      <c r="I129" s="927"/>
      <c r="J129" s="2"/>
      <c r="K129" s="2"/>
      <c r="L129" s="2"/>
      <c r="M129" s="2"/>
      <c r="N129" s="2"/>
      <c r="O129" s="2"/>
      <c r="P129" s="2"/>
      <c r="Q129" s="2"/>
      <c r="R129" s="2"/>
      <c r="S129" s="32"/>
    </row>
    <row r="130" spans="2:19">
      <c r="B130" s="30"/>
      <c r="C130" s="117" t="s">
        <v>131</v>
      </c>
      <c r="D130" s="832">
        <v>50008026</v>
      </c>
      <c r="E130" s="832"/>
      <c r="F130" s="2"/>
      <c r="G130" s="679" t="s">
        <v>1942</v>
      </c>
      <c r="H130" s="926"/>
      <c r="I130" s="927"/>
      <c r="J130" s="2"/>
      <c r="K130" s="2"/>
      <c r="L130" s="2"/>
      <c r="M130" s="2"/>
      <c r="N130" s="2"/>
      <c r="O130" s="2"/>
      <c r="P130" s="2"/>
      <c r="Q130" s="2"/>
      <c r="R130" s="2"/>
      <c r="S130" s="32"/>
    </row>
    <row r="131" spans="2:19">
      <c r="B131" s="30"/>
      <c r="C131" s="117" t="s">
        <v>132</v>
      </c>
      <c r="D131" s="832">
        <v>30008026</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1010</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MZ8En/16u2J9zH2wxlbIKKcrCqjHWqgmgvZNBwN1UgVueCMlMnodu7cCkNAANXS9+IX2l60nLiYgQHXJnx+MkA==" saltValue="bqmsZSx8YXKb7n3S3Tg5og=="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c r="M55" s="923" t="str">
        <f>L53&amp;IF(L53="","",", ")&amp;L54&amp;IF(L55="","","  ")&amp;IF(L55="","",TEXT(L55,"00000"))</f>
        <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c r="E58" s="829">
        <v>5.95</v>
      </c>
      <c r="F58" s="830"/>
      <c r="G58" s="113">
        <f t="shared" ref="G58:G63" si="3">D58*E58</f>
        <v>0</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c r="E120" s="934"/>
      <c r="F120" s="900" t="s">
        <v>830</v>
      </c>
      <c r="G120" s="901"/>
      <c r="H120" s="845"/>
      <c r="I120" s="846"/>
      <c r="J120" s="344"/>
      <c r="K120" s="344"/>
      <c r="L120" s="351"/>
      <c r="M120" s="352"/>
      <c r="N120" s="350"/>
      <c r="P120" s="2"/>
      <c r="Q120" s="2"/>
      <c r="R120" s="2"/>
      <c r="S120" s="32"/>
    </row>
    <row r="121" spans="2:19" ht="12.75"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75"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75" customHeight="1">
      <c r="B125" s="30"/>
      <c r="C125" s="117" t="s">
        <v>136</v>
      </c>
      <c r="D125" s="834"/>
      <c r="E125" s="835"/>
      <c r="F125" s="474"/>
      <c r="G125" s="936"/>
      <c r="H125" s="845"/>
      <c r="I125" s="846"/>
      <c r="J125" s="344"/>
      <c r="K125" s="344"/>
      <c r="L125" s="344"/>
      <c r="M125" s="344"/>
      <c r="N125" s="2"/>
      <c r="O125" s="2"/>
      <c r="P125" s="2"/>
      <c r="Q125" s="2"/>
      <c r="R125" s="2"/>
      <c r="S125" s="32"/>
    </row>
    <row r="126" spans="2:19" ht="12.75"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828"/>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M1" zoomScaleNormal="100" workbookViewId="0">
      <selection activeCell="W14" sqref="W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HartfordCRCPTN_2017061655249</v>
      </c>
      <c r="E2" s="1002"/>
      <c r="F2" s="1001" t="s">
        <v>1164</v>
      </c>
      <c r="G2" s="1001"/>
      <c r="H2" s="1003">
        <f>COUNTIF(B9:B500,"Seat")</f>
        <v>6</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30008026</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None</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1982</v>
      </c>
      <c r="F9" s="707" t="str">
        <f>("LN"&amp;SUM(RIGHT(D2,10)+1))</f>
        <v>LN7061655250</v>
      </c>
      <c r="G9" s="708" t="str">
        <f>(F9&amp;"@comcast.com")</f>
        <v>LN7061655250@comcast.com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1983</v>
      </c>
      <c r="F10" s="707" t="str">
        <f>("LN"&amp;SUM(RIGHT(D2,10)+2))</f>
        <v>LN7061655251</v>
      </c>
      <c r="G10" s="708" t="str">
        <f t="shared" ref="G10:G14" si="0">(F10&amp;"@comcast.com")</f>
        <v>LN7061655251@comcast.com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1987</v>
      </c>
      <c r="F11" s="707" t="str">
        <f>("LN"&amp;SUM(RIGHT(D2,10)+3))</f>
        <v>LN7061655252</v>
      </c>
      <c r="G11" s="708" t="str">
        <f t="shared" si="0"/>
        <v>LN7061655252@comcast.com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945</v>
      </c>
      <c r="E12" s="707" t="s">
        <v>1988</v>
      </c>
      <c r="F12" s="707" t="str">
        <f>("LN"&amp;SUM(RIGHT(D2,10)+5))</f>
        <v>LN7061655254</v>
      </c>
      <c r="G12" s="708" t="str">
        <f t="shared" si="0"/>
        <v>LN7061655254@comcast.com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1984</v>
      </c>
      <c r="F13" s="707" t="str">
        <f>("LN"&amp;SUM(RIGHT(D2,10)+6))</f>
        <v>LN7061655255</v>
      </c>
      <c r="G13" s="708" t="str">
        <f t="shared" si="0"/>
        <v>LN7061655255@comcast.com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1947</v>
      </c>
      <c r="E14" s="707" t="s">
        <v>1985</v>
      </c>
      <c r="F14" s="707" t="str">
        <f>("LN"&amp;SUM(RIGHT(D2,10)+7))</f>
        <v>LN7061655256</v>
      </c>
      <c r="G14" s="708" t="str">
        <f t="shared" si="0"/>
        <v>LN7061655256@comcast.com</v>
      </c>
      <c r="H14" s="707" t="s">
        <v>6</v>
      </c>
      <c r="I14" s="709"/>
      <c r="J14" s="710"/>
      <c r="K14" s="707" t="s">
        <v>893</v>
      </c>
      <c r="L14" s="707"/>
      <c r="M14" s="707"/>
      <c r="N14" s="707"/>
      <c r="O14" s="707"/>
      <c r="P14" s="707"/>
      <c r="Q14" s="709"/>
      <c r="R14" s="707"/>
      <c r="S14" s="709"/>
      <c r="T14" s="707"/>
      <c r="U14" s="714"/>
      <c r="V14" s="715"/>
      <c r="W14" s="707"/>
    </row>
    <row r="15" spans="1:25">
      <c r="A15" s="317">
        <v>7</v>
      </c>
      <c r="B15" s="325"/>
      <c r="C15" s="327"/>
      <c r="D15" s="327"/>
      <c r="E15" s="325"/>
      <c r="F15" s="325"/>
      <c r="G15" s="325"/>
      <c r="H15" s="325"/>
      <c r="I15" s="326"/>
      <c r="J15" s="482"/>
      <c r="K15" s="327"/>
      <c r="L15" s="327"/>
      <c r="M15" s="325"/>
      <c r="N15" s="325"/>
      <c r="O15" s="325"/>
      <c r="P15" s="325"/>
      <c r="Q15" s="326"/>
      <c r="R15" s="327"/>
      <c r="S15" s="326"/>
      <c r="T15" s="327"/>
      <c r="U15" s="480"/>
      <c r="V15" s="481"/>
      <c r="W15" s="325"/>
      <c r="X15" s="325"/>
      <c r="Y15" s="325"/>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Pv3lRjh2tHzPC8isVpj8K4OPATUfemTS0hRMt4Wp3ja814QrQDolY/Jp6VXMOyAJ8nTy/jYN022VKKU9fNJBow==" saltValue="GgfYj8w0T1L2ajhCLzRASQ=="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IF($H$6="None",SEATDETAILSFORSIMON,CordlessSeatPurposes)</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9861655251</v>
      </c>
      <c r="I105" s="1085"/>
      <c r="J105" s="1162"/>
    </row>
    <row r="106" spans="1:10" ht="15" customHeight="1">
      <c r="A106" s="1083" t="s">
        <v>89</v>
      </c>
      <c r="B106" s="1084"/>
      <c r="C106" s="1087" t="str">
        <f ca="1">IF(INDIRECT("'Sales Order Form 3'!$D$6")="","",INDIRECT("'Sales Order Form 3'!$D$6"))</f>
        <v>HartfordCRCPTN_2017061655249</v>
      </c>
      <c r="D106" s="1087"/>
      <c r="E106" s="1087"/>
      <c r="F106" s="1084" t="s">
        <v>92</v>
      </c>
      <c r="G106" s="1084"/>
      <c r="H106" s="1157">
        <f ca="1">IF(INDIRECT("'Sales Order Form 3'!$D$15")="","",INDIRECT("'Sales Order Form 3'!$D$15"))</f>
        <v>9861655252</v>
      </c>
      <c r="I106" s="1157"/>
      <c r="J106" s="1158"/>
    </row>
    <row r="107" spans="1:10" ht="15" customHeight="1">
      <c r="A107" s="1083" t="s">
        <v>90</v>
      </c>
      <c r="B107" s="1084"/>
      <c r="C107" s="1089" t="str">
        <f ca="1">IF(INDIRECT("'Sales Order Form 3'!$D$8")="","",INDIRECT("'Sales Order Form 3'!$D$8"))</f>
        <v>FName LName2017061655251</v>
      </c>
      <c r="D107" s="1089"/>
      <c r="E107" s="1089"/>
      <c r="F107" s="1084" t="s">
        <v>93</v>
      </c>
      <c r="G107" s="1084"/>
      <c r="H107" s="1157">
        <f ca="1">IF(INDIRECT("'Sales Order Form 3'!$D$16")="","",INDIRECT("'Sales Order Form 3'!$D$16"))</f>
        <v>9861655252</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email_61655252@maildrop.cc</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 ACTION ST</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HARTFORD, CT  06120</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24</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HartfordCRCPTN_61655253</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9861655253</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9861655253</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email_61655254@maildrop.cc</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203.60000000000002</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203.60000000000002</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119.8</v>
      </c>
      <c r="I189" s="1184"/>
      <c r="J189" s="1185"/>
    </row>
    <row r="190" spans="1:10">
      <c r="A190" s="1180" t="s">
        <v>95</v>
      </c>
      <c r="B190" s="1181"/>
      <c r="C190" s="1181"/>
      <c r="D190" s="1181"/>
      <c r="E190" s="1181"/>
      <c r="F190" s="1181"/>
      <c r="G190" s="1182"/>
      <c r="H190" s="1183">
        <f ca="1">IF(INDIRECT("'Sales Order Form 3'!$M$29")="","",INDIRECT("'Sales Order Form 3'!$M$29"))</f>
        <v>99</v>
      </c>
      <c r="I190" s="1184"/>
      <c r="J190" s="1185"/>
    </row>
    <row r="191" spans="1:10">
      <c r="A191" s="1180" t="s">
        <v>64</v>
      </c>
      <c r="B191" s="1181"/>
      <c r="C191" s="1181"/>
      <c r="D191" s="1181"/>
      <c r="E191" s="1181"/>
      <c r="F191" s="1181"/>
      <c r="G191" s="1182"/>
      <c r="H191" s="1183">
        <f ca="1">IF(INDIRECT("'Sales Order Form 3'!$M$32")="","",INDIRECT("'Sales Order Form 3'!$M$32"))</f>
        <v>218.8</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HartfordCRCPTN_2017061655249</v>
      </c>
      <c r="D105" s="1087"/>
      <c r="E105" s="1087"/>
      <c r="F105" s="1084" t="s">
        <v>91</v>
      </c>
      <c r="G105" s="1084"/>
      <c r="H105" s="1085"/>
      <c r="I105" s="1085"/>
      <c r="J105" s="1162"/>
    </row>
    <row r="106" spans="1:10" ht="15" customHeight="1">
      <c r="A106" s="1083" t="s">
        <v>89</v>
      </c>
      <c r="B106" s="1084"/>
      <c r="C106" s="1087" t="str">
        <f ca="1">IF(INDIRECT("'Sales Order Form 3'!$D$7")="","",INDIRECT("'Sales Order Form 3'!$D$7"))</f>
        <v>HartfordCRCPTN_2017061655250</v>
      </c>
      <c r="D106" s="1087"/>
      <c r="E106" s="1087"/>
      <c r="F106" s="1084" t="s">
        <v>92</v>
      </c>
      <c r="G106" s="1084"/>
      <c r="H106" s="1157">
        <f ca="1">IF(INDIRECT("'Sales Order Form 3'!$D$15")="","",INDIRECT("'Sales Order Form 3'!$D$15"))</f>
        <v>9861655252</v>
      </c>
      <c r="I106" s="1157"/>
      <c r="J106" s="1158"/>
    </row>
    <row r="107" spans="1:10" ht="15" customHeight="1">
      <c r="A107" s="1083" t="s">
        <v>90</v>
      </c>
      <c r="B107" s="1084"/>
      <c r="C107" s="1089"/>
      <c r="D107" s="1089"/>
      <c r="E107" s="1089"/>
      <c r="F107" s="1084" t="s">
        <v>93</v>
      </c>
      <c r="G107" s="1084"/>
      <c r="H107" s="1157">
        <f ca="1">IF(INDIRECT("'Sales Order Form 3'!$D$16")="","",INDIRECT("'Sales Order Form 3'!$D$16"))</f>
        <v>9861655252</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9861655253</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
      </c>
      <c r="D194" s="1087"/>
      <c r="E194" s="1087"/>
      <c r="F194" s="1084" t="s">
        <v>91</v>
      </c>
      <c r="G194" s="1084"/>
      <c r="H194" s="1212"/>
      <c r="I194" s="1212"/>
      <c r="J194" s="1213"/>
    </row>
    <row r="195" spans="1:10">
      <c r="A195" s="1083" t="s">
        <v>89</v>
      </c>
      <c r="B195" s="1084"/>
      <c r="C195" s="1087" t="str">
        <f ca="1">IF(INDIRECT("'Sales Order Form 4'!$D$7")="","",INDIRECT("'Sales Order Form 4'!$D$7"))</f>
        <v/>
      </c>
      <c r="D195" s="1087"/>
      <c r="E195" s="1087"/>
      <c r="F195" s="1084" t="s">
        <v>92</v>
      </c>
      <c r="G195" s="1084"/>
      <c r="H195" s="1212"/>
      <c r="I195" s="1212"/>
      <c r="J195" s="1213"/>
    </row>
    <row r="196" spans="1:10">
      <c r="A196" s="1083" t="s">
        <v>90</v>
      </c>
      <c r="B196" s="1084"/>
      <c r="C196" s="1089" t="str">
        <f ca="1">IF(INDIRECT("'Sales Order Form 4'!$D$8")="","",INDIRECT("'Sales Order Form 4'!$D$8"))</f>
        <v/>
      </c>
      <c r="D196" s="1089"/>
      <c r="E196" s="1089"/>
      <c r="F196" s="1084" t="s">
        <v>93</v>
      </c>
      <c r="G196" s="1084"/>
      <c r="H196" s="1212"/>
      <c r="I196" s="1212"/>
      <c r="J196" s="1213"/>
    </row>
    <row r="197" spans="1:10">
      <c r="A197" s="1083" t="s">
        <v>1302</v>
      </c>
      <c r="B197" s="1084"/>
      <c r="C197" s="1089" t="str">
        <f ca="1">IF(INDIRECT("'Sales Order Form 4'!$D$9")="","",INDIRECT("'Sales Order Form 4'!$D$9"))</f>
        <v/>
      </c>
      <c r="D197" s="1089"/>
      <c r="E197" s="1089"/>
      <c r="F197" s="1084" t="s">
        <v>15</v>
      </c>
      <c r="G197" s="1084"/>
      <c r="H197" s="1086" t="str">
        <f ca="1">IF(INDIRECT("'Sales Order Form 4'!$D$17")="","",INDIRECT("'Sales Order Form 4'!$D$17"))</f>
        <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
      </c>
      <c r="I198" s="1089"/>
      <c r="J198" s="1090"/>
    </row>
    <row r="199" spans="1:10">
      <c r="A199" s="1083" t="s">
        <v>11</v>
      </c>
      <c r="B199" s="1084"/>
      <c r="C199" s="1089" t="str">
        <f ca="1">IF(INDIRECT("'Sales Order Form 4'!$D$11")="","",INDIRECT("'Sales Order Form 4'!$D$11"))</f>
        <v/>
      </c>
      <c r="D199" s="1089"/>
      <c r="E199" s="1089"/>
      <c r="F199" s="1170" t="s">
        <v>1324</v>
      </c>
      <c r="G199" s="1170"/>
      <c r="H199" s="1171" t="str">
        <f ca="1">IF(INDIRECT("'Sales Order Form 4'!$M$53")="","",INDIRECT("'Sales Order Form 4'!$M$53"))</f>
        <v xml:space="preserve">  </v>
      </c>
      <c r="I199" s="1172"/>
      <c r="J199" s="1173"/>
    </row>
    <row r="200" spans="1:10">
      <c r="A200" s="1083" t="s">
        <v>13</v>
      </c>
      <c r="B200" s="1084"/>
      <c r="C200" s="1089" t="str">
        <f ca="1">IF(INDIRECT("'Sales Order Form 4'!$D$12")="","",INDIRECT("'Sales Order Form 4'!$D$12"))</f>
        <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t="str">
        <f ca="1">IF(INDIRECT("'Sales Order Form 4'!$L$33")="","",INDIRECT("'Sales Order Form 4'!$L$33"))</f>
        <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
      </c>
      <c r="D206" s="1087"/>
      <c r="E206" s="1087"/>
      <c r="F206" s="1084" t="s">
        <v>14</v>
      </c>
      <c r="G206" s="1084"/>
      <c r="H206" s="1210"/>
      <c r="I206" s="1210"/>
      <c r="J206" s="1211"/>
    </row>
    <row r="207" spans="1:10">
      <c r="A207" s="1083" t="s">
        <v>1302</v>
      </c>
      <c r="B207" s="1084"/>
      <c r="C207" s="1087" t="str">
        <f ca="1">IF(INDIRECT("'Sales Order Form 4'!$L$10")="","",INDIRECT("'Sales Order Form 4'!$L$10"))</f>
        <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
      </c>
      <c r="D209" s="1087"/>
      <c r="E209" s="1087"/>
      <c r="F209" s="1084" t="s">
        <v>15</v>
      </c>
      <c r="G209" s="1084"/>
      <c r="H209" s="1086" t="str">
        <f ca="1">IF(INDIRECT("'Sales Order Form 4'!$L$17")="","",INDIRECT("'Sales Order Form 4'!$L$17"))</f>
        <v/>
      </c>
      <c r="I209" s="1087"/>
      <c r="J209" s="1088"/>
    </row>
    <row r="210" spans="1:10">
      <c r="A210" s="1083" t="s">
        <v>13</v>
      </c>
      <c r="B210" s="1084"/>
      <c r="C210" s="1087" t="str">
        <f ca="1">IF(INDIRECT("'Sales Order Form 4'!$L$13")="","",INDIRECT("'Sales Order Form 4'!$L$13"))</f>
        <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0</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f ca="1">IF(INDIRECT("'Sales Order Form 4'!$M$71")="","",INDIRECT("'Sales Order Form 4'!$M$71"))</f>
        <v>0</v>
      </c>
      <c r="I277" s="1184"/>
      <c r="J277" s="1185"/>
    </row>
    <row r="278" spans="1:10">
      <c r="A278" s="1180" t="s">
        <v>62</v>
      </c>
      <c r="B278" s="1181"/>
      <c r="C278" s="1181"/>
      <c r="D278" s="1181"/>
      <c r="E278" s="1181"/>
      <c r="F278" s="1181"/>
      <c r="G278" s="1182"/>
      <c r="H278" s="1183">
        <f ca="1">IF(INDIRECT("'Sales Order Form 4'!$M$28")="","",INDIRECT("'Sales Order Form 4'!$M$28"))</f>
        <v>0</v>
      </c>
      <c r="I278" s="1184"/>
      <c r="J278" s="1185"/>
    </row>
    <row r="279" spans="1:10">
      <c r="A279" s="1180" t="s">
        <v>95</v>
      </c>
      <c r="B279" s="1181"/>
      <c r="C279" s="1181"/>
      <c r="D279" s="1181"/>
      <c r="E279" s="1181"/>
      <c r="F279" s="1181"/>
      <c r="G279" s="1182"/>
      <c r="H279" s="1183">
        <f ca="1">IF(INDIRECT("'Sales Order Form 4'!$M$29")="","",INDIRECT("'Sales Order Form 4'!$M$29"))</f>
        <v>99</v>
      </c>
      <c r="I279" s="1184"/>
      <c r="J279" s="1185"/>
    </row>
    <row r="280" spans="1:10">
      <c r="A280" s="1180" t="s">
        <v>64</v>
      </c>
      <c r="B280" s="1181"/>
      <c r="C280" s="1181"/>
      <c r="D280" s="1181"/>
      <c r="E280" s="1181"/>
      <c r="F280" s="1181"/>
      <c r="G280" s="1182"/>
      <c r="H280" s="1183">
        <f ca="1">IF(INDIRECT("'Sales Order Form 4'!$M$32")="","",INDIRECT("'Sales Order Form 4'!$M$32"))</f>
        <v>99</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HartfordCRCPTN_2017061655249</v>
      </c>
      <c r="D654" s="1087"/>
      <c r="E654" s="1087"/>
      <c r="F654" s="1084" t="s">
        <v>91</v>
      </c>
      <c r="G654" s="1084"/>
      <c r="H654" s="1085"/>
      <c r="I654" s="1085"/>
      <c r="J654" s="1162"/>
    </row>
    <row r="655" spans="1:10" ht="15" customHeight="1">
      <c r="A655" s="1083" t="s">
        <v>89</v>
      </c>
      <c r="B655" s="1084"/>
      <c r="C655" s="1087" t="str">
        <f ca="1">IF(INDIRECT("'Sales Order Form 3'!$D$7")="","",INDIRECT("'Sales Order Form 3'!$D$7"))</f>
        <v>HartfordCRCPTN_2017061655250</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LName2017061655251</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email_61655252@maildrop.cc</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 ACTION ST</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HARTFORD, CT  06120</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24</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HartfordCRCPTN_61655253</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email_61655254@maildrop.cc</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203.60000000000002</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203.60000000000002</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119.8</v>
      </c>
      <c r="I738" s="1184"/>
      <c r="J738" s="1185"/>
    </row>
    <row r="739" spans="1:10">
      <c r="A739" s="1180" t="s">
        <v>95</v>
      </c>
      <c r="B739" s="1181"/>
      <c r="C739" s="1181"/>
      <c r="D739" s="1181"/>
      <c r="E739" s="1181"/>
      <c r="F739" s="1181"/>
      <c r="G739" s="1182"/>
      <c r="H739" s="1183">
        <f ca="1">IF(INDIRECT("'Sales Order Form 3'!$M$29")="","",INDIRECT("'Sales Order Form 3'!$M$29"))</f>
        <v>99</v>
      </c>
      <c r="I739" s="1184"/>
      <c r="J739" s="1185"/>
    </row>
    <row r="740" spans="1:10">
      <c r="A740" s="1180" t="s">
        <v>64</v>
      </c>
      <c r="B740" s="1181"/>
      <c r="C740" s="1181"/>
      <c r="D740" s="1181"/>
      <c r="E740" s="1181"/>
      <c r="F740" s="1181"/>
      <c r="G740" s="1182"/>
      <c r="H740" s="1183">
        <f ca="1">IF(INDIRECT("'Sales Order Form 3'!$M$32")="","",INDIRECT("'Sales Order Form 3'!$M$32"))</f>
        <v>218.8</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
      </c>
      <c r="D743" s="1087"/>
      <c r="E743" s="1087"/>
      <c r="F743" s="1084" t="s">
        <v>91</v>
      </c>
      <c r="G743" s="1084"/>
      <c r="H743" s="1212"/>
      <c r="I743" s="1212"/>
      <c r="J743" s="1213"/>
    </row>
    <row r="744" spans="1:10">
      <c r="A744" s="1083" t="s">
        <v>89</v>
      </c>
      <c r="B744" s="1084"/>
      <c r="C744" s="1087" t="str">
        <f ca="1">IF(INDIRECT("'Sales Order Form 4'!$D$7")="","",INDIRECT("'Sales Order Form 4'!$D$7"))</f>
        <v/>
      </c>
      <c r="D744" s="1087"/>
      <c r="E744" s="1087"/>
      <c r="F744" s="1084" t="s">
        <v>92</v>
      </c>
      <c r="G744" s="1084"/>
      <c r="H744" s="1212"/>
      <c r="I744" s="1212"/>
      <c r="J744" s="1213"/>
    </row>
    <row r="745" spans="1:10">
      <c r="A745" s="1083" t="s">
        <v>90</v>
      </c>
      <c r="B745" s="1084"/>
      <c r="C745" s="1089" t="str">
        <f ca="1">IF(INDIRECT("'Sales Order Form 4'!$D$8")="","",INDIRECT("'Sales Order Form 4'!$D$8"))</f>
        <v/>
      </c>
      <c r="D745" s="1089"/>
      <c r="E745" s="1089"/>
      <c r="F745" s="1084" t="s">
        <v>93</v>
      </c>
      <c r="G745" s="1084"/>
      <c r="H745" s="1212"/>
      <c r="I745" s="1212"/>
      <c r="J745" s="1213"/>
    </row>
    <row r="746" spans="1:10">
      <c r="A746" s="1083" t="s">
        <v>1302</v>
      </c>
      <c r="B746" s="1084"/>
      <c r="C746" s="1089" t="str">
        <f ca="1">IF(INDIRECT("'Sales Order Form 4'!$D$9")="","",INDIRECT("'Sales Order Form 4'!$D$9"))</f>
        <v/>
      </c>
      <c r="D746" s="1089"/>
      <c r="E746" s="1089"/>
      <c r="F746" s="1084" t="s">
        <v>15</v>
      </c>
      <c r="G746" s="1084"/>
      <c r="H746" s="1086" t="str">
        <f ca="1">IF(INDIRECT("'Sales Order Form 4'!$D$17")="","",INDIRECT("'Sales Order Form 4'!$D$17"))</f>
        <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
      </c>
      <c r="I747" s="1089"/>
      <c r="J747" s="1090"/>
    </row>
    <row r="748" spans="1:10">
      <c r="A748" s="1083" t="s">
        <v>11</v>
      </c>
      <c r="B748" s="1084"/>
      <c r="C748" s="1089" t="str">
        <f ca="1">IF(INDIRECT("'Sales Order Form 4'!$D$11")="","",INDIRECT("'Sales Order Form 4'!$D$11"))</f>
        <v/>
      </c>
      <c r="D748" s="1089"/>
      <c r="E748" s="1089"/>
      <c r="F748" s="1170" t="s">
        <v>1324</v>
      </c>
      <c r="G748" s="1170"/>
      <c r="H748" s="1171" t="str">
        <f ca="1">IF(INDIRECT("'Sales Order Form 4'!$M$53")="","",INDIRECT("'Sales Order Form 4'!$M$53"))</f>
        <v xml:space="preserve">  </v>
      </c>
      <c r="I748" s="1172"/>
      <c r="J748" s="1173"/>
    </row>
    <row r="749" spans="1:10">
      <c r="A749" s="1083" t="s">
        <v>13</v>
      </c>
      <c r="B749" s="1084"/>
      <c r="C749" s="1089" t="str">
        <f ca="1">IF(INDIRECT("'Sales Order Form 4'!$D$12")="","",INDIRECT("'Sales Order Form 4'!$D$12"))</f>
        <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24</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
      </c>
      <c r="D755" s="1087"/>
      <c r="E755" s="1087"/>
      <c r="F755" s="1084" t="s">
        <v>14</v>
      </c>
      <c r="G755" s="1084"/>
      <c r="H755" s="1210"/>
      <c r="I755" s="1210"/>
      <c r="J755" s="1211"/>
    </row>
    <row r="756" spans="1:10">
      <c r="A756" s="1083" t="s">
        <v>1302</v>
      </c>
      <c r="B756" s="1084"/>
      <c r="C756" s="1087" t="str">
        <f ca="1">IF(INDIRECT("'Sales Order Form 4'!$L$10")="","",INDIRECT("'Sales Order Form 4'!$L$10"))</f>
        <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
      </c>
      <c r="D758" s="1087"/>
      <c r="E758" s="1087"/>
      <c r="F758" s="1084" t="s">
        <v>15</v>
      </c>
      <c r="G758" s="1084"/>
      <c r="H758" s="1086" t="str">
        <f ca="1">IF(INDIRECT("'Sales Order Form 4'!$L$17")="","",INDIRECT("'Sales Order Form 4'!$L$17"))</f>
        <v/>
      </c>
      <c r="I758" s="1087"/>
      <c r="J758" s="1088"/>
    </row>
    <row r="759" spans="1:10">
      <c r="A759" s="1083" t="s">
        <v>13</v>
      </c>
      <c r="B759" s="1084"/>
      <c r="C759" s="1087" t="str">
        <f ca="1">IF(INDIRECT("'Sales Order Form 4'!$L$13")="","",INDIRECT("'Sales Order Form 4'!$L$13"))</f>
        <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0</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f ca="1">IF(INDIRECT("'Sales Order Form 4'!$M$71")="","",INDIRECT("'Sales Order Form 4'!$M$71"))</f>
        <v>0</v>
      </c>
      <c r="I826" s="1184"/>
      <c r="J826" s="1185"/>
    </row>
    <row r="827" spans="1:10">
      <c r="A827" s="1180" t="s">
        <v>62</v>
      </c>
      <c r="B827" s="1181"/>
      <c r="C827" s="1181"/>
      <c r="D827" s="1181"/>
      <c r="E827" s="1181"/>
      <c r="F827" s="1181"/>
      <c r="G827" s="1182"/>
      <c r="H827" s="1183">
        <f ca="1">IF(INDIRECT("'Sales Order Form 4'!$M$28")="","",INDIRECT("'Sales Order Form 4'!$M$28"))</f>
        <v>0</v>
      </c>
      <c r="I827" s="1184"/>
      <c r="J827" s="1185"/>
    </row>
    <row r="828" spans="1:10">
      <c r="A828" s="1180" t="s">
        <v>95</v>
      </c>
      <c r="B828" s="1181"/>
      <c r="C828" s="1181"/>
      <c r="D828" s="1181"/>
      <c r="E828" s="1181"/>
      <c r="F828" s="1181"/>
      <c r="G828" s="1182"/>
      <c r="H828" s="1183">
        <f ca="1">IF(INDIRECT("'Sales Order Form 4'!$M$29")="","",INDIRECT("'Sales Order Form 4'!$M$29"))</f>
        <v>99</v>
      </c>
      <c r="I828" s="1184"/>
      <c r="J828" s="1185"/>
    </row>
    <row r="829" spans="1:10">
      <c r="A829" s="1180" t="s">
        <v>64</v>
      </c>
      <c r="B829" s="1181"/>
      <c r="C829" s="1181"/>
      <c r="D829" s="1181"/>
      <c r="E829" s="1181"/>
      <c r="F829" s="1181"/>
      <c r="G829" s="1182"/>
      <c r="H829" s="1183">
        <f ca="1">IF(INDIRECT("'Sales Order Form 4'!$M$32")="","",INDIRECT("'Sales Order Form 4'!$M$32"))</f>
        <v>99</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1996</v>
      </c>
      <c r="D4" s="1353"/>
      <c r="E4" s="1353"/>
      <c r="F4" s="498" t="s">
        <v>3</v>
      </c>
      <c r="G4" s="1354" t="s">
        <v>776</v>
      </c>
      <c r="H4" s="1354"/>
      <c r="I4" s="1355"/>
    </row>
    <row r="5" spans="1:9">
      <c r="A5" s="487"/>
      <c r="B5" s="499" t="s">
        <v>1213</v>
      </c>
      <c r="C5" s="500" t="s">
        <v>1991</v>
      </c>
      <c r="D5" s="1356"/>
      <c r="E5" s="1356"/>
      <c r="F5" s="501" t="s">
        <v>4</v>
      </c>
      <c r="G5" s="1357" t="s">
        <v>1992</v>
      </c>
      <c r="H5" s="1357"/>
      <c r="I5" s="1358"/>
    </row>
    <row r="6" spans="1:9" ht="15.75" thickBot="1">
      <c r="A6" s="487"/>
      <c r="B6" s="502" t="s">
        <v>2</v>
      </c>
      <c r="C6" s="503" t="s">
        <v>1989</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2002</v>
      </c>
      <c r="E8" s="1291"/>
      <c r="F8" s="1360"/>
      <c r="G8" s="1360"/>
      <c r="H8" s="1361"/>
      <c r="I8" s="1362"/>
    </row>
    <row r="9" spans="1:9">
      <c r="A9" s="487"/>
      <c r="B9" s="1317" t="s">
        <v>1216</v>
      </c>
      <c r="C9" s="1318"/>
      <c r="D9" s="1319">
        <v>9861655254</v>
      </c>
      <c r="E9" s="1319"/>
      <c r="F9" s="1320"/>
      <c r="G9" s="1320"/>
      <c r="H9" s="1321"/>
      <c r="I9" s="1322"/>
    </row>
    <row r="10" spans="1:9" ht="38.25">
      <c r="A10" s="487"/>
      <c r="B10" s="512" t="s">
        <v>1217</v>
      </c>
      <c r="C10" s="513"/>
      <c r="D10" s="514" t="s">
        <v>2003</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11" activePane="bottomRight" state="frozen"/>
      <selection pane="topRight" activeCell="J1" sqref="J1"/>
      <selection pane="bottomLeft" activeCell="A2" sqref="A2"/>
      <selection pane="bottomRight" activeCell="B26" sqref="B26"/>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4</v>
      </c>
    </row>
    <row r="4" spans="1:164" ht="15.75" thickBot="1">
      <c r="A4" s="599"/>
      <c r="B4" s="600"/>
      <c r="C4" s="569"/>
      <c r="D4" s="569"/>
      <c r="E4" s="569"/>
      <c r="F4" s="1381" t="s">
        <v>1600</v>
      </c>
      <c r="G4" s="1382"/>
      <c r="H4" s="1382"/>
      <c r="I4" s="1382"/>
      <c r="J4" s="1383"/>
      <c r="K4" s="1378" t="s">
        <v>1994</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4</v>
      </c>
    </row>
    <row r="5" spans="1:164">
      <c r="A5" s="681" t="s">
        <v>1015</v>
      </c>
      <c r="B5" s="601" t="s">
        <v>1996</v>
      </c>
      <c r="C5" s="569"/>
      <c r="D5" s="569"/>
      <c r="E5" s="569"/>
      <c r="F5" s="1381" t="s">
        <v>1602</v>
      </c>
      <c r="G5" s="1382"/>
      <c r="H5" s="1382"/>
      <c r="I5" s="1382"/>
      <c r="J5" s="1383"/>
      <c r="K5" s="1378" t="s">
        <v>1995</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24</v>
      </c>
      <c r="C6" s="569"/>
      <c r="D6" s="569"/>
      <c r="E6" s="569"/>
      <c r="F6" s="1384" t="s">
        <v>1604</v>
      </c>
      <c r="G6" s="1385"/>
      <c r="H6" s="1385"/>
      <c r="I6" s="1385"/>
      <c r="J6" s="1386"/>
      <c r="K6" s="1378" t="s">
        <v>1997</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1991</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1</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1989</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2002</v>
      </c>
      <c r="C12" s="569"/>
      <c r="D12" s="569"/>
      <c r="E12" s="569"/>
      <c r="F12" s="1384" t="s">
        <v>1611</v>
      </c>
      <c r="G12" s="1385"/>
      <c r="H12" s="1385"/>
      <c r="I12" s="1385"/>
      <c r="J12" s="1386"/>
      <c r="K12" s="1378">
        <v>9861655251</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9861655252</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1991</v>
      </c>
      <c r="C14" s="569"/>
      <c r="D14" s="569"/>
      <c r="E14" s="569"/>
      <c r="F14" s="1384" t="s">
        <v>1613</v>
      </c>
      <c r="G14" s="1385"/>
      <c r="H14" s="1385"/>
      <c r="I14" s="1385"/>
      <c r="J14" s="1386"/>
      <c r="K14" s="1378">
        <v>9861655252</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1998</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1989</v>
      </c>
      <c r="C16" s="569"/>
      <c r="D16" s="569"/>
      <c r="E16" s="569"/>
      <c r="F16" s="1384" t="s">
        <v>1615</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9861655254</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9861655255</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9861655255</v>
      </c>
      <c r="F21" s="1384" t="s">
        <v>1619</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2003</v>
      </c>
      <c r="F22" s="1384" t="s">
        <v>1620</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201121</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22222222</v>
      </c>
      <c r="F26" s="1384" t="s">
        <v>1626</v>
      </c>
      <c r="G26" s="1385"/>
      <c r="H26" s="1385"/>
      <c r="I26" s="1385"/>
      <c r="J26" s="1386"/>
      <c r="K26" s="1378" t="s">
        <v>6</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1975</v>
      </c>
      <c r="F27" s="1384" t="s">
        <v>1627</v>
      </c>
      <c r="G27" s="1385"/>
      <c r="H27" s="1385"/>
      <c r="I27" s="1385"/>
      <c r="J27" s="1386"/>
      <c r="K27" s="1378">
        <v>5218026</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1976</v>
      </c>
      <c r="F28" s="1381" t="s">
        <v>1629</v>
      </c>
      <c r="G28" s="1382"/>
      <c r="H28" s="1382"/>
      <c r="I28" s="1382"/>
      <c r="J28" s="1383"/>
      <c r="K28" s="1378">
        <v>50008026</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1977</v>
      </c>
      <c r="F29" s="1384" t="s">
        <v>1631</v>
      </c>
      <c r="G29" s="1385"/>
      <c r="H29" s="1385"/>
      <c r="I29" s="1385"/>
      <c r="J29" s="1386"/>
      <c r="K29" s="1378">
        <v>30008026</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2004</v>
      </c>
      <c r="F31" s="1381" t="s">
        <v>1635</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1978</v>
      </c>
      <c r="F32" s="1381" t="s">
        <v>1636</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2" t="s">
        <v>136</v>
      </c>
      <c r="B33" s="606" t="s">
        <v>2004</v>
      </c>
      <c r="F33" s="1381" t="s">
        <v>1637</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1979</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1010</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1980</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1999</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9" t="s">
        <v>1939</v>
      </c>
      <c r="B44" s="1440"/>
      <c r="F44" s="1381" t="s">
        <v>1647</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1993</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2000</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1991</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1989</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41"/>
      <c r="D51" s="1376"/>
      <c r="F51" s="1381" t="s">
        <v>1654</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2">
        <v>1</v>
      </c>
      <c r="B53" s="636"/>
      <c r="C53" s="579"/>
      <c r="D53" s="630"/>
      <c r="F53" s="1381" t="s">
        <v>1656</v>
      </c>
      <c r="G53" s="1382"/>
      <c r="H53" s="1382"/>
      <c r="I53" s="1382"/>
      <c r="J53" s="1383"/>
      <c r="K53" s="1378">
        <v>9861655253</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9861655253</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2001</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413">
        <v>1</v>
      </c>
      <c r="L69" s="1414"/>
      <c r="M69" s="1414"/>
      <c r="N69" s="1414"/>
      <c r="O69" s="1415"/>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413"/>
      <c r="L70" s="1414"/>
      <c r="M70" s="1414"/>
      <c r="N70" s="1414"/>
      <c r="O70" s="1415"/>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413" t="s">
        <v>1990</v>
      </c>
      <c r="L71" s="1414"/>
      <c r="M71" s="1414"/>
      <c r="N71" s="1414"/>
      <c r="O71" s="1415"/>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413" t="s">
        <v>510</v>
      </c>
      <c r="L72" s="1414"/>
      <c r="M72" s="1414"/>
      <c r="N72" s="1414"/>
      <c r="O72" s="1415"/>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413"/>
      <c r="L73" s="1414"/>
      <c r="M73" s="1414"/>
      <c r="N73" s="1414"/>
      <c r="O73" s="1415"/>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413" t="s">
        <v>1986</v>
      </c>
      <c r="L74" s="1414"/>
      <c r="M74" s="1414"/>
      <c r="N74" s="1414"/>
      <c r="O74" s="1415"/>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413" t="s">
        <v>377</v>
      </c>
      <c r="L75" s="1414"/>
      <c r="M75" s="1414"/>
      <c r="N75" s="1414"/>
      <c r="O75" s="1415"/>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387">
        <v>6120</v>
      </c>
      <c r="L76" s="1388"/>
      <c r="M76" s="1388"/>
      <c r="N76" s="1388"/>
      <c r="O76" s="138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6"/>
      <c r="G84" s="1417"/>
      <c r="H84" s="1417"/>
      <c r="I84" s="1417"/>
      <c r="J84" s="1417"/>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6"/>
      <c r="G108" s="1417"/>
      <c r="H108" s="1417"/>
      <c r="I108" s="1417"/>
      <c r="J108" s="1417"/>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5"/>
      <c r="K128" s="1403"/>
      <c r="L128" s="1404"/>
      <c r="M128" s="1404"/>
      <c r="N128" s="1404"/>
      <c r="O128" s="1406"/>
      <c r="P128" s="1403"/>
      <c r="Q128" s="1404"/>
      <c r="R128" s="1404"/>
      <c r="S128" s="1404"/>
      <c r="T128" s="1406"/>
      <c r="U128" s="1403"/>
      <c r="V128" s="1404"/>
      <c r="W128" s="1404"/>
      <c r="X128" s="1404"/>
      <c r="Y128" s="1406"/>
      <c r="Z128" s="1403"/>
      <c r="AA128" s="1404"/>
      <c r="AB128" s="1404"/>
      <c r="AC128" s="1404"/>
      <c r="AD128" s="1406"/>
      <c r="AE128" s="1403"/>
      <c r="AF128" s="1404"/>
      <c r="AG128" s="1404"/>
      <c r="AH128" s="1404"/>
      <c r="AI128" s="1406"/>
      <c r="AJ128" s="1403"/>
      <c r="AK128" s="1404"/>
      <c r="AL128" s="1404"/>
      <c r="AM128" s="1404"/>
      <c r="AN128" s="1406"/>
      <c r="AO128" s="1403"/>
      <c r="AP128" s="1404"/>
      <c r="AQ128" s="1404"/>
      <c r="AR128" s="1404"/>
      <c r="AS128" s="1406"/>
      <c r="AT128" s="1403"/>
      <c r="AU128" s="1404"/>
      <c r="AV128" s="1404"/>
      <c r="AW128" s="1404"/>
      <c r="AX128" s="1406"/>
      <c r="AY128" s="1403"/>
      <c r="AZ128" s="1404"/>
      <c r="BA128" s="1404"/>
      <c r="BB128" s="1404"/>
      <c r="BC128" s="1406"/>
      <c r="BD128" s="1403"/>
      <c r="BE128" s="1404"/>
      <c r="BF128" s="1404"/>
      <c r="BG128" s="1404"/>
      <c r="BH128" s="1406"/>
      <c r="BI128" s="1403"/>
      <c r="BJ128" s="1404"/>
      <c r="BK128" s="1404"/>
      <c r="BL128" s="1404"/>
      <c r="BM128" s="1406"/>
      <c r="BN128" s="1403"/>
      <c r="BO128" s="1404"/>
      <c r="BP128" s="1404"/>
      <c r="BQ128" s="1404"/>
      <c r="BR128" s="1406"/>
      <c r="BS128" s="1403"/>
      <c r="BT128" s="1404"/>
      <c r="BU128" s="1404"/>
      <c r="BV128" s="1404"/>
      <c r="BW128" s="1406"/>
      <c r="BX128" s="1403"/>
      <c r="BY128" s="1404"/>
      <c r="BZ128" s="1404"/>
      <c r="CA128" s="1404"/>
      <c r="CB128" s="1406"/>
      <c r="CC128" s="1403"/>
      <c r="CD128" s="1404"/>
      <c r="CE128" s="1404"/>
      <c r="CF128" s="1404"/>
      <c r="CG128" s="1406"/>
      <c r="CH128" s="1403"/>
      <c r="CI128" s="1404"/>
      <c r="CJ128" s="1404"/>
      <c r="CK128" s="1404"/>
      <c r="CL128" s="1406"/>
      <c r="CM128" s="1403"/>
      <c r="CN128" s="1404"/>
      <c r="CO128" s="1404"/>
      <c r="CP128" s="1404"/>
      <c r="CQ128" s="1406"/>
      <c r="CR128" s="1403"/>
      <c r="CS128" s="1404"/>
      <c r="CT128" s="1404"/>
      <c r="CU128" s="1404"/>
      <c r="CV128" s="1406"/>
      <c r="CW128" s="1403"/>
      <c r="CX128" s="1404"/>
      <c r="CY128" s="1404"/>
      <c r="CZ128" s="1404"/>
      <c r="DA128" s="1406"/>
      <c r="DB128" s="1403"/>
      <c r="DC128" s="1404"/>
      <c r="DD128" s="1404"/>
      <c r="DE128" s="1404"/>
      <c r="DF128" s="1406"/>
      <c r="DG128" s="1403"/>
      <c r="DH128" s="1404"/>
      <c r="DI128" s="1404"/>
      <c r="DJ128" s="1404"/>
      <c r="DK128" s="1406"/>
      <c r="DL128" s="1403"/>
      <c r="DM128" s="1404"/>
      <c r="DN128" s="1404"/>
      <c r="DO128" s="1404"/>
      <c r="DP128" s="1406"/>
      <c r="DQ128" s="1403"/>
      <c r="DR128" s="1404"/>
      <c r="DS128" s="1404"/>
      <c r="DT128" s="1404"/>
      <c r="DU128" s="1406"/>
      <c r="DV128" s="1403"/>
      <c r="DW128" s="1404"/>
      <c r="DX128" s="1404"/>
      <c r="DY128" s="1404"/>
      <c r="DZ128" s="1406"/>
      <c r="EA128" s="1403"/>
      <c r="EB128" s="1404"/>
      <c r="EC128" s="1404"/>
      <c r="ED128" s="1404"/>
      <c r="EE128" s="1406"/>
      <c r="EF128" s="1403"/>
      <c r="EG128" s="1404"/>
      <c r="EH128" s="1404"/>
      <c r="EI128" s="1404"/>
      <c r="EJ128" s="1406"/>
      <c r="EK128" s="1403"/>
      <c r="EL128" s="1404"/>
      <c r="EM128" s="1404"/>
      <c r="EN128" s="1404"/>
      <c r="EO128" s="1406"/>
      <c r="EP128" s="1403"/>
      <c r="EQ128" s="1404"/>
      <c r="ER128" s="1404"/>
      <c r="ES128" s="1404"/>
      <c r="ET128" s="1406"/>
      <c r="EU128" s="1403"/>
      <c r="EV128" s="1404"/>
      <c r="EW128" s="1404"/>
      <c r="EX128" s="1404"/>
      <c r="EY128" s="1406"/>
      <c r="EZ128" s="1403"/>
      <c r="FA128" s="1404"/>
      <c r="FB128" s="1404"/>
      <c r="FC128" s="1404"/>
      <c r="FD128" s="1406"/>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1981</v>
      </c>
      <c r="L130" s="1379"/>
      <c r="M130" s="1379"/>
      <c r="N130" s="1379"/>
      <c r="O130" s="1380"/>
      <c r="P130" s="1378"/>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8"/>
      <c r="L131" s="1419"/>
      <c r="M131" s="1419"/>
      <c r="N131" s="1419"/>
      <c r="O131" s="1420"/>
      <c r="P131" s="1418"/>
      <c r="Q131" s="1419"/>
      <c r="R131" s="1419"/>
      <c r="S131" s="1419"/>
      <c r="T131" s="1420"/>
      <c r="U131" s="1418"/>
      <c r="V131" s="1419"/>
      <c r="W131" s="1419"/>
      <c r="X131" s="1419"/>
      <c r="Y131" s="1420"/>
      <c r="Z131" s="1418"/>
      <c r="AA131" s="1419"/>
      <c r="AB131" s="1419"/>
      <c r="AC131" s="1419"/>
      <c r="AD131" s="1420"/>
      <c r="AE131" s="1418"/>
      <c r="AF131" s="1419"/>
      <c r="AG131" s="1419"/>
      <c r="AH131" s="1419"/>
      <c r="AI131" s="1420"/>
      <c r="AJ131" s="1418"/>
      <c r="AK131" s="1419"/>
      <c r="AL131" s="1419"/>
      <c r="AM131" s="1419"/>
      <c r="AN131" s="1420"/>
      <c r="AO131" s="1418"/>
      <c r="AP131" s="1419"/>
      <c r="AQ131" s="1419"/>
      <c r="AR131" s="1419"/>
      <c r="AS131" s="1420"/>
      <c r="AT131" s="1418"/>
      <c r="AU131" s="1419"/>
      <c r="AV131" s="1419"/>
      <c r="AW131" s="1419"/>
      <c r="AX131" s="1420"/>
      <c r="AY131" s="1418"/>
      <c r="AZ131" s="1419"/>
      <c r="BA131" s="1419"/>
      <c r="BB131" s="1419"/>
      <c r="BC131" s="1420"/>
      <c r="BD131" s="1418"/>
      <c r="BE131" s="1419"/>
      <c r="BF131" s="1419"/>
      <c r="BG131" s="1419"/>
      <c r="BH131" s="1420"/>
      <c r="BI131" s="1418"/>
      <c r="BJ131" s="1419"/>
      <c r="BK131" s="1419"/>
      <c r="BL131" s="1419"/>
      <c r="BM131" s="1420"/>
      <c r="BN131" s="1418"/>
      <c r="BO131" s="1419"/>
      <c r="BP131" s="1419"/>
      <c r="BQ131" s="1419"/>
      <c r="BR131" s="1420"/>
      <c r="BS131" s="1418"/>
      <c r="BT131" s="1419"/>
      <c r="BU131" s="1419"/>
      <c r="BV131" s="1419"/>
      <c r="BW131" s="1420"/>
      <c r="BX131" s="1418"/>
      <c r="BY131" s="1419"/>
      <c r="BZ131" s="1419"/>
      <c r="CA131" s="1419"/>
      <c r="CB131" s="1420"/>
      <c r="CC131" s="1418"/>
      <c r="CD131" s="1419"/>
      <c r="CE131" s="1419"/>
      <c r="CF131" s="1419"/>
      <c r="CG131" s="1420"/>
      <c r="CH131" s="1418"/>
      <c r="CI131" s="1419"/>
      <c r="CJ131" s="1419"/>
      <c r="CK131" s="1419"/>
      <c r="CL131" s="1420"/>
      <c r="CM131" s="1418"/>
      <c r="CN131" s="1419"/>
      <c r="CO131" s="1419"/>
      <c r="CP131" s="1419"/>
      <c r="CQ131" s="1420"/>
      <c r="CR131" s="1418"/>
      <c r="CS131" s="1419"/>
      <c r="CT131" s="1419"/>
      <c r="CU131" s="1419"/>
      <c r="CV131" s="1420"/>
      <c r="CW131" s="1418"/>
      <c r="CX131" s="1419"/>
      <c r="CY131" s="1419"/>
      <c r="CZ131" s="1419"/>
      <c r="DA131" s="1420"/>
      <c r="DB131" s="1418"/>
      <c r="DC131" s="1419"/>
      <c r="DD131" s="1419"/>
      <c r="DE131" s="1419"/>
      <c r="DF131" s="1420"/>
      <c r="DG131" s="1418"/>
      <c r="DH131" s="1419"/>
      <c r="DI131" s="1419"/>
      <c r="DJ131" s="1419"/>
      <c r="DK131" s="1420"/>
      <c r="DL131" s="1418"/>
      <c r="DM131" s="1419"/>
      <c r="DN131" s="1419"/>
      <c r="DO131" s="1419"/>
      <c r="DP131" s="1420"/>
      <c r="DQ131" s="1418"/>
      <c r="DR131" s="1419"/>
      <c r="DS131" s="1419"/>
      <c r="DT131" s="1419"/>
      <c r="DU131" s="1420"/>
      <c r="DV131" s="1418"/>
      <c r="DW131" s="1419"/>
      <c r="DX131" s="1419"/>
      <c r="DY131" s="1419"/>
      <c r="DZ131" s="1420"/>
      <c r="EA131" s="1418"/>
      <c r="EB131" s="1419"/>
      <c r="EC131" s="1419"/>
      <c r="ED131" s="1419"/>
      <c r="EE131" s="1420"/>
      <c r="EF131" s="1418"/>
      <c r="EG131" s="1419"/>
      <c r="EH131" s="1419"/>
      <c r="EI131" s="1419"/>
      <c r="EJ131" s="1420"/>
      <c r="EK131" s="1418"/>
      <c r="EL131" s="1419"/>
      <c r="EM131" s="1419"/>
      <c r="EN131" s="1419"/>
      <c r="EO131" s="1420"/>
      <c r="EP131" s="1418"/>
      <c r="EQ131" s="1419"/>
      <c r="ER131" s="1419"/>
      <c r="ES131" s="1419"/>
      <c r="ET131" s="1420"/>
      <c r="EU131" s="1418"/>
      <c r="EV131" s="1419"/>
      <c r="EW131" s="1419"/>
      <c r="EX131" s="1419"/>
      <c r="EY131" s="1420"/>
      <c r="EZ131" s="1418"/>
      <c r="FA131" s="1419"/>
      <c r="FB131" s="1419"/>
      <c r="FC131" s="1419"/>
      <c r="FD131" s="1420"/>
    </row>
    <row r="132" spans="6:160">
      <c r="F132" s="1381" t="s">
        <v>1689</v>
      </c>
      <c r="G132" s="1382"/>
      <c r="H132" s="1382"/>
      <c r="I132" s="1382"/>
      <c r="J132" s="1383"/>
      <c r="K132" s="1421"/>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21"/>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21"/>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21"/>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22" t="s">
        <v>1696</v>
      </c>
      <c r="G140" s="1423"/>
      <c r="H140" s="1423"/>
      <c r="I140" s="1423"/>
      <c r="J140" s="1424"/>
      <c r="K140" s="1425" t="str">
        <f>IFERROR(VLOOKUP(K139,promos,2,FALSE),"")</f>
        <v/>
      </c>
      <c r="L140" s="1426"/>
      <c r="M140" s="1426"/>
      <c r="N140" s="1426"/>
      <c r="O140" s="1427"/>
      <c r="P140" s="1425" t="str">
        <f>IFERROR(VLOOKUP(P139,promos,2,FALSE),"")</f>
        <v/>
      </c>
      <c r="Q140" s="1426"/>
      <c r="R140" s="1426"/>
      <c r="S140" s="1426"/>
      <c r="T140" s="1427"/>
      <c r="U140" s="1425" t="str">
        <f>IFERROR(VLOOKUP(U139,promos,2,FALSE),"")</f>
        <v/>
      </c>
      <c r="V140" s="1426"/>
      <c r="W140" s="1426"/>
      <c r="X140" s="1426"/>
      <c r="Y140" s="1427"/>
      <c r="Z140" s="1425" t="str">
        <f>IFERROR(VLOOKUP(Z139,promos,2,FALSE),"")</f>
        <v/>
      </c>
      <c r="AA140" s="1426"/>
      <c r="AB140" s="1426"/>
      <c r="AC140" s="1426"/>
      <c r="AD140" s="1427"/>
      <c r="AE140" s="1425" t="str">
        <f>IFERROR(VLOOKUP(AE139,promos,2,FALSE),"")</f>
        <v/>
      </c>
      <c r="AF140" s="1426"/>
      <c r="AG140" s="1426"/>
      <c r="AH140" s="1426"/>
      <c r="AI140" s="1427"/>
      <c r="AJ140" s="1425" t="str">
        <f>IFERROR(VLOOKUP(AJ139,promos,2,FALSE),"")</f>
        <v/>
      </c>
      <c r="AK140" s="1426"/>
      <c r="AL140" s="1426"/>
      <c r="AM140" s="1426"/>
      <c r="AN140" s="1427"/>
      <c r="AO140" s="1425" t="str">
        <f>IFERROR(VLOOKUP(AO139,promos,2,FALSE),"")</f>
        <v/>
      </c>
      <c r="AP140" s="1426"/>
      <c r="AQ140" s="1426"/>
      <c r="AR140" s="1426"/>
      <c r="AS140" s="1427"/>
      <c r="AT140" s="1425" t="str">
        <f>IFERROR(VLOOKUP(AT139,promos,2,FALSE),"")</f>
        <v/>
      </c>
      <c r="AU140" s="1426"/>
      <c r="AV140" s="1426"/>
      <c r="AW140" s="1426"/>
      <c r="AX140" s="1427"/>
      <c r="AY140" s="1425" t="str">
        <f>IFERROR(VLOOKUP(AY139,promos,2,FALSE),"")</f>
        <v/>
      </c>
      <c r="AZ140" s="1426"/>
      <c r="BA140" s="1426"/>
      <c r="BB140" s="1426"/>
      <c r="BC140" s="1427"/>
      <c r="BD140" s="1425" t="str">
        <f>IFERROR(VLOOKUP(BD139,promos,2,FALSE),"")</f>
        <v/>
      </c>
      <c r="BE140" s="1426"/>
      <c r="BF140" s="1426"/>
      <c r="BG140" s="1426"/>
      <c r="BH140" s="1427"/>
      <c r="BI140" s="1425" t="str">
        <f>IFERROR(VLOOKUP(BI139,promos,2,FALSE),"")</f>
        <v/>
      </c>
      <c r="BJ140" s="1426"/>
      <c r="BK140" s="1426"/>
      <c r="BL140" s="1426"/>
      <c r="BM140" s="1427"/>
      <c r="BN140" s="1425" t="str">
        <f>IFERROR(VLOOKUP(BN139,promos,2,FALSE),"")</f>
        <v/>
      </c>
      <c r="BO140" s="1426"/>
      <c r="BP140" s="1426"/>
      <c r="BQ140" s="1426"/>
      <c r="BR140" s="1427"/>
      <c r="BS140" s="1425" t="str">
        <f>IFERROR(VLOOKUP(BS139,promos,2,FALSE),"")</f>
        <v/>
      </c>
      <c r="BT140" s="1426"/>
      <c r="BU140" s="1426"/>
      <c r="BV140" s="1426"/>
      <c r="BW140" s="1427"/>
      <c r="BX140" s="1425" t="str">
        <f>IFERROR(VLOOKUP(BX139,promos,2,FALSE),"")</f>
        <v/>
      </c>
      <c r="BY140" s="1426"/>
      <c r="BZ140" s="1426"/>
      <c r="CA140" s="1426"/>
      <c r="CB140" s="1427"/>
      <c r="CC140" s="1425" t="str">
        <f>IFERROR(VLOOKUP(CC139,promos,2,FALSE),"")</f>
        <v/>
      </c>
      <c r="CD140" s="1426"/>
      <c r="CE140" s="1426"/>
      <c r="CF140" s="1426"/>
      <c r="CG140" s="1427"/>
      <c r="CH140" s="1425" t="str">
        <f>IFERROR(VLOOKUP(CH139,promos,2,FALSE),"")</f>
        <v/>
      </c>
      <c r="CI140" s="1426"/>
      <c r="CJ140" s="1426"/>
      <c r="CK140" s="1426"/>
      <c r="CL140" s="1427"/>
      <c r="CM140" s="1425" t="str">
        <f>IFERROR(VLOOKUP(CM139,promos,2,FALSE),"")</f>
        <v/>
      </c>
      <c r="CN140" s="1426"/>
      <c r="CO140" s="1426"/>
      <c r="CP140" s="1426"/>
      <c r="CQ140" s="1427"/>
      <c r="CR140" s="1425" t="str">
        <f>IFERROR(VLOOKUP(CR139,promos,2,FALSE),"")</f>
        <v/>
      </c>
      <c r="CS140" s="1426"/>
      <c r="CT140" s="1426"/>
      <c r="CU140" s="1426"/>
      <c r="CV140" s="1427"/>
      <c r="CW140" s="1425" t="str">
        <f>IFERROR(VLOOKUP(CW139,promos,2,FALSE),"")</f>
        <v/>
      </c>
      <c r="CX140" s="1426"/>
      <c r="CY140" s="1426"/>
      <c r="CZ140" s="1426"/>
      <c r="DA140" s="1427"/>
      <c r="DB140" s="1425" t="str">
        <f>IFERROR(VLOOKUP(DB139,promos,2,FALSE),"")</f>
        <v/>
      </c>
      <c r="DC140" s="1426"/>
      <c r="DD140" s="1426"/>
      <c r="DE140" s="1426"/>
      <c r="DF140" s="1427"/>
      <c r="DG140" s="1425" t="str">
        <f>IFERROR(VLOOKUP(DG139,promos,2,FALSE),"")</f>
        <v/>
      </c>
      <c r="DH140" s="1426"/>
      <c r="DI140" s="1426"/>
      <c r="DJ140" s="1426"/>
      <c r="DK140" s="1427"/>
      <c r="DL140" s="1425" t="str">
        <f>IFERROR(VLOOKUP(DL139,promos,2,FALSE),"")</f>
        <v/>
      </c>
      <c r="DM140" s="1426"/>
      <c r="DN140" s="1426"/>
      <c r="DO140" s="1426"/>
      <c r="DP140" s="1427"/>
      <c r="DQ140" s="1425" t="str">
        <f>IFERROR(VLOOKUP(DQ139,promos,2,FALSE),"")</f>
        <v/>
      </c>
      <c r="DR140" s="1426"/>
      <c r="DS140" s="1426"/>
      <c r="DT140" s="1426"/>
      <c r="DU140" s="1427"/>
      <c r="DV140" s="1425" t="str">
        <f>IFERROR(VLOOKUP(DV139,promos,2,FALSE),"")</f>
        <v/>
      </c>
      <c r="DW140" s="1426"/>
      <c r="DX140" s="1426"/>
      <c r="DY140" s="1426"/>
      <c r="DZ140" s="1427"/>
      <c r="EA140" s="1425" t="str">
        <f>IFERROR(VLOOKUP(EA139,promos,2,FALSE),"")</f>
        <v/>
      </c>
      <c r="EB140" s="1426"/>
      <c r="EC140" s="1426"/>
      <c r="ED140" s="1426"/>
      <c r="EE140" s="1427"/>
      <c r="EF140" s="1425" t="str">
        <f>IFERROR(VLOOKUP(EF139,promos,2,FALSE),"")</f>
        <v/>
      </c>
      <c r="EG140" s="1426"/>
      <c r="EH140" s="1426"/>
      <c r="EI140" s="1426"/>
      <c r="EJ140" s="1427"/>
      <c r="EK140" s="1425" t="str">
        <f>IFERROR(VLOOKUP(EK139,promos,2,FALSE),"")</f>
        <v/>
      </c>
      <c r="EL140" s="1426"/>
      <c r="EM140" s="1426"/>
      <c r="EN140" s="1426"/>
      <c r="EO140" s="1427"/>
      <c r="EP140" s="1425" t="str">
        <f>IFERROR(VLOOKUP(EP139,promos,2,FALSE),"")</f>
        <v/>
      </c>
      <c r="EQ140" s="1426"/>
      <c r="ER140" s="1426"/>
      <c r="ES140" s="1426"/>
      <c r="ET140" s="1427"/>
      <c r="EU140" s="1425" t="str">
        <f>IFERROR(VLOOKUP(EU139,promos,2,FALSE),"")</f>
        <v/>
      </c>
      <c r="EV140" s="1426"/>
      <c r="EW140" s="1426"/>
      <c r="EX140" s="1426"/>
      <c r="EY140" s="1427"/>
      <c r="EZ140" s="1425" t="str">
        <f>IFERROR(VLOOKUP(EZ139,promos,2,FALSE),"")</f>
        <v/>
      </c>
      <c r="FA140" s="1426"/>
      <c r="FB140" s="1426"/>
      <c r="FC140" s="1426"/>
      <c r="FD140" s="1427"/>
    </row>
    <row r="141" spans="6:160">
      <c r="F141" s="619"/>
      <c r="G141" s="620"/>
      <c r="H141" s="620"/>
      <c r="I141" s="620"/>
      <c r="J141" s="621"/>
      <c r="K141" s="1428"/>
      <c r="L141" s="1428"/>
      <c r="M141" s="1428"/>
      <c r="N141" s="1428"/>
      <c r="O141" s="1429"/>
      <c r="P141" s="1428"/>
      <c r="Q141" s="1428"/>
      <c r="R141" s="1428"/>
      <c r="S141" s="1428"/>
      <c r="T141" s="1429"/>
      <c r="U141" s="1428"/>
      <c r="V141" s="1428"/>
      <c r="W141" s="1428"/>
      <c r="X141" s="1428"/>
      <c r="Y141" s="1429"/>
      <c r="Z141" s="1428"/>
      <c r="AA141" s="1428"/>
      <c r="AB141" s="1428"/>
      <c r="AC141" s="1428"/>
      <c r="AD141" s="1429"/>
      <c r="AE141" s="1428"/>
      <c r="AF141" s="1428"/>
      <c r="AG141" s="1428"/>
      <c r="AH141" s="1428"/>
      <c r="AI141" s="1429"/>
      <c r="AJ141" s="1428"/>
      <c r="AK141" s="1428"/>
      <c r="AL141" s="1428"/>
      <c r="AM141" s="1428"/>
      <c r="AN141" s="1429"/>
      <c r="AO141" s="1428"/>
      <c r="AP141" s="1428"/>
      <c r="AQ141" s="1428"/>
      <c r="AR141" s="1428"/>
      <c r="AS141" s="1429"/>
      <c r="AT141" s="1428"/>
      <c r="AU141" s="1428"/>
      <c r="AV141" s="1428"/>
      <c r="AW141" s="1428"/>
      <c r="AX141" s="1429"/>
      <c r="AY141" s="1428"/>
      <c r="AZ141" s="1428"/>
      <c r="BA141" s="1428"/>
      <c r="BB141" s="1428"/>
      <c r="BC141" s="1429"/>
      <c r="BD141" s="1428"/>
      <c r="BE141" s="1428"/>
      <c r="BF141" s="1428"/>
      <c r="BG141" s="1428"/>
      <c r="BH141" s="1429"/>
      <c r="BI141" s="1428"/>
      <c r="BJ141" s="1428"/>
      <c r="BK141" s="1428"/>
      <c r="BL141" s="1428"/>
      <c r="BM141" s="1429"/>
      <c r="BN141" s="1428"/>
      <c r="BO141" s="1428"/>
      <c r="BP141" s="1428"/>
      <c r="BQ141" s="1428"/>
      <c r="BR141" s="1429"/>
      <c r="BS141" s="1428"/>
      <c r="BT141" s="1428"/>
      <c r="BU141" s="1428"/>
      <c r="BV141" s="1428"/>
      <c r="BW141" s="1429"/>
      <c r="BX141" s="1428"/>
      <c r="BY141" s="1428"/>
      <c r="BZ141" s="1428"/>
      <c r="CA141" s="1428"/>
      <c r="CB141" s="1429"/>
      <c r="CC141" s="1428"/>
      <c r="CD141" s="1428"/>
      <c r="CE141" s="1428"/>
      <c r="CF141" s="1428"/>
      <c r="CG141" s="1429"/>
      <c r="CH141" s="1428"/>
      <c r="CI141" s="1428"/>
      <c r="CJ141" s="1428"/>
      <c r="CK141" s="1428"/>
      <c r="CL141" s="1429"/>
      <c r="CM141" s="1428"/>
      <c r="CN141" s="1428"/>
      <c r="CO141" s="1428"/>
      <c r="CP141" s="1428"/>
      <c r="CQ141" s="1429"/>
      <c r="CR141" s="1428"/>
      <c r="CS141" s="1428"/>
      <c r="CT141" s="1428"/>
      <c r="CU141" s="1428"/>
      <c r="CV141" s="1429"/>
      <c r="CW141" s="1428"/>
      <c r="CX141" s="1428"/>
      <c r="CY141" s="1428"/>
      <c r="CZ141" s="1428"/>
      <c r="DA141" s="1429"/>
      <c r="DB141" s="1428"/>
      <c r="DC141" s="1428"/>
      <c r="DD141" s="1428"/>
      <c r="DE141" s="1428"/>
      <c r="DF141" s="1429"/>
      <c r="DG141" s="1428"/>
      <c r="DH141" s="1428"/>
      <c r="DI141" s="1428"/>
      <c r="DJ141" s="1428"/>
      <c r="DK141" s="1429"/>
      <c r="DL141" s="1428"/>
      <c r="DM141" s="1428"/>
      <c r="DN141" s="1428"/>
      <c r="DO141" s="1428"/>
      <c r="DP141" s="1429"/>
      <c r="DQ141" s="1428"/>
      <c r="DR141" s="1428"/>
      <c r="DS141" s="1428"/>
      <c r="DT141" s="1428"/>
      <c r="DU141" s="1429"/>
      <c r="DV141" s="1428"/>
      <c r="DW141" s="1428"/>
      <c r="DX141" s="1428"/>
      <c r="DY141" s="1428"/>
      <c r="DZ141" s="1429"/>
      <c r="EA141" s="1428"/>
      <c r="EB141" s="1428"/>
      <c r="EC141" s="1428"/>
      <c r="ED141" s="1428"/>
      <c r="EE141" s="1429"/>
      <c r="EF141" s="1428"/>
      <c r="EG141" s="1428"/>
      <c r="EH141" s="1428"/>
      <c r="EI141" s="1428"/>
      <c r="EJ141" s="1429"/>
      <c r="EK141" s="1428"/>
      <c r="EL141" s="1428"/>
      <c r="EM141" s="1428"/>
      <c r="EN141" s="1428"/>
      <c r="EO141" s="1429"/>
      <c r="EP141" s="1428"/>
      <c r="EQ141" s="1428"/>
      <c r="ER141" s="1428"/>
      <c r="ES141" s="1428"/>
      <c r="ET141" s="1429"/>
      <c r="EU141" s="1428"/>
      <c r="EV141" s="1428"/>
      <c r="EW141" s="1428"/>
      <c r="EX141" s="1428"/>
      <c r="EY141" s="1429"/>
      <c r="EZ141" s="1428"/>
      <c r="FA141" s="1428"/>
      <c r="FB141" s="1428"/>
      <c r="FC141" s="1428"/>
      <c r="FD141" s="1429"/>
    </row>
    <row r="142" spans="6:160">
      <c r="F142" s="622"/>
      <c r="G142" s="597"/>
      <c r="H142" s="597"/>
      <c r="I142" s="597"/>
      <c r="J142" s="623"/>
      <c r="K142" s="1428"/>
      <c r="L142" s="1428"/>
      <c r="M142" s="1428"/>
      <c r="N142" s="1428"/>
      <c r="O142" s="1429"/>
      <c r="P142" s="1428"/>
      <c r="Q142" s="1428"/>
      <c r="R142" s="1428"/>
      <c r="S142" s="1428"/>
      <c r="T142" s="1429"/>
      <c r="U142" s="1428"/>
      <c r="V142" s="1428"/>
      <c r="W142" s="1428"/>
      <c r="X142" s="1428"/>
      <c r="Y142" s="1429"/>
      <c r="Z142" s="1428"/>
      <c r="AA142" s="1428"/>
      <c r="AB142" s="1428"/>
      <c r="AC142" s="1428"/>
      <c r="AD142" s="1429"/>
      <c r="AE142" s="1428"/>
      <c r="AF142" s="1428"/>
      <c r="AG142" s="1428"/>
      <c r="AH142" s="1428"/>
      <c r="AI142" s="1429"/>
      <c r="AJ142" s="1428"/>
      <c r="AK142" s="1428"/>
      <c r="AL142" s="1428"/>
      <c r="AM142" s="1428"/>
      <c r="AN142" s="1429"/>
      <c r="AO142" s="1428"/>
      <c r="AP142" s="1428"/>
      <c r="AQ142" s="1428"/>
      <c r="AR142" s="1428"/>
      <c r="AS142" s="1429"/>
      <c r="AT142" s="1428"/>
      <c r="AU142" s="1428"/>
      <c r="AV142" s="1428"/>
      <c r="AW142" s="1428"/>
      <c r="AX142" s="1429"/>
      <c r="AY142" s="1428"/>
      <c r="AZ142" s="1428"/>
      <c r="BA142" s="1428"/>
      <c r="BB142" s="1428"/>
      <c r="BC142" s="1429"/>
      <c r="BD142" s="1428"/>
      <c r="BE142" s="1428"/>
      <c r="BF142" s="1428"/>
      <c r="BG142" s="1428"/>
      <c r="BH142" s="1429"/>
      <c r="BI142" s="1428"/>
      <c r="BJ142" s="1428"/>
      <c r="BK142" s="1428"/>
      <c r="BL142" s="1428"/>
      <c r="BM142" s="1429"/>
      <c r="BN142" s="1428"/>
      <c r="BO142" s="1428"/>
      <c r="BP142" s="1428"/>
      <c r="BQ142" s="1428"/>
      <c r="BR142" s="1429"/>
      <c r="BS142" s="1428"/>
      <c r="BT142" s="1428"/>
      <c r="BU142" s="1428"/>
      <c r="BV142" s="1428"/>
      <c r="BW142" s="1429"/>
      <c r="BX142" s="1428"/>
      <c r="BY142" s="1428"/>
      <c r="BZ142" s="1428"/>
      <c r="CA142" s="1428"/>
      <c r="CB142" s="1429"/>
      <c r="CC142" s="1428"/>
      <c r="CD142" s="1428"/>
      <c r="CE142" s="1428"/>
      <c r="CF142" s="1428"/>
      <c r="CG142" s="1429"/>
      <c r="CH142" s="1428"/>
      <c r="CI142" s="1428"/>
      <c r="CJ142" s="1428"/>
      <c r="CK142" s="1428"/>
      <c r="CL142" s="1429"/>
      <c r="CM142" s="1428"/>
      <c r="CN142" s="1428"/>
      <c r="CO142" s="1428"/>
      <c r="CP142" s="1428"/>
      <c r="CQ142" s="1429"/>
      <c r="CR142" s="1428"/>
      <c r="CS142" s="1428"/>
      <c r="CT142" s="1428"/>
      <c r="CU142" s="1428"/>
      <c r="CV142" s="1429"/>
      <c r="CW142" s="1428"/>
      <c r="CX142" s="1428"/>
      <c r="CY142" s="1428"/>
      <c r="CZ142" s="1428"/>
      <c r="DA142" s="1429"/>
      <c r="DB142" s="1428"/>
      <c r="DC142" s="1428"/>
      <c r="DD142" s="1428"/>
      <c r="DE142" s="1428"/>
      <c r="DF142" s="1429"/>
      <c r="DG142" s="1428"/>
      <c r="DH142" s="1428"/>
      <c r="DI142" s="1428"/>
      <c r="DJ142" s="1428"/>
      <c r="DK142" s="1429"/>
      <c r="DL142" s="1428"/>
      <c r="DM142" s="1428"/>
      <c r="DN142" s="1428"/>
      <c r="DO142" s="1428"/>
      <c r="DP142" s="1429"/>
      <c r="DQ142" s="1428"/>
      <c r="DR142" s="1428"/>
      <c r="DS142" s="1428"/>
      <c r="DT142" s="1428"/>
      <c r="DU142" s="1429"/>
      <c r="DV142" s="1428"/>
      <c r="DW142" s="1428"/>
      <c r="DX142" s="1428"/>
      <c r="DY142" s="1428"/>
      <c r="DZ142" s="1429"/>
      <c r="EA142" s="1428"/>
      <c r="EB142" s="1428"/>
      <c r="EC142" s="1428"/>
      <c r="ED142" s="1428"/>
      <c r="EE142" s="1429"/>
      <c r="EF142" s="1428"/>
      <c r="EG142" s="1428"/>
      <c r="EH142" s="1428"/>
      <c r="EI142" s="1428"/>
      <c r="EJ142" s="1429"/>
      <c r="EK142" s="1428"/>
      <c r="EL142" s="1428"/>
      <c r="EM142" s="1428"/>
      <c r="EN142" s="1428"/>
      <c r="EO142" s="1429"/>
      <c r="EP142" s="1428"/>
      <c r="EQ142" s="1428"/>
      <c r="ER142" s="1428"/>
      <c r="ES142" s="1428"/>
      <c r="ET142" s="1429"/>
      <c r="EU142" s="1428"/>
      <c r="EV142" s="1428"/>
      <c r="EW142" s="1428"/>
      <c r="EX142" s="1428"/>
      <c r="EY142" s="1429"/>
      <c r="EZ142" s="1428"/>
      <c r="FA142" s="1428"/>
      <c r="FB142" s="1428"/>
      <c r="FC142" s="1428"/>
      <c r="FD142" s="1429"/>
    </row>
    <row r="143" spans="6:160">
      <c r="F143" s="622"/>
      <c r="G143" s="597"/>
      <c r="H143" s="597"/>
      <c r="I143" s="597"/>
      <c r="J143" s="623"/>
      <c r="K143" s="1428"/>
      <c r="L143" s="1428"/>
      <c r="M143" s="1428"/>
      <c r="N143" s="1428"/>
      <c r="O143" s="1429"/>
      <c r="P143" s="1428"/>
      <c r="Q143" s="1428"/>
      <c r="R143" s="1428"/>
      <c r="S143" s="1428"/>
      <c r="T143" s="1429"/>
      <c r="U143" s="1428"/>
      <c r="V143" s="1428"/>
      <c r="W143" s="1428"/>
      <c r="X143" s="1428"/>
      <c r="Y143" s="1429"/>
      <c r="Z143" s="1428"/>
      <c r="AA143" s="1428"/>
      <c r="AB143" s="1428"/>
      <c r="AC143" s="1428"/>
      <c r="AD143" s="1429"/>
      <c r="AE143" s="1428"/>
      <c r="AF143" s="1428"/>
      <c r="AG143" s="1428"/>
      <c r="AH143" s="1428"/>
      <c r="AI143" s="1429"/>
      <c r="AJ143" s="1428"/>
      <c r="AK143" s="1428"/>
      <c r="AL143" s="1428"/>
      <c r="AM143" s="1428"/>
      <c r="AN143" s="1429"/>
      <c r="AO143" s="1428"/>
      <c r="AP143" s="1428"/>
      <c r="AQ143" s="1428"/>
      <c r="AR143" s="1428"/>
      <c r="AS143" s="1429"/>
      <c r="AT143" s="1428"/>
      <c r="AU143" s="1428"/>
      <c r="AV143" s="1428"/>
      <c r="AW143" s="1428"/>
      <c r="AX143" s="1429"/>
      <c r="AY143" s="1428"/>
      <c r="AZ143" s="1428"/>
      <c r="BA143" s="1428"/>
      <c r="BB143" s="1428"/>
      <c r="BC143" s="1429"/>
      <c r="BD143" s="1428"/>
      <c r="BE143" s="1428"/>
      <c r="BF143" s="1428"/>
      <c r="BG143" s="1428"/>
      <c r="BH143" s="1429"/>
      <c r="BI143" s="1428"/>
      <c r="BJ143" s="1428"/>
      <c r="BK143" s="1428"/>
      <c r="BL143" s="1428"/>
      <c r="BM143" s="1429"/>
      <c r="BN143" s="1428"/>
      <c r="BO143" s="1428"/>
      <c r="BP143" s="1428"/>
      <c r="BQ143" s="1428"/>
      <c r="BR143" s="1429"/>
      <c r="BS143" s="1428"/>
      <c r="BT143" s="1428"/>
      <c r="BU143" s="1428"/>
      <c r="BV143" s="1428"/>
      <c r="BW143" s="1429"/>
      <c r="BX143" s="1428"/>
      <c r="BY143" s="1428"/>
      <c r="BZ143" s="1428"/>
      <c r="CA143" s="1428"/>
      <c r="CB143" s="1429"/>
      <c r="CC143" s="1428"/>
      <c r="CD143" s="1428"/>
      <c r="CE143" s="1428"/>
      <c r="CF143" s="1428"/>
      <c r="CG143" s="1429"/>
      <c r="CH143" s="1428"/>
      <c r="CI143" s="1428"/>
      <c r="CJ143" s="1428"/>
      <c r="CK143" s="1428"/>
      <c r="CL143" s="1429"/>
      <c r="CM143" s="1428"/>
      <c r="CN143" s="1428"/>
      <c r="CO143" s="1428"/>
      <c r="CP143" s="1428"/>
      <c r="CQ143" s="1429"/>
      <c r="CR143" s="1428"/>
      <c r="CS143" s="1428"/>
      <c r="CT143" s="1428"/>
      <c r="CU143" s="1428"/>
      <c r="CV143" s="1429"/>
      <c r="CW143" s="1428"/>
      <c r="CX143" s="1428"/>
      <c r="CY143" s="1428"/>
      <c r="CZ143" s="1428"/>
      <c r="DA143" s="1429"/>
      <c r="DB143" s="1428"/>
      <c r="DC143" s="1428"/>
      <c r="DD143" s="1428"/>
      <c r="DE143" s="1428"/>
      <c r="DF143" s="1429"/>
      <c r="DG143" s="1428"/>
      <c r="DH143" s="1428"/>
      <c r="DI143" s="1428"/>
      <c r="DJ143" s="1428"/>
      <c r="DK143" s="1429"/>
      <c r="DL143" s="1428"/>
      <c r="DM143" s="1428"/>
      <c r="DN143" s="1428"/>
      <c r="DO143" s="1428"/>
      <c r="DP143" s="1429"/>
      <c r="DQ143" s="1428"/>
      <c r="DR143" s="1428"/>
      <c r="DS143" s="1428"/>
      <c r="DT143" s="1428"/>
      <c r="DU143" s="1429"/>
      <c r="DV143" s="1428"/>
      <c r="DW143" s="1428"/>
      <c r="DX143" s="1428"/>
      <c r="DY143" s="1428"/>
      <c r="DZ143" s="1429"/>
      <c r="EA143" s="1428"/>
      <c r="EB143" s="1428"/>
      <c r="EC143" s="1428"/>
      <c r="ED143" s="1428"/>
      <c r="EE143" s="1429"/>
      <c r="EF143" s="1428"/>
      <c r="EG143" s="1428"/>
      <c r="EH143" s="1428"/>
      <c r="EI143" s="1428"/>
      <c r="EJ143" s="1429"/>
      <c r="EK143" s="1428"/>
      <c r="EL143" s="1428"/>
      <c r="EM143" s="1428"/>
      <c r="EN143" s="1428"/>
      <c r="EO143" s="1429"/>
      <c r="EP143" s="1428"/>
      <c r="EQ143" s="1428"/>
      <c r="ER143" s="1428"/>
      <c r="ES143" s="1428"/>
      <c r="ET143" s="1429"/>
      <c r="EU143" s="1428"/>
      <c r="EV143" s="1428"/>
      <c r="EW143" s="1428"/>
      <c r="EX143" s="1428"/>
      <c r="EY143" s="1429"/>
      <c r="EZ143" s="1428"/>
      <c r="FA143" s="1428"/>
      <c r="FB143" s="1428"/>
      <c r="FC143" s="1428"/>
      <c r="FD143" s="1429"/>
    </row>
    <row r="144" spans="6:160">
      <c r="F144" s="622"/>
      <c r="G144" s="597"/>
      <c r="H144" s="597"/>
      <c r="I144" s="597"/>
      <c r="J144" s="623"/>
      <c r="K144" s="1428"/>
      <c r="L144" s="1428"/>
      <c r="M144" s="1428"/>
      <c r="N144" s="1428"/>
      <c r="O144" s="1429"/>
      <c r="P144" s="1428"/>
      <c r="Q144" s="1428"/>
      <c r="R144" s="1428"/>
      <c r="S144" s="1428"/>
      <c r="T144" s="1429"/>
      <c r="U144" s="1428"/>
      <c r="V144" s="1428"/>
      <c r="W144" s="1428"/>
      <c r="X144" s="1428"/>
      <c r="Y144" s="1429"/>
      <c r="Z144" s="1428"/>
      <c r="AA144" s="1428"/>
      <c r="AB144" s="1428"/>
      <c r="AC144" s="1428"/>
      <c r="AD144" s="1429"/>
      <c r="AE144" s="1428"/>
      <c r="AF144" s="1428"/>
      <c r="AG144" s="1428"/>
      <c r="AH144" s="1428"/>
      <c r="AI144" s="1429"/>
      <c r="AJ144" s="1428"/>
      <c r="AK144" s="1428"/>
      <c r="AL144" s="1428"/>
      <c r="AM144" s="1428"/>
      <c r="AN144" s="1429"/>
      <c r="AO144" s="1428"/>
      <c r="AP144" s="1428"/>
      <c r="AQ144" s="1428"/>
      <c r="AR144" s="1428"/>
      <c r="AS144" s="1429"/>
      <c r="AT144" s="1428"/>
      <c r="AU144" s="1428"/>
      <c r="AV144" s="1428"/>
      <c r="AW144" s="1428"/>
      <c r="AX144" s="1429"/>
      <c r="AY144" s="1428"/>
      <c r="AZ144" s="1428"/>
      <c r="BA144" s="1428"/>
      <c r="BB144" s="1428"/>
      <c r="BC144" s="1429"/>
      <c r="BD144" s="1428"/>
      <c r="BE144" s="1428"/>
      <c r="BF144" s="1428"/>
      <c r="BG144" s="1428"/>
      <c r="BH144" s="1429"/>
      <c r="BI144" s="1428"/>
      <c r="BJ144" s="1428"/>
      <c r="BK144" s="1428"/>
      <c r="BL144" s="1428"/>
      <c r="BM144" s="1429"/>
      <c r="BN144" s="1428"/>
      <c r="BO144" s="1428"/>
      <c r="BP144" s="1428"/>
      <c r="BQ144" s="1428"/>
      <c r="BR144" s="1429"/>
      <c r="BS144" s="1428"/>
      <c r="BT144" s="1428"/>
      <c r="BU144" s="1428"/>
      <c r="BV144" s="1428"/>
      <c r="BW144" s="1429"/>
      <c r="BX144" s="1428"/>
      <c r="BY144" s="1428"/>
      <c r="BZ144" s="1428"/>
      <c r="CA144" s="1428"/>
      <c r="CB144" s="1429"/>
      <c r="CC144" s="1428"/>
      <c r="CD144" s="1428"/>
      <c r="CE144" s="1428"/>
      <c r="CF144" s="1428"/>
      <c r="CG144" s="1429"/>
      <c r="CH144" s="1428"/>
      <c r="CI144" s="1428"/>
      <c r="CJ144" s="1428"/>
      <c r="CK144" s="1428"/>
      <c r="CL144" s="1429"/>
      <c r="CM144" s="1428"/>
      <c r="CN144" s="1428"/>
      <c r="CO144" s="1428"/>
      <c r="CP144" s="1428"/>
      <c r="CQ144" s="1429"/>
      <c r="CR144" s="1428"/>
      <c r="CS144" s="1428"/>
      <c r="CT144" s="1428"/>
      <c r="CU144" s="1428"/>
      <c r="CV144" s="1429"/>
      <c r="CW144" s="1428"/>
      <c r="CX144" s="1428"/>
      <c r="CY144" s="1428"/>
      <c r="CZ144" s="1428"/>
      <c r="DA144" s="1429"/>
      <c r="DB144" s="1428"/>
      <c r="DC144" s="1428"/>
      <c r="DD144" s="1428"/>
      <c r="DE144" s="1428"/>
      <c r="DF144" s="1429"/>
      <c r="DG144" s="1428"/>
      <c r="DH144" s="1428"/>
      <c r="DI144" s="1428"/>
      <c r="DJ144" s="1428"/>
      <c r="DK144" s="1429"/>
      <c r="DL144" s="1428"/>
      <c r="DM144" s="1428"/>
      <c r="DN144" s="1428"/>
      <c r="DO144" s="1428"/>
      <c r="DP144" s="1429"/>
      <c r="DQ144" s="1428"/>
      <c r="DR144" s="1428"/>
      <c r="DS144" s="1428"/>
      <c r="DT144" s="1428"/>
      <c r="DU144" s="1429"/>
      <c r="DV144" s="1428"/>
      <c r="DW144" s="1428"/>
      <c r="DX144" s="1428"/>
      <c r="DY144" s="1428"/>
      <c r="DZ144" s="1429"/>
      <c r="EA144" s="1428"/>
      <c r="EB144" s="1428"/>
      <c r="EC144" s="1428"/>
      <c r="ED144" s="1428"/>
      <c r="EE144" s="1429"/>
      <c r="EF144" s="1428"/>
      <c r="EG144" s="1428"/>
      <c r="EH144" s="1428"/>
      <c r="EI144" s="1428"/>
      <c r="EJ144" s="1429"/>
      <c r="EK144" s="1428"/>
      <c r="EL144" s="1428"/>
      <c r="EM144" s="1428"/>
      <c r="EN144" s="1428"/>
      <c r="EO144" s="1429"/>
      <c r="EP144" s="1428"/>
      <c r="EQ144" s="1428"/>
      <c r="ER144" s="1428"/>
      <c r="ES144" s="1428"/>
      <c r="ET144" s="1429"/>
      <c r="EU144" s="1428"/>
      <c r="EV144" s="1428"/>
      <c r="EW144" s="1428"/>
      <c r="EX144" s="1428"/>
      <c r="EY144" s="1429"/>
      <c r="EZ144" s="1428"/>
      <c r="FA144" s="1428"/>
      <c r="FB144" s="1428"/>
      <c r="FC144" s="1428"/>
      <c r="FD144" s="1429"/>
    </row>
    <row r="145" spans="6:160">
      <c r="F145" s="622"/>
      <c r="G145" s="597"/>
      <c r="H145" s="597"/>
      <c r="I145" s="597"/>
      <c r="J145" s="623"/>
      <c r="K145" s="1428"/>
      <c r="L145" s="1428"/>
      <c r="M145" s="1428"/>
      <c r="N145" s="1428"/>
      <c r="O145" s="1429"/>
      <c r="P145" s="1428"/>
      <c r="Q145" s="1428"/>
      <c r="R145" s="1428"/>
      <c r="S145" s="1428"/>
      <c r="T145" s="1429"/>
      <c r="U145" s="1428"/>
      <c r="V145" s="1428"/>
      <c r="W145" s="1428"/>
      <c r="X145" s="1428"/>
      <c r="Y145" s="1429"/>
      <c r="Z145" s="1428"/>
      <c r="AA145" s="1428"/>
      <c r="AB145" s="1428"/>
      <c r="AC145" s="1428"/>
      <c r="AD145" s="1429"/>
      <c r="AE145" s="1428"/>
      <c r="AF145" s="1428"/>
      <c r="AG145" s="1428"/>
      <c r="AH145" s="1428"/>
      <c r="AI145" s="1429"/>
      <c r="AJ145" s="1428"/>
      <c r="AK145" s="1428"/>
      <c r="AL145" s="1428"/>
      <c r="AM145" s="1428"/>
      <c r="AN145" s="1429"/>
      <c r="AO145" s="1428"/>
      <c r="AP145" s="1428"/>
      <c r="AQ145" s="1428"/>
      <c r="AR145" s="1428"/>
      <c r="AS145" s="1429"/>
      <c r="AT145" s="1428"/>
      <c r="AU145" s="1428"/>
      <c r="AV145" s="1428"/>
      <c r="AW145" s="1428"/>
      <c r="AX145" s="1429"/>
      <c r="AY145" s="1428"/>
      <c r="AZ145" s="1428"/>
      <c r="BA145" s="1428"/>
      <c r="BB145" s="1428"/>
      <c r="BC145" s="1429"/>
      <c r="BD145" s="1428"/>
      <c r="BE145" s="1428"/>
      <c r="BF145" s="1428"/>
      <c r="BG145" s="1428"/>
      <c r="BH145" s="1429"/>
      <c r="BI145" s="1428"/>
      <c r="BJ145" s="1428"/>
      <c r="BK145" s="1428"/>
      <c r="BL145" s="1428"/>
      <c r="BM145" s="1429"/>
      <c r="BN145" s="1428"/>
      <c r="BO145" s="1428"/>
      <c r="BP145" s="1428"/>
      <c r="BQ145" s="1428"/>
      <c r="BR145" s="1429"/>
      <c r="BS145" s="1428"/>
      <c r="BT145" s="1428"/>
      <c r="BU145" s="1428"/>
      <c r="BV145" s="1428"/>
      <c r="BW145" s="1429"/>
      <c r="BX145" s="1428"/>
      <c r="BY145" s="1428"/>
      <c r="BZ145" s="1428"/>
      <c r="CA145" s="1428"/>
      <c r="CB145" s="1429"/>
      <c r="CC145" s="1428"/>
      <c r="CD145" s="1428"/>
      <c r="CE145" s="1428"/>
      <c r="CF145" s="1428"/>
      <c r="CG145" s="1429"/>
      <c r="CH145" s="1428"/>
      <c r="CI145" s="1428"/>
      <c r="CJ145" s="1428"/>
      <c r="CK145" s="1428"/>
      <c r="CL145" s="1429"/>
      <c r="CM145" s="1428"/>
      <c r="CN145" s="1428"/>
      <c r="CO145" s="1428"/>
      <c r="CP145" s="1428"/>
      <c r="CQ145" s="1429"/>
      <c r="CR145" s="1428"/>
      <c r="CS145" s="1428"/>
      <c r="CT145" s="1428"/>
      <c r="CU145" s="1428"/>
      <c r="CV145" s="1429"/>
      <c r="CW145" s="1428"/>
      <c r="CX145" s="1428"/>
      <c r="CY145" s="1428"/>
      <c r="CZ145" s="1428"/>
      <c r="DA145" s="1429"/>
      <c r="DB145" s="1428"/>
      <c r="DC145" s="1428"/>
      <c r="DD145" s="1428"/>
      <c r="DE145" s="1428"/>
      <c r="DF145" s="1429"/>
      <c r="DG145" s="1428"/>
      <c r="DH145" s="1428"/>
      <c r="DI145" s="1428"/>
      <c r="DJ145" s="1428"/>
      <c r="DK145" s="1429"/>
      <c r="DL145" s="1428"/>
      <c r="DM145" s="1428"/>
      <c r="DN145" s="1428"/>
      <c r="DO145" s="1428"/>
      <c r="DP145" s="1429"/>
      <c r="DQ145" s="1428"/>
      <c r="DR145" s="1428"/>
      <c r="DS145" s="1428"/>
      <c r="DT145" s="1428"/>
      <c r="DU145" s="1429"/>
      <c r="DV145" s="1428"/>
      <c r="DW145" s="1428"/>
      <c r="DX145" s="1428"/>
      <c r="DY145" s="1428"/>
      <c r="DZ145" s="1429"/>
      <c r="EA145" s="1428"/>
      <c r="EB145" s="1428"/>
      <c r="EC145" s="1428"/>
      <c r="ED145" s="1428"/>
      <c r="EE145" s="1429"/>
      <c r="EF145" s="1428"/>
      <c r="EG145" s="1428"/>
      <c r="EH145" s="1428"/>
      <c r="EI145" s="1428"/>
      <c r="EJ145" s="1429"/>
      <c r="EK145" s="1428"/>
      <c r="EL145" s="1428"/>
      <c r="EM145" s="1428"/>
      <c r="EN145" s="1428"/>
      <c r="EO145" s="1429"/>
      <c r="EP145" s="1428"/>
      <c r="EQ145" s="1428"/>
      <c r="ER145" s="1428"/>
      <c r="ES145" s="1428"/>
      <c r="ET145" s="1429"/>
      <c r="EU145" s="1428"/>
      <c r="EV145" s="1428"/>
      <c r="EW145" s="1428"/>
      <c r="EX145" s="1428"/>
      <c r="EY145" s="1429"/>
      <c r="EZ145" s="1428"/>
      <c r="FA145" s="1428"/>
      <c r="FB145" s="1428"/>
      <c r="FC145" s="1428"/>
      <c r="FD145" s="1429"/>
    </row>
    <row r="146" spans="6:160">
      <c r="F146" s="622"/>
      <c r="G146" s="597"/>
      <c r="H146" s="597"/>
      <c r="I146" s="597"/>
      <c r="J146" s="623"/>
      <c r="K146" s="1428"/>
      <c r="L146" s="1428"/>
      <c r="M146" s="1428"/>
      <c r="N146" s="1428"/>
      <c r="O146" s="1429"/>
      <c r="P146" s="1428"/>
      <c r="Q146" s="1428"/>
      <c r="R146" s="1428"/>
      <c r="S146" s="1428"/>
      <c r="T146" s="1429"/>
      <c r="U146" s="1428"/>
      <c r="V146" s="1428"/>
      <c r="W146" s="1428"/>
      <c r="X146" s="1428"/>
      <c r="Y146" s="1429"/>
      <c r="Z146" s="1428"/>
      <c r="AA146" s="1428"/>
      <c r="AB146" s="1428"/>
      <c r="AC146" s="1428"/>
      <c r="AD146" s="1429"/>
      <c r="AE146" s="1428"/>
      <c r="AF146" s="1428"/>
      <c r="AG146" s="1428"/>
      <c r="AH146" s="1428"/>
      <c r="AI146" s="1429"/>
      <c r="AJ146" s="1428"/>
      <c r="AK146" s="1428"/>
      <c r="AL146" s="1428"/>
      <c r="AM146" s="1428"/>
      <c r="AN146" s="1429"/>
      <c r="AO146" s="1428"/>
      <c r="AP146" s="1428"/>
      <c r="AQ146" s="1428"/>
      <c r="AR146" s="1428"/>
      <c r="AS146" s="1429"/>
      <c r="AT146" s="1428"/>
      <c r="AU146" s="1428"/>
      <c r="AV146" s="1428"/>
      <c r="AW146" s="1428"/>
      <c r="AX146" s="1429"/>
      <c r="AY146" s="1428"/>
      <c r="AZ146" s="1428"/>
      <c r="BA146" s="1428"/>
      <c r="BB146" s="1428"/>
      <c r="BC146" s="1429"/>
      <c r="BD146" s="1428"/>
      <c r="BE146" s="1428"/>
      <c r="BF146" s="1428"/>
      <c r="BG146" s="1428"/>
      <c r="BH146" s="1429"/>
      <c r="BI146" s="1428"/>
      <c r="BJ146" s="1428"/>
      <c r="BK146" s="1428"/>
      <c r="BL146" s="1428"/>
      <c r="BM146" s="1429"/>
      <c r="BN146" s="1428"/>
      <c r="BO146" s="1428"/>
      <c r="BP146" s="1428"/>
      <c r="BQ146" s="1428"/>
      <c r="BR146" s="1429"/>
      <c r="BS146" s="1428"/>
      <c r="BT146" s="1428"/>
      <c r="BU146" s="1428"/>
      <c r="BV146" s="1428"/>
      <c r="BW146" s="1429"/>
      <c r="BX146" s="1428"/>
      <c r="BY146" s="1428"/>
      <c r="BZ146" s="1428"/>
      <c r="CA146" s="1428"/>
      <c r="CB146" s="1429"/>
      <c r="CC146" s="1428"/>
      <c r="CD146" s="1428"/>
      <c r="CE146" s="1428"/>
      <c r="CF146" s="1428"/>
      <c r="CG146" s="1429"/>
      <c r="CH146" s="1428"/>
      <c r="CI146" s="1428"/>
      <c r="CJ146" s="1428"/>
      <c r="CK146" s="1428"/>
      <c r="CL146" s="1429"/>
      <c r="CM146" s="1428"/>
      <c r="CN146" s="1428"/>
      <c r="CO146" s="1428"/>
      <c r="CP146" s="1428"/>
      <c r="CQ146" s="1429"/>
      <c r="CR146" s="1428"/>
      <c r="CS146" s="1428"/>
      <c r="CT146" s="1428"/>
      <c r="CU146" s="1428"/>
      <c r="CV146" s="1429"/>
      <c r="CW146" s="1428"/>
      <c r="CX146" s="1428"/>
      <c r="CY146" s="1428"/>
      <c r="CZ146" s="1428"/>
      <c r="DA146" s="1429"/>
      <c r="DB146" s="1428"/>
      <c r="DC146" s="1428"/>
      <c r="DD146" s="1428"/>
      <c r="DE146" s="1428"/>
      <c r="DF146" s="1429"/>
      <c r="DG146" s="1428"/>
      <c r="DH146" s="1428"/>
      <c r="DI146" s="1428"/>
      <c r="DJ146" s="1428"/>
      <c r="DK146" s="1429"/>
      <c r="DL146" s="1428"/>
      <c r="DM146" s="1428"/>
      <c r="DN146" s="1428"/>
      <c r="DO146" s="1428"/>
      <c r="DP146" s="1429"/>
      <c r="DQ146" s="1428"/>
      <c r="DR146" s="1428"/>
      <c r="DS146" s="1428"/>
      <c r="DT146" s="1428"/>
      <c r="DU146" s="1429"/>
      <c r="DV146" s="1428"/>
      <c r="DW146" s="1428"/>
      <c r="DX146" s="1428"/>
      <c r="DY146" s="1428"/>
      <c r="DZ146" s="1429"/>
      <c r="EA146" s="1428"/>
      <c r="EB146" s="1428"/>
      <c r="EC146" s="1428"/>
      <c r="ED146" s="1428"/>
      <c r="EE146" s="1429"/>
      <c r="EF146" s="1428"/>
      <c r="EG146" s="1428"/>
      <c r="EH146" s="1428"/>
      <c r="EI146" s="1428"/>
      <c r="EJ146" s="1429"/>
      <c r="EK146" s="1428"/>
      <c r="EL146" s="1428"/>
      <c r="EM146" s="1428"/>
      <c r="EN146" s="1428"/>
      <c r="EO146" s="1429"/>
      <c r="EP146" s="1428"/>
      <c r="EQ146" s="1428"/>
      <c r="ER146" s="1428"/>
      <c r="ES146" s="1428"/>
      <c r="ET146" s="1429"/>
      <c r="EU146" s="1428"/>
      <c r="EV146" s="1428"/>
      <c r="EW146" s="1428"/>
      <c r="EX146" s="1428"/>
      <c r="EY146" s="1429"/>
      <c r="EZ146" s="1428"/>
      <c r="FA146" s="1428"/>
      <c r="FB146" s="1428"/>
      <c r="FC146" s="1428"/>
      <c r="FD146" s="1429"/>
    </row>
    <row r="147" spans="6:160">
      <c r="F147" s="622"/>
      <c r="G147" s="597"/>
      <c r="H147" s="597"/>
      <c r="I147" s="597"/>
      <c r="J147" s="623"/>
      <c r="K147" s="1430"/>
      <c r="L147" s="1430"/>
      <c r="M147" s="1430"/>
      <c r="N147" s="1430"/>
      <c r="O147" s="1431"/>
      <c r="P147" s="1430"/>
      <c r="Q147" s="1430"/>
      <c r="R147" s="1430"/>
      <c r="S147" s="1430"/>
      <c r="T147" s="1431"/>
      <c r="U147" s="1430"/>
      <c r="V147" s="1430"/>
      <c r="W147" s="1430"/>
      <c r="X147" s="1430"/>
      <c r="Y147" s="1431"/>
      <c r="Z147" s="1430"/>
      <c r="AA147" s="1430"/>
      <c r="AB147" s="1430"/>
      <c r="AC147" s="1430"/>
      <c r="AD147" s="1431"/>
      <c r="AE147" s="1430"/>
      <c r="AF147" s="1430"/>
      <c r="AG147" s="1430"/>
      <c r="AH147" s="1430"/>
      <c r="AI147" s="1431"/>
      <c r="AJ147" s="1430"/>
      <c r="AK147" s="1430"/>
      <c r="AL147" s="1430"/>
      <c r="AM147" s="1430"/>
      <c r="AN147" s="1431"/>
      <c r="AO147" s="1430"/>
      <c r="AP147" s="1430"/>
      <c r="AQ147" s="1430"/>
      <c r="AR147" s="1430"/>
      <c r="AS147" s="1431"/>
      <c r="AT147" s="1430"/>
      <c r="AU147" s="1430"/>
      <c r="AV147" s="1430"/>
      <c r="AW147" s="1430"/>
      <c r="AX147" s="1431"/>
      <c r="AY147" s="1430"/>
      <c r="AZ147" s="1430"/>
      <c r="BA147" s="1430"/>
      <c r="BB147" s="1430"/>
      <c r="BC147" s="1431"/>
      <c r="BD147" s="1430"/>
      <c r="BE147" s="1430"/>
      <c r="BF147" s="1430"/>
      <c r="BG147" s="1430"/>
      <c r="BH147" s="1431"/>
      <c r="BI147" s="1430"/>
      <c r="BJ147" s="1430"/>
      <c r="BK147" s="1430"/>
      <c r="BL147" s="1430"/>
      <c r="BM147" s="1431"/>
      <c r="BN147" s="1430"/>
      <c r="BO147" s="1430"/>
      <c r="BP147" s="1430"/>
      <c r="BQ147" s="1430"/>
      <c r="BR147" s="1431"/>
      <c r="BS147" s="1430"/>
      <c r="BT147" s="1430"/>
      <c r="BU147" s="1430"/>
      <c r="BV147" s="1430"/>
      <c r="BW147" s="1431"/>
      <c r="BX147" s="1430"/>
      <c r="BY147" s="1430"/>
      <c r="BZ147" s="1430"/>
      <c r="CA147" s="1430"/>
      <c r="CB147" s="1431"/>
      <c r="CC147" s="1430"/>
      <c r="CD147" s="1430"/>
      <c r="CE147" s="1430"/>
      <c r="CF147" s="1430"/>
      <c r="CG147" s="1431"/>
      <c r="CH147" s="1430"/>
      <c r="CI147" s="1430"/>
      <c r="CJ147" s="1430"/>
      <c r="CK147" s="1430"/>
      <c r="CL147" s="1431"/>
      <c r="CM147" s="1430"/>
      <c r="CN147" s="1430"/>
      <c r="CO147" s="1430"/>
      <c r="CP147" s="1430"/>
      <c r="CQ147" s="1431"/>
      <c r="CR147" s="1430"/>
      <c r="CS147" s="1430"/>
      <c r="CT147" s="1430"/>
      <c r="CU147" s="1430"/>
      <c r="CV147" s="1431"/>
      <c r="CW147" s="1430"/>
      <c r="CX147" s="1430"/>
      <c r="CY147" s="1430"/>
      <c r="CZ147" s="1430"/>
      <c r="DA147" s="1431"/>
      <c r="DB147" s="1430"/>
      <c r="DC147" s="1430"/>
      <c r="DD147" s="1430"/>
      <c r="DE147" s="1430"/>
      <c r="DF147" s="1431"/>
      <c r="DG147" s="1430"/>
      <c r="DH147" s="1430"/>
      <c r="DI147" s="1430"/>
      <c r="DJ147" s="1430"/>
      <c r="DK147" s="1431"/>
      <c r="DL147" s="1430"/>
      <c r="DM147" s="1430"/>
      <c r="DN147" s="1430"/>
      <c r="DO147" s="1430"/>
      <c r="DP147" s="1431"/>
      <c r="DQ147" s="1430"/>
      <c r="DR147" s="1430"/>
      <c r="DS147" s="1430"/>
      <c r="DT147" s="1430"/>
      <c r="DU147" s="1431"/>
      <c r="DV147" s="1430"/>
      <c r="DW147" s="1430"/>
      <c r="DX147" s="1430"/>
      <c r="DY147" s="1430"/>
      <c r="DZ147" s="1431"/>
      <c r="EA147" s="1430"/>
      <c r="EB147" s="1430"/>
      <c r="EC147" s="1430"/>
      <c r="ED147" s="1430"/>
      <c r="EE147" s="1431"/>
      <c r="EF147" s="1430"/>
      <c r="EG147" s="1430"/>
      <c r="EH147" s="1430"/>
      <c r="EI147" s="1430"/>
      <c r="EJ147" s="1431"/>
      <c r="EK147" s="1430"/>
      <c r="EL147" s="1430"/>
      <c r="EM147" s="1430"/>
      <c r="EN147" s="1430"/>
      <c r="EO147" s="1431"/>
      <c r="EP147" s="1430"/>
      <c r="EQ147" s="1430"/>
      <c r="ER147" s="1430"/>
      <c r="ES147" s="1430"/>
      <c r="ET147" s="1431"/>
      <c r="EU147" s="1430"/>
      <c r="EV147" s="1430"/>
      <c r="EW147" s="1430"/>
      <c r="EX147" s="1430"/>
      <c r="EY147" s="1431"/>
      <c r="EZ147" s="1430"/>
      <c r="FA147" s="1430"/>
      <c r="FB147" s="1430"/>
      <c r="FC147" s="1430"/>
      <c r="FD147" s="1431"/>
    </row>
    <row r="148" spans="6:160" ht="15.75" thickBot="1">
      <c r="F148" s="624"/>
      <c r="G148" s="625"/>
      <c r="H148" s="625"/>
      <c r="I148" s="625"/>
      <c r="J148" s="626"/>
      <c r="K148" s="1432"/>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3" t="s">
        <v>1697</v>
      </c>
      <c r="G149" s="1434"/>
      <c r="H149" s="1434"/>
      <c r="I149" s="1434"/>
      <c r="J149" s="1435"/>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4</v>
      </c>
      <c r="L151" s="1400"/>
      <c r="M151" s="1400"/>
      <c r="N151" s="1400"/>
      <c r="O151" s="1401"/>
      <c r="P151" s="1399">
        <f>Config_Seats</f>
        <v>4</v>
      </c>
      <c r="Q151" s="1400"/>
      <c r="R151" s="1400"/>
      <c r="S151" s="1400"/>
      <c r="T151" s="1401"/>
      <c r="U151" s="1399">
        <f>Config_Seats</f>
        <v>4</v>
      </c>
      <c r="V151" s="1400"/>
      <c r="W151" s="1400"/>
      <c r="X151" s="1400"/>
      <c r="Y151" s="1401"/>
      <c r="Z151" s="1399">
        <f>Config_Seats</f>
        <v>4</v>
      </c>
      <c r="AA151" s="1400"/>
      <c r="AB151" s="1400"/>
      <c r="AC151" s="1400"/>
      <c r="AD151" s="1401"/>
      <c r="AE151" s="1399">
        <f>Config_Seats</f>
        <v>4</v>
      </c>
      <c r="AF151" s="1400"/>
      <c r="AG151" s="1400"/>
      <c r="AH151" s="1400"/>
      <c r="AI151" s="1401"/>
      <c r="AJ151" s="1399">
        <f>Config_Seats</f>
        <v>4</v>
      </c>
      <c r="AK151" s="1400"/>
      <c r="AL151" s="1400"/>
      <c r="AM151" s="1400"/>
      <c r="AN151" s="1401"/>
      <c r="AO151" s="1399">
        <f>Config_Seats</f>
        <v>4</v>
      </c>
      <c r="AP151" s="1400"/>
      <c r="AQ151" s="1400"/>
      <c r="AR151" s="1400"/>
      <c r="AS151" s="1401"/>
      <c r="AT151" s="1399">
        <f>Config_Seats</f>
        <v>4</v>
      </c>
      <c r="AU151" s="1400"/>
      <c r="AV151" s="1400"/>
      <c r="AW151" s="1400"/>
      <c r="AX151" s="1401"/>
      <c r="AY151" s="1399">
        <f>Config_Seats</f>
        <v>4</v>
      </c>
      <c r="AZ151" s="1400"/>
      <c r="BA151" s="1400"/>
      <c r="BB151" s="1400"/>
      <c r="BC151" s="1401"/>
      <c r="BD151" s="1399">
        <f>Config_Seats</f>
        <v>4</v>
      </c>
      <c r="BE151" s="1400"/>
      <c r="BF151" s="1400"/>
      <c r="BG151" s="1400"/>
      <c r="BH151" s="1401"/>
      <c r="BI151" s="1399">
        <f>Config_Seats</f>
        <v>4</v>
      </c>
      <c r="BJ151" s="1400"/>
      <c r="BK151" s="1400"/>
      <c r="BL151" s="1400"/>
      <c r="BM151" s="1401"/>
      <c r="BN151" s="1399">
        <f>Config_Seats</f>
        <v>4</v>
      </c>
      <c r="BO151" s="1400"/>
      <c r="BP151" s="1400"/>
      <c r="BQ151" s="1400"/>
      <c r="BR151" s="1401"/>
      <c r="BS151" s="1399">
        <f>Config_Seats</f>
        <v>4</v>
      </c>
      <c r="BT151" s="1400"/>
      <c r="BU151" s="1400"/>
      <c r="BV151" s="1400"/>
      <c r="BW151" s="1401"/>
      <c r="BX151" s="1399">
        <f>Config_Seats</f>
        <v>4</v>
      </c>
      <c r="BY151" s="1400"/>
      <c r="BZ151" s="1400"/>
      <c r="CA151" s="1400"/>
      <c r="CB151" s="1401"/>
      <c r="CC151" s="1399">
        <f>Config_Seats</f>
        <v>4</v>
      </c>
      <c r="CD151" s="1400"/>
      <c r="CE151" s="1400"/>
      <c r="CF151" s="1400"/>
      <c r="CG151" s="1401"/>
      <c r="CH151" s="1399">
        <f>Config_Seats</f>
        <v>4</v>
      </c>
      <c r="CI151" s="1400"/>
      <c r="CJ151" s="1400"/>
      <c r="CK151" s="1400"/>
      <c r="CL151" s="1401"/>
      <c r="CM151" s="1399">
        <f>Config_Seats</f>
        <v>4</v>
      </c>
      <c r="CN151" s="1400"/>
      <c r="CO151" s="1400"/>
      <c r="CP151" s="1400"/>
      <c r="CQ151" s="1401"/>
      <c r="CR151" s="1399">
        <f>Config_Seats</f>
        <v>4</v>
      </c>
      <c r="CS151" s="1400"/>
      <c r="CT151" s="1400"/>
      <c r="CU151" s="1400"/>
      <c r="CV151" s="1401"/>
      <c r="CW151" s="1399">
        <f>Config_Seats</f>
        <v>4</v>
      </c>
      <c r="CX151" s="1400"/>
      <c r="CY151" s="1400"/>
      <c r="CZ151" s="1400"/>
      <c r="DA151" s="1401"/>
      <c r="DB151" s="1399">
        <f>Config_Seats</f>
        <v>4</v>
      </c>
      <c r="DC151" s="1400"/>
      <c r="DD151" s="1400"/>
      <c r="DE151" s="1400"/>
      <c r="DF151" s="1401"/>
      <c r="DG151" s="1399">
        <f>Config_Seats</f>
        <v>4</v>
      </c>
      <c r="DH151" s="1400"/>
      <c r="DI151" s="1400"/>
      <c r="DJ151" s="1400"/>
      <c r="DK151" s="1401"/>
      <c r="DL151" s="1399">
        <f>Config_Seats</f>
        <v>4</v>
      </c>
      <c r="DM151" s="1400"/>
      <c r="DN151" s="1400"/>
      <c r="DO151" s="1400"/>
      <c r="DP151" s="1401"/>
      <c r="DQ151" s="1399">
        <f>Config_Seats</f>
        <v>4</v>
      </c>
      <c r="DR151" s="1400"/>
      <c r="DS151" s="1400"/>
      <c r="DT151" s="1400"/>
      <c r="DU151" s="1401"/>
      <c r="DV151" s="1399">
        <f>Config_Seats</f>
        <v>4</v>
      </c>
      <c r="DW151" s="1400"/>
      <c r="DX151" s="1400"/>
      <c r="DY151" s="1400"/>
      <c r="DZ151" s="1401"/>
      <c r="EA151" s="1399">
        <f>Config_Seats</f>
        <v>4</v>
      </c>
      <c r="EB151" s="1400"/>
      <c r="EC151" s="1400"/>
      <c r="ED151" s="1400"/>
      <c r="EE151" s="1401"/>
      <c r="EF151" s="1399">
        <f>Config_Seats</f>
        <v>4</v>
      </c>
      <c r="EG151" s="1400"/>
      <c r="EH151" s="1400"/>
      <c r="EI151" s="1400"/>
      <c r="EJ151" s="1401"/>
      <c r="EK151" s="1399">
        <f>Config_Seats</f>
        <v>4</v>
      </c>
      <c r="EL151" s="1400"/>
      <c r="EM151" s="1400"/>
      <c r="EN151" s="1400"/>
      <c r="EO151" s="1401"/>
      <c r="EP151" s="1399">
        <f>Config_Seats</f>
        <v>4</v>
      </c>
      <c r="EQ151" s="1400"/>
      <c r="ER151" s="1400"/>
      <c r="ES151" s="1400"/>
      <c r="ET151" s="1401"/>
      <c r="EU151" s="1399">
        <f>Config_Seats</f>
        <v>4</v>
      </c>
      <c r="EV151" s="1400"/>
      <c r="EW151" s="1400"/>
      <c r="EX151" s="1400"/>
      <c r="EY151" s="1401"/>
      <c r="EZ151" s="1399">
        <f>Config_Seats</f>
        <v>4</v>
      </c>
      <c r="FA151" s="1400"/>
      <c r="FB151" s="1400"/>
      <c r="FC151" s="1400"/>
      <c r="FD151" s="1401"/>
    </row>
    <row r="152" spans="6:160">
      <c r="F152" s="1381" t="s">
        <v>1699</v>
      </c>
      <c r="G152" s="1382"/>
      <c r="H152" s="1382"/>
      <c r="I152" s="1382"/>
      <c r="J152" s="1383"/>
      <c r="K152" s="1436" t="str">
        <f>IFERROR(INDEX(TR_COST,MATCH(K150,TR_LOOKUP,0)),0)</f>
        <v>No Charge</v>
      </c>
      <c r="L152" s="1437"/>
      <c r="M152" s="1437"/>
      <c r="N152" s="1437"/>
      <c r="O152" s="1438"/>
      <c r="P152" s="1436">
        <f>IFERROR(INDEX(TR_COST,MATCH(P150,TR_LOOKUP,0)),0)</f>
        <v>0</v>
      </c>
      <c r="Q152" s="1437"/>
      <c r="R152" s="1437"/>
      <c r="S152" s="1437"/>
      <c r="T152" s="1438"/>
      <c r="U152" s="1436">
        <f>IFERROR(INDEX(TR_COST,MATCH(U150,TR_LOOKUP,0)),0)</f>
        <v>0</v>
      </c>
      <c r="V152" s="1437"/>
      <c r="W152" s="1437"/>
      <c r="X152" s="1437"/>
      <c r="Y152" s="1438"/>
      <c r="Z152" s="1436">
        <f>IFERROR(INDEX(TR_COST,MATCH(Z150,TR_LOOKUP,0)),0)</f>
        <v>0</v>
      </c>
      <c r="AA152" s="1437"/>
      <c r="AB152" s="1437"/>
      <c r="AC152" s="1437"/>
      <c r="AD152" s="1438"/>
      <c r="AE152" s="1436">
        <f>IFERROR(INDEX(TR_COST,MATCH(AE150,TR_LOOKUP,0)),0)</f>
        <v>0</v>
      </c>
      <c r="AF152" s="1437"/>
      <c r="AG152" s="1437"/>
      <c r="AH152" s="1437"/>
      <c r="AI152" s="1438"/>
      <c r="AJ152" s="1436">
        <f>IFERROR(INDEX(TR_COST,MATCH(AJ150,TR_LOOKUP,0)),0)</f>
        <v>0</v>
      </c>
      <c r="AK152" s="1437"/>
      <c r="AL152" s="1437"/>
      <c r="AM152" s="1437"/>
      <c r="AN152" s="1438"/>
      <c r="AO152" s="1436">
        <f>IFERROR(INDEX(TR_COST,MATCH(AO150,TR_LOOKUP,0)),0)</f>
        <v>0</v>
      </c>
      <c r="AP152" s="1437"/>
      <c r="AQ152" s="1437"/>
      <c r="AR152" s="1437"/>
      <c r="AS152" s="1438"/>
      <c r="AT152" s="1436">
        <f>IFERROR(INDEX(TR_COST,MATCH(AT150,TR_LOOKUP,0)),0)</f>
        <v>0</v>
      </c>
      <c r="AU152" s="1437"/>
      <c r="AV152" s="1437"/>
      <c r="AW152" s="1437"/>
      <c r="AX152" s="1438"/>
      <c r="AY152" s="1436">
        <f>IFERROR(INDEX(TR_COST,MATCH(AY150,TR_LOOKUP,0)),0)</f>
        <v>0</v>
      </c>
      <c r="AZ152" s="1437"/>
      <c r="BA152" s="1437"/>
      <c r="BB152" s="1437"/>
      <c r="BC152" s="1438"/>
      <c r="BD152" s="1436">
        <f>IFERROR(INDEX(TR_COST,MATCH(BD150,TR_LOOKUP,0)),0)</f>
        <v>0</v>
      </c>
      <c r="BE152" s="1437"/>
      <c r="BF152" s="1437"/>
      <c r="BG152" s="1437"/>
      <c r="BH152" s="1438"/>
      <c r="BI152" s="1436">
        <f>IFERROR(INDEX(TR_COST,MATCH(BI150,TR_LOOKUP,0)),0)</f>
        <v>0</v>
      </c>
      <c r="BJ152" s="1437"/>
      <c r="BK152" s="1437"/>
      <c r="BL152" s="1437"/>
      <c r="BM152" s="1438"/>
      <c r="BN152" s="1436">
        <f>IFERROR(INDEX(TR_COST,MATCH(BN150,TR_LOOKUP,0)),0)</f>
        <v>0</v>
      </c>
      <c r="BO152" s="1437"/>
      <c r="BP152" s="1437"/>
      <c r="BQ152" s="1437"/>
      <c r="BR152" s="1438"/>
      <c r="BS152" s="1436">
        <f>IFERROR(INDEX(TR_COST,MATCH(BS150,TR_LOOKUP,0)),0)</f>
        <v>0</v>
      </c>
      <c r="BT152" s="1437"/>
      <c r="BU152" s="1437"/>
      <c r="BV152" s="1437"/>
      <c r="BW152" s="1438"/>
      <c r="BX152" s="1436">
        <f>IFERROR(INDEX(TR_COST,MATCH(BX150,TR_LOOKUP,0)),0)</f>
        <v>0</v>
      </c>
      <c r="BY152" s="1437"/>
      <c r="BZ152" s="1437"/>
      <c r="CA152" s="1437"/>
      <c r="CB152" s="1438"/>
      <c r="CC152" s="1436">
        <f>IFERROR(INDEX(TR_COST,MATCH(CC150,TR_LOOKUP,0)),0)</f>
        <v>0</v>
      </c>
      <c r="CD152" s="1437"/>
      <c r="CE152" s="1437"/>
      <c r="CF152" s="1437"/>
      <c r="CG152" s="1438"/>
      <c r="CH152" s="1436">
        <f>IFERROR(INDEX(TR_COST,MATCH(CH150,TR_LOOKUP,0)),0)</f>
        <v>0</v>
      </c>
      <c r="CI152" s="1437"/>
      <c r="CJ152" s="1437"/>
      <c r="CK152" s="1437"/>
      <c r="CL152" s="1438"/>
      <c r="CM152" s="1436">
        <f>IFERROR(INDEX(TR_COST,MATCH(CM150,TR_LOOKUP,0)),0)</f>
        <v>0</v>
      </c>
      <c r="CN152" s="1437"/>
      <c r="CO152" s="1437"/>
      <c r="CP152" s="1437"/>
      <c r="CQ152" s="1438"/>
      <c r="CR152" s="1436">
        <f>IFERROR(INDEX(TR_COST,MATCH(CR150,TR_LOOKUP,0)),0)</f>
        <v>0</v>
      </c>
      <c r="CS152" s="1437"/>
      <c r="CT152" s="1437"/>
      <c r="CU152" s="1437"/>
      <c r="CV152" s="1438"/>
      <c r="CW152" s="1436">
        <f>IFERROR(INDEX(TR_COST,MATCH(CW150,TR_LOOKUP,0)),0)</f>
        <v>0</v>
      </c>
      <c r="CX152" s="1437"/>
      <c r="CY152" s="1437"/>
      <c r="CZ152" s="1437"/>
      <c r="DA152" s="1438"/>
      <c r="DB152" s="1436">
        <f>IFERROR(INDEX(TR_COST,MATCH(DB150,TR_LOOKUP,0)),0)</f>
        <v>0</v>
      </c>
      <c r="DC152" s="1437"/>
      <c r="DD152" s="1437"/>
      <c r="DE152" s="1437"/>
      <c r="DF152" s="1438"/>
      <c r="DG152" s="1436">
        <f>IFERROR(INDEX(TR_COST,MATCH(DG150,TR_LOOKUP,0)),0)</f>
        <v>0</v>
      </c>
      <c r="DH152" s="1437"/>
      <c r="DI152" s="1437"/>
      <c r="DJ152" s="1437"/>
      <c r="DK152" s="1438"/>
      <c r="DL152" s="1436">
        <f>IFERROR(INDEX(TR_COST,MATCH(DL150,TR_LOOKUP,0)),0)</f>
        <v>0</v>
      </c>
      <c r="DM152" s="1437"/>
      <c r="DN152" s="1437"/>
      <c r="DO152" s="1437"/>
      <c r="DP152" s="1438"/>
      <c r="DQ152" s="1436">
        <f>IFERROR(INDEX(TR_COST,MATCH(DQ150,TR_LOOKUP,0)),0)</f>
        <v>0</v>
      </c>
      <c r="DR152" s="1437"/>
      <c r="DS152" s="1437"/>
      <c r="DT152" s="1437"/>
      <c r="DU152" s="1438"/>
      <c r="DV152" s="1436">
        <f>IFERROR(INDEX(TR_COST,MATCH(DV150,TR_LOOKUP,0)),0)</f>
        <v>0</v>
      </c>
      <c r="DW152" s="1437"/>
      <c r="DX152" s="1437"/>
      <c r="DY152" s="1437"/>
      <c r="DZ152" s="1438"/>
      <c r="EA152" s="1436">
        <f>IFERROR(INDEX(TR_COST,MATCH(EA150,TR_LOOKUP,0)),0)</f>
        <v>0</v>
      </c>
      <c r="EB152" s="1437"/>
      <c r="EC152" s="1437"/>
      <c r="ED152" s="1437"/>
      <c r="EE152" s="1438"/>
      <c r="EF152" s="1436">
        <f>IFERROR(INDEX(TR_COST,MATCH(EF150,TR_LOOKUP,0)),0)</f>
        <v>0</v>
      </c>
      <c r="EG152" s="1437"/>
      <c r="EH152" s="1437"/>
      <c r="EI152" s="1437"/>
      <c r="EJ152" s="1438"/>
      <c r="EK152" s="1436">
        <f>IFERROR(INDEX(TR_COST,MATCH(EK150,TR_LOOKUP,0)),0)</f>
        <v>0</v>
      </c>
      <c r="EL152" s="1437"/>
      <c r="EM152" s="1437"/>
      <c r="EN152" s="1437"/>
      <c r="EO152" s="1438"/>
      <c r="EP152" s="1436">
        <f>IFERROR(INDEX(TR_COST,MATCH(EP150,TR_LOOKUP,0)),0)</f>
        <v>0</v>
      </c>
      <c r="EQ152" s="1437"/>
      <c r="ER152" s="1437"/>
      <c r="ES152" s="1437"/>
      <c r="ET152" s="1438"/>
      <c r="EU152" s="1436">
        <f>IFERROR(INDEX(TR_COST,MATCH(EU150,TR_LOOKUP,0)),0)</f>
        <v>0</v>
      </c>
      <c r="EV152" s="1437"/>
      <c r="EW152" s="1437"/>
      <c r="EX152" s="1437"/>
      <c r="EY152" s="1438"/>
      <c r="EZ152" s="1436">
        <f>IFERROR(INDEX(TR_COST,MATCH(EZ150,TR_LOOKUP,0)),0)</f>
        <v>0</v>
      </c>
      <c r="FA152" s="1437"/>
      <c r="FB152" s="1437"/>
      <c r="FC152" s="1437"/>
      <c r="FD152" s="1438"/>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3" t="s">
        <v>1700</v>
      </c>
      <c r="G154" s="1434"/>
      <c r="H154" s="1434"/>
      <c r="I154" s="1434"/>
      <c r="J154" s="1435"/>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7ri7WUH6CInsPRAC2pSzSOeykIVJ7t0HtSMJsYqNHbfJuGWGmlUptJr03Lff4ZfSwsI2yB4hTW+q1+mF0S0WQg==" saltValue="5rGyOMmsVu9OH4kKxTV93g=="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2014-12-02T14:25:50Z</cp:lastPrinted>
  <dcterms:created xsi:type="dcterms:W3CDTF">2012-05-30T13:56:26Z</dcterms:created>
  <dcterms:modified xsi:type="dcterms:W3CDTF">2017-06-16T09:54:35Z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