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930" windowHeight="6800" activeTab="3"/>
  </bookViews>
  <sheets>
    <sheet name="student_screen_time_raw" sheetId="1" r:id="rId1"/>
    <sheet name="Pivot" sheetId="3" r:id="rId2"/>
    <sheet name="Dashboard" sheetId="5" r:id="rId3"/>
    <sheet name="Summary" sheetId="6" r:id="rId4"/>
  </sheets>
  <definedNames>
    <definedName name="_xlnm._FilterDatabase" localSheetId="0" hidden="1">student_screen_time_raw!$A$2:$F$202</definedName>
    <definedName name="Slicer_High_screen_Flag">#N/A</definedName>
    <definedName name="Slicer_Age_Group">#N/A</definedName>
    <definedName name="_xlnm._FilterDatabase" localSheetId="2" hidden="1">Dashboard!$A$1:$L$204</definedName>
  </definedNames>
  <calcPr calcId="191029"/>
  <pivotCaches>
    <pivotCache cacheId="0" r:id="rId5"/>
  </pivotCaches>
  <extLst>
    <ext xmlns:x14="http://schemas.microsoft.com/office/spreadsheetml/2009/9/main" uri="{BBE1A952-AA13-448e-AADC-164F8A28A991}">
      <x14:slicerCaches>
        <x14:slicerCache r:id="rId7"/>
        <x14:slicerCache r:id="rId6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<sst xmlns="http://schemas.openxmlformats.org/spreadsheetml/2006/main" count="136" uniqueCount="101">
  <si>
    <t>Student_ID</t>
  </si>
  <si>
    <t>Age</t>
  </si>
  <si>
    <t>Study_Hours</t>
  </si>
  <si>
    <t>Screen_Time</t>
  </si>
  <si>
    <t>Test_Scores</t>
  </si>
  <si>
    <t>Extra_Curricular_Hours</t>
  </si>
  <si>
    <t>Screen Time Category</t>
  </si>
  <si>
    <t>High screen Flag</t>
  </si>
  <si>
    <t>Age Group</t>
  </si>
  <si>
    <t>Grand Total</t>
  </si>
  <si>
    <t>Average of Test_Scores</t>
  </si>
  <si>
    <t>Average of Extra_Curricular_Hours</t>
  </si>
  <si>
    <t>Average of Screen_Time</t>
  </si>
  <si>
    <t>Count of Student_ID</t>
  </si>
  <si>
    <t>Average of Study_Hours</t>
  </si>
  <si>
    <t>&lt;=4 hrs</t>
  </si>
  <si>
    <t>&lt;14</t>
  </si>
  <si>
    <t>4-6 hrs</t>
  </si>
  <si>
    <t>14-15</t>
  </si>
  <si>
    <t>6+ hrs</t>
  </si>
  <si>
    <t>16-17</t>
  </si>
  <si>
    <t>📌 Project Overview</t>
  </si>
  <si>
    <r>
      <t xml:space="preserve">This project analyzes how </t>
    </r>
    <r>
      <rPr>
        <b/>
        <sz val="11"/>
        <color theme="1"/>
        <rFont val="Calibri"/>
        <charset val="134"/>
        <scheme val="minor"/>
      </rPr>
      <t>screen time</t>
    </r>
    <r>
      <rPr>
        <sz val="11"/>
        <color theme="1"/>
        <rFont val="Calibri"/>
        <charset val="134"/>
        <scheme val="minor"/>
      </rPr>
      <t xml:space="preserve"> impacts </t>
    </r>
    <r>
      <rPr>
        <b/>
        <sz val="11"/>
        <color theme="1"/>
        <rFont val="Calibri"/>
        <charset val="134"/>
        <scheme val="minor"/>
      </rPr>
      <t>student academic performance</t>
    </r>
    <r>
      <rPr>
        <sz val="11"/>
        <color theme="1"/>
        <rFont val="Calibri"/>
        <charset val="134"/>
        <scheme val="minor"/>
      </rPr>
      <t xml:space="preserve"> and </t>
    </r>
    <r>
      <rPr>
        <b/>
        <sz val="11"/>
        <color theme="1"/>
        <rFont val="Calibri"/>
        <charset val="134"/>
        <scheme val="minor"/>
      </rPr>
      <t>lifestyle habits</t>
    </r>
    <r>
      <rPr>
        <sz val="11"/>
        <color theme="1"/>
        <rFont val="Calibri"/>
        <charset val="134"/>
        <scheme val="minor"/>
      </rPr>
      <t xml:space="preserve"> using a sample dataset.</t>
    </r>
  </si>
  <si>
    <r>
      <t xml:space="preserve">The dataset includes information about </t>
    </r>
    <r>
      <rPr>
        <b/>
        <sz val="11"/>
        <color theme="1"/>
        <rFont val="Calibri"/>
        <charset val="134"/>
        <scheme val="minor"/>
      </rPr>
      <t>study hours, screen time, test scores, extracurricular activities, and age</t>
    </r>
    <r>
      <rPr>
        <sz val="11"/>
        <color theme="1"/>
        <rFont val="Calibri"/>
        <charset val="134"/>
        <scheme val="minor"/>
      </rPr>
      <t>.</t>
    </r>
  </si>
  <si>
    <r>
      <t xml:space="preserve">The objective is to </t>
    </r>
    <r>
      <rPr>
        <b/>
        <sz val="11"/>
        <color theme="1"/>
        <rFont val="Calibri"/>
        <charset val="134"/>
        <scheme val="minor"/>
      </rPr>
      <t>identify patterns and correlations</t>
    </r>
    <r>
      <rPr>
        <sz val="11"/>
        <color theme="1"/>
        <rFont val="Calibri"/>
        <charset val="134"/>
        <scheme val="minor"/>
      </rPr>
      <t xml:space="preserve"> to help education departments </t>
    </r>
    <r>
      <rPr>
        <b/>
        <sz val="11"/>
        <color theme="1"/>
        <rFont val="Calibri"/>
        <charset val="134"/>
        <scheme val="minor"/>
      </rPr>
      <t>design policies</t>
    </r>
    <r>
      <rPr>
        <sz val="11"/>
        <color theme="1"/>
        <rFont val="Calibri"/>
        <charset val="134"/>
        <scheme val="minor"/>
      </rPr>
      <t xml:space="preserve"> for balanced technology use.</t>
    </r>
  </si>
  <si>
    <t>📂 Dataset Details</t>
  </si>
  <si>
    <t>Column Name</t>
  </si>
  <si>
    <t>Description</t>
  </si>
  <si>
    <t>Unique identifier for each student</t>
  </si>
  <si>
    <t>Age of the student</t>
  </si>
  <si>
    <t>Average daily hours spent studying</t>
  </si>
  <si>
    <t>Average daily screen time in hours</t>
  </si>
  <si>
    <t>Academic test score (0–100)</t>
  </si>
  <si>
    <t>Average daily time spent on extracurricular activities</t>
  </si>
  <si>
    <t>📝 Project Workflow</t>
  </si>
  <si>
    <t>1. Data Cleaning</t>
  </si>
  <si>
    <r>
      <t xml:space="preserve">Removed </t>
    </r>
    <r>
      <rPr>
        <b/>
        <sz val="11"/>
        <color theme="1"/>
        <rFont val="Calibri"/>
        <charset val="134"/>
        <scheme val="minor"/>
      </rPr>
      <t>duplicate records</t>
    </r>
    <r>
      <rPr>
        <sz val="11"/>
        <color theme="1"/>
        <rFont val="Calibri"/>
        <charset val="134"/>
        <scheme val="minor"/>
      </rPr>
      <t xml:space="preserve"> based on </t>
    </r>
    <r>
      <rPr>
        <sz val="11"/>
        <color theme="1"/>
        <rFont val="Calibri"/>
        <charset val="134"/>
        <scheme val="minor"/>
      </rPr>
      <t>Student_ID</t>
    </r>
    <r>
      <rPr>
        <sz val="11"/>
        <color theme="1"/>
        <rFont val="Calibri"/>
        <charset val="134"/>
        <scheme val="minor"/>
      </rPr>
      <t>.</t>
    </r>
  </si>
  <si>
    <r>
      <t xml:space="preserve">Filled </t>
    </r>
    <r>
      <rPr>
        <b/>
        <sz val="11"/>
        <color theme="1"/>
        <rFont val="Calibri"/>
        <charset val="134"/>
        <scheme val="minor"/>
      </rPr>
      <t>missing values</t>
    </r>
    <r>
      <rPr>
        <sz val="11"/>
        <color theme="1"/>
        <rFont val="Calibri"/>
        <charset val="134"/>
        <scheme val="minor"/>
      </rPr>
      <t xml:space="preserve"> using </t>
    </r>
    <r>
      <rPr>
        <b/>
        <sz val="11"/>
        <color theme="1"/>
        <rFont val="Calibri"/>
        <charset val="134"/>
        <scheme val="minor"/>
      </rPr>
      <t>median imputation</t>
    </r>
    <r>
      <rPr>
        <sz val="11"/>
        <color theme="1"/>
        <rFont val="Calibri"/>
        <charset val="134"/>
        <scheme val="minor"/>
      </rPr>
      <t>:</t>
    </r>
  </si>
  <si>
    <r>
      <t xml:space="preserve">Study Hours → </t>
    </r>
    <r>
      <rPr>
        <sz val="11"/>
        <color theme="1"/>
        <rFont val="Calibri"/>
        <charset val="134"/>
        <scheme val="minor"/>
      </rPr>
      <t>2.5</t>
    </r>
  </si>
  <si>
    <r>
      <t xml:space="preserve">Screen Time → </t>
    </r>
    <r>
      <rPr>
        <sz val="11"/>
        <color theme="1"/>
        <rFont val="Calibri"/>
        <charset val="134"/>
        <scheme val="minor"/>
      </rPr>
      <t>4.1</t>
    </r>
  </si>
  <si>
    <r>
      <t xml:space="preserve">Test Scores → </t>
    </r>
    <r>
      <rPr>
        <sz val="11"/>
        <color theme="1"/>
        <rFont val="Calibri"/>
        <charset val="134"/>
        <scheme val="minor"/>
      </rPr>
      <t>71.6</t>
    </r>
  </si>
  <si>
    <t>Standardized formatting for numerical fields.</t>
  </si>
  <si>
    <t>2. Data Transformation</t>
  </si>
  <si>
    <r>
      <t xml:space="preserve">Added </t>
    </r>
    <r>
      <rPr>
        <b/>
        <sz val="11"/>
        <color theme="1"/>
        <rFont val="Calibri"/>
        <charset val="134"/>
        <scheme val="minor"/>
      </rPr>
      <t>new calculated columns</t>
    </r>
    <r>
      <rPr>
        <sz val="11"/>
        <color theme="1"/>
        <rFont val="Calibri"/>
        <charset val="134"/>
        <scheme val="minor"/>
      </rPr>
      <t xml:space="preserve"> for deeper analysis:</t>
    </r>
  </si>
  <si>
    <t>Column</t>
  </si>
  <si>
    <t>Formula</t>
  </si>
  <si>
    <t>Purpose</t>
  </si>
  <si>
    <t>Screen_Time_Category</t>
  </si>
  <si>
    <t>=IF(D3&gt;6,"6+ hrs",IF(D3&gt;=4.1,"4-6 hrs","&lt;=4 hrs"))</t>
  </si>
  <si>
    <t>Categorizes students by screen time</t>
  </si>
  <si>
    <t>High_Screen_Flag</t>
  </si>
  <si>
    <t>=IF(D3&gt;6,"2",IF(D3&gt;=4.1,"1","0"))</t>
  </si>
  <si>
    <t>Flags high screen time usage</t>
  </si>
  <si>
    <t>Age_Group</t>
  </si>
  <si>
    <t>=IF(B3&gt;15,"16-17",IF(B3&gt;=14,"14-15","&lt;14"))</t>
  </si>
  <si>
    <t>Groups students by age</t>
  </si>
  <si>
    <t>3. Pivot Tables</t>
  </si>
  <si>
    <t>Created pivot tables for key insights:</t>
  </si>
  <si>
    <t>Average Test Scores by Screen Time Category</t>
  </si>
  <si>
    <t>Screen Time vs Extracurricular Activity Trends</t>
  </si>
  <si>
    <t>Age Group-wise Study and Screen Patterns</t>
  </si>
  <si>
    <t>4. Visualizations</t>
  </si>
  <si>
    <t>Visualizations were built:</t>
  </si>
  <si>
    <r>
      <t>Pie Chart:</t>
    </r>
    <r>
      <rPr>
        <sz val="11"/>
        <color theme="1"/>
        <rFont val="Calibri"/>
        <charset val="134"/>
        <scheme val="minor"/>
      </rPr>
      <t xml:space="preserve"> Study hours</t>
    </r>
  </si>
  <si>
    <r>
      <t>Bar Chart:</t>
    </r>
    <r>
      <rPr>
        <sz val="11"/>
        <color theme="1"/>
        <rFont val="Calibri"/>
        <charset val="134"/>
        <scheme val="minor"/>
      </rPr>
      <t xml:space="preserve"> Average Test Scores by Screen Time Category</t>
    </r>
  </si>
  <si>
    <r>
      <t xml:space="preserve">Column Chart: </t>
    </r>
    <r>
      <rPr>
        <sz val="11"/>
        <color theme="1"/>
        <rFont val="Calibri"/>
        <charset val="134"/>
        <scheme val="minor"/>
      </rPr>
      <t>Time Category test Score</t>
    </r>
  </si>
  <si>
    <t>📊 Insights &amp; Observations</t>
  </si>
  <si>
    <t>Key Findings:</t>
  </si>
  <si>
    <r>
      <t xml:space="preserve">Students with </t>
    </r>
    <r>
      <rPr>
        <b/>
        <sz val="11"/>
        <color theme="1"/>
        <rFont val="Calibri"/>
        <charset val="134"/>
        <scheme val="minor"/>
      </rPr>
      <t>&gt;4 hours of screen time</t>
    </r>
    <r>
      <rPr>
        <sz val="11"/>
        <color theme="1"/>
        <rFont val="Calibri"/>
        <charset val="134"/>
        <scheme val="minor"/>
      </rPr>
      <t xml:space="preserve"> scored </t>
    </r>
    <r>
      <rPr>
        <b/>
        <sz val="11"/>
        <color theme="1"/>
        <rFont val="Calibri"/>
        <charset val="134"/>
        <scheme val="minor"/>
      </rPr>
      <t>~12% lower on average</t>
    </r>
    <r>
      <rPr>
        <sz val="11"/>
        <color theme="1"/>
        <rFont val="Calibri"/>
        <charset val="134"/>
        <scheme val="minor"/>
      </rPr>
      <t xml:space="preserve"> than those with moderate screen time.</t>
    </r>
  </si>
  <si>
    <r>
      <t>Very high screen time (</t>
    </r>
    <r>
      <rPr>
        <b/>
        <sz val="11"/>
        <color theme="1"/>
        <rFont val="Calibri"/>
        <charset val="134"/>
        <scheme val="minor"/>
      </rPr>
      <t>&gt;6 hrs/day</t>
    </r>
    <r>
      <rPr>
        <sz val="11"/>
        <color theme="1"/>
        <rFont val="Calibri"/>
        <charset val="134"/>
        <scheme val="minor"/>
      </rPr>
      <t xml:space="preserve">) showed a </t>
    </r>
    <r>
      <rPr>
        <b/>
        <sz val="11"/>
        <color theme="1"/>
        <rFont val="Calibri"/>
        <charset val="134"/>
        <scheme val="minor"/>
      </rPr>
      <t>strong negative correlation</t>
    </r>
    <r>
      <rPr>
        <sz val="11"/>
        <color theme="1"/>
        <rFont val="Calibri"/>
        <charset val="134"/>
        <scheme val="minor"/>
      </rPr>
      <t xml:space="preserve"> with test scores.</t>
    </r>
  </si>
  <si>
    <r>
      <t xml:space="preserve">Students with </t>
    </r>
    <r>
      <rPr>
        <b/>
        <sz val="11"/>
        <color theme="1"/>
        <rFont val="Calibri"/>
        <charset val="134"/>
        <scheme val="minor"/>
      </rPr>
      <t>more extracurricular activity time</t>
    </r>
    <r>
      <rPr>
        <sz val="11"/>
        <color theme="1"/>
        <rFont val="Calibri"/>
        <charset val="134"/>
        <scheme val="minor"/>
      </rPr>
      <t xml:space="preserve"> tended to have </t>
    </r>
    <r>
      <rPr>
        <b/>
        <sz val="11"/>
        <color theme="1"/>
        <rFont val="Calibri"/>
        <charset val="134"/>
        <scheme val="minor"/>
      </rPr>
      <t>higher test scores</t>
    </r>
    <r>
      <rPr>
        <sz val="11"/>
        <color theme="1"/>
        <rFont val="Calibri"/>
        <charset val="134"/>
        <scheme val="minor"/>
      </rPr>
      <t>.</t>
    </r>
  </si>
  <si>
    <r>
      <t xml:space="preserve">Age group </t>
    </r>
    <r>
      <rPr>
        <b/>
        <sz val="11"/>
        <color theme="1"/>
        <rFont val="Calibri"/>
        <charset val="134"/>
        <scheme val="minor"/>
      </rPr>
      <t>14–15 years</t>
    </r>
    <r>
      <rPr>
        <sz val="11"/>
        <color theme="1"/>
        <rFont val="Calibri"/>
        <charset val="134"/>
        <scheme val="minor"/>
      </rPr>
      <t xml:space="preserve"> showed the </t>
    </r>
    <r>
      <rPr>
        <b/>
        <sz val="11"/>
        <color theme="1"/>
        <rFont val="Calibri"/>
        <charset val="134"/>
        <scheme val="minor"/>
      </rPr>
      <t>highest average study hours</t>
    </r>
    <r>
      <rPr>
        <sz val="11"/>
        <color theme="1"/>
        <rFont val="Calibri"/>
        <charset val="134"/>
        <scheme val="minor"/>
      </rPr>
      <t xml:space="preserve"> and </t>
    </r>
    <r>
      <rPr>
        <b/>
        <sz val="11"/>
        <color theme="1"/>
        <rFont val="Calibri"/>
        <charset val="134"/>
        <scheme val="minor"/>
      </rPr>
      <t>better balance</t>
    </r>
    <r>
      <rPr>
        <sz val="11"/>
        <color theme="1"/>
        <rFont val="Calibri"/>
        <charset val="134"/>
        <scheme val="minor"/>
      </rPr>
      <t xml:space="preserve"> between screen time and study.</t>
    </r>
  </si>
  <si>
    <t>Sample Size Analysis</t>
  </si>
  <si>
    <t>To calculate total students and group-wise counts:</t>
  </si>
  <si>
    <t>Overall Count:</t>
  </si>
  <si>
    <t>By Category:</t>
  </si>
  <si>
    <t>Using Pivot Table → Values → Count of Student_ID</t>
  </si>
  <si>
    <t>Example breakdown:</t>
  </si>
  <si>
    <t>📁 Files in This Repository</t>
  </si>
  <si>
    <t>File Name</t>
  </si>
  <si>
    <t>student_screen_time_raw.csv</t>
  </si>
  <si>
    <t>Original raw dataset</t>
  </si>
  <si>
    <t>student_screen_time_cleaned.xlsx</t>
  </si>
  <si>
    <t>Cleaned and transformed dataset</t>
  </si>
  <si>
    <t>Educational_Analytics_Dashboard.png</t>
  </si>
  <si>
    <t>Dashboard mockup image</t>
  </si>
  <si>
    <t>README.md</t>
  </si>
  <si>
    <t>Project documentation</t>
  </si>
  <si>
    <t>🖥️ Dashboard Layout</t>
  </si>
  <si>
    <t>The Excel dashboard includes:</t>
  </si>
  <si>
    <r>
      <t>Top Section:</t>
    </r>
    <r>
      <rPr>
        <sz val="11"/>
        <color theme="1"/>
        <rFont val="Calibri"/>
        <charset val="134"/>
        <scheme val="minor"/>
      </rPr>
      <t xml:space="preserve"> KPIs</t>
    </r>
  </si>
  <si>
    <r>
      <t>Left Section:</t>
    </r>
    <r>
      <rPr>
        <sz val="11"/>
        <color theme="1"/>
        <rFont val="Calibri"/>
        <charset val="134"/>
        <scheme val="minor"/>
      </rPr>
      <t xml:space="preserve"> Pivot table summaries and slicers for filtering by age group.</t>
    </r>
  </si>
  <si>
    <r>
      <t>Middle Section:</t>
    </r>
    <r>
      <rPr>
        <sz val="11"/>
        <color theme="1"/>
        <rFont val="Calibri"/>
        <charset val="134"/>
        <scheme val="minor"/>
      </rPr>
      <t xml:space="preserve"> –Pie chart(Avg Study Hrs).</t>
    </r>
  </si>
  <si>
    <r>
      <t>Right Section:</t>
    </r>
    <r>
      <rPr>
        <sz val="11"/>
        <color theme="1"/>
        <rFont val="Calibri"/>
        <charset val="134"/>
        <scheme val="minor"/>
      </rPr>
      <t xml:space="preserve"> – Average Test Score, Average Screen Time.</t>
    </r>
  </si>
  <si>
    <r>
      <t>Bottom Section:</t>
    </r>
    <r>
      <rPr>
        <sz val="11"/>
        <color theme="1"/>
        <rFont val="Calibri"/>
        <charset val="134"/>
        <scheme val="minor"/>
      </rPr>
      <t xml:space="preserve"> Bar chart (Average Test Scores by Screen Time Category).</t>
    </r>
  </si>
  <si>
    <t>🚀 How to Use This Project</t>
  </si>
  <si>
    <t>Clone the repository:</t>
  </si>
  <si>
    <t>git clone https://github.com/your-username/screen-time-analytics.git</t>
  </si>
  <si>
    <r>
      <t xml:space="preserve">Open </t>
    </r>
    <r>
      <rPr>
        <sz val="11"/>
        <color theme="1"/>
        <rFont val="Calibri"/>
        <charset val="134"/>
        <scheme val="minor"/>
      </rPr>
      <t>student_screen_time_cleaned.xlsx</t>
    </r>
    <r>
      <rPr>
        <sz val="11"/>
        <color theme="1"/>
        <rFont val="Calibri"/>
        <charset val="134"/>
        <scheme val="minor"/>
      </rPr>
      <t xml:space="preserve"> in Excel.</t>
    </r>
  </si>
  <si>
    <t>Explore pivot tables and interactive dashboard.</t>
  </si>
  <si>
    <t>Modify dataset to test with real-world school data.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</si>
</sst>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\ hh:mm"/>
    <numFmt numFmtId="181" formatCode="0.0"/>
  </numFmts>
  <fonts count="24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.05"/>
      <color theme="1"/>
      <name val="Calibri"/>
      <charset val="134"/>
      <scheme val="minor"/>
    </font>
    <font>
      <sz val="10"/>
      <color theme="1"/>
      <name val="Arial Unicode M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180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0" fillId="0" borderId="1" xfId="0" applyBorder="1">
      <alignment vertical="center"/>
    </xf>
    <xf numFmtId="1" fontId="0" fillId="0" borderId="0" xfId="0" applyNumberFormat="1" applyFill="1" applyAlignment="1">
      <alignment vertical="center"/>
    </xf>
    <xf numFmtId="1" fontId="0" fillId="0" borderId="1" xfId="0" applyNumberFormat="1" applyBorder="1">
      <alignment vertical="center"/>
    </xf>
    <xf numFmtId="181" fontId="0" fillId="0" borderId="0" xfId="0" applyNumberFormat="1">
      <alignment vertical="center"/>
    </xf>
    <xf numFmtId="0" fontId="0" fillId="2" borderId="1" xfId="0" applyFont="1" applyFill="1" applyBorder="1">
      <alignment vertical="center"/>
    </xf>
    <xf numFmtId="0" fontId="0" fillId="3" borderId="0" xfId="0" applyFill="1">
      <alignment vertical="center"/>
    </xf>
    <xf numFmtId="0" fontId="0" fillId="0" borderId="0" xfId="0" applyNumberFormat="1">
      <alignment vertical="center"/>
    </xf>
    <xf numFmtId="181" fontId="0" fillId="0" borderId="1" xfId="0" applyNumberFormat="1" applyBorder="1">
      <alignment vertical="center"/>
    </xf>
    <xf numFmtId="0" fontId="0" fillId="0" borderId="1" xfId="0" applyBorder="1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6">
    <dxf>
      <numFmt numFmtId="1" formatCode="0"/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bgColor rgb="FFFF990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25"/>
      <tableStyleElement type="headerRow" dxfId="24"/>
      <tableStyleElement type="totalRow" dxfId="23"/>
      <tableStyleElement type="firstColumn" dxfId="22"/>
      <tableStyleElement type="lastColumn" dxfId="21"/>
      <tableStyleElement type="firstRowStripe" dxfId="20"/>
      <tableStyleElement type="firstColumnStripe" dxfId="19"/>
    </tableStyle>
    <tableStyle name="PivotStylePreset2_Accent1" table="0" count="10" xr9:uid="{267968C8-6FFD-4C36-ACC1-9EA1FD1885CA}">
      <tableStyleElement type="headerRow" dxfId="35"/>
      <tableStyleElement type="totalRow" dxfId="34"/>
      <tableStyleElement type="firstRowStripe" dxfId="33"/>
      <tableStyleElement type="firstColumnStripe" dxfId="32"/>
      <tableStyleElement type="firstSubtotalRow" dxfId="31"/>
      <tableStyleElement type="secondSubtotalRow" dxfId="30"/>
      <tableStyleElement type="firstRowSubheading" dxfId="29"/>
      <tableStyleElement type="secondRowSubheading" dxfId="28"/>
      <tableStyleElement type="pageFieldLabels" dxfId="27"/>
      <tableStyleElement type="pageFieldValues" dxfId="26"/>
    </tableStyle>
  </tableStyles>
  <colors>
    <mruColors>
      <color rgb="00EDEDEC"/>
      <color rgb="005F5F5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microsoft.com/office/2007/relationships/slicerCache" Target="slicerCaches/slicerCache2.xml"/><Relationship Id="rId6" Type="http://schemas.microsoft.com/office/2007/relationships/slicerCache" Target="slicerCaches/slicerCach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eetMetadata" Target="metadata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[student_screen_time_raw.xlsx]Pivot!Average Test Score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8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altLang="en-US" sz="1800" b="1">
                <a:solidFill>
                  <a:schemeClr val="tx1">
                    <a:lumMod val="50000"/>
                    <a:lumOff val="50000"/>
                  </a:schemeClr>
                </a:solidFill>
              </a:rPr>
              <a:t>Time category Test Score</a:t>
            </a:r>
            <a:endParaRPr lang="en-IN" altLang="en-US" sz="1800" b="1">
              <a:solidFill>
                <a:schemeClr val="tx1">
                  <a:lumMod val="50000"/>
                  <a:lumOff val="50000"/>
                </a:schemeClr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EDEDEC"/>
              </a:solidFill>
              <a:ln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5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Pivot!$A$4:$A$7</c:f>
              <c:strCache>
                <c:ptCount val="3"/>
                <c:pt idx="0">
                  <c:v>&lt;=4 hrs</c:v>
                </c:pt>
                <c:pt idx="1">
                  <c:v>4-6 hrs</c:v>
                </c:pt>
                <c:pt idx="2">
                  <c:v>6+ hrs</c:v>
                </c:pt>
              </c:strCache>
            </c:strRef>
          </c:cat>
          <c:val>
            <c:numRef>
              <c:f>Pivot!$B$4:$B$7</c:f>
              <c:numCache>
                <c:formatCode>0</c:formatCode>
                <c:ptCount val="3"/>
                <c:pt idx="0">
                  <c:v>69.3798203531693</c:v>
                </c:pt>
                <c:pt idx="1">
                  <c:v>72.8822198420137</c:v>
                </c:pt>
                <c:pt idx="2">
                  <c:v>71.0818181818182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-28"/>
        <c:axId val="289447010"/>
        <c:axId val="974461871"/>
      </c:barChart>
      <c:catAx>
        <c:axId val="28944701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5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4461871"/>
        <c:crosses val="autoZero"/>
        <c:auto val="1"/>
        <c:lblAlgn val="ctr"/>
        <c:lblOffset val="100"/>
        <c:noMultiLvlLbl val="0"/>
      </c:catAx>
      <c:valAx>
        <c:axId val="974461871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5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8944701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c570cc46-ecd5-44c0-a8cc-4fe5f2962063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500" b="1">
          <a:solidFill>
            <a:schemeClr val="tx1">
              <a:lumMod val="50000"/>
              <a:lumOff val="50000"/>
            </a:schemeClr>
          </a:solidFill>
        </a:defRPr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[student_screen_time_raw.xlsx]Pivot!PivotTable4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4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altLang="en-US"/>
              <a:t>Avg_Test Score VS Avg_Screen time</a:t>
            </a:r>
            <a:endParaRPr lang="en-I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Pivot!$L$3</c:f>
              <c:strCache>
                <c:ptCount val="1"/>
                <c:pt idx="0">
                  <c:v>Average of Screen_Time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Pivot!$K$4:$K$7</c:f>
              <c:strCache>
                <c:ptCount val="3"/>
                <c:pt idx="0">
                  <c:v>&lt;14</c:v>
                </c:pt>
                <c:pt idx="1">
                  <c:v>14-15</c:v>
                </c:pt>
                <c:pt idx="2">
                  <c:v>16-17</c:v>
                </c:pt>
              </c:strCache>
            </c:strRef>
          </c:cat>
          <c:val>
            <c:numRef>
              <c:f>Pivot!$L$4:$L$7</c:f>
              <c:numCache>
                <c:formatCode>0</c:formatCode>
                <c:ptCount val="3"/>
                <c:pt idx="0">
                  <c:v>3.95830736034524</c:v>
                </c:pt>
                <c:pt idx="1">
                  <c:v>4.05565578465063</c:v>
                </c:pt>
                <c:pt idx="2">
                  <c:v>3.99092783505155</c:v>
                </c:pt>
              </c:numCache>
            </c:numRef>
          </c:val>
        </c:ser>
        <c:ser>
          <c:idx val="1"/>
          <c:order val="1"/>
          <c:tx>
            <c:strRef>
              <c:f>Pivot!$M$3</c:f>
              <c:strCache>
                <c:ptCount val="1"/>
                <c:pt idx="0">
                  <c:v>Average of Test_Scores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Pivot!$K$4:$K$7</c:f>
              <c:strCache>
                <c:ptCount val="3"/>
                <c:pt idx="0">
                  <c:v>&lt;14</c:v>
                </c:pt>
                <c:pt idx="1">
                  <c:v>14-15</c:v>
                </c:pt>
                <c:pt idx="2">
                  <c:v>16-17</c:v>
                </c:pt>
              </c:strCache>
            </c:strRef>
          </c:cat>
          <c:val>
            <c:numRef>
              <c:f>Pivot!$M$4:$M$7</c:f>
              <c:numCache>
                <c:formatCode>0</c:formatCode>
                <c:ptCount val="3"/>
                <c:pt idx="0">
                  <c:v>71.9558139534884</c:v>
                </c:pt>
                <c:pt idx="1">
                  <c:v>71.7510738831615</c:v>
                </c:pt>
                <c:pt idx="2">
                  <c:v>69.6813583990297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0"/>
        <c:axId val="859295539"/>
        <c:axId val="925749958"/>
      </c:barChart>
      <c:catAx>
        <c:axId val="859295539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5749958"/>
        <c:crosses val="autoZero"/>
        <c:auto val="1"/>
        <c:lblAlgn val="ctr"/>
        <c:lblOffset val="100"/>
        <c:noMultiLvlLbl val="0"/>
      </c:catAx>
      <c:valAx>
        <c:axId val="92574995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92955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448f6e6c-ccd0-4f77-82fe-9f6a4d604b2f}"/>
      </c:ext>
    </c:extLst>
  </c:chart>
  <c:spPr>
    <a:solidFill>
      <a:schemeClr val="bg2"/>
    </a:solidFill>
    <a:ln w="9525" cap="flat" cmpd="sng" algn="ctr">
      <a:noFill/>
      <a:round/>
    </a:ln>
    <a:effectLst/>
  </c:spPr>
  <c:txPr>
    <a:bodyPr/>
    <a:lstStyle/>
    <a:p>
      <a:pPr>
        <a:defRPr lang="en-US" sz="1200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[student_screen_time_raw.xlsx]Pivot!PivotTable5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2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IN" altLang="en-US" sz="2400">
                <a:solidFill>
                  <a:sysClr val="windowText" lastClr="000000"/>
                </a:solidFill>
              </a:rPr>
              <a:t>Avg_Study Hours</a:t>
            </a:r>
            <a:endParaRPr lang="en-IN" altLang="en-US" sz="2400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effectLst/>
      </c:spPr>
    </c:floor>
    <c:sideWall>
      <c:thickness val="0"/>
      <c:spPr>
        <a:noFill/>
        <a:effectLst/>
      </c:spPr>
    </c:sideWall>
    <c:backWall>
      <c:thickness val="0"/>
      <c:spPr>
        <a:noFill/>
        <a:effectLst/>
      </c:spPr>
    </c:backWall>
    <c:plotArea>
      <c:layout/>
      <c:pie3DChart>
        <c:varyColors val="1"/>
        <c:ser>
          <c:idx val="0"/>
          <c:order val="0"/>
          <c:tx>
            <c:strRef>
              <c:f>Pivot!$Z$3</c:f>
              <c:strCache>
                <c:ptCount val="1"/>
                <c:pt idx="0">
                  <c:v>Total</c:v>
                </c:pt>
              </c:strCache>
            </c:strRef>
          </c:tx>
          <c:spPr>
            <a:scene3d>
              <a:camera prst="orthographicFront"/>
              <a:lightRig rig="threePt" dir="t"/>
            </a:scene3d>
            <a:sp3d contourW="9525"/>
          </c:spPr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Pivot!$Y$4:$Y$7</c:f>
              <c:strCache>
                <c:ptCount val="3"/>
                <c:pt idx="0">
                  <c:v>&lt;14</c:v>
                </c:pt>
                <c:pt idx="1">
                  <c:v>14-15</c:v>
                </c:pt>
                <c:pt idx="2">
                  <c:v>16-17</c:v>
                </c:pt>
              </c:strCache>
            </c:strRef>
          </c:cat>
          <c:val>
            <c:numRef>
              <c:f>Pivot!$Z$4:$Z$7</c:f>
              <c:numCache>
                <c:formatCode>0</c:formatCode>
                <c:ptCount val="3"/>
                <c:pt idx="0">
                  <c:v>2.33481179573244</c:v>
                </c:pt>
                <c:pt idx="1">
                  <c:v>2.58813001145475</c:v>
                </c:pt>
                <c:pt idx="2">
                  <c:v>2.62292298362644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</c:pie3DChart>
      <c:spPr>
        <a:noFill/>
        <a:ln>
          <a:noFill/>
        </a:ln>
        <a:effectLst/>
      </c:spPr>
    </c:plotArea>
    <c:legend>
      <c:legendPos val="l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en-US"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2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66d3fc24-e798-4b15-9401-a7af5142ce78}"/>
      </c:ext>
    </c:extLst>
  </c:chart>
  <c:spPr>
    <a:solidFill>
      <a:schemeClr val="bg2"/>
    </a:solidFill>
    <a:ln w="9525" cap="flat" cmpd="sng" algn="ctr">
      <a:noFill/>
      <a:round/>
    </a:ln>
    <a:effectLst/>
  </c:spPr>
  <c:txPr>
    <a:bodyPr/>
    <a:lstStyle/>
    <a:p>
      <a:pPr>
        <a:defRPr lang="en-US" sz="2000">
          <a:solidFill>
            <a:sysClr val="windowText" lastClr="000000"/>
          </a:solidFill>
        </a:defRPr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9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jpeg"/><Relationship Id="rId7" Type="http://schemas.openxmlformats.org/officeDocument/2006/relationships/image" Target="../media/image3.png"/><Relationship Id="rId6" Type="http://schemas.openxmlformats.org/officeDocument/2006/relationships/image" Target="NULL" TargetMode="External"/><Relationship Id="rId5" Type="http://schemas.openxmlformats.org/officeDocument/2006/relationships/image" Target="../media/image2.jpeg"/><Relationship Id="rId4" Type="http://schemas.openxmlformats.org/officeDocument/2006/relationships/image" Target="../media/image1.png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387350</xdr:colOff>
      <xdr:row>0</xdr:row>
      <xdr:rowOff>175260</xdr:rowOff>
    </xdr:from>
    <xdr:to>
      <xdr:col>20</xdr:col>
      <xdr:colOff>578485</xdr:colOff>
      <xdr:row>39</xdr:row>
      <xdr:rowOff>102870</xdr:rowOff>
    </xdr:to>
    <xdr:sp>
      <xdr:nvSpPr>
        <xdr:cNvPr id="2" name="Rounded Rectangle 1"/>
        <xdr:cNvSpPr/>
      </xdr:nvSpPr>
      <xdr:spPr>
        <a:xfrm>
          <a:off x="387350" y="175260"/>
          <a:ext cx="12383135" cy="7109460"/>
        </a:xfrm>
        <a:prstGeom prst="roundRect">
          <a:avLst>
            <a:gd name="adj" fmla="val 2361"/>
          </a:avLst>
        </a:prstGeom>
        <a:blipFill rotWithShape="1">
          <a:blip r:embed="rId4"/>
          <a:stretch>
            <a:fillRect/>
          </a:stretch>
        </a:blipFill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oneCellAnchor>
    <xdr:from>
      <xdr:col>1</xdr:col>
      <xdr:colOff>385445</xdr:colOff>
      <xdr:row>1</xdr:row>
      <xdr:rowOff>120650</xdr:rowOff>
    </xdr:from>
    <xdr:ext cx="11165205" cy="1299845"/>
    <xdr:sp>
      <xdr:nvSpPr>
        <xdr:cNvPr id="12" name="Text Box 11"/>
        <xdr:cNvSpPr txBox="1"/>
      </xdr:nvSpPr>
      <xdr:spPr>
        <a:xfrm>
          <a:off x="995045" y="304800"/>
          <a:ext cx="11165205" cy="1299845"/>
        </a:xfrm>
        <a:prstGeom prst="rect">
          <a:avLst/>
        </a:prstGeom>
        <a:solidFill>
          <a:srgbClr val="EDEDE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p>
          <a:pPr algn="ctr"/>
          <a:r>
            <a:rPr lang="en-IN" altLang="en-US" sz="4000" b="1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Educational Analytics</a:t>
          </a:r>
          <a:endParaRPr lang="en-IN" altLang="en-US" sz="400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  <a:p>
          <a:pPr algn="ctr"/>
          <a:r>
            <a:rPr lang="en-IN" altLang="en-US" sz="3000" b="1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Impact of Screen Time on Student Performance</a:t>
          </a:r>
          <a:endParaRPr lang="en-IN" altLang="en-US" sz="3000" b="1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oneCellAnchor>
  <xdr:twoCellAnchor editAs="oneCell">
    <xdr:from>
      <xdr:col>0</xdr:col>
      <xdr:colOff>464185</xdr:colOff>
      <xdr:row>8</xdr:row>
      <xdr:rowOff>182245</xdr:rowOff>
    </xdr:from>
    <xdr:to>
      <xdr:col>3</xdr:col>
      <xdr:colOff>116840</xdr:colOff>
      <xdr:row>16</xdr:row>
      <xdr:rowOff>22225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3" name="High screen Flag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High screen Flag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4185" y="1655445"/>
              <a:ext cx="1481455" cy="13131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548640</xdr:colOff>
      <xdr:row>16</xdr:row>
      <xdr:rowOff>133350</xdr:rowOff>
    </xdr:from>
    <xdr:to>
      <xdr:col>3</xdr:col>
      <xdr:colOff>156210</xdr:colOff>
      <xdr:row>23</xdr:row>
      <xdr:rowOff>15240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4" name="Age Group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ge Group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8640" y="3079750"/>
              <a:ext cx="1436370" cy="11709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0</xdr:col>
      <xdr:colOff>521335</xdr:colOff>
      <xdr:row>23</xdr:row>
      <xdr:rowOff>172720</xdr:rowOff>
    </xdr:from>
    <xdr:to>
      <xdr:col>6</xdr:col>
      <xdr:colOff>469265</xdr:colOff>
      <xdr:row>37</xdr:row>
      <xdr:rowOff>24130</xdr:rowOff>
    </xdr:to>
    <xdr:graphicFrame>
      <xdr:nvGraphicFramePr>
        <xdr:cNvPr id="15" name="Chart 14"/>
        <xdr:cNvGraphicFramePr/>
      </xdr:nvGraphicFramePr>
      <xdr:xfrm>
        <a:off x="521335" y="4408170"/>
        <a:ext cx="3605530" cy="24295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202565</xdr:colOff>
      <xdr:row>24</xdr:row>
      <xdr:rowOff>5715</xdr:rowOff>
    </xdr:from>
    <xdr:to>
      <xdr:col>15</xdr:col>
      <xdr:colOff>202565</xdr:colOff>
      <xdr:row>37</xdr:row>
      <xdr:rowOff>49530</xdr:rowOff>
    </xdr:to>
    <xdr:graphicFrame>
      <xdr:nvGraphicFramePr>
        <xdr:cNvPr id="16" name="Chart 15"/>
        <xdr:cNvGraphicFramePr/>
      </xdr:nvGraphicFramePr>
      <xdr:xfrm>
        <a:off x="4469765" y="4425315"/>
        <a:ext cx="4876800" cy="24377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69215</xdr:colOff>
      <xdr:row>8</xdr:row>
      <xdr:rowOff>161925</xdr:rowOff>
    </xdr:from>
    <xdr:to>
      <xdr:col>13</xdr:col>
      <xdr:colOff>386080</xdr:colOff>
      <xdr:row>22</xdr:row>
      <xdr:rowOff>88265</xdr:rowOff>
    </xdr:to>
    <xdr:graphicFrame>
      <xdr:nvGraphicFramePr>
        <xdr:cNvPr id="17" name="Chart 16"/>
        <xdr:cNvGraphicFramePr/>
      </xdr:nvGraphicFramePr>
      <xdr:xfrm>
        <a:off x="2507615" y="1635125"/>
        <a:ext cx="5803265" cy="2504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552450</xdr:colOff>
      <xdr:row>19</xdr:row>
      <xdr:rowOff>139700</xdr:rowOff>
    </xdr:from>
    <xdr:to>
      <xdr:col>20</xdr:col>
      <xdr:colOff>363220</xdr:colOff>
      <xdr:row>29</xdr:row>
      <xdr:rowOff>103505</xdr:rowOff>
    </xdr:to>
    <xdr:sp>
      <xdr:nvSpPr>
        <xdr:cNvPr id="18" name="Flowchart: Off-page Connector 17"/>
        <xdr:cNvSpPr/>
      </xdr:nvSpPr>
      <xdr:spPr>
        <a:xfrm>
          <a:off x="9696450" y="3638550"/>
          <a:ext cx="2858770" cy="1805305"/>
        </a:xfrm>
        <a:prstGeom prst="flowChartOffpageConnector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oneCellAnchor>
    <xdr:from>
      <xdr:col>15</xdr:col>
      <xdr:colOff>461645</xdr:colOff>
      <xdr:row>20</xdr:row>
      <xdr:rowOff>6350</xdr:rowOff>
    </xdr:from>
    <xdr:ext cx="2900045" cy="803910"/>
    <xdr:sp>
      <xdr:nvSpPr>
        <xdr:cNvPr id="20" name="Text Box 19"/>
        <xdr:cNvSpPr txBox="1"/>
      </xdr:nvSpPr>
      <xdr:spPr>
        <a:xfrm>
          <a:off x="9605645" y="3689350"/>
          <a:ext cx="2900045" cy="8039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EDEDEC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altLang="en-US" sz="3500" b="1">
              <a:ln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Sample size</a:t>
          </a:r>
          <a:endParaRPr lang="en-IN" altLang="en-US" sz="3500" b="1">
            <a:ln/>
            <a:gradFill>
              <a:gsLst>
                <a:gs pos="0">
                  <a:schemeClr val="accent5">
                    <a:lumMod val="50000"/>
                  </a:schemeClr>
                </a:gs>
                <a:gs pos="50000">
                  <a:schemeClr val="accent5"/>
                </a:gs>
                <a:gs pos="100000">
                  <a:schemeClr val="accent5">
                    <a:lumMod val="60000"/>
                    <a:lumOff val="40000"/>
                  </a:schemeClr>
                </a:gs>
              </a:gsLst>
              <a:lin ang="5400000"/>
            </a:gradFill>
            <a:effectLst>
              <a:reflection blurRad="6350" stA="53000" endA="300" endPos="35500" dir="5400000" sy="-90000" algn="bl" rotWithShape="0"/>
            </a:effectLst>
          </a:endParaRPr>
        </a:p>
      </xdr:txBody>
    </xdr:sp>
    <xdr:clientData/>
  </xdr:oneCellAnchor>
  <xdr:twoCellAnchor>
    <xdr:from>
      <xdr:col>14</xdr:col>
      <xdr:colOff>169545</xdr:colOff>
      <xdr:row>9</xdr:row>
      <xdr:rowOff>12700</xdr:rowOff>
    </xdr:from>
    <xdr:to>
      <xdr:col>17</xdr:col>
      <xdr:colOff>158750</xdr:colOff>
      <xdr:row>18</xdr:row>
      <xdr:rowOff>160655</xdr:rowOff>
    </xdr:to>
    <xdr:sp>
      <xdr:nvSpPr>
        <xdr:cNvPr id="23" name="Flowchart: Off-page Connector 22"/>
        <xdr:cNvSpPr/>
      </xdr:nvSpPr>
      <xdr:spPr>
        <a:xfrm>
          <a:off x="8703945" y="1670050"/>
          <a:ext cx="1818005" cy="1805305"/>
        </a:xfrm>
        <a:prstGeom prst="flowChartOffpageConnector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oneCellAnchor>
    <xdr:from>
      <xdr:col>13</xdr:col>
      <xdr:colOff>573405</xdr:colOff>
      <xdr:row>9</xdr:row>
      <xdr:rowOff>7620</xdr:rowOff>
    </xdr:from>
    <xdr:ext cx="2103755" cy="942340"/>
    <xdr:sp>
      <xdr:nvSpPr>
        <xdr:cNvPr id="24" name="Text Box 23"/>
        <xdr:cNvSpPr txBox="1"/>
      </xdr:nvSpPr>
      <xdr:spPr>
        <a:xfrm>
          <a:off x="8498205" y="1664970"/>
          <a:ext cx="2103755" cy="942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EDEDEC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altLang="en-US" sz="2200" b="1">
              <a:ln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Average</a:t>
          </a:r>
          <a:endParaRPr lang="en-IN" altLang="en-US" sz="2200" b="1">
            <a:ln/>
            <a:gradFill>
              <a:gsLst>
                <a:gs pos="0">
                  <a:schemeClr val="accent5">
                    <a:lumMod val="50000"/>
                  </a:schemeClr>
                </a:gs>
                <a:gs pos="50000">
                  <a:schemeClr val="accent5"/>
                </a:gs>
                <a:gs pos="100000">
                  <a:schemeClr val="accent5">
                    <a:lumMod val="60000"/>
                    <a:lumOff val="40000"/>
                  </a:schemeClr>
                </a:gs>
              </a:gsLst>
              <a:lin ang="5400000"/>
            </a:gradFill>
            <a:effectLst>
              <a:reflection blurRad="6350" stA="53000" endA="300" endPos="35500" dir="5400000" sy="-90000" algn="bl" rotWithShape="0"/>
            </a:effectLst>
          </a:endParaRPr>
        </a:p>
        <a:p>
          <a:pPr algn="ctr"/>
          <a:r>
            <a:rPr lang="en-IN" altLang="en-US" sz="2200" b="1">
              <a:ln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 Score</a:t>
          </a:r>
          <a:endParaRPr lang="en-IN" altLang="en-US" sz="2200" b="1">
            <a:ln/>
            <a:gradFill>
              <a:gsLst>
                <a:gs pos="0">
                  <a:schemeClr val="accent5">
                    <a:lumMod val="50000"/>
                  </a:schemeClr>
                </a:gs>
                <a:gs pos="50000">
                  <a:schemeClr val="accent5"/>
                </a:gs>
                <a:gs pos="100000">
                  <a:schemeClr val="accent5">
                    <a:lumMod val="60000"/>
                    <a:lumOff val="40000"/>
                  </a:schemeClr>
                </a:gs>
              </a:gsLst>
              <a:lin ang="5400000"/>
            </a:gradFill>
            <a:effectLst>
              <a:reflection blurRad="6350" stA="53000" endA="300" endPos="35500" dir="5400000" sy="-90000" algn="bl" rotWithShape="0"/>
            </a:effectLst>
          </a:endParaRPr>
        </a:p>
      </xdr:txBody>
    </xdr:sp>
    <xdr:clientData/>
  </xdr:oneCellAnchor>
  <xdr:twoCellAnchor>
    <xdr:from>
      <xdr:col>17</xdr:col>
      <xdr:colOff>297815</xdr:colOff>
      <xdr:row>9</xdr:row>
      <xdr:rowOff>6350</xdr:rowOff>
    </xdr:from>
    <xdr:to>
      <xdr:col>20</xdr:col>
      <xdr:colOff>325120</xdr:colOff>
      <xdr:row>18</xdr:row>
      <xdr:rowOff>173355</xdr:rowOff>
    </xdr:to>
    <xdr:sp>
      <xdr:nvSpPr>
        <xdr:cNvPr id="25" name="Flowchart: Off-page Connector 24"/>
        <xdr:cNvSpPr/>
      </xdr:nvSpPr>
      <xdr:spPr>
        <a:xfrm>
          <a:off x="10661015" y="1663700"/>
          <a:ext cx="1856105" cy="1824355"/>
        </a:xfrm>
        <a:prstGeom prst="flowChartOffpageConnector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oneCellAnchor>
    <xdr:from>
      <xdr:col>17</xdr:col>
      <xdr:colOff>240030</xdr:colOff>
      <xdr:row>9</xdr:row>
      <xdr:rowOff>41275</xdr:rowOff>
    </xdr:from>
    <xdr:ext cx="1960880" cy="892175"/>
    <xdr:sp>
      <xdr:nvSpPr>
        <xdr:cNvPr id="26" name="Text Box 25"/>
        <xdr:cNvSpPr txBox="1"/>
      </xdr:nvSpPr>
      <xdr:spPr>
        <a:xfrm>
          <a:off x="10603230" y="1698625"/>
          <a:ext cx="1960880" cy="89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EDEDEC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altLang="en-US" sz="2200" b="1">
              <a:ln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Average Screen Time</a:t>
          </a:r>
          <a:endParaRPr lang="en-IN" altLang="en-US" sz="2200" b="1">
            <a:ln/>
            <a:gradFill>
              <a:gsLst>
                <a:gs pos="0">
                  <a:schemeClr val="accent5">
                    <a:lumMod val="50000"/>
                  </a:schemeClr>
                </a:gs>
                <a:gs pos="50000">
                  <a:schemeClr val="accent5"/>
                </a:gs>
                <a:gs pos="100000">
                  <a:schemeClr val="accent5">
                    <a:lumMod val="60000"/>
                    <a:lumOff val="40000"/>
                  </a:schemeClr>
                </a:gs>
              </a:gsLst>
              <a:lin ang="5400000"/>
            </a:gradFill>
            <a:effectLst>
              <a:reflection blurRad="6350" stA="53000" endA="300" endPos="35500" dir="5400000" sy="-90000" algn="bl" rotWithShape="0"/>
            </a:effectLst>
          </a:endParaRPr>
        </a:p>
      </xdr:txBody>
    </xdr:sp>
    <xdr:clientData/>
  </xdr:oneCellAnchor>
  <xdr:oneCellAnchor>
    <xdr:from>
      <xdr:col>14</xdr:col>
      <xdr:colOff>509270</xdr:colOff>
      <xdr:row>14</xdr:row>
      <xdr:rowOff>18415</xdr:rowOff>
    </xdr:from>
    <xdr:ext cx="1228725" cy="640080"/>
    <xdr:sp textlink="Pivot!$E$1">
      <xdr:nvSpPr>
        <xdr:cNvPr id="27" name="Text Box 26"/>
        <xdr:cNvSpPr txBox="1"/>
      </xdr:nvSpPr>
      <xdr:spPr>
        <a:xfrm>
          <a:off x="9043670" y="2596515"/>
          <a:ext cx="1228725" cy="640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EDEDEC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fld id="{BB962C8B-B14F-4D97-AF65-F5344CB8AC3E}" type="TxLink">
            <a:rPr lang="en-IN" altLang="en-US" sz="2200" b="1">
              <a:solidFill>
                <a:srgbClr val="FF0000"/>
              </a:solidFill>
              <a:effectLst>
                <a:reflection blurRad="6350" stA="53000" endA="300" endPos="35500" dir="5400000" sy="-90000" algn="bl" rotWithShape="0"/>
              </a:effectLst>
            </a:rPr>
            <a:t>71</a:t>
          </a:fld>
          <a:endParaRPr lang="en-IN" altLang="en-US" sz="2200" b="1">
            <a:solidFill>
              <a:srgbClr val="FF0000"/>
            </a:solidFill>
            <a:effectLst>
              <a:reflection blurRad="6350" stA="53000" endA="300" endPos="35500" dir="5400000" sy="-90000" algn="bl" rotWithShape="0"/>
            </a:effectLst>
          </a:endParaRPr>
        </a:p>
      </xdr:txBody>
    </xdr:sp>
    <xdr:clientData/>
  </xdr:oneCellAnchor>
  <xdr:oneCellAnchor>
    <xdr:from>
      <xdr:col>17</xdr:col>
      <xdr:colOff>534670</xdr:colOff>
      <xdr:row>14</xdr:row>
      <xdr:rowOff>5715</xdr:rowOff>
    </xdr:from>
    <xdr:ext cx="1228725" cy="640080"/>
    <xdr:sp textlink="Pivot!$P$2">
      <xdr:nvSpPr>
        <xdr:cNvPr id="28" name="Text Box 27"/>
        <xdr:cNvSpPr txBox="1"/>
      </xdr:nvSpPr>
      <xdr:spPr>
        <a:xfrm>
          <a:off x="10897870" y="2583815"/>
          <a:ext cx="1228725" cy="640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EDEDEC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fld id="{BB962C8B-B14F-4D97-AF65-F5344CB8AC3E}" type="TxLink">
            <a:rPr lang="en-IN" altLang="en-US" sz="2200" b="1">
              <a:solidFill>
                <a:srgbClr val="FF0000"/>
              </a:solidFill>
              <a:effectLst>
                <a:reflection blurRad="6350" stA="53000" endA="300" endPos="35500" dir="5400000" sy="-90000" algn="bl" rotWithShape="0"/>
              </a:effectLst>
            </a:rPr>
            <a:t>4</a:t>
          </a:fld>
          <a:endParaRPr lang="en-IN" altLang="en-US" sz="2200" b="1">
            <a:solidFill>
              <a:srgbClr val="FF0000"/>
            </a:solidFill>
            <a:effectLst>
              <a:reflection blurRad="6350" stA="53000" endA="300" endPos="35500" dir="5400000" sy="-90000" algn="bl" rotWithShape="0"/>
            </a:effectLst>
          </a:endParaRPr>
        </a:p>
      </xdr:txBody>
    </xdr:sp>
    <xdr:clientData/>
  </xdr:oneCellAnchor>
  <xdr:oneCellAnchor>
    <xdr:from>
      <xdr:col>17</xdr:col>
      <xdr:colOff>90170</xdr:colOff>
      <xdr:row>24</xdr:row>
      <xdr:rowOff>5715</xdr:rowOff>
    </xdr:from>
    <xdr:ext cx="1228725" cy="640080"/>
    <xdr:sp textlink="Pivot!$W$1">
      <xdr:nvSpPr>
        <xdr:cNvPr id="29" name="Text Box 28"/>
        <xdr:cNvSpPr txBox="1"/>
      </xdr:nvSpPr>
      <xdr:spPr>
        <a:xfrm>
          <a:off x="10453370" y="4425315"/>
          <a:ext cx="1228725" cy="640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EDEDEC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fld id="{BB962C8B-B14F-4D97-AF65-F5344CB8AC3E}" type="TxLink">
            <a:rPr lang="en-IN" altLang="en-US" sz="2200" b="1">
              <a:solidFill>
                <a:srgbClr val="FF0000"/>
              </a:solidFill>
              <a:effectLst>
                <a:reflection blurRad="6350" stA="53000" endA="300" endPos="35500" dir="5400000" sy="-90000" algn="bl" rotWithShape="0"/>
              </a:effectLst>
            </a:rPr>
            <a:t>200</a:t>
          </a:fld>
          <a:endParaRPr lang="en-IN" altLang="en-US" sz="2200" b="1">
            <a:solidFill>
              <a:srgbClr val="FF0000"/>
            </a:solidFill>
            <a:effectLst>
              <a:reflection blurRad="6350" stA="53000" endA="300" endPos="35500" dir="5400000" sy="-90000" algn="bl" rotWithShape="0"/>
            </a:effectLst>
          </a:endParaRPr>
        </a:p>
      </xdr:txBody>
    </xdr:sp>
    <xdr:clientData/>
  </xdr:oneCellAnchor>
  <xdr:twoCellAnchor editAs="oneCell">
    <xdr:from>
      <xdr:col>17</xdr:col>
      <xdr:colOff>406400</xdr:colOff>
      <xdr:row>1</xdr:row>
      <xdr:rowOff>120650</xdr:rowOff>
    </xdr:from>
    <xdr:to>
      <xdr:col>19</xdr:col>
      <xdr:colOff>336550</xdr:colOff>
      <xdr:row>8</xdr:row>
      <xdr:rowOff>0</xdr:rowOff>
    </xdr:to>
    <xdr:pic>
      <xdr:nvPicPr>
        <xdr:cNvPr id="31" name="Picture 30" descr="Punctual Student Stock Illustrations – 104 Punctual Student Stock  Illustrations, Vectors &amp; Clipart - Dreamstime"/>
        <xdr:cNvPicPr>
          <a:picLocks noChangeAspect="1"/>
        </xdr:cNvPicPr>
      </xdr:nvPicPr>
      <xdr:blipFill>
        <a:blip r:embed="rId5" r:link="rId6"/>
        <a:stretch>
          <a:fillRect/>
        </a:stretch>
      </xdr:blipFill>
      <xdr:spPr>
        <a:xfrm>
          <a:off x="10769600" y="304800"/>
          <a:ext cx="1149350" cy="1168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292100</xdr:colOff>
      <xdr:row>2</xdr:row>
      <xdr:rowOff>19050</xdr:rowOff>
    </xdr:from>
    <xdr:to>
      <xdr:col>4</xdr:col>
      <xdr:colOff>133985</xdr:colOff>
      <xdr:row>7</xdr:row>
      <xdr:rowOff>156210</xdr:rowOff>
    </xdr:to>
    <xdr:pic>
      <xdr:nvPicPr>
        <xdr:cNvPr id="32" name="Picture 31" descr="Punctual student, school time, punctuality, school hours, on time icon -  Download on Iconfinder"/>
        <xdr:cNvPicPr>
          <a:picLocks noChangeAspect="1"/>
        </xdr:cNvPicPr>
      </xdr:nvPicPr>
      <xdr:blipFill>
        <a:blip r:embed="rId7" r:link="rId6"/>
        <a:stretch>
          <a:fillRect/>
        </a:stretch>
      </xdr:blipFill>
      <xdr:spPr>
        <a:xfrm>
          <a:off x="1511300" y="387350"/>
          <a:ext cx="1061085" cy="105791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50165</xdr:colOff>
      <xdr:row>2</xdr:row>
      <xdr:rowOff>101600</xdr:rowOff>
    </xdr:from>
    <xdr:to>
      <xdr:col>2</xdr:col>
      <xdr:colOff>317500</xdr:colOff>
      <xdr:row>7</xdr:row>
      <xdr:rowOff>57150</xdr:rowOff>
    </xdr:to>
    <xdr:pic>
      <xdr:nvPicPr>
        <xdr:cNvPr id="33" name="Picture 32" descr="Study Icon Student Icon Time Management ...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59765" y="469900"/>
          <a:ext cx="876935" cy="876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912.5895138889" refreshedBy="417881" recordCount="200">
  <cacheSource type="worksheet">
    <worksheetSource name="Table2"/>
  </cacheSource>
  <cacheFields count="9">
    <cacheField name="Student_ID" numFmtId="0">
      <sharedItems containsSemiMixedTypes="0" containsString="0" containsNumber="1" containsInteger="1" minValue="1" maxValue="200" count="2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</sharedItems>
    </cacheField>
    <cacheField name="Age" numFmtId="0">
      <sharedItems containsSemiMixedTypes="0" containsString="0" containsNumber="1" containsInteger="1" minValue="13" maxValue="17" count="5">
        <n v="16"/>
        <n v="17"/>
        <n v="15"/>
        <n v="14"/>
        <n v="13"/>
      </sharedItems>
    </cacheField>
    <cacheField name="Study_Hours" numFmtId="0">
      <sharedItems containsSemiMixedTypes="0" containsString="0" containsNumber="1" minValue="0.2" maxValue="5.8" count="45">
        <n v="2.5"/>
        <n v="2.7"/>
        <n v="3"/>
        <n v="2.54845360824742"/>
        <n v="1.3"/>
        <n v="3.3"/>
        <n v="2.9"/>
        <n v="1.4"/>
        <n v="1.8"/>
        <n v="3.4"/>
        <n v="3.1"/>
        <n v="2.2"/>
        <n v="2.4"/>
        <n v="3.7"/>
        <n v="2.6"/>
        <n v="1.1"/>
        <n v="1.5"/>
        <n v="3.2"/>
        <n v="0.8"/>
        <n v="3.5"/>
        <n v="1.9"/>
        <n v="1.7"/>
        <n v="3.6"/>
        <n v="4.3"/>
        <n v="2.3"/>
        <n v="0.6"/>
        <n v="1.2"/>
        <n v="3.8"/>
        <n v="5.6"/>
        <n v="2.8"/>
        <n v="3.9"/>
        <n v="2.1"/>
        <n v="5.3"/>
        <n v="2"/>
        <n v="0.2"/>
        <n v="4.4"/>
        <n v="1.6"/>
        <n v="0.5"/>
        <n v="4.2"/>
        <n v="4.1"/>
        <n v="4.7"/>
        <n v="0.4"/>
        <n v="4.5"/>
        <n v="1"/>
        <n v="5.8"/>
      </sharedItems>
    </cacheField>
    <cacheField name="Screen_Time" numFmtId="0">
      <sharedItems containsSemiMixedTypes="0" containsString="0" containsNumber="1" minValue="0" maxValue="7.9" count="61">
        <n v="2.7"/>
        <n v="4"/>
        <n v="4.3"/>
        <n v="2.8"/>
        <n v="1.8"/>
        <n v="4.4"/>
        <n v="6.7"/>
        <n v="4.6"/>
        <n v="4.1"/>
        <n v="3.6"/>
        <n v="5.8"/>
        <n v="4.00721649484536"/>
        <n v="2"/>
        <n v="1.6"/>
        <n v="5.6"/>
        <n v="3.5"/>
        <n v="4.7"/>
        <n v="5.2"/>
        <n v="6"/>
        <n v="2.6"/>
        <n v="0.5"/>
        <n v="2.5"/>
        <n v="2.9"/>
        <n v="1.2"/>
        <n v="3.1"/>
        <n v="6.4"/>
        <n v="5"/>
        <n v="4.8"/>
        <n v="5.3"/>
        <n v="5.7"/>
        <n v="3.2"/>
        <n v="1.9"/>
        <n v="3.9"/>
        <n v="0.2"/>
        <n v="4.9"/>
        <n v="3.7"/>
        <n v="3.3"/>
        <n v="2.2"/>
        <n v="3"/>
        <n v="1.7"/>
        <n v="3.8"/>
        <n v="4.2"/>
        <n v="6.1"/>
        <n v="4.5"/>
        <n v="3.4"/>
        <n v="6.9"/>
        <n v="0"/>
        <n v="7.8"/>
        <n v="7.1"/>
        <n v="1"/>
        <n v="0.9"/>
        <n v="7.5"/>
        <n v="2.3"/>
        <n v="5.5"/>
        <n v="6.5"/>
        <n v="7.6"/>
        <n v="1.5"/>
        <n v="2.1"/>
        <n v="7.9"/>
        <n v="6.2"/>
        <n v="7"/>
      </sharedItems>
    </cacheField>
    <cacheField name="Test_Scores" numFmtId="0">
      <sharedItems containsSemiMixedTypes="0" containsString="0" containsNumber="1" minValue="34.3" maxValue="100" count="159">
        <n v="75"/>
        <n v="68.1"/>
        <n v="67.9"/>
        <n v="47.2"/>
        <n v="78"/>
        <n v="71.5"/>
        <n v="88"/>
        <n v="69.3"/>
        <n v="75.7"/>
        <n v="78.3"/>
        <n v="52.5"/>
        <n v="96.2"/>
        <n v="65.7"/>
        <n v="74.9"/>
        <n v="76.4"/>
        <n v="61.9"/>
        <n v="88.5"/>
        <n v="72.7"/>
        <n v="71.4"/>
        <n v="77.6"/>
        <n v="70.1"/>
        <n v="78.8"/>
        <n v="53.2"/>
        <n v="62.5"/>
        <n v="48.6"/>
        <n v="90"/>
        <n v="89.8"/>
        <n v="76.3"/>
        <n v="59.9"/>
        <n v="93.9"/>
        <n v="64"/>
        <n v="71.6"/>
        <n v="74.5"/>
        <n v="76.8"/>
        <n v="70.9154639175258"/>
        <n v="76.7"/>
        <n v="75.8"/>
        <n v="65.6"/>
        <n v="74.6"/>
        <n v="76.5"/>
        <n v="57.1"/>
        <n v="67.3"/>
        <n v="76.1"/>
        <n v="87.1"/>
        <n v="78.2"/>
        <n v="87.7"/>
        <n v="66"/>
        <n v="72.5"/>
        <n v="78.1"/>
        <n v="46.7"/>
        <n v="51.4"/>
        <n v="80"/>
        <n v="76.9"/>
        <n v="46.6"/>
        <n v="47.1"/>
        <n v="82.1"/>
        <n v="61.2"/>
        <n v="75.1"/>
        <n v="69.9"/>
        <n v="80.5"/>
        <n v="74.8"/>
        <n v="85.8"/>
        <n v="79.7"/>
        <n v="77.2"/>
        <n v="66.5"/>
        <n v="69.5"/>
        <n v="88.4"/>
        <n v="65.9"/>
        <n v="72.6"/>
        <n v="47.6"/>
        <n v="92.6"/>
        <n v="60.7"/>
        <n v="100"/>
        <n v="71.8"/>
        <n v="44.3"/>
        <n v="66.1"/>
        <n v="83.3"/>
        <n v="85.7"/>
        <n v="58.2"/>
        <n v="63.2"/>
        <n v="63.9"/>
        <n v="72.1"/>
        <n v="78.7"/>
        <n v="60.6"/>
        <n v="72"/>
        <n v="83"/>
        <n v="63.7"/>
        <n v="65"/>
        <n v="74.2"/>
        <n v="57.7"/>
        <n v="59"/>
        <n v="75.4"/>
        <n v="56.4"/>
        <n v="84"/>
        <n v="63.1"/>
        <n v="76.2"/>
        <n v="60.8"/>
        <n v="67.5"/>
        <n v="78.4"/>
        <n v="69.6"/>
        <n v="70.8"/>
        <n v="73.1"/>
        <n v="58.1"/>
        <n v="72.8"/>
        <n v="62.8"/>
        <n v="79.1"/>
        <n v="63.3"/>
        <n v="63.4"/>
        <n v="92.8"/>
        <n v="71.1"/>
        <n v="81.3"/>
        <n v="64.2"/>
        <n v="60.9"/>
        <n v="61.3"/>
        <n v="53.9"/>
        <n v="83.5"/>
        <n v="66.7"/>
        <n v="65.5"/>
        <n v="48.8"/>
        <n v="55.7"/>
        <n v="84.7"/>
        <n v="73"/>
        <n v="81.7"/>
        <n v="80.4"/>
        <n v="60"/>
        <n v="94.3"/>
        <n v="89.5"/>
        <n v="64.4"/>
        <n v="34.3"/>
        <n v="66.4"/>
        <n v="72.4"/>
        <n v="64.3"/>
        <n v="67.8"/>
        <n v="61.7"/>
        <n v="79.2"/>
        <n v="70.6"/>
        <n v="79.5"/>
        <n v="82.2"/>
        <n v="48.3"/>
        <n v="62.3"/>
        <n v="63.8"/>
        <n v="95.7"/>
        <n v="51.2"/>
        <n v="79.8"/>
        <n v="78.6"/>
        <n v="53.1"/>
        <n v="61"/>
        <n v="72.3"/>
        <n v="74.7"/>
        <n v="83.7"/>
        <n v="79.6"/>
        <n v="77.5"/>
        <n v="80.1"/>
        <n v="64.9"/>
        <n v="69"/>
        <n v="65.2"/>
        <n v="80.2"/>
        <n v="82.5"/>
        <n v="66.3"/>
      </sharedItems>
    </cacheField>
    <cacheField name="Extra_Curricular_Hours" numFmtId="0">
      <sharedItems containsSemiMixedTypes="0" containsString="0" containsNumber="1" minValue="0" maxValue="3.7" count="33">
        <n v="1.6"/>
        <n v="0.7"/>
        <n v="1.5"/>
        <n v="1.8"/>
        <n v="1.4"/>
        <n v="0.4"/>
        <n v="2.9"/>
        <n v="0.9"/>
        <n v="2.8"/>
        <n v="2"/>
        <n v="0.5"/>
        <n v="1.3"/>
        <n v="1.7"/>
        <n v="2.3"/>
        <n v="1.9"/>
        <n v="2.6"/>
        <n v="0"/>
        <n v="1.1"/>
        <n v="1.2"/>
        <n v="1"/>
        <n v="2.2"/>
        <n v="0.8"/>
        <n v="2.1"/>
        <n v="3.7"/>
        <n v="2.4"/>
        <n v="2.7"/>
        <n v="2.5"/>
        <n v="0.6"/>
        <n v="0.1"/>
        <n v="0.2"/>
        <n v="0.3"/>
        <n v="3.5"/>
        <n v="3.1"/>
      </sharedItems>
    </cacheField>
    <cacheField name="Screen Time Category" numFmtId="0">
      <sharedItems count="3">
        <s v="&lt;=4 hrs"/>
        <s v="4-6 hrs"/>
        <s v="6+ hrs"/>
      </sharedItems>
    </cacheField>
    <cacheField name="High screen Flag" numFmtId="0">
      <sharedItems count="3">
        <s v="0"/>
        <s v="1"/>
        <s v="2"/>
      </sharedItems>
    </cacheField>
    <cacheField name="Age Group" numFmtId="0">
      <sharedItems count="3">
        <s v="16-17"/>
        <s v="14-15"/>
        <s v="&lt;14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0">
  <r>
    <x v="0"/>
    <x v="0"/>
    <x v="0"/>
    <x v="0"/>
    <x v="0"/>
    <x v="0"/>
    <x v="0"/>
    <x v="0"/>
    <x v="0"/>
  </r>
  <r>
    <x v="1"/>
    <x v="1"/>
    <x v="1"/>
    <x v="1"/>
    <x v="1"/>
    <x v="1"/>
    <x v="0"/>
    <x v="0"/>
    <x v="0"/>
  </r>
  <r>
    <x v="2"/>
    <x v="2"/>
    <x v="2"/>
    <x v="2"/>
    <x v="2"/>
    <x v="2"/>
    <x v="1"/>
    <x v="1"/>
    <x v="1"/>
  </r>
  <r>
    <x v="3"/>
    <x v="1"/>
    <x v="2"/>
    <x v="3"/>
    <x v="3"/>
    <x v="3"/>
    <x v="0"/>
    <x v="0"/>
    <x v="0"/>
  </r>
  <r>
    <x v="4"/>
    <x v="1"/>
    <x v="3"/>
    <x v="4"/>
    <x v="4"/>
    <x v="4"/>
    <x v="0"/>
    <x v="0"/>
    <x v="0"/>
  </r>
  <r>
    <x v="5"/>
    <x v="3"/>
    <x v="4"/>
    <x v="5"/>
    <x v="5"/>
    <x v="5"/>
    <x v="1"/>
    <x v="1"/>
    <x v="1"/>
  </r>
  <r>
    <x v="6"/>
    <x v="2"/>
    <x v="5"/>
    <x v="6"/>
    <x v="6"/>
    <x v="6"/>
    <x v="2"/>
    <x v="2"/>
    <x v="1"/>
  </r>
  <r>
    <x v="7"/>
    <x v="2"/>
    <x v="6"/>
    <x v="7"/>
    <x v="7"/>
    <x v="0"/>
    <x v="1"/>
    <x v="1"/>
    <x v="1"/>
  </r>
  <r>
    <x v="8"/>
    <x v="2"/>
    <x v="7"/>
    <x v="8"/>
    <x v="8"/>
    <x v="7"/>
    <x v="1"/>
    <x v="1"/>
    <x v="1"/>
  </r>
  <r>
    <x v="9"/>
    <x v="1"/>
    <x v="8"/>
    <x v="8"/>
    <x v="9"/>
    <x v="8"/>
    <x v="1"/>
    <x v="1"/>
    <x v="0"/>
  </r>
  <r>
    <x v="10"/>
    <x v="0"/>
    <x v="9"/>
    <x v="9"/>
    <x v="10"/>
    <x v="9"/>
    <x v="0"/>
    <x v="0"/>
    <x v="0"/>
  </r>
  <r>
    <x v="11"/>
    <x v="2"/>
    <x v="10"/>
    <x v="10"/>
    <x v="11"/>
    <x v="10"/>
    <x v="1"/>
    <x v="1"/>
    <x v="1"/>
  </r>
  <r>
    <x v="12"/>
    <x v="1"/>
    <x v="8"/>
    <x v="11"/>
    <x v="12"/>
    <x v="1"/>
    <x v="0"/>
    <x v="0"/>
    <x v="0"/>
  </r>
  <r>
    <x v="13"/>
    <x v="3"/>
    <x v="11"/>
    <x v="12"/>
    <x v="13"/>
    <x v="11"/>
    <x v="0"/>
    <x v="0"/>
    <x v="1"/>
  </r>
  <r>
    <x v="14"/>
    <x v="0"/>
    <x v="12"/>
    <x v="13"/>
    <x v="14"/>
    <x v="12"/>
    <x v="0"/>
    <x v="0"/>
    <x v="0"/>
  </r>
  <r>
    <x v="15"/>
    <x v="3"/>
    <x v="10"/>
    <x v="8"/>
    <x v="15"/>
    <x v="9"/>
    <x v="1"/>
    <x v="1"/>
    <x v="1"/>
  </r>
  <r>
    <x v="16"/>
    <x v="0"/>
    <x v="13"/>
    <x v="14"/>
    <x v="16"/>
    <x v="13"/>
    <x v="1"/>
    <x v="1"/>
    <x v="0"/>
  </r>
  <r>
    <x v="17"/>
    <x v="1"/>
    <x v="14"/>
    <x v="5"/>
    <x v="17"/>
    <x v="14"/>
    <x v="1"/>
    <x v="1"/>
    <x v="0"/>
  </r>
  <r>
    <x v="18"/>
    <x v="4"/>
    <x v="3"/>
    <x v="15"/>
    <x v="2"/>
    <x v="15"/>
    <x v="0"/>
    <x v="0"/>
    <x v="2"/>
  </r>
  <r>
    <x v="19"/>
    <x v="0"/>
    <x v="9"/>
    <x v="16"/>
    <x v="18"/>
    <x v="0"/>
    <x v="1"/>
    <x v="1"/>
    <x v="0"/>
  </r>
  <r>
    <x v="20"/>
    <x v="3"/>
    <x v="1"/>
    <x v="2"/>
    <x v="19"/>
    <x v="7"/>
    <x v="1"/>
    <x v="1"/>
    <x v="1"/>
  </r>
  <r>
    <x v="21"/>
    <x v="1"/>
    <x v="15"/>
    <x v="17"/>
    <x v="20"/>
    <x v="2"/>
    <x v="1"/>
    <x v="1"/>
    <x v="0"/>
  </r>
  <r>
    <x v="22"/>
    <x v="0"/>
    <x v="16"/>
    <x v="18"/>
    <x v="21"/>
    <x v="4"/>
    <x v="1"/>
    <x v="1"/>
    <x v="0"/>
  </r>
  <r>
    <x v="23"/>
    <x v="4"/>
    <x v="17"/>
    <x v="19"/>
    <x v="22"/>
    <x v="16"/>
    <x v="0"/>
    <x v="0"/>
    <x v="2"/>
  </r>
  <r>
    <x v="24"/>
    <x v="4"/>
    <x v="18"/>
    <x v="20"/>
    <x v="23"/>
    <x v="17"/>
    <x v="0"/>
    <x v="0"/>
    <x v="2"/>
  </r>
  <r>
    <x v="25"/>
    <x v="2"/>
    <x v="14"/>
    <x v="15"/>
    <x v="24"/>
    <x v="3"/>
    <x v="0"/>
    <x v="0"/>
    <x v="1"/>
  </r>
  <r>
    <x v="26"/>
    <x v="2"/>
    <x v="19"/>
    <x v="21"/>
    <x v="25"/>
    <x v="18"/>
    <x v="0"/>
    <x v="0"/>
    <x v="1"/>
  </r>
  <r>
    <x v="27"/>
    <x v="3"/>
    <x v="1"/>
    <x v="17"/>
    <x v="26"/>
    <x v="19"/>
    <x v="1"/>
    <x v="1"/>
    <x v="1"/>
  </r>
  <r>
    <x v="28"/>
    <x v="0"/>
    <x v="20"/>
    <x v="22"/>
    <x v="27"/>
    <x v="20"/>
    <x v="0"/>
    <x v="0"/>
    <x v="0"/>
  </r>
  <r>
    <x v="29"/>
    <x v="0"/>
    <x v="21"/>
    <x v="23"/>
    <x v="28"/>
    <x v="21"/>
    <x v="0"/>
    <x v="0"/>
    <x v="0"/>
  </r>
  <r>
    <x v="30"/>
    <x v="2"/>
    <x v="5"/>
    <x v="24"/>
    <x v="29"/>
    <x v="22"/>
    <x v="0"/>
    <x v="0"/>
    <x v="1"/>
  </r>
  <r>
    <x v="31"/>
    <x v="0"/>
    <x v="2"/>
    <x v="4"/>
    <x v="30"/>
    <x v="5"/>
    <x v="0"/>
    <x v="0"/>
    <x v="0"/>
  </r>
  <r>
    <x v="32"/>
    <x v="0"/>
    <x v="11"/>
    <x v="25"/>
    <x v="2"/>
    <x v="23"/>
    <x v="2"/>
    <x v="2"/>
    <x v="0"/>
  </r>
  <r>
    <x v="33"/>
    <x v="4"/>
    <x v="22"/>
    <x v="16"/>
    <x v="31"/>
    <x v="11"/>
    <x v="1"/>
    <x v="1"/>
    <x v="2"/>
  </r>
  <r>
    <x v="34"/>
    <x v="2"/>
    <x v="9"/>
    <x v="26"/>
    <x v="32"/>
    <x v="18"/>
    <x v="1"/>
    <x v="1"/>
    <x v="1"/>
  </r>
  <r>
    <x v="35"/>
    <x v="1"/>
    <x v="23"/>
    <x v="27"/>
    <x v="14"/>
    <x v="24"/>
    <x v="1"/>
    <x v="1"/>
    <x v="0"/>
  </r>
  <r>
    <x v="36"/>
    <x v="2"/>
    <x v="10"/>
    <x v="28"/>
    <x v="33"/>
    <x v="18"/>
    <x v="1"/>
    <x v="1"/>
    <x v="1"/>
  </r>
  <r>
    <x v="37"/>
    <x v="1"/>
    <x v="24"/>
    <x v="29"/>
    <x v="34"/>
    <x v="25"/>
    <x v="1"/>
    <x v="1"/>
    <x v="0"/>
  </r>
  <r>
    <x v="38"/>
    <x v="4"/>
    <x v="12"/>
    <x v="30"/>
    <x v="35"/>
    <x v="3"/>
    <x v="0"/>
    <x v="0"/>
    <x v="2"/>
  </r>
  <r>
    <x v="39"/>
    <x v="3"/>
    <x v="25"/>
    <x v="31"/>
    <x v="34"/>
    <x v="4"/>
    <x v="0"/>
    <x v="0"/>
    <x v="1"/>
  </r>
  <r>
    <x v="40"/>
    <x v="0"/>
    <x v="1"/>
    <x v="0"/>
    <x v="36"/>
    <x v="11"/>
    <x v="0"/>
    <x v="0"/>
    <x v="0"/>
  </r>
  <r>
    <x v="41"/>
    <x v="4"/>
    <x v="3"/>
    <x v="32"/>
    <x v="0"/>
    <x v="26"/>
    <x v="0"/>
    <x v="0"/>
    <x v="2"/>
  </r>
  <r>
    <x v="42"/>
    <x v="0"/>
    <x v="26"/>
    <x v="33"/>
    <x v="19"/>
    <x v="12"/>
    <x v="0"/>
    <x v="0"/>
    <x v="0"/>
  </r>
  <r>
    <x v="43"/>
    <x v="3"/>
    <x v="0"/>
    <x v="29"/>
    <x v="14"/>
    <x v="3"/>
    <x v="1"/>
    <x v="1"/>
    <x v="1"/>
  </r>
  <r>
    <x v="44"/>
    <x v="3"/>
    <x v="27"/>
    <x v="23"/>
    <x v="37"/>
    <x v="14"/>
    <x v="0"/>
    <x v="0"/>
    <x v="1"/>
  </r>
  <r>
    <x v="45"/>
    <x v="4"/>
    <x v="8"/>
    <x v="34"/>
    <x v="38"/>
    <x v="0"/>
    <x v="1"/>
    <x v="1"/>
    <x v="2"/>
  </r>
  <r>
    <x v="46"/>
    <x v="3"/>
    <x v="16"/>
    <x v="35"/>
    <x v="39"/>
    <x v="14"/>
    <x v="0"/>
    <x v="0"/>
    <x v="1"/>
  </r>
  <r>
    <x v="47"/>
    <x v="1"/>
    <x v="22"/>
    <x v="5"/>
    <x v="40"/>
    <x v="4"/>
    <x v="1"/>
    <x v="1"/>
    <x v="0"/>
  </r>
  <r>
    <x v="48"/>
    <x v="3"/>
    <x v="10"/>
    <x v="36"/>
    <x v="41"/>
    <x v="2"/>
    <x v="0"/>
    <x v="0"/>
    <x v="1"/>
  </r>
  <r>
    <x v="49"/>
    <x v="0"/>
    <x v="28"/>
    <x v="2"/>
    <x v="42"/>
    <x v="27"/>
    <x v="1"/>
    <x v="1"/>
    <x v="0"/>
  </r>
  <r>
    <x v="50"/>
    <x v="0"/>
    <x v="26"/>
    <x v="36"/>
    <x v="43"/>
    <x v="12"/>
    <x v="0"/>
    <x v="0"/>
    <x v="0"/>
  </r>
  <r>
    <x v="51"/>
    <x v="0"/>
    <x v="17"/>
    <x v="30"/>
    <x v="44"/>
    <x v="28"/>
    <x v="0"/>
    <x v="0"/>
    <x v="0"/>
  </r>
  <r>
    <x v="52"/>
    <x v="0"/>
    <x v="29"/>
    <x v="0"/>
    <x v="45"/>
    <x v="12"/>
    <x v="0"/>
    <x v="0"/>
    <x v="0"/>
  </r>
  <r>
    <x v="53"/>
    <x v="1"/>
    <x v="14"/>
    <x v="11"/>
    <x v="46"/>
    <x v="11"/>
    <x v="0"/>
    <x v="0"/>
    <x v="0"/>
  </r>
  <r>
    <x v="54"/>
    <x v="2"/>
    <x v="9"/>
    <x v="7"/>
    <x v="47"/>
    <x v="3"/>
    <x v="1"/>
    <x v="1"/>
    <x v="1"/>
  </r>
  <r>
    <x v="55"/>
    <x v="4"/>
    <x v="0"/>
    <x v="2"/>
    <x v="48"/>
    <x v="1"/>
    <x v="1"/>
    <x v="1"/>
    <x v="2"/>
  </r>
  <r>
    <x v="56"/>
    <x v="0"/>
    <x v="25"/>
    <x v="0"/>
    <x v="49"/>
    <x v="16"/>
    <x v="0"/>
    <x v="0"/>
    <x v="0"/>
  </r>
  <r>
    <x v="57"/>
    <x v="3"/>
    <x v="21"/>
    <x v="9"/>
    <x v="34"/>
    <x v="18"/>
    <x v="0"/>
    <x v="0"/>
    <x v="1"/>
  </r>
  <r>
    <x v="58"/>
    <x v="0"/>
    <x v="30"/>
    <x v="21"/>
    <x v="50"/>
    <x v="1"/>
    <x v="0"/>
    <x v="0"/>
    <x v="0"/>
  </r>
  <r>
    <x v="59"/>
    <x v="3"/>
    <x v="13"/>
    <x v="36"/>
    <x v="51"/>
    <x v="28"/>
    <x v="0"/>
    <x v="0"/>
    <x v="1"/>
  </r>
  <r>
    <x v="60"/>
    <x v="3"/>
    <x v="31"/>
    <x v="37"/>
    <x v="52"/>
    <x v="22"/>
    <x v="0"/>
    <x v="0"/>
    <x v="1"/>
  </r>
  <r>
    <x v="61"/>
    <x v="0"/>
    <x v="2"/>
    <x v="25"/>
    <x v="53"/>
    <x v="8"/>
    <x v="2"/>
    <x v="2"/>
    <x v="0"/>
  </r>
  <r>
    <x v="62"/>
    <x v="1"/>
    <x v="32"/>
    <x v="11"/>
    <x v="54"/>
    <x v="7"/>
    <x v="0"/>
    <x v="0"/>
    <x v="0"/>
  </r>
  <r>
    <x v="63"/>
    <x v="3"/>
    <x v="0"/>
    <x v="0"/>
    <x v="34"/>
    <x v="4"/>
    <x v="0"/>
    <x v="0"/>
    <x v="1"/>
  </r>
  <r>
    <x v="64"/>
    <x v="3"/>
    <x v="0"/>
    <x v="12"/>
    <x v="55"/>
    <x v="11"/>
    <x v="0"/>
    <x v="0"/>
    <x v="1"/>
  </r>
  <r>
    <x v="65"/>
    <x v="0"/>
    <x v="1"/>
    <x v="3"/>
    <x v="56"/>
    <x v="19"/>
    <x v="0"/>
    <x v="0"/>
    <x v="0"/>
  </r>
  <r>
    <x v="66"/>
    <x v="3"/>
    <x v="10"/>
    <x v="36"/>
    <x v="56"/>
    <x v="9"/>
    <x v="0"/>
    <x v="0"/>
    <x v="1"/>
  </r>
  <r>
    <x v="67"/>
    <x v="3"/>
    <x v="11"/>
    <x v="32"/>
    <x v="57"/>
    <x v="13"/>
    <x v="0"/>
    <x v="0"/>
    <x v="1"/>
  </r>
  <r>
    <x v="68"/>
    <x v="0"/>
    <x v="10"/>
    <x v="38"/>
    <x v="58"/>
    <x v="21"/>
    <x v="0"/>
    <x v="0"/>
    <x v="0"/>
  </r>
  <r>
    <x v="69"/>
    <x v="0"/>
    <x v="25"/>
    <x v="13"/>
    <x v="59"/>
    <x v="2"/>
    <x v="0"/>
    <x v="0"/>
    <x v="0"/>
  </r>
  <r>
    <x v="70"/>
    <x v="4"/>
    <x v="29"/>
    <x v="39"/>
    <x v="60"/>
    <x v="26"/>
    <x v="0"/>
    <x v="0"/>
    <x v="2"/>
  </r>
  <r>
    <x v="71"/>
    <x v="1"/>
    <x v="14"/>
    <x v="26"/>
    <x v="61"/>
    <x v="22"/>
    <x v="1"/>
    <x v="1"/>
    <x v="0"/>
  </r>
  <r>
    <x v="72"/>
    <x v="1"/>
    <x v="24"/>
    <x v="40"/>
    <x v="62"/>
    <x v="20"/>
    <x v="0"/>
    <x v="0"/>
    <x v="0"/>
  </r>
  <r>
    <x v="73"/>
    <x v="3"/>
    <x v="33"/>
    <x v="26"/>
    <x v="63"/>
    <x v="15"/>
    <x v="1"/>
    <x v="1"/>
    <x v="1"/>
  </r>
  <r>
    <x v="74"/>
    <x v="1"/>
    <x v="20"/>
    <x v="17"/>
    <x v="64"/>
    <x v="15"/>
    <x v="1"/>
    <x v="1"/>
    <x v="0"/>
  </r>
  <r>
    <x v="75"/>
    <x v="3"/>
    <x v="21"/>
    <x v="41"/>
    <x v="12"/>
    <x v="13"/>
    <x v="1"/>
    <x v="1"/>
    <x v="1"/>
  </r>
  <r>
    <x v="76"/>
    <x v="4"/>
    <x v="34"/>
    <x v="37"/>
    <x v="65"/>
    <x v="0"/>
    <x v="0"/>
    <x v="0"/>
    <x v="2"/>
  </r>
  <r>
    <x v="77"/>
    <x v="0"/>
    <x v="11"/>
    <x v="2"/>
    <x v="66"/>
    <x v="18"/>
    <x v="1"/>
    <x v="1"/>
    <x v="0"/>
  </r>
  <r>
    <x v="78"/>
    <x v="0"/>
    <x v="22"/>
    <x v="42"/>
    <x v="67"/>
    <x v="0"/>
    <x v="2"/>
    <x v="2"/>
    <x v="0"/>
  </r>
  <r>
    <x v="79"/>
    <x v="0"/>
    <x v="11"/>
    <x v="36"/>
    <x v="68"/>
    <x v="17"/>
    <x v="0"/>
    <x v="0"/>
    <x v="0"/>
  </r>
  <r>
    <x v="80"/>
    <x v="1"/>
    <x v="10"/>
    <x v="43"/>
    <x v="69"/>
    <x v="16"/>
    <x v="1"/>
    <x v="1"/>
    <x v="0"/>
  </r>
  <r>
    <x v="81"/>
    <x v="4"/>
    <x v="7"/>
    <x v="1"/>
    <x v="33"/>
    <x v="11"/>
    <x v="0"/>
    <x v="0"/>
    <x v="2"/>
  </r>
  <r>
    <x v="82"/>
    <x v="1"/>
    <x v="26"/>
    <x v="42"/>
    <x v="70"/>
    <x v="3"/>
    <x v="2"/>
    <x v="2"/>
    <x v="0"/>
  </r>
  <r>
    <x v="83"/>
    <x v="1"/>
    <x v="21"/>
    <x v="38"/>
    <x v="71"/>
    <x v="19"/>
    <x v="0"/>
    <x v="0"/>
    <x v="0"/>
  </r>
  <r>
    <x v="84"/>
    <x v="4"/>
    <x v="16"/>
    <x v="29"/>
    <x v="72"/>
    <x v="11"/>
    <x v="1"/>
    <x v="1"/>
    <x v="2"/>
  </r>
  <r>
    <x v="85"/>
    <x v="4"/>
    <x v="4"/>
    <x v="44"/>
    <x v="73"/>
    <x v="4"/>
    <x v="0"/>
    <x v="0"/>
    <x v="2"/>
  </r>
  <r>
    <x v="86"/>
    <x v="4"/>
    <x v="6"/>
    <x v="38"/>
    <x v="74"/>
    <x v="15"/>
    <x v="0"/>
    <x v="0"/>
    <x v="2"/>
  </r>
  <r>
    <x v="87"/>
    <x v="4"/>
    <x v="23"/>
    <x v="41"/>
    <x v="75"/>
    <x v="18"/>
    <x v="1"/>
    <x v="1"/>
    <x v="2"/>
  </r>
  <r>
    <x v="88"/>
    <x v="0"/>
    <x v="8"/>
    <x v="43"/>
    <x v="76"/>
    <x v="15"/>
    <x v="1"/>
    <x v="1"/>
    <x v="0"/>
  </r>
  <r>
    <x v="89"/>
    <x v="2"/>
    <x v="3"/>
    <x v="45"/>
    <x v="25"/>
    <x v="16"/>
    <x v="2"/>
    <x v="2"/>
    <x v="1"/>
  </r>
  <r>
    <x v="90"/>
    <x v="2"/>
    <x v="17"/>
    <x v="43"/>
    <x v="63"/>
    <x v="15"/>
    <x v="1"/>
    <x v="1"/>
    <x v="1"/>
  </r>
  <r>
    <x v="91"/>
    <x v="4"/>
    <x v="15"/>
    <x v="2"/>
    <x v="77"/>
    <x v="26"/>
    <x v="1"/>
    <x v="1"/>
    <x v="2"/>
  </r>
  <r>
    <x v="92"/>
    <x v="2"/>
    <x v="4"/>
    <x v="25"/>
    <x v="78"/>
    <x v="20"/>
    <x v="2"/>
    <x v="2"/>
    <x v="1"/>
  </r>
  <r>
    <x v="93"/>
    <x v="2"/>
    <x v="2"/>
    <x v="34"/>
    <x v="79"/>
    <x v="16"/>
    <x v="1"/>
    <x v="1"/>
    <x v="1"/>
  </r>
  <r>
    <x v="94"/>
    <x v="4"/>
    <x v="24"/>
    <x v="38"/>
    <x v="22"/>
    <x v="13"/>
    <x v="0"/>
    <x v="0"/>
    <x v="2"/>
  </r>
  <r>
    <x v="95"/>
    <x v="2"/>
    <x v="8"/>
    <x v="18"/>
    <x v="80"/>
    <x v="2"/>
    <x v="1"/>
    <x v="1"/>
    <x v="1"/>
  </r>
  <r>
    <x v="96"/>
    <x v="1"/>
    <x v="14"/>
    <x v="22"/>
    <x v="19"/>
    <x v="16"/>
    <x v="0"/>
    <x v="0"/>
    <x v="0"/>
  </r>
  <r>
    <x v="97"/>
    <x v="3"/>
    <x v="31"/>
    <x v="38"/>
    <x v="81"/>
    <x v="26"/>
    <x v="0"/>
    <x v="0"/>
    <x v="1"/>
  </r>
  <r>
    <x v="98"/>
    <x v="3"/>
    <x v="35"/>
    <x v="0"/>
    <x v="82"/>
    <x v="25"/>
    <x v="0"/>
    <x v="0"/>
    <x v="1"/>
  </r>
  <r>
    <x v="99"/>
    <x v="4"/>
    <x v="8"/>
    <x v="19"/>
    <x v="83"/>
    <x v="16"/>
    <x v="0"/>
    <x v="0"/>
    <x v="2"/>
  </r>
  <r>
    <x v="100"/>
    <x v="0"/>
    <x v="36"/>
    <x v="43"/>
    <x v="56"/>
    <x v="0"/>
    <x v="1"/>
    <x v="1"/>
    <x v="0"/>
  </r>
  <r>
    <x v="101"/>
    <x v="4"/>
    <x v="33"/>
    <x v="9"/>
    <x v="84"/>
    <x v="15"/>
    <x v="0"/>
    <x v="0"/>
    <x v="2"/>
  </r>
  <r>
    <x v="102"/>
    <x v="0"/>
    <x v="31"/>
    <x v="46"/>
    <x v="30"/>
    <x v="26"/>
    <x v="0"/>
    <x v="0"/>
    <x v="0"/>
  </r>
  <r>
    <x v="103"/>
    <x v="3"/>
    <x v="3"/>
    <x v="9"/>
    <x v="85"/>
    <x v="20"/>
    <x v="0"/>
    <x v="0"/>
    <x v="1"/>
  </r>
  <r>
    <x v="104"/>
    <x v="4"/>
    <x v="37"/>
    <x v="30"/>
    <x v="86"/>
    <x v="16"/>
    <x v="0"/>
    <x v="0"/>
    <x v="2"/>
  </r>
  <r>
    <x v="105"/>
    <x v="1"/>
    <x v="6"/>
    <x v="28"/>
    <x v="87"/>
    <x v="22"/>
    <x v="1"/>
    <x v="1"/>
    <x v="0"/>
  </r>
  <r>
    <x v="106"/>
    <x v="2"/>
    <x v="33"/>
    <x v="30"/>
    <x v="88"/>
    <x v="11"/>
    <x v="0"/>
    <x v="0"/>
    <x v="1"/>
  </r>
  <r>
    <x v="107"/>
    <x v="0"/>
    <x v="5"/>
    <x v="47"/>
    <x v="75"/>
    <x v="13"/>
    <x v="2"/>
    <x v="2"/>
    <x v="0"/>
  </r>
  <r>
    <x v="108"/>
    <x v="2"/>
    <x v="0"/>
    <x v="42"/>
    <x v="89"/>
    <x v="12"/>
    <x v="2"/>
    <x v="2"/>
    <x v="1"/>
  </r>
  <r>
    <x v="109"/>
    <x v="2"/>
    <x v="2"/>
    <x v="44"/>
    <x v="90"/>
    <x v="2"/>
    <x v="0"/>
    <x v="0"/>
    <x v="1"/>
  </r>
  <r>
    <x v="110"/>
    <x v="4"/>
    <x v="31"/>
    <x v="29"/>
    <x v="91"/>
    <x v="9"/>
    <x v="1"/>
    <x v="1"/>
    <x v="2"/>
  </r>
  <r>
    <x v="111"/>
    <x v="2"/>
    <x v="6"/>
    <x v="11"/>
    <x v="92"/>
    <x v="4"/>
    <x v="0"/>
    <x v="0"/>
    <x v="1"/>
  </r>
  <r>
    <x v="112"/>
    <x v="1"/>
    <x v="38"/>
    <x v="5"/>
    <x v="93"/>
    <x v="2"/>
    <x v="1"/>
    <x v="1"/>
    <x v="0"/>
  </r>
  <r>
    <x v="113"/>
    <x v="2"/>
    <x v="8"/>
    <x v="17"/>
    <x v="94"/>
    <x v="17"/>
    <x v="1"/>
    <x v="1"/>
    <x v="1"/>
  </r>
  <r>
    <x v="114"/>
    <x v="4"/>
    <x v="12"/>
    <x v="8"/>
    <x v="95"/>
    <x v="29"/>
    <x v="1"/>
    <x v="1"/>
    <x v="2"/>
  </r>
  <r>
    <x v="115"/>
    <x v="1"/>
    <x v="33"/>
    <x v="5"/>
    <x v="86"/>
    <x v="9"/>
    <x v="1"/>
    <x v="1"/>
    <x v="0"/>
  </r>
  <r>
    <x v="116"/>
    <x v="3"/>
    <x v="39"/>
    <x v="17"/>
    <x v="96"/>
    <x v="7"/>
    <x v="1"/>
    <x v="1"/>
    <x v="1"/>
  </r>
  <r>
    <x v="117"/>
    <x v="2"/>
    <x v="31"/>
    <x v="48"/>
    <x v="47"/>
    <x v="11"/>
    <x v="2"/>
    <x v="2"/>
    <x v="1"/>
  </r>
  <r>
    <x v="118"/>
    <x v="4"/>
    <x v="8"/>
    <x v="5"/>
    <x v="59"/>
    <x v="12"/>
    <x v="1"/>
    <x v="1"/>
    <x v="2"/>
  </r>
  <r>
    <x v="119"/>
    <x v="3"/>
    <x v="20"/>
    <x v="36"/>
    <x v="97"/>
    <x v="16"/>
    <x v="0"/>
    <x v="0"/>
    <x v="1"/>
  </r>
  <r>
    <x v="120"/>
    <x v="3"/>
    <x v="12"/>
    <x v="49"/>
    <x v="7"/>
    <x v="16"/>
    <x v="0"/>
    <x v="0"/>
    <x v="1"/>
  </r>
  <r>
    <x v="121"/>
    <x v="0"/>
    <x v="21"/>
    <x v="45"/>
    <x v="48"/>
    <x v="11"/>
    <x v="2"/>
    <x v="2"/>
    <x v="0"/>
  </r>
  <r>
    <x v="122"/>
    <x v="1"/>
    <x v="31"/>
    <x v="9"/>
    <x v="98"/>
    <x v="14"/>
    <x v="0"/>
    <x v="0"/>
    <x v="0"/>
  </r>
  <r>
    <x v="123"/>
    <x v="2"/>
    <x v="1"/>
    <x v="27"/>
    <x v="99"/>
    <x v="22"/>
    <x v="1"/>
    <x v="1"/>
    <x v="1"/>
  </r>
  <r>
    <x v="124"/>
    <x v="4"/>
    <x v="12"/>
    <x v="45"/>
    <x v="37"/>
    <x v="29"/>
    <x v="2"/>
    <x v="2"/>
    <x v="2"/>
  </r>
  <r>
    <x v="125"/>
    <x v="0"/>
    <x v="5"/>
    <x v="2"/>
    <x v="100"/>
    <x v="9"/>
    <x v="1"/>
    <x v="1"/>
    <x v="0"/>
  </r>
  <r>
    <x v="126"/>
    <x v="1"/>
    <x v="11"/>
    <x v="35"/>
    <x v="1"/>
    <x v="11"/>
    <x v="0"/>
    <x v="0"/>
    <x v="0"/>
  </r>
  <r>
    <x v="127"/>
    <x v="0"/>
    <x v="24"/>
    <x v="42"/>
    <x v="101"/>
    <x v="21"/>
    <x v="2"/>
    <x v="2"/>
    <x v="0"/>
  </r>
  <r>
    <x v="128"/>
    <x v="1"/>
    <x v="29"/>
    <x v="16"/>
    <x v="102"/>
    <x v="19"/>
    <x v="1"/>
    <x v="1"/>
    <x v="0"/>
  </r>
  <r>
    <x v="129"/>
    <x v="1"/>
    <x v="40"/>
    <x v="34"/>
    <x v="103"/>
    <x v="22"/>
    <x v="1"/>
    <x v="1"/>
    <x v="0"/>
  </r>
  <r>
    <x v="130"/>
    <x v="2"/>
    <x v="21"/>
    <x v="39"/>
    <x v="104"/>
    <x v="12"/>
    <x v="0"/>
    <x v="0"/>
    <x v="1"/>
  </r>
  <r>
    <x v="131"/>
    <x v="1"/>
    <x v="35"/>
    <x v="10"/>
    <x v="105"/>
    <x v="2"/>
    <x v="1"/>
    <x v="1"/>
    <x v="0"/>
  </r>
  <r>
    <x v="132"/>
    <x v="0"/>
    <x v="4"/>
    <x v="7"/>
    <x v="106"/>
    <x v="12"/>
    <x v="1"/>
    <x v="1"/>
    <x v="0"/>
  </r>
  <r>
    <x v="133"/>
    <x v="1"/>
    <x v="1"/>
    <x v="31"/>
    <x v="107"/>
    <x v="20"/>
    <x v="0"/>
    <x v="0"/>
    <x v="0"/>
  </r>
  <r>
    <x v="134"/>
    <x v="2"/>
    <x v="3"/>
    <x v="16"/>
    <x v="32"/>
    <x v="4"/>
    <x v="1"/>
    <x v="1"/>
    <x v="1"/>
  </r>
  <r>
    <x v="135"/>
    <x v="2"/>
    <x v="21"/>
    <x v="50"/>
    <x v="20"/>
    <x v="2"/>
    <x v="0"/>
    <x v="0"/>
    <x v="1"/>
  </r>
  <r>
    <x v="136"/>
    <x v="0"/>
    <x v="17"/>
    <x v="51"/>
    <x v="108"/>
    <x v="24"/>
    <x v="2"/>
    <x v="2"/>
    <x v="0"/>
  </r>
  <r>
    <x v="137"/>
    <x v="3"/>
    <x v="10"/>
    <x v="52"/>
    <x v="34"/>
    <x v="18"/>
    <x v="0"/>
    <x v="0"/>
    <x v="1"/>
  </r>
  <r>
    <x v="138"/>
    <x v="3"/>
    <x v="33"/>
    <x v="25"/>
    <x v="109"/>
    <x v="9"/>
    <x v="2"/>
    <x v="2"/>
    <x v="1"/>
  </r>
  <r>
    <x v="139"/>
    <x v="1"/>
    <x v="41"/>
    <x v="3"/>
    <x v="110"/>
    <x v="17"/>
    <x v="0"/>
    <x v="0"/>
    <x v="0"/>
  </r>
  <r>
    <x v="140"/>
    <x v="4"/>
    <x v="31"/>
    <x v="27"/>
    <x v="111"/>
    <x v="18"/>
    <x v="1"/>
    <x v="1"/>
    <x v="2"/>
  </r>
  <r>
    <x v="141"/>
    <x v="1"/>
    <x v="14"/>
    <x v="19"/>
    <x v="112"/>
    <x v="4"/>
    <x v="0"/>
    <x v="0"/>
    <x v="0"/>
  </r>
  <r>
    <x v="142"/>
    <x v="0"/>
    <x v="0"/>
    <x v="53"/>
    <x v="113"/>
    <x v="14"/>
    <x v="1"/>
    <x v="1"/>
    <x v="0"/>
  </r>
  <r>
    <x v="143"/>
    <x v="0"/>
    <x v="5"/>
    <x v="9"/>
    <x v="114"/>
    <x v="26"/>
    <x v="0"/>
    <x v="0"/>
    <x v="0"/>
  </r>
  <r>
    <x v="144"/>
    <x v="0"/>
    <x v="35"/>
    <x v="16"/>
    <x v="115"/>
    <x v="0"/>
    <x v="1"/>
    <x v="1"/>
    <x v="0"/>
  </r>
  <r>
    <x v="145"/>
    <x v="0"/>
    <x v="6"/>
    <x v="1"/>
    <x v="116"/>
    <x v="30"/>
    <x v="0"/>
    <x v="0"/>
    <x v="0"/>
  </r>
  <r>
    <x v="146"/>
    <x v="0"/>
    <x v="10"/>
    <x v="12"/>
    <x v="117"/>
    <x v="9"/>
    <x v="0"/>
    <x v="0"/>
    <x v="0"/>
  </r>
  <r>
    <x v="147"/>
    <x v="2"/>
    <x v="14"/>
    <x v="27"/>
    <x v="118"/>
    <x v="31"/>
    <x v="1"/>
    <x v="1"/>
    <x v="1"/>
  </r>
  <r>
    <x v="148"/>
    <x v="3"/>
    <x v="13"/>
    <x v="30"/>
    <x v="119"/>
    <x v="0"/>
    <x v="0"/>
    <x v="0"/>
    <x v="1"/>
  </r>
  <r>
    <x v="149"/>
    <x v="0"/>
    <x v="2"/>
    <x v="14"/>
    <x v="120"/>
    <x v="28"/>
    <x v="1"/>
    <x v="1"/>
    <x v="0"/>
  </r>
  <r>
    <x v="150"/>
    <x v="4"/>
    <x v="17"/>
    <x v="9"/>
    <x v="121"/>
    <x v="0"/>
    <x v="0"/>
    <x v="0"/>
    <x v="2"/>
  </r>
  <r>
    <x v="151"/>
    <x v="4"/>
    <x v="23"/>
    <x v="32"/>
    <x v="122"/>
    <x v="2"/>
    <x v="0"/>
    <x v="0"/>
    <x v="2"/>
  </r>
  <r>
    <x v="152"/>
    <x v="4"/>
    <x v="1"/>
    <x v="54"/>
    <x v="123"/>
    <x v="4"/>
    <x v="2"/>
    <x v="2"/>
    <x v="2"/>
  </r>
  <r>
    <x v="153"/>
    <x v="4"/>
    <x v="11"/>
    <x v="55"/>
    <x v="124"/>
    <x v="13"/>
    <x v="2"/>
    <x v="2"/>
    <x v="2"/>
  </r>
  <r>
    <x v="154"/>
    <x v="2"/>
    <x v="6"/>
    <x v="17"/>
    <x v="125"/>
    <x v="15"/>
    <x v="1"/>
    <x v="1"/>
    <x v="1"/>
  </r>
  <r>
    <x v="155"/>
    <x v="4"/>
    <x v="22"/>
    <x v="9"/>
    <x v="126"/>
    <x v="9"/>
    <x v="0"/>
    <x v="0"/>
    <x v="2"/>
  </r>
  <r>
    <x v="156"/>
    <x v="0"/>
    <x v="2"/>
    <x v="44"/>
    <x v="127"/>
    <x v="4"/>
    <x v="0"/>
    <x v="0"/>
    <x v="0"/>
  </r>
  <r>
    <x v="157"/>
    <x v="1"/>
    <x v="22"/>
    <x v="3"/>
    <x v="128"/>
    <x v="24"/>
    <x v="0"/>
    <x v="0"/>
    <x v="0"/>
  </r>
  <r>
    <x v="158"/>
    <x v="4"/>
    <x v="8"/>
    <x v="24"/>
    <x v="129"/>
    <x v="30"/>
    <x v="0"/>
    <x v="0"/>
    <x v="2"/>
  </r>
  <r>
    <x v="159"/>
    <x v="2"/>
    <x v="36"/>
    <x v="9"/>
    <x v="130"/>
    <x v="7"/>
    <x v="0"/>
    <x v="0"/>
    <x v="1"/>
  </r>
  <r>
    <x v="160"/>
    <x v="2"/>
    <x v="33"/>
    <x v="45"/>
    <x v="131"/>
    <x v="19"/>
    <x v="2"/>
    <x v="2"/>
    <x v="1"/>
  </r>
  <r>
    <x v="161"/>
    <x v="4"/>
    <x v="26"/>
    <x v="35"/>
    <x v="132"/>
    <x v="2"/>
    <x v="0"/>
    <x v="0"/>
    <x v="2"/>
  </r>
  <r>
    <x v="162"/>
    <x v="1"/>
    <x v="14"/>
    <x v="37"/>
    <x v="133"/>
    <x v="14"/>
    <x v="0"/>
    <x v="0"/>
    <x v="0"/>
  </r>
  <r>
    <x v="163"/>
    <x v="4"/>
    <x v="31"/>
    <x v="8"/>
    <x v="134"/>
    <x v="11"/>
    <x v="1"/>
    <x v="1"/>
    <x v="2"/>
  </r>
  <r>
    <x v="164"/>
    <x v="2"/>
    <x v="13"/>
    <x v="2"/>
    <x v="135"/>
    <x v="21"/>
    <x v="1"/>
    <x v="1"/>
    <x v="1"/>
  </r>
  <r>
    <x v="165"/>
    <x v="3"/>
    <x v="26"/>
    <x v="8"/>
    <x v="136"/>
    <x v="13"/>
    <x v="1"/>
    <x v="1"/>
    <x v="1"/>
  </r>
  <r>
    <x v="166"/>
    <x v="0"/>
    <x v="39"/>
    <x v="17"/>
    <x v="137"/>
    <x v="11"/>
    <x v="1"/>
    <x v="1"/>
    <x v="0"/>
  </r>
  <r>
    <x v="167"/>
    <x v="2"/>
    <x v="16"/>
    <x v="8"/>
    <x v="138"/>
    <x v="0"/>
    <x v="1"/>
    <x v="1"/>
    <x v="1"/>
  </r>
  <r>
    <x v="168"/>
    <x v="4"/>
    <x v="4"/>
    <x v="17"/>
    <x v="139"/>
    <x v="14"/>
    <x v="1"/>
    <x v="1"/>
    <x v="2"/>
  </r>
  <r>
    <x v="169"/>
    <x v="0"/>
    <x v="21"/>
    <x v="3"/>
    <x v="140"/>
    <x v="2"/>
    <x v="0"/>
    <x v="0"/>
    <x v="0"/>
  </r>
  <r>
    <x v="170"/>
    <x v="4"/>
    <x v="42"/>
    <x v="11"/>
    <x v="141"/>
    <x v="2"/>
    <x v="0"/>
    <x v="0"/>
    <x v="2"/>
  </r>
  <r>
    <x v="171"/>
    <x v="4"/>
    <x v="0"/>
    <x v="5"/>
    <x v="5"/>
    <x v="13"/>
    <x v="1"/>
    <x v="1"/>
    <x v="2"/>
  </r>
  <r>
    <x v="172"/>
    <x v="3"/>
    <x v="2"/>
    <x v="7"/>
    <x v="34"/>
    <x v="0"/>
    <x v="1"/>
    <x v="1"/>
    <x v="1"/>
  </r>
  <r>
    <x v="173"/>
    <x v="0"/>
    <x v="24"/>
    <x v="3"/>
    <x v="142"/>
    <x v="20"/>
    <x v="0"/>
    <x v="0"/>
    <x v="0"/>
  </r>
  <r>
    <x v="174"/>
    <x v="0"/>
    <x v="12"/>
    <x v="16"/>
    <x v="18"/>
    <x v="14"/>
    <x v="1"/>
    <x v="1"/>
    <x v="0"/>
  </r>
  <r>
    <x v="175"/>
    <x v="3"/>
    <x v="33"/>
    <x v="26"/>
    <x v="143"/>
    <x v="32"/>
    <x v="1"/>
    <x v="1"/>
    <x v="1"/>
  </r>
  <r>
    <x v="176"/>
    <x v="2"/>
    <x v="14"/>
    <x v="37"/>
    <x v="144"/>
    <x v="3"/>
    <x v="0"/>
    <x v="0"/>
    <x v="1"/>
  </r>
  <r>
    <x v="177"/>
    <x v="4"/>
    <x v="2"/>
    <x v="56"/>
    <x v="95"/>
    <x v="9"/>
    <x v="0"/>
    <x v="0"/>
    <x v="2"/>
  </r>
  <r>
    <x v="178"/>
    <x v="1"/>
    <x v="38"/>
    <x v="5"/>
    <x v="20"/>
    <x v="24"/>
    <x v="1"/>
    <x v="1"/>
    <x v="0"/>
  </r>
  <r>
    <x v="179"/>
    <x v="4"/>
    <x v="25"/>
    <x v="36"/>
    <x v="135"/>
    <x v="0"/>
    <x v="0"/>
    <x v="0"/>
    <x v="2"/>
  </r>
  <r>
    <x v="180"/>
    <x v="4"/>
    <x v="39"/>
    <x v="5"/>
    <x v="145"/>
    <x v="19"/>
    <x v="1"/>
    <x v="1"/>
    <x v="2"/>
  </r>
  <r>
    <x v="181"/>
    <x v="2"/>
    <x v="2"/>
    <x v="57"/>
    <x v="146"/>
    <x v="17"/>
    <x v="0"/>
    <x v="0"/>
    <x v="1"/>
  </r>
  <r>
    <x v="182"/>
    <x v="4"/>
    <x v="31"/>
    <x v="39"/>
    <x v="147"/>
    <x v="17"/>
    <x v="0"/>
    <x v="0"/>
    <x v="2"/>
  </r>
  <r>
    <x v="183"/>
    <x v="3"/>
    <x v="33"/>
    <x v="2"/>
    <x v="104"/>
    <x v="1"/>
    <x v="1"/>
    <x v="1"/>
    <x v="1"/>
  </r>
  <r>
    <x v="184"/>
    <x v="3"/>
    <x v="19"/>
    <x v="15"/>
    <x v="52"/>
    <x v="3"/>
    <x v="0"/>
    <x v="0"/>
    <x v="1"/>
  </r>
  <r>
    <x v="185"/>
    <x v="0"/>
    <x v="1"/>
    <x v="11"/>
    <x v="148"/>
    <x v="19"/>
    <x v="0"/>
    <x v="0"/>
    <x v="0"/>
  </r>
  <r>
    <x v="186"/>
    <x v="1"/>
    <x v="43"/>
    <x v="18"/>
    <x v="149"/>
    <x v="12"/>
    <x v="1"/>
    <x v="1"/>
    <x v="0"/>
  </r>
  <r>
    <x v="187"/>
    <x v="4"/>
    <x v="6"/>
    <x v="12"/>
    <x v="150"/>
    <x v="4"/>
    <x v="0"/>
    <x v="0"/>
    <x v="2"/>
  </r>
  <r>
    <x v="188"/>
    <x v="4"/>
    <x v="22"/>
    <x v="58"/>
    <x v="147"/>
    <x v="2"/>
    <x v="2"/>
    <x v="2"/>
    <x v="2"/>
  </r>
  <r>
    <x v="189"/>
    <x v="2"/>
    <x v="9"/>
    <x v="24"/>
    <x v="151"/>
    <x v="14"/>
    <x v="0"/>
    <x v="0"/>
    <x v="1"/>
  </r>
  <r>
    <x v="190"/>
    <x v="3"/>
    <x v="20"/>
    <x v="7"/>
    <x v="152"/>
    <x v="17"/>
    <x v="1"/>
    <x v="1"/>
    <x v="1"/>
  </r>
  <r>
    <x v="191"/>
    <x v="1"/>
    <x v="26"/>
    <x v="54"/>
    <x v="153"/>
    <x v="9"/>
    <x v="2"/>
    <x v="2"/>
    <x v="0"/>
  </r>
  <r>
    <x v="192"/>
    <x v="0"/>
    <x v="11"/>
    <x v="59"/>
    <x v="116"/>
    <x v="8"/>
    <x v="2"/>
    <x v="2"/>
    <x v="0"/>
  </r>
  <r>
    <x v="193"/>
    <x v="3"/>
    <x v="44"/>
    <x v="60"/>
    <x v="154"/>
    <x v="3"/>
    <x v="2"/>
    <x v="2"/>
    <x v="1"/>
  </r>
  <r>
    <x v="194"/>
    <x v="0"/>
    <x v="43"/>
    <x v="39"/>
    <x v="155"/>
    <x v="7"/>
    <x v="0"/>
    <x v="0"/>
    <x v="0"/>
  </r>
  <r>
    <x v="195"/>
    <x v="2"/>
    <x v="21"/>
    <x v="52"/>
    <x v="156"/>
    <x v="19"/>
    <x v="0"/>
    <x v="0"/>
    <x v="1"/>
  </r>
  <r>
    <x v="196"/>
    <x v="2"/>
    <x v="6"/>
    <x v="2"/>
    <x v="86"/>
    <x v="11"/>
    <x v="1"/>
    <x v="1"/>
    <x v="1"/>
  </r>
  <r>
    <x v="197"/>
    <x v="4"/>
    <x v="12"/>
    <x v="28"/>
    <x v="157"/>
    <x v="19"/>
    <x v="1"/>
    <x v="1"/>
    <x v="2"/>
  </r>
  <r>
    <x v="198"/>
    <x v="1"/>
    <x v="24"/>
    <x v="1"/>
    <x v="158"/>
    <x v="1"/>
    <x v="0"/>
    <x v="0"/>
    <x v="0"/>
  </r>
  <r>
    <x v="199"/>
    <x v="0"/>
    <x v="42"/>
    <x v="56"/>
    <x v="148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Average Test Score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3:B7" firstHeaderRow="1" firstDataRow="1" firstDataCol="1"/>
  <pivotFields count="9">
    <pivotField compact="0" showAll="0">
      <items count="2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compact="0" showAl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dataField="1" compact="0" showAll="0">
      <items count="1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t="default"/>
      </items>
    </pivotField>
    <pivotField compact="0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axis="axisRow" compact="0" showAll="0">
      <items count="4">
        <item x="0"/>
        <item x="1"/>
        <item x="2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4">
        <item x="0"/>
        <item x="1"/>
        <item x="2"/>
        <item t="default"/>
      </items>
    </pivotField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Test_Scores" fld="4" subtotal="average" baseField="0" baseItem="0"/>
  </dataFields>
  <formats count="1">
    <format dxfId="0">
      <pivotArea collapsedLevelsAreSubtotals="1" fieldPosition="0"/>
    </format>
  </format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Avg Curricular Hours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H3:I7" firstHeaderRow="1" firstDataRow="1" firstDataCol="1"/>
  <pivotFields count="9">
    <pivotField compact="0" showAll="0">
      <items count="2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compact="0" showAl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compact="0" showAll="0">
      <items count="1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t="default"/>
      </items>
    </pivotField>
    <pivotField dataField="1" compact="0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axis="axisRow" compact="0" showAll="0">
      <items count="4">
        <item x="0"/>
        <item x="1"/>
        <item x="2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4">
        <item x="0"/>
        <item x="1"/>
        <item x="2"/>
        <item t="default"/>
      </items>
    </pivotField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Extra_Curricular_Hours" fld="5" subtotal="average" baseField="0" baseItem="0"/>
  </dataFields>
  <formats count="3">
    <format dxfId="1">
      <pivotArea type="all" dataOnly="0" outline="0" fieldPosition="0"/>
    </format>
    <format dxfId="2">
      <pivotArea type="all" dataOnly="0" outline="0" fieldPosition="0"/>
    </format>
    <format dxfId="3">
      <pivotArea collapsedLevelsAreSubtotals="1" fieldPosition="0"/>
    </format>
  </format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K3:M7" firstHeaderRow="0" firstDataRow="1" firstDataCol="1"/>
  <pivotFields count="9">
    <pivotField compact="0" showAll="0">
      <items count="2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dataField="1" compact="0" showAl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dataField="1" compact="0" showAll="0">
      <items count="1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t="default"/>
      </items>
    </pivotField>
    <pivotField compact="0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4">
        <item x="0"/>
        <item x="1"/>
        <item x="2"/>
        <item t="default"/>
      </items>
    </pivotField>
    <pivotField axis="axisRow" compact="0" sortType="ascending" showAll="0">
      <items count="4">
        <item x="2"/>
        <item x="1"/>
        <item x="0"/>
        <item t="default"/>
      </items>
    </pivotField>
  </pivotFields>
  <rowFields count="1">
    <field x="8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creen_Time" fld="3" subtotal="average" baseField="0" baseItem="0"/>
    <dataField name="Average of Test_Scores" fld="4" subtotal="average" baseField="0" baseItem="0"/>
  </dataFields>
  <formats count="3">
    <format dxfId="4">
      <pivotArea dataOnly="0" labelOnly="1" fieldPosition="0">
        <references count="1">
          <reference field="4294967294" count="1">
            <x v="0"/>
          </reference>
        </references>
      </pivotArea>
    </format>
    <format dxfId="5">
      <pivotArea dataOnly="0" labelOnly="1" fieldPosition="0">
        <references count="1">
          <reference field="4294967294" count="1">
            <x v="1"/>
          </reference>
        </references>
      </pivotArea>
    </format>
    <format dxfId="6">
      <pivotArea collapsedLevelsAreSubtotals="1" fieldPosition="0"/>
    </format>
  </format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Y3:Z7" firstHeaderRow="1" firstDataRow="1" firstDataCol="1"/>
  <pivotFields count="9">
    <pivotField compact="0" showAll="0">
      <items count="2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dataField="1" compact="0" showAll="0">
      <items count="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compact="0" showAl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compact="0" showAll="0">
      <items count="1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t="default"/>
      </items>
    </pivotField>
    <pivotField compact="0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4">
        <item x="0"/>
        <item x="1"/>
        <item x="2"/>
        <item t="default"/>
      </items>
    </pivotField>
    <pivotField axis="axisRow" compact="0" sortType="ascending" showAll="0">
      <items count="4">
        <item x="2"/>
        <item x="1"/>
        <item x="0"/>
        <item t="default"/>
      </items>
    </pivotField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Study_Hours" fld="2" subtotal="average" baseField="0" baseItem="0"/>
  </dataFields>
  <formats count="1">
    <format dxfId="7">
      <pivotArea collapsedLevelsAreSubtotals="1" fieldPosition="0"/>
    </format>
  </format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8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S3:T7" firstHeaderRow="1" firstDataRow="1" firstDataCol="1"/>
  <pivotFields count="9">
    <pivotField dataField="1" compact="0" showAll="0">
      <items count="2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compact="0" showAl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compact="0" showAll="0">
      <items count="1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t="default"/>
      </items>
    </pivotField>
    <pivotField compact="0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axis="axisRow" compact="0" showAll="0">
      <items count="4">
        <item x="0"/>
        <item x="1"/>
        <item x="2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4">
        <item x="0"/>
        <item x="1"/>
        <item x="2"/>
        <item t="default"/>
      </items>
    </pivotField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Student_ID" fld="0" subtotal="count" baseField="0" baseItem="0"/>
  </dataFields>
  <formats count="1">
    <format dxfId="8">
      <pivotArea collapsedLevelsAreSubtotals="1" fieldPosition="0"/>
    </format>
  </format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High_screen_Flag" sourceName="High screen Flag">
  <pivotTables>
    <pivotTable tabId="3" name="Average Test Score"/>
    <pivotTable tabId="3" name="Avg Curricular Hours"/>
    <pivotTable tabId="3" name="PivotTable4"/>
    <pivotTable tabId="3" name="PivotTable5"/>
    <pivotTable tabId="3" name="PivotTable8"/>
  </pivotTables>
  <data>
    <tabular pivotCacheId="1">
      <items count="3">
        <i x="0" s="1"/>
        <i x="1" s="1"/>
        <i x="2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Age_Group" sourceName="Age Group">
  <pivotTables>
    <pivotTable tabId="3" name="Average Test Score"/>
    <pivotTable tabId="3" name="Avg Curricular Hours"/>
    <pivotTable tabId="3" name="PivotTable4"/>
    <pivotTable tabId="3" name="PivotTable5"/>
    <pivotTable tabId="3" name="PivotTable8"/>
  </pivotTables>
  <data>
    <tabular pivotCacheId="1">
      <items count="3">
        <i x="2" s="1"/>
        <i x="1" s="1"/>
        <i x="0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High screen Flag" cache="Slicer_High_screen_Flag" caption="High screen Flag" rowHeight="225425"/>
  <slicer name="Age Group" cache="Slicer_Age_Group" caption="Age Group" rowHeight="225425"/>
</slicers>
</file>

<file path=xl/tables/table1.xml><?xml version="1.0" encoding="utf-8"?>
<table xmlns="http://schemas.openxmlformats.org/spreadsheetml/2006/main" id="2" name="Table2" displayName="Table2" ref="A2:I202" totalsRowShown="0">
  <autoFilter xmlns:etc="http://www.wps.cn/officeDocument/2017/etCustomData" ref="A2:I202" etc:filterBottomFollowUsedRange="0"/>
  <sortState ref="A3:I202">
    <sortCondition ref="A1"/>
  </sortState>
  <tableColumns count="9">
    <tableColumn id="1" name="Student_ID" dataDxfId="9"/>
    <tableColumn id="2" name="Age" dataDxfId="10"/>
    <tableColumn id="3" name="Study_Hours" dataDxfId="11"/>
    <tableColumn id="4" name="Screen_Time" dataDxfId="12"/>
    <tableColumn id="5" name="Test_Scores" dataDxfId="13"/>
    <tableColumn id="6" name="Extra_Curricular_Hours" dataDxfId="14"/>
    <tableColumn id="7" name="Screen Time Category" dataDxfId="15">
      <calculatedColumnFormula>IF(D3&gt;6,"6+ hrs",IF(D3&gt;=4.1,"4-6 hrs","&lt;=4 hrs"))</calculatedColumnFormula>
    </tableColumn>
    <tableColumn id="8" name="High screen Flag" dataDxfId="16">
      <calculatedColumnFormula>IF(D3&gt;6,"2",IF(D3&gt;=4.1,"1","0"))</calculatedColumnFormula>
    </tableColumn>
    <tableColumn id="9" name="Age Group" dataDxfId="17">
      <calculatedColumnFormula>IF(B3&gt;15,"16-17",IF(B3&gt;=14,"14-15","&lt;14"))</calculatedColumnFormula>
    </tableColumn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202"/>
  <sheetViews>
    <sheetView zoomScaleSheetLayoutView="60" topLeftCell="A2" workbookViewId="0">
      <selection activeCell="I3" sqref="I3"/>
    </sheetView>
  </sheetViews>
  <sheetFormatPr defaultColWidth="9.81818181818182" defaultRowHeight="14.5"/>
  <cols>
    <col min="3" max="4" width="12.4545454545455" customWidth="1"/>
    <col min="5" max="5" width="11.5454545454545" customWidth="1"/>
    <col min="6" max="6" width="22.4545454545455" customWidth="1"/>
    <col min="7" max="7" width="20.6363636363636" customWidth="1"/>
    <col min="8" max="8" width="15.5454545454545" customWidth="1"/>
    <col min="9" max="9" width="10.4545454545455" customWidth="1"/>
  </cols>
  <sheetData>
    <row r="2" spans="1:9">
      <c r="A2" s="23" t="s">
        <v>0</v>
      </c>
      <c r="B2" s="23" t="s">
        <v>1</v>
      </c>
      <c r="C2" s="23" t="s">
        <v>2</v>
      </c>
      <c r="D2" s="23" t="s">
        <v>3</v>
      </c>
      <c r="E2" s="23" t="s">
        <v>4</v>
      </c>
      <c r="F2" s="23" t="s">
        <v>5</v>
      </c>
      <c r="G2" s="24" t="s">
        <v>6</v>
      </c>
      <c r="H2" s="24" t="s">
        <v>7</v>
      </c>
      <c r="I2" s="24" t="s">
        <v>8</v>
      </c>
    </row>
    <row r="3" spans="1:9">
      <c r="A3" s="19">
        <v>1</v>
      </c>
      <c r="B3" s="19">
        <v>16</v>
      </c>
      <c r="C3" s="19">
        <v>2.5</v>
      </c>
      <c r="D3" s="19">
        <v>2.7</v>
      </c>
      <c r="E3" s="19">
        <v>75</v>
      </c>
      <c r="F3" s="19">
        <v>1.6</v>
      </c>
      <c r="G3" s="25" t="str">
        <f>IF(D3&gt;6,"6+ hrs",IF(D3&gt;=4.1,"4-6 hrs","&lt;=4 hrs"))</f>
        <v>&lt;=4 hrs</v>
      </c>
      <c r="H3" s="25" t="str">
        <f>IF(D3&gt;6,"2",IF(D3&gt;=4.1,"1","0"))</f>
        <v>0</v>
      </c>
      <c r="I3" s="25" t="str">
        <f>IF(B3&gt;15,"16-17",IF(B3&gt;=14,"14-15","&lt;14"))</f>
        <v>16-17</v>
      </c>
    </row>
    <row r="4" spans="1:9">
      <c r="A4" s="19">
        <v>2</v>
      </c>
      <c r="B4" s="19">
        <v>17</v>
      </c>
      <c r="C4" s="19">
        <v>2.7</v>
      </c>
      <c r="D4" s="19">
        <v>4</v>
      </c>
      <c r="E4" s="19">
        <v>68.1</v>
      </c>
      <c r="F4" s="19">
        <v>0.7</v>
      </c>
      <c r="G4" s="25" t="str">
        <f>IF(D4&gt;6,"6+ hrs",IF(D4&gt;=4.1,"4-6 hrs","&lt;=4 hrs"))</f>
        <v>&lt;=4 hrs</v>
      </c>
      <c r="H4" s="25" t="str">
        <f t="shared" ref="H3:H34" si="0">IF(D4&gt;6,"2",IF(D4&gt;=4.1,"1","0"))</f>
        <v>0</v>
      </c>
      <c r="I4" s="25" t="str">
        <f t="shared" ref="I3:I34" si="1">IF(B4&gt;15,"16-17",IF(B4&gt;=14,"14-15","&lt;14"))</f>
        <v>16-17</v>
      </c>
    </row>
    <row r="5" spans="1:9">
      <c r="A5" s="19">
        <v>3</v>
      </c>
      <c r="B5" s="19">
        <v>15</v>
      </c>
      <c r="C5" s="19">
        <v>3</v>
      </c>
      <c r="D5" s="19">
        <v>4.3</v>
      </c>
      <c r="E5" s="19">
        <v>67.9</v>
      </c>
      <c r="F5" s="19">
        <v>1.5</v>
      </c>
      <c r="G5" s="25" t="str">
        <f>IF(D5&gt;6,"6+ hrs",IF(D5&gt;=4.1,"4-6 hrs","&lt;=4 hrs"))</f>
        <v>4-6 hrs</v>
      </c>
      <c r="H5" s="25" t="str">
        <f t="shared" si="0"/>
        <v>1</v>
      </c>
      <c r="I5" s="25" t="str">
        <f t="shared" si="1"/>
        <v>14-15</v>
      </c>
    </row>
    <row r="6" spans="1:9">
      <c r="A6" s="19">
        <v>4</v>
      </c>
      <c r="B6" s="19">
        <v>17</v>
      </c>
      <c r="C6" s="19">
        <v>3</v>
      </c>
      <c r="D6" s="19">
        <v>2.8</v>
      </c>
      <c r="E6" s="19">
        <v>47.2</v>
      </c>
      <c r="F6" s="19">
        <v>1.8</v>
      </c>
      <c r="G6" s="25" t="str">
        <f>IF(D6&gt;6,"6+ hrs",IF(D6&gt;=4.1,"4-6 hrs","&lt;=4 hrs"))</f>
        <v>&lt;=4 hrs</v>
      </c>
      <c r="H6" s="25" t="str">
        <f t="shared" si="0"/>
        <v>0</v>
      </c>
      <c r="I6" s="25" t="str">
        <f t="shared" si="1"/>
        <v>16-17</v>
      </c>
    </row>
    <row r="7" spans="1:9">
      <c r="A7" s="19">
        <v>5</v>
      </c>
      <c r="B7" s="19">
        <v>17</v>
      </c>
      <c r="C7" s="26">
        <v>2.54845360824742</v>
      </c>
      <c r="D7" s="19">
        <v>1.8</v>
      </c>
      <c r="E7" s="19">
        <v>78</v>
      </c>
      <c r="F7" s="19">
        <v>1.4</v>
      </c>
      <c r="G7" s="25" t="str">
        <f>IF(D7&gt;6,"6+ hrs",IF(D7&gt;=4.1,"4-6 hrs","&lt;=4 hrs"))</f>
        <v>&lt;=4 hrs</v>
      </c>
      <c r="H7" s="25" t="str">
        <f t="shared" si="0"/>
        <v>0</v>
      </c>
      <c r="I7" s="25" t="str">
        <f t="shared" si="1"/>
        <v>16-17</v>
      </c>
    </row>
    <row r="8" spans="1:9">
      <c r="A8" s="19">
        <v>6</v>
      </c>
      <c r="B8" s="19">
        <v>14</v>
      </c>
      <c r="C8" s="19">
        <v>1.3</v>
      </c>
      <c r="D8" s="19">
        <v>4.4</v>
      </c>
      <c r="E8" s="19">
        <v>71.5</v>
      </c>
      <c r="F8" s="19">
        <v>0.4</v>
      </c>
      <c r="G8" s="25" t="str">
        <f>IF(D8&gt;6,"6+ hrs",IF(D8&gt;=4.1,"4-6 hrs","&lt;=4 hrs"))</f>
        <v>4-6 hrs</v>
      </c>
      <c r="H8" s="25" t="str">
        <f t="shared" si="0"/>
        <v>1</v>
      </c>
      <c r="I8" s="25" t="str">
        <f t="shared" si="1"/>
        <v>14-15</v>
      </c>
    </row>
    <row r="9" spans="1:9">
      <c r="A9" s="19">
        <v>7</v>
      </c>
      <c r="B9" s="19">
        <v>15</v>
      </c>
      <c r="C9" s="19">
        <v>3.3</v>
      </c>
      <c r="D9" s="19">
        <v>6.7</v>
      </c>
      <c r="E9" s="19">
        <v>88</v>
      </c>
      <c r="F9" s="19">
        <v>2.9</v>
      </c>
      <c r="G9" s="25" t="str">
        <f>IF(D9&gt;6,"6+ hrs",IF(D9&gt;=4.1,"4-6 hrs","&lt;=4 hrs"))</f>
        <v>6+ hrs</v>
      </c>
      <c r="H9" s="25" t="str">
        <f t="shared" si="0"/>
        <v>2</v>
      </c>
      <c r="I9" s="25" t="str">
        <f t="shared" si="1"/>
        <v>14-15</v>
      </c>
    </row>
    <row r="10" spans="1:9">
      <c r="A10" s="19">
        <v>8</v>
      </c>
      <c r="B10" s="19">
        <v>15</v>
      </c>
      <c r="C10" s="19">
        <v>2.9</v>
      </c>
      <c r="D10" s="19">
        <v>4.6</v>
      </c>
      <c r="E10" s="19">
        <v>69.3</v>
      </c>
      <c r="F10" s="19">
        <v>1.6</v>
      </c>
      <c r="G10" s="25" t="str">
        <f>IF(D10&gt;6,"6+ hrs",IF(D10&gt;=4.1,"4-6 hrs","&lt;=4 hrs"))</f>
        <v>4-6 hrs</v>
      </c>
      <c r="H10" s="25" t="str">
        <f t="shared" si="0"/>
        <v>1</v>
      </c>
      <c r="I10" s="25" t="str">
        <f t="shared" si="1"/>
        <v>14-15</v>
      </c>
    </row>
    <row r="11" spans="1:9">
      <c r="A11" s="19">
        <v>9</v>
      </c>
      <c r="B11" s="19">
        <v>15</v>
      </c>
      <c r="C11" s="19">
        <v>1.4</v>
      </c>
      <c r="D11" s="19">
        <v>4.1</v>
      </c>
      <c r="E11" s="19">
        <v>75.7</v>
      </c>
      <c r="F11" s="19">
        <v>0.9</v>
      </c>
      <c r="G11" s="25" t="str">
        <f>IF(D11&gt;6,"6+ hrs",IF(D11&gt;=4.1,"4-6 hrs","&lt;=4 hrs"))</f>
        <v>4-6 hrs</v>
      </c>
      <c r="H11" s="25" t="str">
        <f t="shared" si="0"/>
        <v>1</v>
      </c>
      <c r="I11" s="25" t="str">
        <f t="shared" si="1"/>
        <v>14-15</v>
      </c>
    </row>
    <row r="12" spans="1:9">
      <c r="A12" s="19">
        <v>10</v>
      </c>
      <c r="B12" s="19">
        <v>17</v>
      </c>
      <c r="C12" s="19">
        <v>1.8</v>
      </c>
      <c r="D12" s="19">
        <v>4.1</v>
      </c>
      <c r="E12" s="19">
        <v>78.3</v>
      </c>
      <c r="F12" s="19">
        <v>2.8</v>
      </c>
      <c r="G12" s="25" t="str">
        <f>IF(D12&gt;6,"6+ hrs",IF(D12&gt;=4.1,"4-6 hrs","&lt;=4 hrs"))</f>
        <v>4-6 hrs</v>
      </c>
      <c r="H12" s="25" t="str">
        <f t="shared" si="0"/>
        <v>1</v>
      </c>
      <c r="I12" s="25" t="str">
        <f t="shared" si="1"/>
        <v>16-17</v>
      </c>
    </row>
    <row r="13" spans="1:9">
      <c r="A13" s="19">
        <v>11</v>
      </c>
      <c r="B13" s="19">
        <v>16</v>
      </c>
      <c r="C13" s="19">
        <v>3.4</v>
      </c>
      <c r="D13" s="19">
        <v>3.6</v>
      </c>
      <c r="E13" s="19">
        <v>52.5</v>
      </c>
      <c r="F13" s="19">
        <v>2</v>
      </c>
      <c r="G13" s="25" t="str">
        <f>IF(D13&gt;6,"6+ hrs",IF(D13&gt;=4.1,"4-6 hrs","&lt;=4 hrs"))</f>
        <v>&lt;=4 hrs</v>
      </c>
      <c r="H13" s="25" t="str">
        <f t="shared" si="0"/>
        <v>0</v>
      </c>
      <c r="I13" s="25" t="str">
        <f t="shared" si="1"/>
        <v>16-17</v>
      </c>
    </row>
    <row r="14" spans="1:9">
      <c r="A14" s="19">
        <v>12</v>
      </c>
      <c r="B14" s="19">
        <v>15</v>
      </c>
      <c r="C14" s="19">
        <v>3.1</v>
      </c>
      <c r="D14" s="19">
        <v>5.8</v>
      </c>
      <c r="E14" s="19">
        <v>96.2</v>
      </c>
      <c r="F14" s="19">
        <v>0.5</v>
      </c>
      <c r="G14" s="25" t="str">
        <f>IF(D14&gt;6,"6+ hrs",IF(D14&gt;=4.1,"4-6 hrs","&lt;=4 hrs"))</f>
        <v>4-6 hrs</v>
      </c>
      <c r="H14" s="25" t="str">
        <f t="shared" si="0"/>
        <v>1</v>
      </c>
      <c r="I14" s="25" t="str">
        <f t="shared" si="1"/>
        <v>14-15</v>
      </c>
    </row>
    <row r="15" spans="1:9">
      <c r="A15" s="19">
        <v>13</v>
      </c>
      <c r="B15" s="19">
        <v>17</v>
      </c>
      <c r="C15" s="19">
        <v>1.8</v>
      </c>
      <c r="D15" s="26">
        <v>4.00721649484536</v>
      </c>
      <c r="E15" s="19">
        <v>65.7</v>
      </c>
      <c r="F15" s="19">
        <v>0.7</v>
      </c>
      <c r="G15" s="25" t="str">
        <f>IF(D15&gt;6,"6+ hrs",IF(D15&gt;=4.1,"4-6 hrs","&lt;=4 hrs"))</f>
        <v>&lt;=4 hrs</v>
      </c>
      <c r="H15" s="25" t="str">
        <f t="shared" si="0"/>
        <v>0</v>
      </c>
      <c r="I15" s="25" t="str">
        <f t="shared" si="1"/>
        <v>16-17</v>
      </c>
    </row>
    <row r="16" spans="1:9">
      <c r="A16" s="19">
        <v>14</v>
      </c>
      <c r="B16" s="19">
        <v>14</v>
      </c>
      <c r="C16" s="19">
        <v>2.2</v>
      </c>
      <c r="D16" s="19">
        <v>2</v>
      </c>
      <c r="E16" s="19">
        <v>74.9</v>
      </c>
      <c r="F16" s="19">
        <v>1.3</v>
      </c>
      <c r="G16" s="25" t="str">
        <f>IF(D16&gt;6,"6+ hrs",IF(D16&gt;=4.1,"4-6 hrs","&lt;=4 hrs"))</f>
        <v>&lt;=4 hrs</v>
      </c>
      <c r="H16" s="25" t="str">
        <f t="shared" si="0"/>
        <v>0</v>
      </c>
      <c r="I16" s="25" t="str">
        <f t="shared" si="1"/>
        <v>14-15</v>
      </c>
    </row>
    <row r="17" spans="1:9">
      <c r="A17" s="19">
        <v>15</v>
      </c>
      <c r="B17" s="19">
        <v>16</v>
      </c>
      <c r="C17" s="19">
        <v>2.4</v>
      </c>
      <c r="D17" s="19">
        <v>1.6</v>
      </c>
      <c r="E17" s="19">
        <v>76.4</v>
      </c>
      <c r="F17" s="19">
        <v>1.7</v>
      </c>
      <c r="G17" s="25" t="str">
        <f>IF(D17&gt;6,"6+ hrs",IF(D17&gt;=4.1,"4-6 hrs","&lt;=4 hrs"))</f>
        <v>&lt;=4 hrs</v>
      </c>
      <c r="H17" s="25" t="str">
        <f t="shared" si="0"/>
        <v>0</v>
      </c>
      <c r="I17" s="25" t="str">
        <f t="shared" si="1"/>
        <v>16-17</v>
      </c>
    </row>
    <row r="18" spans="1:9">
      <c r="A18" s="19">
        <v>16</v>
      </c>
      <c r="B18" s="19">
        <v>14</v>
      </c>
      <c r="C18" s="19">
        <v>3.1</v>
      </c>
      <c r="D18" s="19">
        <v>4.1</v>
      </c>
      <c r="E18" s="19">
        <v>61.9</v>
      </c>
      <c r="F18" s="19">
        <v>2</v>
      </c>
      <c r="G18" s="25" t="str">
        <f>IF(D18&gt;6,"6+ hrs",IF(D18&gt;=4.1,"4-6 hrs","&lt;=4 hrs"))</f>
        <v>4-6 hrs</v>
      </c>
      <c r="H18" s="25" t="str">
        <f t="shared" si="0"/>
        <v>1</v>
      </c>
      <c r="I18" s="25" t="str">
        <f t="shared" si="1"/>
        <v>14-15</v>
      </c>
    </row>
    <row r="19" spans="1:9">
      <c r="A19" s="19">
        <v>17</v>
      </c>
      <c r="B19" s="19">
        <v>16</v>
      </c>
      <c r="C19" s="19">
        <v>3.7</v>
      </c>
      <c r="D19" s="19">
        <v>5.6</v>
      </c>
      <c r="E19" s="19">
        <v>88.5</v>
      </c>
      <c r="F19" s="19">
        <v>2.3</v>
      </c>
      <c r="G19" s="25" t="str">
        <f>IF(D19&gt;6,"6+ hrs",IF(D19&gt;=4.1,"4-6 hrs","&lt;=4 hrs"))</f>
        <v>4-6 hrs</v>
      </c>
      <c r="H19" s="25" t="str">
        <f t="shared" si="0"/>
        <v>1</v>
      </c>
      <c r="I19" s="25" t="str">
        <f t="shared" si="1"/>
        <v>16-17</v>
      </c>
    </row>
    <row r="20" spans="1:9">
      <c r="A20" s="19">
        <v>18</v>
      </c>
      <c r="B20" s="19">
        <v>17</v>
      </c>
      <c r="C20" s="19">
        <v>2.6</v>
      </c>
      <c r="D20" s="19">
        <v>4.4</v>
      </c>
      <c r="E20" s="19">
        <v>72.7</v>
      </c>
      <c r="F20" s="19">
        <v>1.9</v>
      </c>
      <c r="G20" s="25" t="str">
        <f>IF(D20&gt;6,"6+ hrs",IF(D20&gt;=4.1,"4-6 hrs","&lt;=4 hrs"))</f>
        <v>4-6 hrs</v>
      </c>
      <c r="H20" s="25" t="str">
        <f t="shared" si="0"/>
        <v>1</v>
      </c>
      <c r="I20" s="25" t="str">
        <f t="shared" si="1"/>
        <v>16-17</v>
      </c>
    </row>
    <row r="21" spans="1:9">
      <c r="A21" s="19">
        <v>19</v>
      </c>
      <c r="B21" s="19">
        <v>13</v>
      </c>
      <c r="C21" s="26">
        <v>2.54845360824742</v>
      </c>
      <c r="D21" s="19">
        <v>3.5</v>
      </c>
      <c r="E21" s="19">
        <v>67.9</v>
      </c>
      <c r="F21" s="19">
        <v>2.6</v>
      </c>
      <c r="G21" s="25" t="str">
        <f>IF(D21&gt;6,"6+ hrs",IF(D21&gt;=4.1,"4-6 hrs","&lt;=4 hrs"))</f>
        <v>&lt;=4 hrs</v>
      </c>
      <c r="H21" s="25" t="str">
        <f t="shared" si="0"/>
        <v>0</v>
      </c>
      <c r="I21" s="25" t="str">
        <f t="shared" si="1"/>
        <v>&lt;14</v>
      </c>
    </row>
    <row r="22" spans="1:9">
      <c r="A22" s="19">
        <v>20</v>
      </c>
      <c r="B22" s="19">
        <v>16</v>
      </c>
      <c r="C22" s="19">
        <v>3.4</v>
      </c>
      <c r="D22" s="19">
        <v>4.7</v>
      </c>
      <c r="E22" s="19">
        <v>71.4</v>
      </c>
      <c r="F22" s="19">
        <v>1.6</v>
      </c>
      <c r="G22" s="25" t="str">
        <f>IF(D22&gt;6,"6+ hrs",IF(D22&gt;=4.1,"4-6 hrs","&lt;=4 hrs"))</f>
        <v>4-6 hrs</v>
      </c>
      <c r="H22" s="25" t="str">
        <f t="shared" si="0"/>
        <v>1</v>
      </c>
      <c r="I22" s="25" t="str">
        <f t="shared" si="1"/>
        <v>16-17</v>
      </c>
    </row>
    <row r="23" spans="1:9">
      <c r="A23" s="19">
        <v>21</v>
      </c>
      <c r="B23" s="19">
        <v>14</v>
      </c>
      <c r="C23" s="19">
        <v>2.7</v>
      </c>
      <c r="D23" s="19">
        <v>4.3</v>
      </c>
      <c r="E23" s="19">
        <v>77.6</v>
      </c>
      <c r="F23" s="19">
        <v>0.9</v>
      </c>
      <c r="G23" s="25" t="str">
        <f>IF(D23&gt;6,"6+ hrs",IF(D23&gt;=4.1,"4-6 hrs","&lt;=4 hrs"))</f>
        <v>4-6 hrs</v>
      </c>
      <c r="H23" s="25" t="str">
        <f t="shared" si="0"/>
        <v>1</v>
      </c>
      <c r="I23" s="25" t="str">
        <f t="shared" si="1"/>
        <v>14-15</v>
      </c>
    </row>
    <row r="24" spans="1:9">
      <c r="A24" s="19">
        <v>22</v>
      </c>
      <c r="B24" s="19">
        <v>17</v>
      </c>
      <c r="C24" s="19">
        <v>1.1</v>
      </c>
      <c r="D24" s="19">
        <v>5.2</v>
      </c>
      <c r="E24" s="19">
        <v>70.1</v>
      </c>
      <c r="F24" s="19">
        <v>1.5</v>
      </c>
      <c r="G24" s="25" t="str">
        <f>IF(D24&gt;6,"6+ hrs",IF(D24&gt;=4.1,"4-6 hrs","&lt;=4 hrs"))</f>
        <v>4-6 hrs</v>
      </c>
      <c r="H24" s="25" t="str">
        <f t="shared" si="0"/>
        <v>1</v>
      </c>
      <c r="I24" s="25" t="str">
        <f t="shared" si="1"/>
        <v>16-17</v>
      </c>
    </row>
    <row r="25" spans="1:9">
      <c r="A25" s="19">
        <v>23</v>
      </c>
      <c r="B25" s="19">
        <v>16</v>
      </c>
      <c r="C25" s="19">
        <v>1.5</v>
      </c>
      <c r="D25" s="19">
        <v>6</v>
      </c>
      <c r="E25" s="19">
        <v>78.8</v>
      </c>
      <c r="F25" s="19">
        <v>1.4</v>
      </c>
      <c r="G25" s="25" t="str">
        <f>IF(D25&gt;6,"6+ hrs",IF(D25&gt;=4.1,"4-6 hrs","&lt;=4 hrs"))</f>
        <v>4-6 hrs</v>
      </c>
      <c r="H25" s="25" t="str">
        <f t="shared" si="0"/>
        <v>1</v>
      </c>
      <c r="I25" s="25" t="str">
        <f t="shared" si="1"/>
        <v>16-17</v>
      </c>
    </row>
    <row r="26" spans="1:9">
      <c r="A26" s="19">
        <v>24</v>
      </c>
      <c r="B26" s="19">
        <v>13</v>
      </c>
      <c r="C26" s="19">
        <v>3.2</v>
      </c>
      <c r="D26" s="19">
        <v>2.6</v>
      </c>
      <c r="E26" s="19">
        <v>53.2</v>
      </c>
      <c r="F26" s="19">
        <v>0</v>
      </c>
      <c r="G26" s="25" t="str">
        <f>IF(D26&gt;6,"6+ hrs",IF(D26&gt;=4.1,"4-6 hrs","&lt;=4 hrs"))</f>
        <v>&lt;=4 hrs</v>
      </c>
      <c r="H26" s="25" t="str">
        <f t="shared" si="0"/>
        <v>0</v>
      </c>
      <c r="I26" s="25" t="str">
        <f t="shared" si="1"/>
        <v>&lt;14</v>
      </c>
    </row>
    <row r="27" spans="1:9">
      <c r="A27" s="19">
        <v>25</v>
      </c>
      <c r="B27" s="19">
        <v>13</v>
      </c>
      <c r="C27" s="19">
        <v>0.8</v>
      </c>
      <c r="D27" s="19">
        <v>0.5</v>
      </c>
      <c r="E27" s="19">
        <v>62.5</v>
      </c>
      <c r="F27" s="19">
        <v>1.1</v>
      </c>
      <c r="G27" s="25" t="str">
        <f>IF(D27&gt;6,"6+ hrs",IF(D27&gt;=4.1,"4-6 hrs","&lt;=4 hrs"))</f>
        <v>&lt;=4 hrs</v>
      </c>
      <c r="H27" s="25" t="str">
        <f t="shared" si="0"/>
        <v>0</v>
      </c>
      <c r="I27" s="25" t="str">
        <f t="shared" si="1"/>
        <v>&lt;14</v>
      </c>
    </row>
    <row r="28" spans="1:9">
      <c r="A28" s="19">
        <v>26</v>
      </c>
      <c r="B28" s="19">
        <v>15</v>
      </c>
      <c r="C28" s="19">
        <v>2.6</v>
      </c>
      <c r="D28" s="19">
        <v>3.5</v>
      </c>
      <c r="E28" s="19">
        <v>48.6</v>
      </c>
      <c r="F28" s="19">
        <v>1.8</v>
      </c>
      <c r="G28" s="25" t="str">
        <f>IF(D28&gt;6,"6+ hrs",IF(D28&gt;=4.1,"4-6 hrs","&lt;=4 hrs"))</f>
        <v>&lt;=4 hrs</v>
      </c>
      <c r="H28" s="25" t="str">
        <f t="shared" si="0"/>
        <v>0</v>
      </c>
      <c r="I28" s="25" t="str">
        <f t="shared" si="1"/>
        <v>14-15</v>
      </c>
    </row>
    <row r="29" spans="1:9">
      <c r="A29" s="19">
        <v>27</v>
      </c>
      <c r="B29" s="19">
        <v>15</v>
      </c>
      <c r="C29" s="19">
        <v>3.5</v>
      </c>
      <c r="D29" s="19">
        <v>2.5</v>
      </c>
      <c r="E29" s="19">
        <v>90</v>
      </c>
      <c r="F29" s="19">
        <v>1.2</v>
      </c>
      <c r="G29" s="25" t="str">
        <f>IF(D29&gt;6,"6+ hrs",IF(D29&gt;=4.1,"4-6 hrs","&lt;=4 hrs"))</f>
        <v>&lt;=4 hrs</v>
      </c>
      <c r="H29" s="25" t="str">
        <f t="shared" si="0"/>
        <v>0</v>
      </c>
      <c r="I29" s="25" t="str">
        <f t="shared" si="1"/>
        <v>14-15</v>
      </c>
    </row>
    <row r="30" spans="1:9">
      <c r="A30" s="19">
        <v>28</v>
      </c>
      <c r="B30" s="19">
        <v>14</v>
      </c>
      <c r="C30" s="19">
        <v>2.7</v>
      </c>
      <c r="D30" s="19">
        <v>5.2</v>
      </c>
      <c r="E30" s="19">
        <v>89.8</v>
      </c>
      <c r="F30" s="19">
        <v>1</v>
      </c>
      <c r="G30" s="25" t="str">
        <f>IF(D30&gt;6,"6+ hrs",IF(D30&gt;=4.1,"4-6 hrs","&lt;=4 hrs"))</f>
        <v>4-6 hrs</v>
      </c>
      <c r="H30" s="25" t="str">
        <f t="shared" si="0"/>
        <v>1</v>
      </c>
      <c r="I30" s="25" t="str">
        <f t="shared" si="1"/>
        <v>14-15</v>
      </c>
    </row>
    <row r="31" spans="1:9">
      <c r="A31" s="19">
        <v>29</v>
      </c>
      <c r="B31" s="19">
        <v>16</v>
      </c>
      <c r="C31" s="19">
        <v>1.9</v>
      </c>
      <c r="D31" s="19">
        <v>2.9</v>
      </c>
      <c r="E31" s="19">
        <v>76.3</v>
      </c>
      <c r="F31" s="19">
        <v>2.2</v>
      </c>
      <c r="G31" s="25" t="str">
        <f>IF(D31&gt;6,"6+ hrs",IF(D31&gt;=4.1,"4-6 hrs","&lt;=4 hrs"))</f>
        <v>&lt;=4 hrs</v>
      </c>
      <c r="H31" s="25" t="str">
        <f t="shared" si="0"/>
        <v>0</v>
      </c>
      <c r="I31" s="25" t="str">
        <f t="shared" si="1"/>
        <v>16-17</v>
      </c>
    </row>
    <row r="32" spans="1:9">
      <c r="A32" s="19">
        <v>30</v>
      </c>
      <c r="B32" s="19">
        <v>16</v>
      </c>
      <c r="C32" s="19">
        <v>1.7</v>
      </c>
      <c r="D32" s="19">
        <v>1.2</v>
      </c>
      <c r="E32" s="19">
        <v>59.9</v>
      </c>
      <c r="F32" s="19">
        <v>0.8</v>
      </c>
      <c r="G32" s="25" t="str">
        <f>IF(D32&gt;6,"6+ hrs",IF(D32&gt;=4.1,"4-6 hrs","&lt;=4 hrs"))</f>
        <v>&lt;=4 hrs</v>
      </c>
      <c r="H32" s="25" t="str">
        <f t="shared" si="0"/>
        <v>0</v>
      </c>
      <c r="I32" s="25" t="str">
        <f t="shared" si="1"/>
        <v>16-17</v>
      </c>
    </row>
    <row r="33" spans="1:9">
      <c r="A33" s="19">
        <v>31</v>
      </c>
      <c r="B33" s="19">
        <v>15</v>
      </c>
      <c r="C33" s="19">
        <v>3.3</v>
      </c>
      <c r="D33" s="19">
        <v>3.1</v>
      </c>
      <c r="E33" s="19">
        <v>93.9</v>
      </c>
      <c r="F33" s="19">
        <v>2.1</v>
      </c>
      <c r="G33" s="25" t="str">
        <f>IF(D33&gt;6,"6+ hrs",IF(D33&gt;=4.1,"4-6 hrs","&lt;=4 hrs"))</f>
        <v>&lt;=4 hrs</v>
      </c>
      <c r="H33" s="25" t="str">
        <f t="shared" si="0"/>
        <v>0</v>
      </c>
      <c r="I33" s="25" t="str">
        <f t="shared" si="1"/>
        <v>14-15</v>
      </c>
    </row>
    <row r="34" spans="1:9">
      <c r="A34" s="19">
        <v>32</v>
      </c>
      <c r="B34" s="19">
        <v>16</v>
      </c>
      <c r="C34" s="19">
        <v>3</v>
      </c>
      <c r="D34" s="19">
        <v>1.8</v>
      </c>
      <c r="E34" s="19">
        <v>64</v>
      </c>
      <c r="F34" s="19">
        <v>0.4</v>
      </c>
      <c r="G34" s="25" t="str">
        <f>IF(D34&gt;6,"6+ hrs",IF(D34&gt;=4.1,"4-6 hrs","&lt;=4 hrs"))</f>
        <v>&lt;=4 hrs</v>
      </c>
      <c r="H34" s="25" t="str">
        <f t="shared" si="0"/>
        <v>0</v>
      </c>
      <c r="I34" s="25" t="str">
        <f t="shared" si="1"/>
        <v>16-17</v>
      </c>
    </row>
    <row r="35" spans="1:9">
      <c r="A35" s="19">
        <v>33</v>
      </c>
      <c r="B35" s="19">
        <v>16</v>
      </c>
      <c r="C35" s="19">
        <v>2.2</v>
      </c>
      <c r="D35" s="19">
        <v>6.4</v>
      </c>
      <c r="E35" s="19">
        <v>67.9</v>
      </c>
      <c r="F35" s="19">
        <v>3.7</v>
      </c>
      <c r="G35" s="25" t="str">
        <f>IF(D35&gt;6,"6+ hrs",IF(D35&gt;=4.1,"4-6 hrs","&lt;=4 hrs"))</f>
        <v>6+ hrs</v>
      </c>
      <c r="H35" s="25" t="str">
        <f t="shared" ref="H35:H66" si="2">IF(D35&gt;6,"2",IF(D35&gt;=4.1,"1","0"))</f>
        <v>2</v>
      </c>
      <c r="I35" s="25" t="str">
        <f t="shared" ref="I35:I66" si="3">IF(B35&gt;15,"16-17",IF(B35&gt;=14,"14-15","&lt;14"))</f>
        <v>16-17</v>
      </c>
    </row>
    <row r="36" spans="1:9">
      <c r="A36" s="19">
        <v>34</v>
      </c>
      <c r="B36" s="19">
        <v>13</v>
      </c>
      <c r="C36" s="19">
        <v>3.6</v>
      </c>
      <c r="D36" s="19">
        <v>4.7</v>
      </c>
      <c r="E36" s="19">
        <v>71.6</v>
      </c>
      <c r="F36" s="19">
        <v>1.3</v>
      </c>
      <c r="G36" s="25" t="str">
        <f>IF(D36&gt;6,"6+ hrs",IF(D36&gt;=4.1,"4-6 hrs","&lt;=4 hrs"))</f>
        <v>4-6 hrs</v>
      </c>
      <c r="H36" s="25" t="str">
        <f t="shared" si="2"/>
        <v>1</v>
      </c>
      <c r="I36" s="25" t="str">
        <f t="shared" si="3"/>
        <v>&lt;14</v>
      </c>
    </row>
    <row r="37" spans="1:9">
      <c r="A37" s="19">
        <v>35</v>
      </c>
      <c r="B37" s="19">
        <v>15</v>
      </c>
      <c r="C37" s="19">
        <v>3.4</v>
      </c>
      <c r="D37" s="19">
        <v>5</v>
      </c>
      <c r="E37" s="19">
        <v>74.5</v>
      </c>
      <c r="F37" s="19">
        <v>1.2</v>
      </c>
      <c r="G37" s="25" t="str">
        <f>IF(D37&gt;6,"6+ hrs",IF(D37&gt;=4.1,"4-6 hrs","&lt;=4 hrs"))</f>
        <v>4-6 hrs</v>
      </c>
      <c r="H37" s="25" t="str">
        <f t="shared" si="2"/>
        <v>1</v>
      </c>
      <c r="I37" s="25" t="str">
        <f t="shared" si="3"/>
        <v>14-15</v>
      </c>
    </row>
    <row r="38" spans="1:9">
      <c r="A38" s="19">
        <v>36</v>
      </c>
      <c r="B38" s="19">
        <v>17</v>
      </c>
      <c r="C38" s="19">
        <v>4.3</v>
      </c>
      <c r="D38" s="19">
        <v>4.8</v>
      </c>
      <c r="E38" s="19">
        <v>76.4</v>
      </c>
      <c r="F38" s="19">
        <v>2.4</v>
      </c>
      <c r="G38" s="25" t="str">
        <f>IF(D38&gt;6,"6+ hrs",IF(D38&gt;=4.1,"4-6 hrs","&lt;=4 hrs"))</f>
        <v>4-6 hrs</v>
      </c>
      <c r="H38" s="25" t="str">
        <f t="shared" si="2"/>
        <v>1</v>
      </c>
      <c r="I38" s="25" t="str">
        <f t="shared" si="3"/>
        <v>16-17</v>
      </c>
    </row>
    <row r="39" spans="1:9">
      <c r="A39" s="19">
        <v>37</v>
      </c>
      <c r="B39" s="19">
        <v>15</v>
      </c>
      <c r="C39" s="19">
        <v>3.1</v>
      </c>
      <c r="D39" s="19">
        <v>5.3</v>
      </c>
      <c r="E39" s="19">
        <v>76.8</v>
      </c>
      <c r="F39" s="19">
        <v>1.2</v>
      </c>
      <c r="G39" s="25" t="str">
        <f>IF(D39&gt;6,"6+ hrs",IF(D39&gt;=4.1,"4-6 hrs","&lt;=4 hrs"))</f>
        <v>4-6 hrs</v>
      </c>
      <c r="H39" s="25" t="str">
        <f t="shared" si="2"/>
        <v>1</v>
      </c>
      <c r="I39" s="25" t="str">
        <f t="shared" si="3"/>
        <v>14-15</v>
      </c>
    </row>
    <row r="40" spans="1:9">
      <c r="A40" s="19">
        <v>38</v>
      </c>
      <c r="B40" s="19">
        <v>17</v>
      </c>
      <c r="C40" s="19">
        <v>2.3</v>
      </c>
      <c r="D40" s="19">
        <v>5.7</v>
      </c>
      <c r="E40" s="26">
        <v>70.9154639175258</v>
      </c>
      <c r="F40" s="19">
        <v>2.7</v>
      </c>
      <c r="G40" s="25" t="str">
        <f>IF(D40&gt;6,"6+ hrs",IF(D40&gt;=4.1,"4-6 hrs","&lt;=4 hrs"))</f>
        <v>4-6 hrs</v>
      </c>
      <c r="H40" s="25" t="str">
        <f t="shared" si="2"/>
        <v>1</v>
      </c>
      <c r="I40" s="25" t="str">
        <f t="shared" si="3"/>
        <v>16-17</v>
      </c>
    </row>
    <row r="41" spans="1:9">
      <c r="A41" s="19">
        <v>39</v>
      </c>
      <c r="B41" s="19">
        <v>13</v>
      </c>
      <c r="C41" s="19">
        <v>2.4</v>
      </c>
      <c r="D41" s="19">
        <v>3.2</v>
      </c>
      <c r="E41" s="19">
        <v>76.7</v>
      </c>
      <c r="F41" s="19">
        <v>1.8</v>
      </c>
      <c r="G41" s="25" t="str">
        <f>IF(D41&gt;6,"6+ hrs",IF(D41&gt;=4.1,"4-6 hrs","&lt;=4 hrs"))</f>
        <v>&lt;=4 hrs</v>
      </c>
      <c r="H41" s="25" t="str">
        <f t="shared" si="2"/>
        <v>0</v>
      </c>
      <c r="I41" s="25" t="str">
        <f t="shared" si="3"/>
        <v>&lt;14</v>
      </c>
    </row>
    <row r="42" spans="1:9">
      <c r="A42" s="19">
        <v>40</v>
      </c>
      <c r="B42" s="19">
        <v>14</v>
      </c>
      <c r="C42" s="19">
        <v>0.6</v>
      </c>
      <c r="D42" s="19">
        <v>1.9</v>
      </c>
      <c r="E42" s="26">
        <v>70.9154639175258</v>
      </c>
      <c r="F42" s="19">
        <v>1.4</v>
      </c>
      <c r="G42" s="25" t="str">
        <f>IF(D42&gt;6,"6+ hrs",IF(D42&gt;=4.1,"4-6 hrs","&lt;=4 hrs"))</f>
        <v>&lt;=4 hrs</v>
      </c>
      <c r="H42" s="25" t="str">
        <f t="shared" si="2"/>
        <v>0</v>
      </c>
      <c r="I42" s="25" t="str">
        <f t="shared" si="3"/>
        <v>14-15</v>
      </c>
    </row>
    <row r="43" spans="1:9">
      <c r="A43" s="19">
        <v>41</v>
      </c>
      <c r="B43" s="19">
        <v>16</v>
      </c>
      <c r="C43" s="19">
        <v>2.7</v>
      </c>
      <c r="D43" s="19">
        <v>2.7</v>
      </c>
      <c r="E43" s="19">
        <v>75.8</v>
      </c>
      <c r="F43" s="19">
        <v>1.3</v>
      </c>
      <c r="G43" s="25" t="str">
        <f>IF(D43&gt;6,"6+ hrs",IF(D43&gt;=4.1,"4-6 hrs","&lt;=4 hrs"))</f>
        <v>&lt;=4 hrs</v>
      </c>
      <c r="H43" s="25" t="str">
        <f t="shared" si="2"/>
        <v>0</v>
      </c>
      <c r="I43" s="25" t="str">
        <f t="shared" si="3"/>
        <v>16-17</v>
      </c>
    </row>
    <row r="44" spans="1:9">
      <c r="A44" s="19">
        <v>42</v>
      </c>
      <c r="B44" s="19">
        <v>13</v>
      </c>
      <c r="C44" s="26">
        <v>2.54845360824742</v>
      </c>
      <c r="D44" s="19">
        <v>3.9</v>
      </c>
      <c r="E44" s="19">
        <v>75</v>
      </c>
      <c r="F44" s="19">
        <v>2.5</v>
      </c>
      <c r="G44" s="25" t="str">
        <f>IF(D44&gt;6,"6+ hrs",IF(D44&gt;=4.1,"4-6 hrs","&lt;=4 hrs"))</f>
        <v>&lt;=4 hrs</v>
      </c>
      <c r="H44" s="25" t="str">
        <f t="shared" si="2"/>
        <v>0</v>
      </c>
      <c r="I44" s="25" t="str">
        <f t="shared" si="3"/>
        <v>&lt;14</v>
      </c>
    </row>
    <row r="45" spans="1:9">
      <c r="A45" s="19">
        <v>43</v>
      </c>
      <c r="B45" s="19">
        <v>16</v>
      </c>
      <c r="C45" s="19">
        <v>1.2</v>
      </c>
      <c r="D45" s="19">
        <v>0.2</v>
      </c>
      <c r="E45" s="19">
        <v>77.6</v>
      </c>
      <c r="F45" s="19">
        <v>1.7</v>
      </c>
      <c r="G45" s="25" t="str">
        <f>IF(D45&gt;6,"6+ hrs",IF(D45&gt;=4.1,"4-6 hrs","&lt;=4 hrs"))</f>
        <v>&lt;=4 hrs</v>
      </c>
      <c r="H45" s="25" t="str">
        <f t="shared" si="2"/>
        <v>0</v>
      </c>
      <c r="I45" s="25" t="str">
        <f t="shared" si="3"/>
        <v>16-17</v>
      </c>
    </row>
    <row r="46" spans="1:9">
      <c r="A46" s="19">
        <v>44</v>
      </c>
      <c r="B46" s="19">
        <v>14</v>
      </c>
      <c r="C46" s="19">
        <v>2.5</v>
      </c>
      <c r="D46" s="19">
        <v>5.7</v>
      </c>
      <c r="E46" s="19">
        <v>76.4</v>
      </c>
      <c r="F46" s="19">
        <v>1.8</v>
      </c>
      <c r="G46" s="25" t="str">
        <f>IF(D46&gt;6,"6+ hrs",IF(D46&gt;=4.1,"4-6 hrs","&lt;=4 hrs"))</f>
        <v>4-6 hrs</v>
      </c>
      <c r="H46" s="25" t="str">
        <f t="shared" si="2"/>
        <v>1</v>
      </c>
      <c r="I46" s="25" t="str">
        <f t="shared" si="3"/>
        <v>14-15</v>
      </c>
    </row>
    <row r="47" spans="1:9">
      <c r="A47" s="19">
        <v>45</v>
      </c>
      <c r="B47" s="19">
        <v>14</v>
      </c>
      <c r="C47" s="19">
        <v>3.8</v>
      </c>
      <c r="D47" s="19">
        <v>1.2</v>
      </c>
      <c r="E47" s="19">
        <v>65.6</v>
      </c>
      <c r="F47" s="19">
        <v>1.9</v>
      </c>
      <c r="G47" s="25" t="str">
        <f>IF(D47&gt;6,"6+ hrs",IF(D47&gt;=4.1,"4-6 hrs","&lt;=4 hrs"))</f>
        <v>&lt;=4 hrs</v>
      </c>
      <c r="H47" s="25" t="str">
        <f t="shared" si="2"/>
        <v>0</v>
      </c>
      <c r="I47" s="25" t="str">
        <f t="shared" si="3"/>
        <v>14-15</v>
      </c>
    </row>
    <row r="48" spans="1:9">
      <c r="A48" s="19">
        <v>46</v>
      </c>
      <c r="B48" s="19">
        <v>13</v>
      </c>
      <c r="C48" s="19">
        <v>1.8</v>
      </c>
      <c r="D48" s="19">
        <v>4.9</v>
      </c>
      <c r="E48" s="19">
        <v>74.6</v>
      </c>
      <c r="F48" s="19">
        <v>1.6</v>
      </c>
      <c r="G48" s="25" t="str">
        <f>IF(D48&gt;6,"6+ hrs",IF(D48&gt;=4.1,"4-6 hrs","&lt;=4 hrs"))</f>
        <v>4-6 hrs</v>
      </c>
      <c r="H48" s="25" t="str">
        <f t="shared" si="2"/>
        <v>1</v>
      </c>
      <c r="I48" s="25" t="str">
        <f t="shared" si="3"/>
        <v>&lt;14</v>
      </c>
    </row>
    <row r="49" spans="1:9">
      <c r="A49" s="19">
        <v>47</v>
      </c>
      <c r="B49" s="19">
        <v>14</v>
      </c>
      <c r="C49" s="19">
        <v>1.5</v>
      </c>
      <c r="D49" s="19">
        <v>3.7</v>
      </c>
      <c r="E49" s="19">
        <v>76.5</v>
      </c>
      <c r="F49" s="19">
        <v>1.9</v>
      </c>
      <c r="G49" s="25" t="str">
        <f>IF(D49&gt;6,"6+ hrs",IF(D49&gt;=4.1,"4-6 hrs","&lt;=4 hrs"))</f>
        <v>&lt;=4 hrs</v>
      </c>
      <c r="H49" s="25" t="str">
        <f t="shared" si="2"/>
        <v>0</v>
      </c>
      <c r="I49" s="25" t="str">
        <f t="shared" si="3"/>
        <v>14-15</v>
      </c>
    </row>
    <row r="50" spans="1:9">
      <c r="A50" s="19">
        <v>48</v>
      </c>
      <c r="B50" s="19">
        <v>17</v>
      </c>
      <c r="C50" s="19">
        <v>3.6</v>
      </c>
      <c r="D50" s="19">
        <v>4.4</v>
      </c>
      <c r="E50" s="19">
        <v>57.1</v>
      </c>
      <c r="F50" s="19">
        <v>1.4</v>
      </c>
      <c r="G50" s="25" t="str">
        <f>IF(D50&gt;6,"6+ hrs",IF(D50&gt;=4.1,"4-6 hrs","&lt;=4 hrs"))</f>
        <v>4-6 hrs</v>
      </c>
      <c r="H50" s="25" t="str">
        <f t="shared" si="2"/>
        <v>1</v>
      </c>
      <c r="I50" s="25" t="str">
        <f t="shared" si="3"/>
        <v>16-17</v>
      </c>
    </row>
    <row r="51" spans="1:9">
      <c r="A51" s="19">
        <v>49</v>
      </c>
      <c r="B51" s="19">
        <v>14</v>
      </c>
      <c r="C51" s="19">
        <v>3.1</v>
      </c>
      <c r="D51" s="19">
        <v>3.3</v>
      </c>
      <c r="E51" s="19">
        <v>67.3</v>
      </c>
      <c r="F51" s="19">
        <v>1.5</v>
      </c>
      <c r="G51" s="25" t="str">
        <f>IF(D51&gt;6,"6+ hrs",IF(D51&gt;=4.1,"4-6 hrs","&lt;=4 hrs"))</f>
        <v>&lt;=4 hrs</v>
      </c>
      <c r="H51" s="25" t="str">
        <f t="shared" si="2"/>
        <v>0</v>
      </c>
      <c r="I51" s="25" t="str">
        <f t="shared" si="3"/>
        <v>14-15</v>
      </c>
    </row>
    <row r="52" spans="1:9">
      <c r="A52" s="19">
        <v>50</v>
      </c>
      <c r="B52" s="19">
        <v>16</v>
      </c>
      <c r="C52" s="19">
        <v>5.6</v>
      </c>
      <c r="D52" s="19">
        <v>4.3</v>
      </c>
      <c r="E52" s="19">
        <v>76.1</v>
      </c>
      <c r="F52" s="19">
        <v>0.6</v>
      </c>
      <c r="G52" s="25" t="str">
        <f>IF(D52&gt;6,"6+ hrs",IF(D52&gt;=4.1,"4-6 hrs","&lt;=4 hrs"))</f>
        <v>4-6 hrs</v>
      </c>
      <c r="H52" s="25" t="str">
        <f t="shared" si="2"/>
        <v>1</v>
      </c>
      <c r="I52" s="25" t="str">
        <f t="shared" si="3"/>
        <v>16-17</v>
      </c>
    </row>
    <row r="53" spans="1:9">
      <c r="A53" s="19">
        <v>51</v>
      </c>
      <c r="B53" s="19">
        <v>16</v>
      </c>
      <c r="C53" s="19">
        <v>1.2</v>
      </c>
      <c r="D53" s="19">
        <v>3.3</v>
      </c>
      <c r="E53" s="19">
        <v>87.1</v>
      </c>
      <c r="F53" s="19">
        <v>1.7</v>
      </c>
      <c r="G53" s="25" t="str">
        <f>IF(D53&gt;6,"6+ hrs",IF(D53&gt;=4.1,"4-6 hrs","&lt;=4 hrs"))</f>
        <v>&lt;=4 hrs</v>
      </c>
      <c r="H53" s="25" t="str">
        <f t="shared" si="2"/>
        <v>0</v>
      </c>
      <c r="I53" s="25" t="str">
        <f t="shared" si="3"/>
        <v>16-17</v>
      </c>
    </row>
    <row r="54" spans="1:9">
      <c r="A54" s="19">
        <v>52</v>
      </c>
      <c r="B54" s="19">
        <v>16</v>
      </c>
      <c r="C54" s="19">
        <v>3.2</v>
      </c>
      <c r="D54" s="19">
        <v>3.2</v>
      </c>
      <c r="E54" s="19">
        <v>78.2</v>
      </c>
      <c r="F54" s="19">
        <v>0.1</v>
      </c>
      <c r="G54" s="25" t="str">
        <f>IF(D54&gt;6,"6+ hrs",IF(D54&gt;=4.1,"4-6 hrs","&lt;=4 hrs"))</f>
        <v>&lt;=4 hrs</v>
      </c>
      <c r="H54" s="25" t="str">
        <f t="shared" si="2"/>
        <v>0</v>
      </c>
      <c r="I54" s="25" t="str">
        <f t="shared" si="3"/>
        <v>16-17</v>
      </c>
    </row>
    <row r="55" spans="1:9">
      <c r="A55" s="19">
        <v>53</v>
      </c>
      <c r="B55" s="19">
        <v>16</v>
      </c>
      <c r="C55" s="19">
        <v>2.8</v>
      </c>
      <c r="D55" s="19">
        <v>2.7</v>
      </c>
      <c r="E55" s="19">
        <v>87.7</v>
      </c>
      <c r="F55" s="19">
        <v>1.7</v>
      </c>
      <c r="G55" s="25" t="str">
        <f>IF(D55&gt;6,"6+ hrs",IF(D55&gt;=4.1,"4-6 hrs","&lt;=4 hrs"))</f>
        <v>&lt;=4 hrs</v>
      </c>
      <c r="H55" s="25" t="str">
        <f t="shared" si="2"/>
        <v>0</v>
      </c>
      <c r="I55" s="25" t="str">
        <f t="shared" si="3"/>
        <v>16-17</v>
      </c>
    </row>
    <row r="56" spans="1:9">
      <c r="A56" s="19">
        <v>54</v>
      </c>
      <c r="B56" s="19">
        <v>17</v>
      </c>
      <c r="C56" s="19">
        <v>2.6</v>
      </c>
      <c r="D56" s="26">
        <v>4.00721649484536</v>
      </c>
      <c r="E56" s="19">
        <v>66</v>
      </c>
      <c r="F56" s="19">
        <v>1.3</v>
      </c>
      <c r="G56" s="25" t="str">
        <f>IF(D56&gt;6,"6+ hrs",IF(D56&gt;=4.1,"4-6 hrs","&lt;=4 hrs"))</f>
        <v>&lt;=4 hrs</v>
      </c>
      <c r="H56" s="25" t="str">
        <f t="shared" si="2"/>
        <v>0</v>
      </c>
      <c r="I56" s="25" t="str">
        <f t="shared" si="3"/>
        <v>16-17</v>
      </c>
    </row>
    <row r="57" spans="1:9">
      <c r="A57" s="19">
        <v>55</v>
      </c>
      <c r="B57" s="19">
        <v>15</v>
      </c>
      <c r="C57" s="19">
        <v>3.4</v>
      </c>
      <c r="D57" s="19">
        <v>4.6</v>
      </c>
      <c r="E57" s="19">
        <v>72.5</v>
      </c>
      <c r="F57" s="19">
        <v>1.8</v>
      </c>
      <c r="G57" s="25" t="str">
        <f>IF(D57&gt;6,"6+ hrs",IF(D57&gt;=4.1,"4-6 hrs","&lt;=4 hrs"))</f>
        <v>4-6 hrs</v>
      </c>
      <c r="H57" s="25" t="str">
        <f t="shared" si="2"/>
        <v>1</v>
      </c>
      <c r="I57" s="25" t="str">
        <f t="shared" si="3"/>
        <v>14-15</v>
      </c>
    </row>
    <row r="58" spans="1:9">
      <c r="A58" s="19">
        <v>56</v>
      </c>
      <c r="B58" s="19">
        <v>13</v>
      </c>
      <c r="C58" s="19">
        <v>2.5</v>
      </c>
      <c r="D58" s="19">
        <v>4.3</v>
      </c>
      <c r="E58" s="19">
        <v>78.1</v>
      </c>
      <c r="F58" s="19">
        <v>0.7</v>
      </c>
      <c r="G58" s="25" t="str">
        <f>IF(D58&gt;6,"6+ hrs",IF(D58&gt;=4.1,"4-6 hrs","&lt;=4 hrs"))</f>
        <v>4-6 hrs</v>
      </c>
      <c r="H58" s="25" t="str">
        <f t="shared" si="2"/>
        <v>1</v>
      </c>
      <c r="I58" s="25" t="str">
        <f t="shared" si="3"/>
        <v>&lt;14</v>
      </c>
    </row>
    <row r="59" spans="1:9">
      <c r="A59" s="19">
        <v>57</v>
      </c>
      <c r="B59" s="19">
        <v>16</v>
      </c>
      <c r="C59" s="19">
        <v>0.6</v>
      </c>
      <c r="D59" s="19">
        <v>2.7</v>
      </c>
      <c r="E59" s="19">
        <v>46.7</v>
      </c>
      <c r="F59" s="19">
        <v>0</v>
      </c>
      <c r="G59" s="25" t="str">
        <f>IF(D59&gt;6,"6+ hrs",IF(D59&gt;=4.1,"4-6 hrs","&lt;=4 hrs"))</f>
        <v>&lt;=4 hrs</v>
      </c>
      <c r="H59" s="25" t="str">
        <f t="shared" si="2"/>
        <v>0</v>
      </c>
      <c r="I59" s="25" t="str">
        <f t="shared" si="3"/>
        <v>16-17</v>
      </c>
    </row>
    <row r="60" spans="1:9">
      <c r="A60" s="19">
        <v>58</v>
      </c>
      <c r="B60" s="19">
        <v>14</v>
      </c>
      <c r="C60" s="19">
        <v>1.7</v>
      </c>
      <c r="D60" s="19">
        <v>3.6</v>
      </c>
      <c r="E60" s="26">
        <v>70.9154639175258</v>
      </c>
      <c r="F60" s="19">
        <v>1.2</v>
      </c>
      <c r="G60" s="25" t="str">
        <f>IF(D60&gt;6,"6+ hrs",IF(D60&gt;=4.1,"4-6 hrs","&lt;=4 hrs"))</f>
        <v>&lt;=4 hrs</v>
      </c>
      <c r="H60" s="25" t="str">
        <f t="shared" si="2"/>
        <v>0</v>
      </c>
      <c r="I60" s="25" t="str">
        <f t="shared" si="3"/>
        <v>14-15</v>
      </c>
    </row>
    <row r="61" spans="1:9">
      <c r="A61" s="19">
        <v>59</v>
      </c>
      <c r="B61" s="19">
        <v>16</v>
      </c>
      <c r="C61" s="19">
        <v>3.9</v>
      </c>
      <c r="D61" s="19">
        <v>2.5</v>
      </c>
      <c r="E61" s="19">
        <v>51.4</v>
      </c>
      <c r="F61" s="19">
        <v>0.7</v>
      </c>
      <c r="G61" s="25" t="str">
        <f>IF(D61&gt;6,"6+ hrs",IF(D61&gt;=4.1,"4-6 hrs","&lt;=4 hrs"))</f>
        <v>&lt;=4 hrs</v>
      </c>
      <c r="H61" s="25" t="str">
        <f t="shared" si="2"/>
        <v>0</v>
      </c>
      <c r="I61" s="25" t="str">
        <f t="shared" si="3"/>
        <v>16-17</v>
      </c>
    </row>
    <row r="62" spans="1:9">
      <c r="A62" s="19">
        <v>60</v>
      </c>
      <c r="B62" s="19">
        <v>14</v>
      </c>
      <c r="C62" s="19">
        <v>3.7</v>
      </c>
      <c r="D62" s="19">
        <v>3.3</v>
      </c>
      <c r="E62" s="19">
        <v>80</v>
      </c>
      <c r="F62" s="19">
        <v>0.1</v>
      </c>
      <c r="G62" s="25" t="str">
        <f>IF(D62&gt;6,"6+ hrs",IF(D62&gt;=4.1,"4-6 hrs","&lt;=4 hrs"))</f>
        <v>&lt;=4 hrs</v>
      </c>
      <c r="H62" s="25" t="str">
        <f t="shared" si="2"/>
        <v>0</v>
      </c>
      <c r="I62" s="25" t="str">
        <f t="shared" si="3"/>
        <v>14-15</v>
      </c>
    </row>
    <row r="63" spans="1:9">
      <c r="A63" s="19">
        <v>61</v>
      </c>
      <c r="B63" s="19">
        <v>14</v>
      </c>
      <c r="C63" s="19">
        <v>2.1</v>
      </c>
      <c r="D63" s="19">
        <v>2.2</v>
      </c>
      <c r="E63" s="19">
        <v>76.9</v>
      </c>
      <c r="F63" s="19">
        <v>2.1</v>
      </c>
      <c r="G63" s="25" t="str">
        <f>IF(D63&gt;6,"6+ hrs",IF(D63&gt;=4.1,"4-6 hrs","&lt;=4 hrs"))</f>
        <v>&lt;=4 hrs</v>
      </c>
      <c r="H63" s="25" t="str">
        <f t="shared" si="2"/>
        <v>0</v>
      </c>
      <c r="I63" s="25" t="str">
        <f t="shared" si="3"/>
        <v>14-15</v>
      </c>
    </row>
    <row r="64" spans="1:9">
      <c r="A64" s="19">
        <v>62</v>
      </c>
      <c r="B64" s="19">
        <v>16</v>
      </c>
      <c r="C64" s="19">
        <v>3</v>
      </c>
      <c r="D64" s="19">
        <v>6.4</v>
      </c>
      <c r="E64" s="19">
        <v>46.6</v>
      </c>
      <c r="F64" s="19">
        <v>2.8</v>
      </c>
      <c r="G64" s="25" t="str">
        <f>IF(D64&gt;6,"6+ hrs",IF(D64&gt;=4.1,"4-6 hrs","&lt;=4 hrs"))</f>
        <v>6+ hrs</v>
      </c>
      <c r="H64" s="25" t="str">
        <f t="shared" si="2"/>
        <v>2</v>
      </c>
      <c r="I64" s="25" t="str">
        <f t="shared" si="3"/>
        <v>16-17</v>
      </c>
    </row>
    <row r="65" spans="1:9">
      <c r="A65" s="19">
        <v>63</v>
      </c>
      <c r="B65" s="19">
        <v>17</v>
      </c>
      <c r="C65" s="19">
        <v>5.3</v>
      </c>
      <c r="D65" s="26">
        <v>4.00721649484536</v>
      </c>
      <c r="E65" s="19">
        <v>47.1</v>
      </c>
      <c r="F65" s="19">
        <v>0.9</v>
      </c>
      <c r="G65" s="25" t="str">
        <f>IF(D65&gt;6,"6+ hrs",IF(D65&gt;=4.1,"4-6 hrs","&lt;=4 hrs"))</f>
        <v>&lt;=4 hrs</v>
      </c>
      <c r="H65" s="25" t="str">
        <f t="shared" si="2"/>
        <v>0</v>
      </c>
      <c r="I65" s="25" t="str">
        <f t="shared" si="3"/>
        <v>16-17</v>
      </c>
    </row>
    <row r="66" spans="1:9">
      <c r="A66" s="19">
        <v>64</v>
      </c>
      <c r="B66" s="19">
        <v>14</v>
      </c>
      <c r="C66" s="19">
        <v>2.5</v>
      </c>
      <c r="D66" s="19">
        <v>2.7</v>
      </c>
      <c r="E66" s="26">
        <v>70.9154639175258</v>
      </c>
      <c r="F66" s="19">
        <v>1.4</v>
      </c>
      <c r="G66" s="25" t="str">
        <f>IF(D66&gt;6,"6+ hrs",IF(D66&gt;=4.1,"4-6 hrs","&lt;=4 hrs"))</f>
        <v>&lt;=4 hrs</v>
      </c>
      <c r="H66" s="25" t="str">
        <f t="shared" si="2"/>
        <v>0</v>
      </c>
      <c r="I66" s="25" t="str">
        <f t="shared" si="3"/>
        <v>14-15</v>
      </c>
    </row>
    <row r="67" spans="1:9">
      <c r="A67" s="19">
        <v>65</v>
      </c>
      <c r="B67" s="19">
        <v>14</v>
      </c>
      <c r="C67" s="19">
        <v>2.5</v>
      </c>
      <c r="D67" s="19">
        <v>2</v>
      </c>
      <c r="E67" s="19">
        <v>82.1</v>
      </c>
      <c r="F67" s="19">
        <v>1.3</v>
      </c>
      <c r="G67" s="25" t="str">
        <f>IF(D67&gt;6,"6+ hrs",IF(D67&gt;=4.1,"4-6 hrs","&lt;=4 hrs"))</f>
        <v>&lt;=4 hrs</v>
      </c>
      <c r="H67" s="25" t="str">
        <f t="shared" ref="H67:H98" si="4">IF(D67&gt;6,"2",IF(D67&gt;=4.1,"1","0"))</f>
        <v>0</v>
      </c>
      <c r="I67" s="25" t="str">
        <f t="shared" ref="I67:I98" si="5">IF(B67&gt;15,"16-17",IF(B67&gt;=14,"14-15","&lt;14"))</f>
        <v>14-15</v>
      </c>
    </row>
    <row r="68" spans="1:9">
      <c r="A68" s="19">
        <v>66</v>
      </c>
      <c r="B68" s="19">
        <v>16</v>
      </c>
      <c r="C68" s="19">
        <v>2.7</v>
      </c>
      <c r="D68" s="19">
        <v>2.8</v>
      </c>
      <c r="E68" s="19">
        <v>61.2</v>
      </c>
      <c r="F68" s="19">
        <v>1</v>
      </c>
      <c r="G68" s="25" t="str">
        <f>IF(D68&gt;6,"6+ hrs",IF(D68&gt;=4.1,"4-6 hrs","&lt;=4 hrs"))</f>
        <v>&lt;=4 hrs</v>
      </c>
      <c r="H68" s="25" t="str">
        <f t="shared" si="4"/>
        <v>0</v>
      </c>
      <c r="I68" s="25" t="str">
        <f t="shared" si="5"/>
        <v>16-17</v>
      </c>
    </row>
    <row r="69" spans="1:9">
      <c r="A69" s="19">
        <v>67</v>
      </c>
      <c r="B69" s="19">
        <v>14</v>
      </c>
      <c r="C69" s="19">
        <v>3.1</v>
      </c>
      <c r="D69" s="19">
        <v>3.3</v>
      </c>
      <c r="E69" s="19">
        <v>61.2</v>
      </c>
      <c r="F69" s="19">
        <v>2</v>
      </c>
      <c r="G69" s="25" t="str">
        <f>IF(D69&gt;6,"6+ hrs",IF(D69&gt;=4.1,"4-6 hrs","&lt;=4 hrs"))</f>
        <v>&lt;=4 hrs</v>
      </c>
      <c r="H69" s="25" t="str">
        <f t="shared" si="4"/>
        <v>0</v>
      </c>
      <c r="I69" s="25" t="str">
        <f t="shared" si="5"/>
        <v>14-15</v>
      </c>
    </row>
    <row r="70" spans="1:9">
      <c r="A70" s="19">
        <v>68</v>
      </c>
      <c r="B70" s="19">
        <v>14</v>
      </c>
      <c r="C70" s="19">
        <v>2.2</v>
      </c>
      <c r="D70" s="19">
        <v>3.9</v>
      </c>
      <c r="E70" s="19">
        <v>75.1</v>
      </c>
      <c r="F70" s="19">
        <v>2.3</v>
      </c>
      <c r="G70" s="25" t="str">
        <f>IF(D70&gt;6,"6+ hrs",IF(D70&gt;=4.1,"4-6 hrs","&lt;=4 hrs"))</f>
        <v>&lt;=4 hrs</v>
      </c>
      <c r="H70" s="25" t="str">
        <f t="shared" si="4"/>
        <v>0</v>
      </c>
      <c r="I70" s="25" t="str">
        <f t="shared" si="5"/>
        <v>14-15</v>
      </c>
    </row>
    <row r="71" spans="1:9">
      <c r="A71" s="19">
        <v>69</v>
      </c>
      <c r="B71" s="19">
        <v>16</v>
      </c>
      <c r="C71" s="19">
        <v>3.1</v>
      </c>
      <c r="D71" s="19">
        <v>3</v>
      </c>
      <c r="E71" s="19">
        <v>69.9</v>
      </c>
      <c r="F71" s="19">
        <v>0.8</v>
      </c>
      <c r="G71" s="25" t="str">
        <f>IF(D71&gt;6,"6+ hrs",IF(D71&gt;=4.1,"4-6 hrs","&lt;=4 hrs"))</f>
        <v>&lt;=4 hrs</v>
      </c>
      <c r="H71" s="25" t="str">
        <f t="shared" si="4"/>
        <v>0</v>
      </c>
      <c r="I71" s="25" t="str">
        <f t="shared" si="5"/>
        <v>16-17</v>
      </c>
    </row>
    <row r="72" spans="1:9">
      <c r="A72" s="19">
        <v>70</v>
      </c>
      <c r="B72" s="19">
        <v>16</v>
      </c>
      <c r="C72" s="19">
        <v>0.6</v>
      </c>
      <c r="D72" s="19">
        <v>1.6</v>
      </c>
      <c r="E72" s="19">
        <v>80.5</v>
      </c>
      <c r="F72" s="19">
        <v>1.5</v>
      </c>
      <c r="G72" s="25" t="str">
        <f>IF(D72&gt;6,"6+ hrs",IF(D72&gt;=4.1,"4-6 hrs","&lt;=4 hrs"))</f>
        <v>&lt;=4 hrs</v>
      </c>
      <c r="H72" s="25" t="str">
        <f t="shared" si="4"/>
        <v>0</v>
      </c>
      <c r="I72" s="25" t="str">
        <f t="shared" si="5"/>
        <v>16-17</v>
      </c>
    </row>
    <row r="73" spans="1:9">
      <c r="A73" s="19">
        <v>71</v>
      </c>
      <c r="B73" s="19">
        <v>13</v>
      </c>
      <c r="C73" s="19">
        <v>2.8</v>
      </c>
      <c r="D73" s="19">
        <v>1.7</v>
      </c>
      <c r="E73" s="19">
        <v>74.8</v>
      </c>
      <c r="F73" s="19">
        <v>2.5</v>
      </c>
      <c r="G73" s="25" t="str">
        <f>IF(D73&gt;6,"6+ hrs",IF(D73&gt;=4.1,"4-6 hrs","&lt;=4 hrs"))</f>
        <v>&lt;=4 hrs</v>
      </c>
      <c r="H73" s="25" t="str">
        <f t="shared" si="4"/>
        <v>0</v>
      </c>
      <c r="I73" s="25" t="str">
        <f t="shared" si="5"/>
        <v>&lt;14</v>
      </c>
    </row>
    <row r="74" spans="1:9">
      <c r="A74" s="19">
        <v>72</v>
      </c>
      <c r="B74" s="19">
        <v>17</v>
      </c>
      <c r="C74" s="19">
        <v>2.6</v>
      </c>
      <c r="D74" s="19">
        <v>5</v>
      </c>
      <c r="E74" s="19">
        <v>85.8</v>
      </c>
      <c r="F74" s="19">
        <v>2.1</v>
      </c>
      <c r="G74" s="25" t="str">
        <f>IF(D74&gt;6,"6+ hrs",IF(D74&gt;=4.1,"4-6 hrs","&lt;=4 hrs"))</f>
        <v>4-6 hrs</v>
      </c>
      <c r="H74" s="25" t="str">
        <f t="shared" si="4"/>
        <v>1</v>
      </c>
      <c r="I74" s="25" t="str">
        <f t="shared" si="5"/>
        <v>16-17</v>
      </c>
    </row>
    <row r="75" spans="1:9">
      <c r="A75" s="19">
        <v>73</v>
      </c>
      <c r="B75" s="19">
        <v>17</v>
      </c>
      <c r="C75" s="19">
        <v>2.3</v>
      </c>
      <c r="D75" s="19">
        <v>3.8</v>
      </c>
      <c r="E75" s="19">
        <v>79.7</v>
      </c>
      <c r="F75" s="19">
        <v>2.2</v>
      </c>
      <c r="G75" s="25" t="str">
        <f>IF(D75&gt;6,"6+ hrs",IF(D75&gt;=4.1,"4-6 hrs","&lt;=4 hrs"))</f>
        <v>&lt;=4 hrs</v>
      </c>
      <c r="H75" s="25" t="str">
        <f t="shared" si="4"/>
        <v>0</v>
      </c>
      <c r="I75" s="25" t="str">
        <f t="shared" si="5"/>
        <v>16-17</v>
      </c>
    </row>
    <row r="76" spans="1:9">
      <c r="A76" s="19">
        <v>74</v>
      </c>
      <c r="B76" s="19">
        <v>14</v>
      </c>
      <c r="C76" s="19">
        <v>2</v>
      </c>
      <c r="D76" s="19">
        <v>5</v>
      </c>
      <c r="E76" s="19">
        <v>77.2</v>
      </c>
      <c r="F76" s="19">
        <v>2.6</v>
      </c>
      <c r="G76" s="25" t="str">
        <f>IF(D76&gt;6,"6+ hrs",IF(D76&gt;=4.1,"4-6 hrs","&lt;=4 hrs"))</f>
        <v>4-6 hrs</v>
      </c>
      <c r="H76" s="25" t="str">
        <f t="shared" si="4"/>
        <v>1</v>
      </c>
      <c r="I76" s="25" t="str">
        <f t="shared" si="5"/>
        <v>14-15</v>
      </c>
    </row>
    <row r="77" spans="1:9">
      <c r="A77" s="19">
        <v>75</v>
      </c>
      <c r="B77" s="19">
        <v>17</v>
      </c>
      <c r="C77" s="19">
        <v>1.9</v>
      </c>
      <c r="D77" s="19">
        <v>5.2</v>
      </c>
      <c r="E77" s="19">
        <v>66.5</v>
      </c>
      <c r="F77" s="19">
        <v>2.6</v>
      </c>
      <c r="G77" s="25" t="str">
        <f>IF(D77&gt;6,"6+ hrs",IF(D77&gt;=4.1,"4-6 hrs","&lt;=4 hrs"))</f>
        <v>4-6 hrs</v>
      </c>
      <c r="H77" s="25" t="str">
        <f t="shared" si="4"/>
        <v>1</v>
      </c>
      <c r="I77" s="25" t="str">
        <f t="shared" si="5"/>
        <v>16-17</v>
      </c>
    </row>
    <row r="78" spans="1:9">
      <c r="A78" s="19">
        <v>76</v>
      </c>
      <c r="B78" s="19">
        <v>14</v>
      </c>
      <c r="C78" s="19">
        <v>1.7</v>
      </c>
      <c r="D78" s="19">
        <v>4.2</v>
      </c>
      <c r="E78" s="19">
        <v>65.7</v>
      </c>
      <c r="F78" s="19">
        <v>2.3</v>
      </c>
      <c r="G78" s="25" t="str">
        <f>IF(D78&gt;6,"6+ hrs",IF(D78&gt;=4.1,"4-6 hrs","&lt;=4 hrs"))</f>
        <v>4-6 hrs</v>
      </c>
      <c r="H78" s="25" t="str">
        <f t="shared" si="4"/>
        <v>1</v>
      </c>
      <c r="I78" s="25" t="str">
        <f t="shared" si="5"/>
        <v>14-15</v>
      </c>
    </row>
    <row r="79" spans="1:9">
      <c r="A79" s="19">
        <v>77</v>
      </c>
      <c r="B79" s="19">
        <v>13</v>
      </c>
      <c r="C79" s="19">
        <v>0.2</v>
      </c>
      <c r="D79" s="19">
        <v>2.2</v>
      </c>
      <c r="E79" s="19">
        <v>69.5</v>
      </c>
      <c r="F79" s="19">
        <v>1.6</v>
      </c>
      <c r="G79" s="25" t="str">
        <f>IF(D79&gt;6,"6+ hrs",IF(D79&gt;=4.1,"4-6 hrs","&lt;=4 hrs"))</f>
        <v>&lt;=4 hrs</v>
      </c>
      <c r="H79" s="25" t="str">
        <f t="shared" si="4"/>
        <v>0</v>
      </c>
      <c r="I79" s="25" t="str">
        <f t="shared" si="5"/>
        <v>&lt;14</v>
      </c>
    </row>
    <row r="80" spans="1:9">
      <c r="A80" s="19">
        <v>78</v>
      </c>
      <c r="B80" s="19">
        <v>16</v>
      </c>
      <c r="C80" s="19">
        <v>2.2</v>
      </c>
      <c r="D80" s="19">
        <v>4.3</v>
      </c>
      <c r="E80" s="19">
        <v>88.4</v>
      </c>
      <c r="F80" s="19">
        <v>1.2</v>
      </c>
      <c r="G80" s="25" t="str">
        <f>IF(D80&gt;6,"6+ hrs",IF(D80&gt;=4.1,"4-6 hrs","&lt;=4 hrs"))</f>
        <v>4-6 hrs</v>
      </c>
      <c r="H80" s="25" t="str">
        <f t="shared" si="4"/>
        <v>1</v>
      </c>
      <c r="I80" s="25" t="str">
        <f t="shared" si="5"/>
        <v>16-17</v>
      </c>
    </row>
    <row r="81" spans="1:9">
      <c r="A81" s="19">
        <v>79</v>
      </c>
      <c r="B81" s="19">
        <v>16</v>
      </c>
      <c r="C81" s="19">
        <v>3.6</v>
      </c>
      <c r="D81" s="19">
        <v>6.1</v>
      </c>
      <c r="E81" s="19">
        <v>65.9</v>
      </c>
      <c r="F81" s="19">
        <v>1.6</v>
      </c>
      <c r="G81" s="25" t="str">
        <f>IF(D81&gt;6,"6+ hrs",IF(D81&gt;=4.1,"4-6 hrs","&lt;=4 hrs"))</f>
        <v>6+ hrs</v>
      </c>
      <c r="H81" s="25" t="str">
        <f t="shared" si="4"/>
        <v>2</v>
      </c>
      <c r="I81" s="25" t="str">
        <f t="shared" si="5"/>
        <v>16-17</v>
      </c>
    </row>
    <row r="82" spans="1:9">
      <c r="A82" s="19">
        <v>80</v>
      </c>
      <c r="B82" s="19">
        <v>16</v>
      </c>
      <c r="C82" s="19">
        <v>2.2</v>
      </c>
      <c r="D82" s="19">
        <v>3.3</v>
      </c>
      <c r="E82" s="19">
        <v>72.6</v>
      </c>
      <c r="F82" s="19">
        <v>1.1</v>
      </c>
      <c r="G82" s="25" t="str">
        <f>IF(D82&gt;6,"6+ hrs",IF(D82&gt;=4.1,"4-6 hrs","&lt;=4 hrs"))</f>
        <v>&lt;=4 hrs</v>
      </c>
      <c r="H82" s="25" t="str">
        <f t="shared" si="4"/>
        <v>0</v>
      </c>
      <c r="I82" s="25" t="str">
        <f t="shared" si="5"/>
        <v>16-17</v>
      </c>
    </row>
    <row r="83" spans="1:9">
      <c r="A83" s="19">
        <v>81</v>
      </c>
      <c r="B83" s="19">
        <v>17</v>
      </c>
      <c r="C83" s="19">
        <v>3.1</v>
      </c>
      <c r="D83" s="19">
        <v>4.5</v>
      </c>
      <c r="E83" s="19">
        <v>47.6</v>
      </c>
      <c r="F83" s="19">
        <v>0</v>
      </c>
      <c r="G83" s="25" t="str">
        <f>IF(D83&gt;6,"6+ hrs",IF(D83&gt;=4.1,"4-6 hrs","&lt;=4 hrs"))</f>
        <v>4-6 hrs</v>
      </c>
      <c r="H83" s="25" t="str">
        <f t="shared" si="4"/>
        <v>1</v>
      </c>
      <c r="I83" s="25" t="str">
        <f t="shared" si="5"/>
        <v>16-17</v>
      </c>
    </row>
    <row r="84" spans="1:9">
      <c r="A84" s="19">
        <v>82</v>
      </c>
      <c r="B84" s="19">
        <v>13</v>
      </c>
      <c r="C84" s="19">
        <v>1.4</v>
      </c>
      <c r="D84" s="19">
        <v>4</v>
      </c>
      <c r="E84" s="19">
        <v>76.8</v>
      </c>
      <c r="F84" s="19">
        <v>1.3</v>
      </c>
      <c r="G84" s="25" t="str">
        <f>IF(D84&gt;6,"6+ hrs",IF(D84&gt;=4.1,"4-6 hrs","&lt;=4 hrs"))</f>
        <v>&lt;=4 hrs</v>
      </c>
      <c r="H84" s="25" t="str">
        <f t="shared" si="4"/>
        <v>0</v>
      </c>
      <c r="I84" s="25" t="str">
        <f t="shared" si="5"/>
        <v>&lt;14</v>
      </c>
    </row>
    <row r="85" spans="1:9">
      <c r="A85" s="19">
        <v>83</v>
      </c>
      <c r="B85" s="19">
        <v>17</v>
      </c>
      <c r="C85" s="19">
        <v>1.2</v>
      </c>
      <c r="D85" s="19">
        <v>6.1</v>
      </c>
      <c r="E85" s="19">
        <v>92.6</v>
      </c>
      <c r="F85" s="19">
        <v>1.8</v>
      </c>
      <c r="G85" s="25" t="str">
        <f>IF(D85&gt;6,"6+ hrs",IF(D85&gt;=4.1,"4-6 hrs","&lt;=4 hrs"))</f>
        <v>6+ hrs</v>
      </c>
      <c r="H85" s="25" t="str">
        <f t="shared" si="4"/>
        <v>2</v>
      </c>
      <c r="I85" s="25" t="str">
        <f t="shared" si="5"/>
        <v>16-17</v>
      </c>
    </row>
    <row r="86" spans="1:9">
      <c r="A86" s="19">
        <v>84</v>
      </c>
      <c r="B86" s="19">
        <v>17</v>
      </c>
      <c r="C86" s="19">
        <v>1.7</v>
      </c>
      <c r="D86" s="19">
        <v>3</v>
      </c>
      <c r="E86" s="19">
        <v>60.7</v>
      </c>
      <c r="F86" s="19">
        <v>1</v>
      </c>
      <c r="G86" s="25" t="str">
        <f>IF(D86&gt;6,"6+ hrs",IF(D86&gt;=4.1,"4-6 hrs","&lt;=4 hrs"))</f>
        <v>&lt;=4 hrs</v>
      </c>
      <c r="H86" s="25" t="str">
        <f t="shared" si="4"/>
        <v>0</v>
      </c>
      <c r="I86" s="25" t="str">
        <f t="shared" si="5"/>
        <v>16-17</v>
      </c>
    </row>
    <row r="87" spans="1:9">
      <c r="A87" s="19">
        <v>85</v>
      </c>
      <c r="B87" s="19">
        <v>13</v>
      </c>
      <c r="C87" s="19">
        <v>1.5</v>
      </c>
      <c r="D87" s="19">
        <v>5.7</v>
      </c>
      <c r="E87" s="19">
        <v>100</v>
      </c>
      <c r="F87" s="19">
        <v>1.3</v>
      </c>
      <c r="G87" s="25" t="str">
        <f>IF(D87&gt;6,"6+ hrs",IF(D87&gt;=4.1,"4-6 hrs","&lt;=4 hrs"))</f>
        <v>4-6 hrs</v>
      </c>
      <c r="H87" s="25" t="str">
        <f t="shared" si="4"/>
        <v>1</v>
      </c>
      <c r="I87" s="25" t="str">
        <f t="shared" si="5"/>
        <v>&lt;14</v>
      </c>
    </row>
    <row r="88" spans="1:9">
      <c r="A88" s="19">
        <v>86</v>
      </c>
      <c r="B88" s="19">
        <v>13</v>
      </c>
      <c r="C88" s="19">
        <v>1.3</v>
      </c>
      <c r="D88" s="19">
        <v>3.4</v>
      </c>
      <c r="E88" s="19">
        <v>71.8</v>
      </c>
      <c r="F88" s="19">
        <v>1.4</v>
      </c>
      <c r="G88" s="25" t="str">
        <f>IF(D88&gt;6,"6+ hrs",IF(D88&gt;=4.1,"4-6 hrs","&lt;=4 hrs"))</f>
        <v>&lt;=4 hrs</v>
      </c>
      <c r="H88" s="25" t="str">
        <f t="shared" si="4"/>
        <v>0</v>
      </c>
      <c r="I88" s="25" t="str">
        <f t="shared" si="5"/>
        <v>&lt;14</v>
      </c>
    </row>
    <row r="89" spans="1:9">
      <c r="A89" s="19">
        <v>87</v>
      </c>
      <c r="B89" s="19">
        <v>13</v>
      </c>
      <c r="C89" s="19">
        <v>2.9</v>
      </c>
      <c r="D89" s="19">
        <v>3</v>
      </c>
      <c r="E89" s="19">
        <v>44.3</v>
      </c>
      <c r="F89" s="19">
        <v>2.6</v>
      </c>
      <c r="G89" s="25" t="str">
        <f>IF(D89&gt;6,"6+ hrs",IF(D89&gt;=4.1,"4-6 hrs","&lt;=4 hrs"))</f>
        <v>&lt;=4 hrs</v>
      </c>
      <c r="H89" s="25" t="str">
        <f t="shared" si="4"/>
        <v>0</v>
      </c>
      <c r="I89" s="25" t="str">
        <f t="shared" si="5"/>
        <v>&lt;14</v>
      </c>
    </row>
    <row r="90" spans="1:9">
      <c r="A90" s="19">
        <v>88</v>
      </c>
      <c r="B90" s="19">
        <v>13</v>
      </c>
      <c r="C90" s="19">
        <v>4.3</v>
      </c>
      <c r="D90" s="19">
        <v>4.2</v>
      </c>
      <c r="E90" s="19">
        <v>66.1</v>
      </c>
      <c r="F90" s="19">
        <v>1.2</v>
      </c>
      <c r="G90" s="25" t="str">
        <f>IF(D90&gt;6,"6+ hrs",IF(D90&gt;=4.1,"4-6 hrs","&lt;=4 hrs"))</f>
        <v>4-6 hrs</v>
      </c>
      <c r="H90" s="25" t="str">
        <f t="shared" si="4"/>
        <v>1</v>
      </c>
      <c r="I90" s="25" t="str">
        <f t="shared" si="5"/>
        <v>&lt;14</v>
      </c>
    </row>
    <row r="91" spans="1:9">
      <c r="A91" s="19">
        <v>89</v>
      </c>
      <c r="B91" s="19">
        <v>16</v>
      </c>
      <c r="C91" s="19">
        <v>1.8</v>
      </c>
      <c r="D91" s="19">
        <v>4.5</v>
      </c>
      <c r="E91" s="19">
        <v>83.3</v>
      </c>
      <c r="F91" s="19">
        <v>2.6</v>
      </c>
      <c r="G91" s="25" t="str">
        <f>IF(D91&gt;6,"6+ hrs",IF(D91&gt;=4.1,"4-6 hrs","&lt;=4 hrs"))</f>
        <v>4-6 hrs</v>
      </c>
      <c r="H91" s="25" t="str">
        <f t="shared" si="4"/>
        <v>1</v>
      </c>
      <c r="I91" s="25" t="str">
        <f t="shared" si="5"/>
        <v>16-17</v>
      </c>
    </row>
    <row r="92" spans="1:9">
      <c r="A92" s="19">
        <v>90</v>
      </c>
      <c r="B92" s="19">
        <v>15</v>
      </c>
      <c r="C92" s="26">
        <v>2.54845360824742</v>
      </c>
      <c r="D92" s="19">
        <v>6.9</v>
      </c>
      <c r="E92" s="19">
        <v>90</v>
      </c>
      <c r="F92" s="19">
        <v>0</v>
      </c>
      <c r="G92" s="25" t="str">
        <f>IF(D92&gt;6,"6+ hrs",IF(D92&gt;=4.1,"4-6 hrs","&lt;=4 hrs"))</f>
        <v>6+ hrs</v>
      </c>
      <c r="H92" s="25" t="str">
        <f t="shared" si="4"/>
        <v>2</v>
      </c>
      <c r="I92" s="25" t="str">
        <f t="shared" si="5"/>
        <v>14-15</v>
      </c>
    </row>
    <row r="93" spans="1:9">
      <c r="A93" s="19">
        <v>91</v>
      </c>
      <c r="B93" s="19">
        <v>15</v>
      </c>
      <c r="C93" s="19">
        <v>3.2</v>
      </c>
      <c r="D93" s="19">
        <v>4.5</v>
      </c>
      <c r="E93" s="19">
        <v>77.2</v>
      </c>
      <c r="F93" s="19">
        <v>2.6</v>
      </c>
      <c r="G93" s="25" t="str">
        <f>IF(D93&gt;6,"6+ hrs",IF(D93&gt;=4.1,"4-6 hrs","&lt;=4 hrs"))</f>
        <v>4-6 hrs</v>
      </c>
      <c r="H93" s="25" t="str">
        <f t="shared" si="4"/>
        <v>1</v>
      </c>
      <c r="I93" s="25" t="str">
        <f t="shared" si="5"/>
        <v>14-15</v>
      </c>
    </row>
    <row r="94" spans="1:9">
      <c r="A94" s="19">
        <v>92</v>
      </c>
      <c r="B94" s="19">
        <v>13</v>
      </c>
      <c r="C94" s="19">
        <v>1.1</v>
      </c>
      <c r="D94" s="19">
        <v>4.3</v>
      </c>
      <c r="E94" s="19">
        <v>85.7</v>
      </c>
      <c r="F94" s="19">
        <v>2.5</v>
      </c>
      <c r="G94" s="25" t="str">
        <f>IF(D94&gt;6,"6+ hrs",IF(D94&gt;=4.1,"4-6 hrs","&lt;=4 hrs"))</f>
        <v>4-6 hrs</v>
      </c>
      <c r="H94" s="25" t="str">
        <f t="shared" si="4"/>
        <v>1</v>
      </c>
      <c r="I94" s="25" t="str">
        <f t="shared" si="5"/>
        <v>&lt;14</v>
      </c>
    </row>
    <row r="95" spans="1:9">
      <c r="A95" s="19">
        <v>93</v>
      </c>
      <c r="B95" s="19">
        <v>15</v>
      </c>
      <c r="C95" s="19">
        <v>1.3</v>
      </c>
      <c r="D95" s="19">
        <v>6.4</v>
      </c>
      <c r="E95" s="19">
        <v>58.2</v>
      </c>
      <c r="F95" s="19">
        <v>2.2</v>
      </c>
      <c r="G95" s="25" t="str">
        <f>IF(D95&gt;6,"6+ hrs",IF(D95&gt;=4.1,"4-6 hrs","&lt;=4 hrs"))</f>
        <v>6+ hrs</v>
      </c>
      <c r="H95" s="25" t="str">
        <f t="shared" si="4"/>
        <v>2</v>
      </c>
      <c r="I95" s="25" t="str">
        <f t="shared" si="5"/>
        <v>14-15</v>
      </c>
    </row>
    <row r="96" spans="1:9">
      <c r="A96" s="19">
        <v>94</v>
      </c>
      <c r="B96" s="19">
        <v>15</v>
      </c>
      <c r="C96" s="19">
        <v>3</v>
      </c>
      <c r="D96" s="19">
        <v>4.9</v>
      </c>
      <c r="E96" s="19">
        <v>63.2</v>
      </c>
      <c r="F96" s="19">
        <v>0</v>
      </c>
      <c r="G96" s="25" t="str">
        <f>IF(D96&gt;6,"6+ hrs",IF(D96&gt;=4.1,"4-6 hrs","&lt;=4 hrs"))</f>
        <v>4-6 hrs</v>
      </c>
      <c r="H96" s="25" t="str">
        <f t="shared" si="4"/>
        <v>1</v>
      </c>
      <c r="I96" s="25" t="str">
        <f t="shared" si="5"/>
        <v>14-15</v>
      </c>
    </row>
    <row r="97" spans="1:9">
      <c r="A97" s="19">
        <v>95</v>
      </c>
      <c r="B97" s="19">
        <v>13</v>
      </c>
      <c r="C97" s="19">
        <v>2.3</v>
      </c>
      <c r="D97" s="19">
        <v>3</v>
      </c>
      <c r="E97" s="19">
        <v>53.2</v>
      </c>
      <c r="F97" s="19">
        <v>2.3</v>
      </c>
      <c r="G97" s="25" t="str">
        <f>IF(D97&gt;6,"6+ hrs",IF(D97&gt;=4.1,"4-6 hrs","&lt;=4 hrs"))</f>
        <v>&lt;=4 hrs</v>
      </c>
      <c r="H97" s="25" t="str">
        <f t="shared" si="4"/>
        <v>0</v>
      </c>
      <c r="I97" s="25" t="str">
        <f t="shared" si="5"/>
        <v>&lt;14</v>
      </c>
    </row>
    <row r="98" spans="1:9">
      <c r="A98" s="19">
        <v>96</v>
      </c>
      <c r="B98" s="19">
        <v>15</v>
      </c>
      <c r="C98" s="19">
        <v>1.8</v>
      </c>
      <c r="D98" s="19">
        <v>6</v>
      </c>
      <c r="E98" s="19">
        <v>63.9</v>
      </c>
      <c r="F98" s="19">
        <v>1.5</v>
      </c>
      <c r="G98" s="25" t="str">
        <f>IF(D98&gt;6,"6+ hrs",IF(D98&gt;=4.1,"4-6 hrs","&lt;=4 hrs"))</f>
        <v>4-6 hrs</v>
      </c>
      <c r="H98" s="25" t="str">
        <f t="shared" si="4"/>
        <v>1</v>
      </c>
      <c r="I98" s="25" t="str">
        <f t="shared" si="5"/>
        <v>14-15</v>
      </c>
    </row>
    <row r="99" spans="1:9">
      <c r="A99" s="19">
        <v>97</v>
      </c>
      <c r="B99" s="19">
        <v>17</v>
      </c>
      <c r="C99" s="19">
        <v>2.6</v>
      </c>
      <c r="D99" s="19">
        <v>2.9</v>
      </c>
      <c r="E99" s="19">
        <v>77.6</v>
      </c>
      <c r="F99" s="19">
        <v>0</v>
      </c>
      <c r="G99" s="25" t="str">
        <f>IF(D99&gt;6,"6+ hrs",IF(D99&gt;=4.1,"4-6 hrs","&lt;=4 hrs"))</f>
        <v>&lt;=4 hrs</v>
      </c>
      <c r="H99" s="25" t="str">
        <f t="shared" ref="H99:H130" si="6">IF(D99&gt;6,"2",IF(D99&gt;=4.1,"1","0"))</f>
        <v>0</v>
      </c>
      <c r="I99" s="25" t="str">
        <f t="shared" ref="I99:I130" si="7">IF(B99&gt;15,"16-17",IF(B99&gt;=14,"14-15","&lt;14"))</f>
        <v>16-17</v>
      </c>
    </row>
    <row r="100" spans="1:9">
      <c r="A100" s="19">
        <v>98</v>
      </c>
      <c r="B100" s="19">
        <v>14</v>
      </c>
      <c r="C100" s="19">
        <v>2.1</v>
      </c>
      <c r="D100" s="19">
        <v>3</v>
      </c>
      <c r="E100" s="19">
        <v>72.1</v>
      </c>
      <c r="F100" s="19">
        <v>2.5</v>
      </c>
      <c r="G100" s="25" t="str">
        <f>IF(D100&gt;6,"6+ hrs",IF(D100&gt;=4.1,"4-6 hrs","&lt;=4 hrs"))</f>
        <v>&lt;=4 hrs</v>
      </c>
      <c r="H100" s="25" t="str">
        <f t="shared" si="6"/>
        <v>0</v>
      </c>
      <c r="I100" s="25" t="str">
        <f t="shared" si="7"/>
        <v>14-15</v>
      </c>
    </row>
    <row r="101" spans="1:9">
      <c r="A101" s="19">
        <v>99</v>
      </c>
      <c r="B101" s="19">
        <v>14</v>
      </c>
      <c r="C101" s="19">
        <v>4.4</v>
      </c>
      <c r="D101" s="19">
        <v>2.7</v>
      </c>
      <c r="E101" s="19">
        <v>78.7</v>
      </c>
      <c r="F101" s="19">
        <v>2.7</v>
      </c>
      <c r="G101" s="25" t="str">
        <f>IF(D101&gt;6,"6+ hrs",IF(D101&gt;=4.1,"4-6 hrs","&lt;=4 hrs"))</f>
        <v>&lt;=4 hrs</v>
      </c>
      <c r="H101" s="25" t="str">
        <f t="shared" si="6"/>
        <v>0</v>
      </c>
      <c r="I101" s="25" t="str">
        <f t="shared" si="7"/>
        <v>14-15</v>
      </c>
    </row>
    <row r="102" spans="1:9">
      <c r="A102" s="19">
        <v>100</v>
      </c>
      <c r="B102" s="19">
        <v>13</v>
      </c>
      <c r="C102" s="19">
        <v>1.8</v>
      </c>
      <c r="D102" s="19">
        <v>2.6</v>
      </c>
      <c r="E102" s="19">
        <v>60.6</v>
      </c>
      <c r="F102" s="19">
        <v>0</v>
      </c>
      <c r="G102" s="25" t="str">
        <f>IF(D102&gt;6,"6+ hrs",IF(D102&gt;=4.1,"4-6 hrs","&lt;=4 hrs"))</f>
        <v>&lt;=4 hrs</v>
      </c>
      <c r="H102" s="25" t="str">
        <f t="shared" si="6"/>
        <v>0</v>
      </c>
      <c r="I102" s="25" t="str">
        <f t="shared" si="7"/>
        <v>&lt;14</v>
      </c>
    </row>
    <row r="103" spans="1:9">
      <c r="A103" s="19">
        <v>101</v>
      </c>
      <c r="B103" s="19">
        <v>16</v>
      </c>
      <c r="C103" s="19">
        <v>1.6</v>
      </c>
      <c r="D103" s="19">
        <v>4.5</v>
      </c>
      <c r="E103" s="19">
        <v>61.2</v>
      </c>
      <c r="F103" s="19">
        <v>1.6</v>
      </c>
      <c r="G103" s="25" t="str">
        <f>IF(D103&gt;6,"6+ hrs",IF(D103&gt;=4.1,"4-6 hrs","&lt;=4 hrs"))</f>
        <v>4-6 hrs</v>
      </c>
      <c r="H103" s="25" t="str">
        <f t="shared" si="6"/>
        <v>1</v>
      </c>
      <c r="I103" s="25" t="str">
        <f t="shared" si="7"/>
        <v>16-17</v>
      </c>
    </row>
    <row r="104" spans="1:9">
      <c r="A104" s="19">
        <v>102</v>
      </c>
      <c r="B104" s="19">
        <v>13</v>
      </c>
      <c r="C104" s="19">
        <v>2</v>
      </c>
      <c r="D104" s="19">
        <v>3.6</v>
      </c>
      <c r="E104" s="19">
        <v>72</v>
      </c>
      <c r="F104" s="19">
        <v>2.6</v>
      </c>
      <c r="G104" s="25" t="str">
        <f>IF(D104&gt;6,"6+ hrs",IF(D104&gt;=4.1,"4-6 hrs","&lt;=4 hrs"))</f>
        <v>&lt;=4 hrs</v>
      </c>
      <c r="H104" s="25" t="str">
        <f t="shared" si="6"/>
        <v>0</v>
      </c>
      <c r="I104" s="25" t="str">
        <f t="shared" si="7"/>
        <v>&lt;14</v>
      </c>
    </row>
    <row r="105" spans="1:9">
      <c r="A105" s="19">
        <v>103</v>
      </c>
      <c r="B105" s="19">
        <v>16</v>
      </c>
      <c r="C105" s="19">
        <v>2.1</v>
      </c>
      <c r="D105" s="19">
        <v>0</v>
      </c>
      <c r="E105" s="19">
        <v>64</v>
      </c>
      <c r="F105" s="19">
        <v>2.5</v>
      </c>
      <c r="G105" s="25" t="str">
        <f>IF(D105&gt;6,"6+ hrs",IF(D105&gt;=4.1,"4-6 hrs","&lt;=4 hrs"))</f>
        <v>&lt;=4 hrs</v>
      </c>
      <c r="H105" s="25" t="str">
        <f t="shared" si="6"/>
        <v>0</v>
      </c>
      <c r="I105" s="25" t="str">
        <f t="shared" si="7"/>
        <v>16-17</v>
      </c>
    </row>
    <row r="106" spans="1:9">
      <c r="A106" s="19">
        <v>104</v>
      </c>
      <c r="B106" s="19">
        <v>14</v>
      </c>
      <c r="C106" s="26">
        <v>2.54845360824742</v>
      </c>
      <c r="D106" s="19">
        <v>3.6</v>
      </c>
      <c r="E106" s="19">
        <v>83</v>
      </c>
      <c r="F106" s="19">
        <v>2.2</v>
      </c>
      <c r="G106" s="25" t="str">
        <f>IF(D106&gt;6,"6+ hrs",IF(D106&gt;=4.1,"4-6 hrs","&lt;=4 hrs"))</f>
        <v>&lt;=4 hrs</v>
      </c>
      <c r="H106" s="25" t="str">
        <f t="shared" si="6"/>
        <v>0</v>
      </c>
      <c r="I106" s="25" t="str">
        <f t="shared" si="7"/>
        <v>14-15</v>
      </c>
    </row>
    <row r="107" spans="1:9">
      <c r="A107" s="19">
        <v>105</v>
      </c>
      <c r="B107" s="19">
        <v>13</v>
      </c>
      <c r="C107" s="19">
        <v>0.5</v>
      </c>
      <c r="D107" s="19">
        <v>3.2</v>
      </c>
      <c r="E107" s="19">
        <v>63.7</v>
      </c>
      <c r="F107" s="19">
        <v>0</v>
      </c>
      <c r="G107" s="25" t="str">
        <f>IF(D107&gt;6,"6+ hrs",IF(D107&gt;=4.1,"4-6 hrs","&lt;=4 hrs"))</f>
        <v>&lt;=4 hrs</v>
      </c>
      <c r="H107" s="25" t="str">
        <f t="shared" si="6"/>
        <v>0</v>
      </c>
      <c r="I107" s="25" t="str">
        <f t="shared" si="7"/>
        <v>&lt;14</v>
      </c>
    </row>
    <row r="108" spans="1:9">
      <c r="A108" s="19">
        <v>106</v>
      </c>
      <c r="B108" s="19">
        <v>17</v>
      </c>
      <c r="C108" s="19">
        <v>2.9</v>
      </c>
      <c r="D108" s="19">
        <v>5.3</v>
      </c>
      <c r="E108" s="19">
        <v>65</v>
      </c>
      <c r="F108" s="19">
        <v>2.1</v>
      </c>
      <c r="G108" s="25" t="str">
        <f>IF(D108&gt;6,"6+ hrs",IF(D108&gt;=4.1,"4-6 hrs","&lt;=4 hrs"))</f>
        <v>4-6 hrs</v>
      </c>
      <c r="H108" s="25" t="str">
        <f t="shared" si="6"/>
        <v>1</v>
      </c>
      <c r="I108" s="25" t="str">
        <f t="shared" si="7"/>
        <v>16-17</v>
      </c>
    </row>
    <row r="109" spans="1:9">
      <c r="A109" s="19">
        <v>107</v>
      </c>
      <c r="B109" s="19">
        <v>15</v>
      </c>
      <c r="C109" s="19">
        <v>2</v>
      </c>
      <c r="D109" s="19">
        <v>3.2</v>
      </c>
      <c r="E109" s="19">
        <v>74.2</v>
      </c>
      <c r="F109" s="19">
        <v>1.3</v>
      </c>
      <c r="G109" s="25" t="str">
        <f>IF(D109&gt;6,"6+ hrs",IF(D109&gt;=4.1,"4-6 hrs","&lt;=4 hrs"))</f>
        <v>&lt;=4 hrs</v>
      </c>
      <c r="H109" s="25" t="str">
        <f t="shared" si="6"/>
        <v>0</v>
      </c>
      <c r="I109" s="25" t="str">
        <f t="shared" si="7"/>
        <v>14-15</v>
      </c>
    </row>
    <row r="110" spans="1:9">
      <c r="A110" s="19">
        <v>108</v>
      </c>
      <c r="B110" s="19">
        <v>16</v>
      </c>
      <c r="C110" s="19">
        <v>3.3</v>
      </c>
      <c r="D110" s="19">
        <v>7.8</v>
      </c>
      <c r="E110" s="19">
        <v>66.1</v>
      </c>
      <c r="F110" s="19">
        <v>2.3</v>
      </c>
      <c r="G110" s="25" t="str">
        <f>IF(D110&gt;6,"6+ hrs",IF(D110&gt;=4.1,"4-6 hrs","&lt;=4 hrs"))</f>
        <v>6+ hrs</v>
      </c>
      <c r="H110" s="25" t="str">
        <f t="shared" si="6"/>
        <v>2</v>
      </c>
      <c r="I110" s="25" t="str">
        <f t="shared" si="7"/>
        <v>16-17</v>
      </c>
    </row>
    <row r="111" spans="1:9">
      <c r="A111" s="19">
        <v>109</v>
      </c>
      <c r="B111" s="19">
        <v>15</v>
      </c>
      <c r="C111" s="19">
        <v>2.5</v>
      </c>
      <c r="D111" s="19">
        <v>6.1</v>
      </c>
      <c r="E111" s="19">
        <v>57.7</v>
      </c>
      <c r="F111" s="19">
        <v>1.7</v>
      </c>
      <c r="G111" s="25" t="str">
        <f>IF(D111&gt;6,"6+ hrs",IF(D111&gt;=4.1,"4-6 hrs","&lt;=4 hrs"))</f>
        <v>6+ hrs</v>
      </c>
      <c r="H111" s="25" t="str">
        <f t="shared" si="6"/>
        <v>2</v>
      </c>
      <c r="I111" s="25" t="str">
        <f t="shared" si="7"/>
        <v>14-15</v>
      </c>
    </row>
    <row r="112" spans="1:9">
      <c r="A112" s="19">
        <v>110</v>
      </c>
      <c r="B112" s="19">
        <v>15</v>
      </c>
      <c r="C112" s="19">
        <v>3</v>
      </c>
      <c r="D112" s="19">
        <v>3.4</v>
      </c>
      <c r="E112" s="19">
        <v>59</v>
      </c>
      <c r="F112" s="19">
        <v>1.5</v>
      </c>
      <c r="G112" s="25" t="str">
        <f>IF(D112&gt;6,"6+ hrs",IF(D112&gt;=4.1,"4-6 hrs","&lt;=4 hrs"))</f>
        <v>&lt;=4 hrs</v>
      </c>
      <c r="H112" s="25" t="str">
        <f t="shared" si="6"/>
        <v>0</v>
      </c>
      <c r="I112" s="25" t="str">
        <f t="shared" si="7"/>
        <v>14-15</v>
      </c>
    </row>
    <row r="113" spans="1:9">
      <c r="A113" s="19">
        <v>111</v>
      </c>
      <c r="B113" s="19">
        <v>13</v>
      </c>
      <c r="C113" s="19">
        <v>2.1</v>
      </c>
      <c r="D113" s="19">
        <v>5.7</v>
      </c>
      <c r="E113" s="19">
        <v>75.4</v>
      </c>
      <c r="F113" s="19">
        <v>2</v>
      </c>
      <c r="G113" s="25" t="str">
        <f>IF(D113&gt;6,"6+ hrs",IF(D113&gt;=4.1,"4-6 hrs","&lt;=4 hrs"))</f>
        <v>4-6 hrs</v>
      </c>
      <c r="H113" s="25" t="str">
        <f t="shared" si="6"/>
        <v>1</v>
      </c>
      <c r="I113" s="25" t="str">
        <f t="shared" si="7"/>
        <v>&lt;14</v>
      </c>
    </row>
    <row r="114" spans="1:9">
      <c r="A114" s="19">
        <v>112</v>
      </c>
      <c r="B114" s="19">
        <v>15</v>
      </c>
      <c r="C114" s="19">
        <v>2.9</v>
      </c>
      <c r="D114" s="26">
        <v>4.00721649484536</v>
      </c>
      <c r="E114" s="19">
        <v>56.4</v>
      </c>
      <c r="F114" s="19">
        <v>1.4</v>
      </c>
      <c r="G114" s="25" t="str">
        <f>IF(D114&gt;6,"6+ hrs",IF(D114&gt;=4.1,"4-6 hrs","&lt;=4 hrs"))</f>
        <v>&lt;=4 hrs</v>
      </c>
      <c r="H114" s="25" t="str">
        <f t="shared" si="6"/>
        <v>0</v>
      </c>
      <c r="I114" s="25" t="str">
        <f t="shared" si="7"/>
        <v>14-15</v>
      </c>
    </row>
    <row r="115" spans="1:9">
      <c r="A115" s="19">
        <v>113</v>
      </c>
      <c r="B115" s="19">
        <v>17</v>
      </c>
      <c r="C115" s="19">
        <v>4.2</v>
      </c>
      <c r="D115" s="19">
        <v>4.4</v>
      </c>
      <c r="E115" s="19">
        <v>84</v>
      </c>
      <c r="F115" s="19">
        <v>1.5</v>
      </c>
      <c r="G115" s="25" t="str">
        <f>IF(D115&gt;6,"6+ hrs",IF(D115&gt;=4.1,"4-6 hrs","&lt;=4 hrs"))</f>
        <v>4-6 hrs</v>
      </c>
      <c r="H115" s="25" t="str">
        <f t="shared" si="6"/>
        <v>1</v>
      </c>
      <c r="I115" s="25" t="str">
        <f t="shared" si="7"/>
        <v>16-17</v>
      </c>
    </row>
    <row r="116" spans="1:9">
      <c r="A116" s="19">
        <v>114</v>
      </c>
      <c r="B116" s="19">
        <v>15</v>
      </c>
      <c r="C116" s="19">
        <v>1.8</v>
      </c>
      <c r="D116" s="19">
        <v>5.2</v>
      </c>
      <c r="E116" s="19">
        <v>63.1</v>
      </c>
      <c r="F116" s="19">
        <v>1.1</v>
      </c>
      <c r="G116" s="25" t="str">
        <f>IF(D116&gt;6,"6+ hrs",IF(D116&gt;=4.1,"4-6 hrs","&lt;=4 hrs"))</f>
        <v>4-6 hrs</v>
      </c>
      <c r="H116" s="25" t="str">
        <f t="shared" si="6"/>
        <v>1</v>
      </c>
      <c r="I116" s="25" t="str">
        <f t="shared" si="7"/>
        <v>14-15</v>
      </c>
    </row>
    <row r="117" spans="1:9">
      <c r="A117" s="19">
        <v>115</v>
      </c>
      <c r="B117" s="19">
        <v>13</v>
      </c>
      <c r="C117" s="19">
        <v>2.4</v>
      </c>
      <c r="D117" s="19">
        <v>4.1</v>
      </c>
      <c r="E117" s="19">
        <v>76.2</v>
      </c>
      <c r="F117" s="19">
        <v>0.2</v>
      </c>
      <c r="G117" s="25" t="str">
        <f>IF(D117&gt;6,"6+ hrs",IF(D117&gt;=4.1,"4-6 hrs","&lt;=4 hrs"))</f>
        <v>4-6 hrs</v>
      </c>
      <c r="H117" s="25" t="str">
        <f t="shared" si="6"/>
        <v>1</v>
      </c>
      <c r="I117" s="25" t="str">
        <f t="shared" si="7"/>
        <v>&lt;14</v>
      </c>
    </row>
    <row r="118" spans="1:9">
      <c r="A118" s="19">
        <v>116</v>
      </c>
      <c r="B118" s="19">
        <v>17</v>
      </c>
      <c r="C118" s="19">
        <v>2</v>
      </c>
      <c r="D118" s="19">
        <v>4.4</v>
      </c>
      <c r="E118" s="19">
        <v>63.7</v>
      </c>
      <c r="F118" s="19">
        <v>2</v>
      </c>
      <c r="G118" s="25" t="str">
        <f>IF(D118&gt;6,"6+ hrs",IF(D118&gt;=4.1,"4-6 hrs","&lt;=4 hrs"))</f>
        <v>4-6 hrs</v>
      </c>
      <c r="H118" s="25" t="str">
        <f t="shared" si="6"/>
        <v>1</v>
      </c>
      <c r="I118" s="25" t="str">
        <f t="shared" si="7"/>
        <v>16-17</v>
      </c>
    </row>
    <row r="119" spans="1:9">
      <c r="A119" s="19">
        <v>117</v>
      </c>
      <c r="B119" s="19">
        <v>14</v>
      </c>
      <c r="C119" s="19">
        <v>4.1</v>
      </c>
      <c r="D119" s="19">
        <v>5.2</v>
      </c>
      <c r="E119" s="19">
        <v>60.8</v>
      </c>
      <c r="F119" s="19">
        <v>0.9</v>
      </c>
      <c r="G119" s="25" t="str">
        <f>IF(D119&gt;6,"6+ hrs",IF(D119&gt;=4.1,"4-6 hrs","&lt;=4 hrs"))</f>
        <v>4-6 hrs</v>
      </c>
      <c r="H119" s="25" t="str">
        <f t="shared" si="6"/>
        <v>1</v>
      </c>
      <c r="I119" s="25" t="str">
        <f t="shared" si="7"/>
        <v>14-15</v>
      </c>
    </row>
    <row r="120" spans="1:9">
      <c r="A120" s="19">
        <v>118</v>
      </c>
      <c r="B120" s="19">
        <v>15</v>
      </c>
      <c r="C120" s="19">
        <v>2.1</v>
      </c>
      <c r="D120" s="19">
        <v>7.1</v>
      </c>
      <c r="E120" s="19">
        <v>72.5</v>
      </c>
      <c r="F120" s="19">
        <v>1.3</v>
      </c>
      <c r="G120" s="25" t="str">
        <f>IF(D120&gt;6,"6+ hrs",IF(D120&gt;=4.1,"4-6 hrs","&lt;=4 hrs"))</f>
        <v>6+ hrs</v>
      </c>
      <c r="H120" s="25" t="str">
        <f t="shared" si="6"/>
        <v>2</v>
      </c>
      <c r="I120" s="25" t="str">
        <f t="shared" si="7"/>
        <v>14-15</v>
      </c>
    </row>
    <row r="121" spans="1:9">
      <c r="A121" s="19">
        <v>119</v>
      </c>
      <c r="B121" s="19">
        <v>13</v>
      </c>
      <c r="C121" s="19">
        <v>1.8</v>
      </c>
      <c r="D121" s="19">
        <v>4.4</v>
      </c>
      <c r="E121" s="19">
        <v>80.5</v>
      </c>
      <c r="F121" s="19">
        <v>1.7</v>
      </c>
      <c r="G121" s="25" t="str">
        <f>IF(D121&gt;6,"6+ hrs",IF(D121&gt;=4.1,"4-6 hrs","&lt;=4 hrs"))</f>
        <v>4-6 hrs</v>
      </c>
      <c r="H121" s="25" t="str">
        <f t="shared" si="6"/>
        <v>1</v>
      </c>
      <c r="I121" s="25" t="str">
        <f t="shared" si="7"/>
        <v>&lt;14</v>
      </c>
    </row>
    <row r="122" spans="1:9">
      <c r="A122" s="19">
        <v>120</v>
      </c>
      <c r="B122" s="19">
        <v>14</v>
      </c>
      <c r="C122" s="19">
        <v>1.9</v>
      </c>
      <c r="D122" s="19">
        <v>3.3</v>
      </c>
      <c r="E122" s="19">
        <v>67.5</v>
      </c>
      <c r="F122" s="19">
        <v>0</v>
      </c>
      <c r="G122" s="25" t="str">
        <f>IF(D122&gt;6,"6+ hrs",IF(D122&gt;=4.1,"4-6 hrs","&lt;=4 hrs"))</f>
        <v>&lt;=4 hrs</v>
      </c>
      <c r="H122" s="25" t="str">
        <f t="shared" si="6"/>
        <v>0</v>
      </c>
      <c r="I122" s="25" t="str">
        <f t="shared" si="7"/>
        <v>14-15</v>
      </c>
    </row>
    <row r="123" spans="1:9">
      <c r="A123" s="19">
        <v>121</v>
      </c>
      <c r="B123" s="19">
        <v>14</v>
      </c>
      <c r="C123" s="19">
        <v>2.4</v>
      </c>
      <c r="D123" s="19">
        <v>1</v>
      </c>
      <c r="E123" s="19">
        <v>69.3</v>
      </c>
      <c r="F123" s="19">
        <v>0</v>
      </c>
      <c r="G123" s="25" t="str">
        <f>IF(D123&gt;6,"6+ hrs",IF(D123&gt;=4.1,"4-6 hrs","&lt;=4 hrs"))</f>
        <v>&lt;=4 hrs</v>
      </c>
      <c r="H123" s="25" t="str">
        <f t="shared" si="6"/>
        <v>0</v>
      </c>
      <c r="I123" s="25" t="str">
        <f t="shared" si="7"/>
        <v>14-15</v>
      </c>
    </row>
    <row r="124" spans="1:9">
      <c r="A124" s="19">
        <v>122</v>
      </c>
      <c r="B124" s="19">
        <v>16</v>
      </c>
      <c r="C124" s="19">
        <v>1.7</v>
      </c>
      <c r="D124" s="19">
        <v>6.9</v>
      </c>
      <c r="E124" s="19">
        <v>78.1</v>
      </c>
      <c r="F124" s="19">
        <v>1.3</v>
      </c>
      <c r="G124" s="25" t="str">
        <f>IF(D124&gt;6,"6+ hrs",IF(D124&gt;=4.1,"4-6 hrs","&lt;=4 hrs"))</f>
        <v>6+ hrs</v>
      </c>
      <c r="H124" s="25" t="str">
        <f t="shared" si="6"/>
        <v>2</v>
      </c>
      <c r="I124" s="25" t="str">
        <f t="shared" si="7"/>
        <v>16-17</v>
      </c>
    </row>
    <row r="125" spans="1:9">
      <c r="A125" s="19">
        <v>123</v>
      </c>
      <c r="B125" s="19">
        <v>17</v>
      </c>
      <c r="C125" s="19">
        <v>2.1</v>
      </c>
      <c r="D125" s="19">
        <v>3.6</v>
      </c>
      <c r="E125" s="19">
        <v>78.4</v>
      </c>
      <c r="F125" s="19">
        <v>1.9</v>
      </c>
      <c r="G125" s="25" t="str">
        <f>IF(D125&gt;6,"6+ hrs",IF(D125&gt;=4.1,"4-6 hrs","&lt;=4 hrs"))</f>
        <v>&lt;=4 hrs</v>
      </c>
      <c r="H125" s="25" t="str">
        <f t="shared" si="6"/>
        <v>0</v>
      </c>
      <c r="I125" s="25" t="str">
        <f t="shared" si="7"/>
        <v>16-17</v>
      </c>
    </row>
    <row r="126" spans="1:9">
      <c r="A126" s="19">
        <v>124</v>
      </c>
      <c r="B126" s="19">
        <v>15</v>
      </c>
      <c r="C126" s="19">
        <v>2.7</v>
      </c>
      <c r="D126" s="19">
        <v>4.8</v>
      </c>
      <c r="E126" s="19">
        <v>69.6</v>
      </c>
      <c r="F126" s="19">
        <v>2.1</v>
      </c>
      <c r="G126" s="25" t="str">
        <f>IF(D126&gt;6,"6+ hrs",IF(D126&gt;=4.1,"4-6 hrs","&lt;=4 hrs"))</f>
        <v>4-6 hrs</v>
      </c>
      <c r="H126" s="25" t="str">
        <f t="shared" si="6"/>
        <v>1</v>
      </c>
      <c r="I126" s="25" t="str">
        <f t="shared" si="7"/>
        <v>14-15</v>
      </c>
    </row>
    <row r="127" spans="1:9">
      <c r="A127" s="19">
        <v>125</v>
      </c>
      <c r="B127" s="19">
        <v>13</v>
      </c>
      <c r="C127" s="19">
        <v>2.4</v>
      </c>
      <c r="D127" s="19">
        <v>6.9</v>
      </c>
      <c r="E127" s="19">
        <v>65.6</v>
      </c>
      <c r="F127" s="19">
        <v>0.2</v>
      </c>
      <c r="G127" s="25" t="str">
        <f>IF(D127&gt;6,"6+ hrs",IF(D127&gt;=4.1,"4-6 hrs","&lt;=4 hrs"))</f>
        <v>6+ hrs</v>
      </c>
      <c r="H127" s="25" t="str">
        <f t="shared" si="6"/>
        <v>2</v>
      </c>
      <c r="I127" s="25" t="str">
        <f t="shared" si="7"/>
        <v>&lt;14</v>
      </c>
    </row>
    <row r="128" spans="1:9">
      <c r="A128" s="19">
        <v>126</v>
      </c>
      <c r="B128" s="19">
        <v>16</v>
      </c>
      <c r="C128" s="19">
        <v>3.3</v>
      </c>
      <c r="D128" s="19">
        <v>4.3</v>
      </c>
      <c r="E128" s="19">
        <v>70.8</v>
      </c>
      <c r="F128" s="19">
        <v>2</v>
      </c>
      <c r="G128" s="25" t="str">
        <f>IF(D128&gt;6,"6+ hrs",IF(D128&gt;=4.1,"4-6 hrs","&lt;=4 hrs"))</f>
        <v>4-6 hrs</v>
      </c>
      <c r="H128" s="25" t="str">
        <f t="shared" si="6"/>
        <v>1</v>
      </c>
      <c r="I128" s="25" t="str">
        <f t="shared" si="7"/>
        <v>16-17</v>
      </c>
    </row>
    <row r="129" spans="1:9">
      <c r="A129" s="19">
        <v>127</v>
      </c>
      <c r="B129" s="19">
        <v>17</v>
      </c>
      <c r="C129" s="19">
        <v>2.2</v>
      </c>
      <c r="D129" s="19">
        <v>3.7</v>
      </c>
      <c r="E129" s="19">
        <v>68.1</v>
      </c>
      <c r="F129" s="19">
        <v>1.3</v>
      </c>
      <c r="G129" s="25" t="str">
        <f>IF(D129&gt;6,"6+ hrs",IF(D129&gt;=4.1,"4-6 hrs","&lt;=4 hrs"))</f>
        <v>&lt;=4 hrs</v>
      </c>
      <c r="H129" s="25" t="str">
        <f t="shared" si="6"/>
        <v>0</v>
      </c>
      <c r="I129" s="25" t="str">
        <f t="shared" si="7"/>
        <v>16-17</v>
      </c>
    </row>
    <row r="130" spans="1:9">
      <c r="A130" s="19">
        <v>128</v>
      </c>
      <c r="B130" s="19">
        <v>16</v>
      </c>
      <c r="C130" s="19">
        <v>2.3</v>
      </c>
      <c r="D130" s="19">
        <v>6.1</v>
      </c>
      <c r="E130" s="19">
        <v>73.1</v>
      </c>
      <c r="F130" s="19">
        <v>0.8</v>
      </c>
      <c r="G130" s="25" t="str">
        <f>IF(D130&gt;6,"6+ hrs",IF(D130&gt;=4.1,"4-6 hrs","&lt;=4 hrs"))</f>
        <v>6+ hrs</v>
      </c>
      <c r="H130" s="25" t="str">
        <f t="shared" si="6"/>
        <v>2</v>
      </c>
      <c r="I130" s="25" t="str">
        <f t="shared" si="7"/>
        <v>16-17</v>
      </c>
    </row>
    <row r="131" spans="1:9">
      <c r="A131" s="19">
        <v>129</v>
      </c>
      <c r="B131" s="19">
        <v>17</v>
      </c>
      <c r="C131" s="19">
        <v>2.8</v>
      </c>
      <c r="D131" s="19">
        <v>4.7</v>
      </c>
      <c r="E131" s="19">
        <v>58.1</v>
      </c>
      <c r="F131" s="19">
        <v>1</v>
      </c>
      <c r="G131" s="25" t="str">
        <f>IF(D131&gt;6,"6+ hrs",IF(D131&gt;=4.1,"4-6 hrs","&lt;=4 hrs"))</f>
        <v>4-6 hrs</v>
      </c>
      <c r="H131" s="25" t="str">
        <f t="shared" ref="H131:H162" si="8">IF(D131&gt;6,"2",IF(D131&gt;=4.1,"1","0"))</f>
        <v>1</v>
      </c>
      <c r="I131" s="25" t="str">
        <f t="shared" ref="I131:I162" si="9">IF(B131&gt;15,"16-17",IF(B131&gt;=14,"14-15","&lt;14"))</f>
        <v>16-17</v>
      </c>
    </row>
    <row r="132" spans="1:9">
      <c r="A132" s="19">
        <v>130</v>
      </c>
      <c r="B132" s="19">
        <v>17</v>
      </c>
      <c r="C132" s="19">
        <v>4.7</v>
      </c>
      <c r="D132" s="19">
        <v>4.9</v>
      </c>
      <c r="E132" s="19">
        <v>72.8</v>
      </c>
      <c r="F132" s="19">
        <v>2.1</v>
      </c>
      <c r="G132" s="25" t="str">
        <f>IF(D132&gt;6,"6+ hrs",IF(D132&gt;=4.1,"4-6 hrs","&lt;=4 hrs"))</f>
        <v>4-6 hrs</v>
      </c>
      <c r="H132" s="25" t="str">
        <f t="shared" si="8"/>
        <v>1</v>
      </c>
      <c r="I132" s="25" t="str">
        <f t="shared" si="9"/>
        <v>16-17</v>
      </c>
    </row>
    <row r="133" spans="1:9">
      <c r="A133" s="19">
        <v>131</v>
      </c>
      <c r="B133" s="19">
        <v>15</v>
      </c>
      <c r="C133" s="19">
        <v>1.7</v>
      </c>
      <c r="D133" s="19">
        <v>1.7</v>
      </c>
      <c r="E133" s="19">
        <v>62.8</v>
      </c>
      <c r="F133" s="19">
        <v>1.7</v>
      </c>
      <c r="G133" s="25" t="str">
        <f>IF(D133&gt;6,"6+ hrs",IF(D133&gt;=4.1,"4-6 hrs","&lt;=4 hrs"))</f>
        <v>&lt;=4 hrs</v>
      </c>
      <c r="H133" s="25" t="str">
        <f t="shared" si="8"/>
        <v>0</v>
      </c>
      <c r="I133" s="25" t="str">
        <f t="shared" si="9"/>
        <v>14-15</v>
      </c>
    </row>
    <row r="134" spans="1:9">
      <c r="A134" s="19">
        <v>132</v>
      </c>
      <c r="B134" s="19">
        <v>17</v>
      </c>
      <c r="C134" s="19">
        <v>4.4</v>
      </c>
      <c r="D134" s="19">
        <v>5.8</v>
      </c>
      <c r="E134" s="19">
        <v>79.1</v>
      </c>
      <c r="F134" s="19">
        <v>1.5</v>
      </c>
      <c r="G134" s="25" t="str">
        <f>IF(D134&gt;6,"6+ hrs",IF(D134&gt;=4.1,"4-6 hrs","&lt;=4 hrs"))</f>
        <v>4-6 hrs</v>
      </c>
      <c r="H134" s="25" t="str">
        <f t="shared" si="8"/>
        <v>1</v>
      </c>
      <c r="I134" s="25" t="str">
        <f t="shared" si="9"/>
        <v>16-17</v>
      </c>
    </row>
    <row r="135" spans="1:9">
      <c r="A135" s="19">
        <v>133</v>
      </c>
      <c r="B135" s="19">
        <v>16</v>
      </c>
      <c r="C135" s="19">
        <v>1.3</v>
      </c>
      <c r="D135" s="19">
        <v>4.6</v>
      </c>
      <c r="E135" s="19">
        <v>63.3</v>
      </c>
      <c r="F135" s="19">
        <v>1.7</v>
      </c>
      <c r="G135" s="25" t="str">
        <f>IF(D135&gt;6,"6+ hrs",IF(D135&gt;=4.1,"4-6 hrs","&lt;=4 hrs"))</f>
        <v>4-6 hrs</v>
      </c>
      <c r="H135" s="25" t="str">
        <f t="shared" si="8"/>
        <v>1</v>
      </c>
      <c r="I135" s="25" t="str">
        <f t="shared" si="9"/>
        <v>16-17</v>
      </c>
    </row>
    <row r="136" spans="1:9">
      <c r="A136" s="19">
        <v>134</v>
      </c>
      <c r="B136" s="19">
        <v>17</v>
      </c>
      <c r="C136" s="19">
        <v>2.7</v>
      </c>
      <c r="D136" s="19">
        <v>1.9</v>
      </c>
      <c r="E136" s="19">
        <v>63.4</v>
      </c>
      <c r="F136" s="19">
        <v>2.2</v>
      </c>
      <c r="G136" s="25" t="str">
        <f>IF(D136&gt;6,"6+ hrs",IF(D136&gt;=4.1,"4-6 hrs","&lt;=4 hrs"))</f>
        <v>&lt;=4 hrs</v>
      </c>
      <c r="H136" s="25" t="str">
        <f t="shared" si="8"/>
        <v>0</v>
      </c>
      <c r="I136" s="25" t="str">
        <f t="shared" si="9"/>
        <v>16-17</v>
      </c>
    </row>
    <row r="137" spans="1:9">
      <c r="A137" s="19">
        <v>135</v>
      </c>
      <c r="B137" s="19">
        <v>15</v>
      </c>
      <c r="C137" s="26">
        <v>2.54845360824742</v>
      </c>
      <c r="D137" s="19">
        <v>4.7</v>
      </c>
      <c r="E137" s="19">
        <v>74.5</v>
      </c>
      <c r="F137" s="19">
        <v>1.4</v>
      </c>
      <c r="G137" s="25" t="str">
        <f>IF(D137&gt;6,"6+ hrs",IF(D137&gt;=4.1,"4-6 hrs","&lt;=4 hrs"))</f>
        <v>4-6 hrs</v>
      </c>
      <c r="H137" s="25" t="str">
        <f t="shared" si="8"/>
        <v>1</v>
      </c>
      <c r="I137" s="25" t="str">
        <f t="shared" si="9"/>
        <v>14-15</v>
      </c>
    </row>
    <row r="138" spans="1:9">
      <c r="A138" s="19">
        <v>136</v>
      </c>
      <c r="B138" s="19">
        <v>15</v>
      </c>
      <c r="C138" s="19">
        <v>1.7</v>
      </c>
      <c r="D138" s="19">
        <v>0.9</v>
      </c>
      <c r="E138" s="19">
        <v>70.1</v>
      </c>
      <c r="F138" s="19">
        <v>1.5</v>
      </c>
      <c r="G138" s="25" t="str">
        <f>IF(D138&gt;6,"6+ hrs",IF(D138&gt;=4.1,"4-6 hrs","&lt;=4 hrs"))</f>
        <v>&lt;=4 hrs</v>
      </c>
      <c r="H138" s="25" t="str">
        <f t="shared" si="8"/>
        <v>0</v>
      </c>
      <c r="I138" s="25" t="str">
        <f t="shared" si="9"/>
        <v>14-15</v>
      </c>
    </row>
    <row r="139" spans="1:9">
      <c r="A139" s="19">
        <v>137</v>
      </c>
      <c r="B139" s="19">
        <v>16</v>
      </c>
      <c r="C139" s="19">
        <v>3.2</v>
      </c>
      <c r="D139" s="19">
        <v>7.5</v>
      </c>
      <c r="E139" s="19">
        <v>92.8</v>
      </c>
      <c r="F139" s="19">
        <v>2.4</v>
      </c>
      <c r="G139" s="25" t="str">
        <f>IF(D139&gt;6,"6+ hrs",IF(D139&gt;=4.1,"4-6 hrs","&lt;=4 hrs"))</f>
        <v>6+ hrs</v>
      </c>
      <c r="H139" s="25" t="str">
        <f t="shared" si="8"/>
        <v>2</v>
      </c>
      <c r="I139" s="25" t="str">
        <f t="shared" si="9"/>
        <v>16-17</v>
      </c>
    </row>
    <row r="140" spans="1:9">
      <c r="A140" s="19">
        <v>138</v>
      </c>
      <c r="B140" s="19">
        <v>14</v>
      </c>
      <c r="C140" s="19">
        <v>3.1</v>
      </c>
      <c r="D140" s="19">
        <v>2.3</v>
      </c>
      <c r="E140" s="26">
        <v>70.9154639175258</v>
      </c>
      <c r="F140" s="19">
        <v>1.2</v>
      </c>
      <c r="G140" s="25" t="str">
        <f>IF(D140&gt;6,"6+ hrs",IF(D140&gt;=4.1,"4-6 hrs","&lt;=4 hrs"))</f>
        <v>&lt;=4 hrs</v>
      </c>
      <c r="H140" s="25" t="str">
        <f t="shared" si="8"/>
        <v>0</v>
      </c>
      <c r="I140" s="25" t="str">
        <f t="shared" si="9"/>
        <v>14-15</v>
      </c>
    </row>
    <row r="141" spans="1:9">
      <c r="A141" s="19">
        <v>139</v>
      </c>
      <c r="B141" s="19">
        <v>14</v>
      </c>
      <c r="C141" s="19">
        <v>2</v>
      </c>
      <c r="D141" s="19">
        <v>6.4</v>
      </c>
      <c r="E141" s="19">
        <v>71.1</v>
      </c>
      <c r="F141" s="19">
        <v>2</v>
      </c>
      <c r="G141" s="25" t="str">
        <f>IF(D141&gt;6,"6+ hrs",IF(D141&gt;=4.1,"4-6 hrs","&lt;=4 hrs"))</f>
        <v>6+ hrs</v>
      </c>
      <c r="H141" s="25" t="str">
        <f t="shared" si="8"/>
        <v>2</v>
      </c>
      <c r="I141" s="25" t="str">
        <f t="shared" si="9"/>
        <v>14-15</v>
      </c>
    </row>
    <row r="142" spans="1:9">
      <c r="A142" s="19">
        <v>140</v>
      </c>
      <c r="B142" s="19">
        <v>17</v>
      </c>
      <c r="C142" s="19">
        <v>0.4</v>
      </c>
      <c r="D142" s="19">
        <v>2.8</v>
      </c>
      <c r="E142" s="19">
        <v>81.3</v>
      </c>
      <c r="F142" s="19">
        <v>1.1</v>
      </c>
      <c r="G142" s="25" t="str">
        <f>IF(D142&gt;6,"6+ hrs",IF(D142&gt;=4.1,"4-6 hrs","&lt;=4 hrs"))</f>
        <v>&lt;=4 hrs</v>
      </c>
      <c r="H142" s="25" t="str">
        <f t="shared" si="8"/>
        <v>0</v>
      </c>
      <c r="I142" s="25" t="str">
        <f t="shared" si="9"/>
        <v>16-17</v>
      </c>
    </row>
    <row r="143" spans="1:9">
      <c r="A143" s="19">
        <v>141</v>
      </c>
      <c r="B143" s="19">
        <v>13</v>
      </c>
      <c r="C143" s="19">
        <v>2.1</v>
      </c>
      <c r="D143" s="19">
        <v>4.8</v>
      </c>
      <c r="E143" s="19">
        <v>64.2</v>
      </c>
      <c r="F143" s="19">
        <v>1.2</v>
      </c>
      <c r="G143" s="25" t="str">
        <f>IF(D143&gt;6,"6+ hrs",IF(D143&gt;=4.1,"4-6 hrs","&lt;=4 hrs"))</f>
        <v>4-6 hrs</v>
      </c>
      <c r="H143" s="25" t="str">
        <f t="shared" si="8"/>
        <v>1</v>
      </c>
      <c r="I143" s="25" t="str">
        <f t="shared" si="9"/>
        <v>&lt;14</v>
      </c>
    </row>
    <row r="144" spans="1:9">
      <c r="A144" s="19">
        <v>142</v>
      </c>
      <c r="B144" s="19">
        <v>17</v>
      </c>
      <c r="C144" s="19">
        <v>2.6</v>
      </c>
      <c r="D144" s="19">
        <v>2.6</v>
      </c>
      <c r="E144" s="19">
        <v>60.9</v>
      </c>
      <c r="F144" s="19">
        <v>1.4</v>
      </c>
      <c r="G144" s="25" t="str">
        <f>IF(D144&gt;6,"6+ hrs",IF(D144&gt;=4.1,"4-6 hrs","&lt;=4 hrs"))</f>
        <v>&lt;=4 hrs</v>
      </c>
      <c r="H144" s="25" t="str">
        <f t="shared" si="8"/>
        <v>0</v>
      </c>
      <c r="I144" s="25" t="str">
        <f t="shared" si="9"/>
        <v>16-17</v>
      </c>
    </row>
    <row r="145" spans="1:9">
      <c r="A145" s="19">
        <v>143</v>
      </c>
      <c r="B145" s="19">
        <v>16</v>
      </c>
      <c r="C145" s="19">
        <v>2.5</v>
      </c>
      <c r="D145" s="19">
        <v>5.5</v>
      </c>
      <c r="E145" s="19">
        <v>61.3</v>
      </c>
      <c r="F145" s="19">
        <v>1.9</v>
      </c>
      <c r="G145" s="25" t="str">
        <f>IF(D145&gt;6,"6+ hrs",IF(D145&gt;=4.1,"4-6 hrs","&lt;=4 hrs"))</f>
        <v>4-6 hrs</v>
      </c>
      <c r="H145" s="25" t="str">
        <f t="shared" si="8"/>
        <v>1</v>
      </c>
      <c r="I145" s="25" t="str">
        <f t="shared" si="9"/>
        <v>16-17</v>
      </c>
    </row>
    <row r="146" spans="1:9">
      <c r="A146" s="19">
        <v>144</v>
      </c>
      <c r="B146" s="19">
        <v>16</v>
      </c>
      <c r="C146" s="19">
        <v>3.3</v>
      </c>
      <c r="D146" s="19">
        <v>3.6</v>
      </c>
      <c r="E146" s="19">
        <v>53.9</v>
      </c>
      <c r="F146" s="19">
        <v>2.5</v>
      </c>
      <c r="G146" s="25" t="str">
        <f>IF(D146&gt;6,"6+ hrs",IF(D146&gt;=4.1,"4-6 hrs","&lt;=4 hrs"))</f>
        <v>&lt;=4 hrs</v>
      </c>
      <c r="H146" s="25" t="str">
        <f t="shared" si="8"/>
        <v>0</v>
      </c>
      <c r="I146" s="25" t="str">
        <f t="shared" si="9"/>
        <v>16-17</v>
      </c>
    </row>
    <row r="147" spans="1:9">
      <c r="A147" s="19">
        <v>145</v>
      </c>
      <c r="B147" s="19">
        <v>16</v>
      </c>
      <c r="C147" s="19">
        <v>4.4</v>
      </c>
      <c r="D147" s="19">
        <v>4.7</v>
      </c>
      <c r="E147" s="19">
        <v>83.5</v>
      </c>
      <c r="F147" s="19">
        <v>1.6</v>
      </c>
      <c r="G147" s="25" t="str">
        <f>IF(D147&gt;6,"6+ hrs",IF(D147&gt;=4.1,"4-6 hrs","&lt;=4 hrs"))</f>
        <v>4-6 hrs</v>
      </c>
      <c r="H147" s="25" t="str">
        <f t="shared" si="8"/>
        <v>1</v>
      </c>
      <c r="I147" s="25" t="str">
        <f t="shared" si="9"/>
        <v>16-17</v>
      </c>
    </row>
    <row r="148" spans="1:9">
      <c r="A148" s="19">
        <v>146</v>
      </c>
      <c r="B148" s="19">
        <v>16</v>
      </c>
      <c r="C148" s="19">
        <v>2.9</v>
      </c>
      <c r="D148" s="19">
        <v>4</v>
      </c>
      <c r="E148" s="19">
        <v>66.7</v>
      </c>
      <c r="F148" s="19">
        <v>0.3</v>
      </c>
      <c r="G148" s="25" t="str">
        <f>IF(D148&gt;6,"6+ hrs",IF(D148&gt;=4.1,"4-6 hrs","&lt;=4 hrs"))</f>
        <v>&lt;=4 hrs</v>
      </c>
      <c r="H148" s="25" t="str">
        <f t="shared" si="8"/>
        <v>0</v>
      </c>
      <c r="I148" s="25" t="str">
        <f t="shared" si="9"/>
        <v>16-17</v>
      </c>
    </row>
    <row r="149" spans="1:9">
      <c r="A149" s="19">
        <v>147</v>
      </c>
      <c r="B149" s="19">
        <v>16</v>
      </c>
      <c r="C149" s="19">
        <v>3.1</v>
      </c>
      <c r="D149" s="19">
        <v>2</v>
      </c>
      <c r="E149" s="19">
        <v>65.5</v>
      </c>
      <c r="F149" s="19">
        <v>2</v>
      </c>
      <c r="G149" s="25" t="str">
        <f>IF(D149&gt;6,"6+ hrs",IF(D149&gt;=4.1,"4-6 hrs","&lt;=4 hrs"))</f>
        <v>&lt;=4 hrs</v>
      </c>
      <c r="H149" s="25" t="str">
        <f t="shared" si="8"/>
        <v>0</v>
      </c>
      <c r="I149" s="25" t="str">
        <f t="shared" si="9"/>
        <v>16-17</v>
      </c>
    </row>
    <row r="150" spans="1:9">
      <c r="A150" s="19">
        <v>148</v>
      </c>
      <c r="B150" s="19">
        <v>15</v>
      </c>
      <c r="C150" s="19">
        <v>2.6</v>
      </c>
      <c r="D150" s="19">
        <v>4.8</v>
      </c>
      <c r="E150" s="19">
        <v>48.8</v>
      </c>
      <c r="F150" s="19">
        <v>3.5</v>
      </c>
      <c r="G150" s="25" t="str">
        <f>IF(D150&gt;6,"6+ hrs",IF(D150&gt;=4.1,"4-6 hrs","&lt;=4 hrs"))</f>
        <v>4-6 hrs</v>
      </c>
      <c r="H150" s="25" t="str">
        <f t="shared" si="8"/>
        <v>1</v>
      </c>
      <c r="I150" s="25" t="str">
        <f t="shared" si="9"/>
        <v>14-15</v>
      </c>
    </row>
    <row r="151" spans="1:9">
      <c r="A151" s="19">
        <v>149</v>
      </c>
      <c r="B151" s="19">
        <v>14</v>
      </c>
      <c r="C151" s="19">
        <v>3.7</v>
      </c>
      <c r="D151" s="19">
        <v>3.2</v>
      </c>
      <c r="E151" s="19">
        <v>55.7</v>
      </c>
      <c r="F151" s="19">
        <v>1.6</v>
      </c>
      <c r="G151" s="25" t="str">
        <f>IF(D151&gt;6,"6+ hrs",IF(D151&gt;=4.1,"4-6 hrs","&lt;=4 hrs"))</f>
        <v>&lt;=4 hrs</v>
      </c>
      <c r="H151" s="25" t="str">
        <f t="shared" si="8"/>
        <v>0</v>
      </c>
      <c r="I151" s="25" t="str">
        <f t="shared" si="9"/>
        <v>14-15</v>
      </c>
    </row>
    <row r="152" spans="1:9">
      <c r="A152" s="19">
        <v>150</v>
      </c>
      <c r="B152" s="19">
        <v>16</v>
      </c>
      <c r="C152" s="19">
        <v>3</v>
      </c>
      <c r="D152" s="19">
        <v>5.6</v>
      </c>
      <c r="E152" s="19">
        <v>84.7</v>
      </c>
      <c r="F152" s="19">
        <v>0.1</v>
      </c>
      <c r="G152" s="25" t="str">
        <f>IF(D152&gt;6,"6+ hrs",IF(D152&gt;=4.1,"4-6 hrs","&lt;=4 hrs"))</f>
        <v>4-6 hrs</v>
      </c>
      <c r="H152" s="25" t="str">
        <f t="shared" si="8"/>
        <v>1</v>
      </c>
      <c r="I152" s="25" t="str">
        <f t="shared" si="9"/>
        <v>16-17</v>
      </c>
    </row>
    <row r="153" spans="1:9">
      <c r="A153" s="19">
        <v>151</v>
      </c>
      <c r="B153" s="19">
        <v>13</v>
      </c>
      <c r="C153" s="19">
        <v>3.2</v>
      </c>
      <c r="D153" s="19">
        <v>3.6</v>
      </c>
      <c r="E153" s="19">
        <v>73</v>
      </c>
      <c r="F153" s="19">
        <v>1.6</v>
      </c>
      <c r="G153" s="25" t="str">
        <f>IF(D153&gt;6,"6+ hrs",IF(D153&gt;=4.1,"4-6 hrs","&lt;=4 hrs"))</f>
        <v>&lt;=4 hrs</v>
      </c>
      <c r="H153" s="25" t="str">
        <f t="shared" si="8"/>
        <v>0</v>
      </c>
      <c r="I153" s="25" t="str">
        <f t="shared" si="9"/>
        <v>&lt;14</v>
      </c>
    </row>
    <row r="154" spans="1:9">
      <c r="A154" s="19">
        <v>152</v>
      </c>
      <c r="B154" s="19">
        <v>13</v>
      </c>
      <c r="C154" s="19">
        <v>4.3</v>
      </c>
      <c r="D154" s="19">
        <v>3.9</v>
      </c>
      <c r="E154" s="19">
        <v>81.7</v>
      </c>
      <c r="F154" s="19">
        <v>1.5</v>
      </c>
      <c r="G154" s="25" t="str">
        <f>IF(D154&gt;6,"6+ hrs",IF(D154&gt;=4.1,"4-6 hrs","&lt;=4 hrs"))</f>
        <v>&lt;=4 hrs</v>
      </c>
      <c r="H154" s="25" t="str">
        <f t="shared" si="8"/>
        <v>0</v>
      </c>
      <c r="I154" s="25" t="str">
        <f t="shared" si="9"/>
        <v>&lt;14</v>
      </c>
    </row>
    <row r="155" spans="1:9">
      <c r="A155" s="19">
        <v>153</v>
      </c>
      <c r="B155" s="19">
        <v>13</v>
      </c>
      <c r="C155" s="19">
        <v>2.7</v>
      </c>
      <c r="D155" s="19">
        <v>6.5</v>
      </c>
      <c r="E155" s="19">
        <v>80.4</v>
      </c>
      <c r="F155" s="19">
        <v>1.4</v>
      </c>
      <c r="G155" s="25" t="str">
        <f>IF(D155&gt;6,"6+ hrs",IF(D155&gt;=4.1,"4-6 hrs","&lt;=4 hrs"))</f>
        <v>6+ hrs</v>
      </c>
      <c r="H155" s="25" t="str">
        <f t="shared" si="8"/>
        <v>2</v>
      </c>
      <c r="I155" s="25" t="str">
        <f t="shared" si="9"/>
        <v>&lt;14</v>
      </c>
    </row>
    <row r="156" spans="1:9">
      <c r="A156" s="19">
        <v>154</v>
      </c>
      <c r="B156" s="19">
        <v>13</v>
      </c>
      <c r="C156" s="19">
        <v>2.2</v>
      </c>
      <c r="D156" s="19">
        <v>7.6</v>
      </c>
      <c r="E156" s="19">
        <v>60</v>
      </c>
      <c r="F156" s="19">
        <v>2.3</v>
      </c>
      <c r="G156" s="25" t="str">
        <f>IF(D156&gt;6,"6+ hrs",IF(D156&gt;=4.1,"4-6 hrs","&lt;=4 hrs"))</f>
        <v>6+ hrs</v>
      </c>
      <c r="H156" s="25" t="str">
        <f t="shared" si="8"/>
        <v>2</v>
      </c>
      <c r="I156" s="25" t="str">
        <f t="shared" si="9"/>
        <v>&lt;14</v>
      </c>
    </row>
    <row r="157" spans="1:9">
      <c r="A157" s="19">
        <v>155</v>
      </c>
      <c r="B157" s="19">
        <v>15</v>
      </c>
      <c r="C157" s="19">
        <v>2.9</v>
      </c>
      <c r="D157" s="19">
        <v>5.2</v>
      </c>
      <c r="E157" s="19">
        <v>94.3</v>
      </c>
      <c r="F157" s="19">
        <v>2.6</v>
      </c>
      <c r="G157" s="25" t="str">
        <f>IF(D157&gt;6,"6+ hrs",IF(D157&gt;=4.1,"4-6 hrs","&lt;=4 hrs"))</f>
        <v>4-6 hrs</v>
      </c>
      <c r="H157" s="25" t="str">
        <f t="shared" si="8"/>
        <v>1</v>
      </c>
      <c r="I157" s="25" t="str">
        <f t="shared" si="9"/>
        <v>14-15</v>
      </c>
    </row>
    <row r="158" spans="1:9">
      <c r="A158" s="19">
        <v>156</v>
      </c>
      <c r="B158" s="19">
        <v>13</v>
      </c>
      <c r="C158" s="19">
        <v>3.6</v>
      </c>
      <c r="D158" s="19">
        <v>3.6</v>
      </c>
      <c r="E158" s="19">
        <v>89.5</v>
      </c>
      <c r="F158" s="19">
        <v>2</v>
      </c>
      <c r="G158" s="25" t="str">
        <f>IF(D158&gt;6,"6+ hrs",IF(D158&gt;=4.1,"4-6 hrs","&lt;=4 hrs"))</f>
        <v>&lt;=4 hrs</v>
      </c>
      <c r="H158" s="25" t="str">
        <f t="shared" si="8"/>
        <v>0</v>
      </c>
      <c r="I158" s="25" t="str">
        <f t="shared" si="9"/>
        <v>&lt;14</v>
      </c>
    </row>
    <row r="159" spans="1:9">
      <c r="A159" s="19">
        <v>157</v>
      </c>
      <c r="B159" s="19">
        <v>16</v>
      </c>
      <c r="C159" s="19">
        <v>3</v>
      </c>
      <c r="D159" s="19">
        <v>3.4</v>
      </c>
      <c r="E159" s="19">
        <v>64.4</v>
      </c>
      <c r="F159" s="19">
        <v>1.4</v>
      </c>
      <c r="G159" s="25" t="str">
        <f>IF(D159&gt;6,"6+ hrs",IF(D159&gt;=4.1,"4-6 hrs","&lt;=4 hrs"))</f>
        <v>&lt;=4 hrs</v>
      </c>
      <c r="H159" s="25" t="str">
        <f t="shared" si="8"/>
        <v>0</v>
      </c>
      <c r="I159" s="25" t="str">
        <f t="shared" si="9"/>
        <v>16-17</v>
      </c>
    </row>
    <row r="160" spans="1:9">
      <c r="A160" s="19">
        <v>158</v>
      </c>
      <c r="B160" s="19">
        <v>17</v>
      </c>
      <c r="C160" s="19">
        <v>3.6</v>
      </c>
      <c r="D160" s="19">
        <v>2.8</v>
      </c>
      <c r="E160" s="19">
        <v>34.3</v>
      </c>
      <c r="F160" s="19">
        <v>2.4</v>
      </c>
      <c r="G160" s="25" t="str">
        <f>IF(D160&gt;6,"6+ hrs",IF(D160&gt;=4.1,"4-6 hrs","&lt;=4 hrs"))</f>
        <v>&lt;=4 hrs</v>
      </c>
      <c r="H160" s="25" t="str">
        <f t="shared" si="8"/>
        <v>0</v>
      </c>
      <c r="I160" s="25" t="str">
        <f t="shared" si="9"/>
        <v>16-17</v>
      </c>
    </row>
    <row r="161" spans="1:9">
      <c r="A161" s="19">
        <v>159</v>
      </c>
      <c r="B161" s="19">
        <v>13</v>
      </c>
      <c r="C161" s="19">
        <v>1.8</v>
      </c>
      <c r="D161" s="19">
        <v>3.1</v>
      </c>
      <c r="E161" s="19">
        <v>66.4</v>
      </c>
      <c r="F161" s="19">
        <v>0.3</v>
      </c>
      <c r="G161" s="25" t="str">
        <f>IF(D161&gt;6,"6+ hrs",IF(D161&gt;=4.1,"4-6 hrs","&lt;=4 hrs"))</f>
        <v>&lt;=4 hrs</v>
      </c>
      <c r="H161" s="25" t="str">
        <f t="shared" si="8"/>
        <v>0</v>
      </c>
      <c r="I161" s="25" t="str">
        <f t="shared" si="9"/>
        <v>&lt;14</v>
      </c>
    </row>
    <row r="162" spans="1:9">
      <c r="A162" s="19">
        <v>160</v>
      </c>
      <c r="B162" s="19">
        <v>15</v>
      </c>
      <c r="C162" s="19">
        <v>1.6</v>
      </c>
      <c r="D162" s="19">
        <v>3.6</v>
      </c>
      <c r="E162" s="19">
        <v>72.4</v>
      </c>
      <c r="F162" s="19">
        <v>0.9</v>
      </c>
      <c r="G162" s="25" t="str">
        <f>IF(D162&gt;6,"6+ hrs",IF(D162&gt;=4.1,"4-6 hrs","&lt;=4 hrs"))</f>
        <v>&lt;=4 hrs</v>
      </c>
      <c r="H162" s="25" t="str">
        <f t="shared" si="8"/>
        <v>0</v>
      </c>
      <c r="I162" s="25" t="str">
        <f t="shared" si="9"/>
        <v>14-15</v>
      </c>
    </row>
    <row r="163" spans="1:9">
      <c r="A163" s="19">
        <v>161</v>
      </c>
      <c r="B163" s="19">
        <v>15</v>
      </c>
      <c r="C163" s="19">
        <v>2</v>
      </c>
      <c r="D163" s="19">
        <v>6.9</v>
      </c>
      <c r="E163" s="19">
        <v>64.3</v>
      </c>
      <c r="F163" s="19">
        <v>1</v>
      </c>
      <c r="G163" s="25" t="str">
        <f>IF(D163&gt;6,"6+ hrs",IF(D163&gt;=4.1,"4-6 hrs","&lt;=4 hrs"))</f>
        <v>6+ hrs</v>
      </c>
      <c r="H163" s="25" t="str">
        <f t="shared" ref="H163:H194" si="10">IF(D163&gt;6,"2",IF(D163&gt;=4.1,"1","0"))</f>
        <v>2</v>
      </c>
      <c r="I163" s="25" t="str">
        <f t="shared" ref="I163:I194" si="11">IF(B163&gt;15,"16-17",IF(B163&gt;=14,"14-15","&lt;14"))</f>
        <v>14-15</v>
      </c>
    </row>
    <row r="164" spans="1:9">
      <c r="A164" s="19">
        <v>162</v>
      </c>
      <c r="B164" s="19">
        <v>13</v>
      </c>
      <c r="C164" s="19">
        <v>1.2</v>
      </c>
      <c r="D164" s="19">
        <v>3.7</v>
      </c>
      <c r="E164" s="19">
        <v>67.8</v>
      </c>
      <c r="F164" s="19">
        <v>1.5</v>
      </c>
      <c r="G164" s="25" t="str">
        <f>IF(D164&gt;6,"6+ hrs",IF(D164&gt;=4.1,"4-6 hrs","&lt;=4 hrs"))</f>
        <v>&lt;=4 hrs</v>
      </c>
      <c r="H164" s="25" t="str">
        <f t="shared" si="10"/>
        <v>0</v>
      </c>
      <c r="I164" s="25" t="str">
        <f t="shared" si="11"/>
        <v>&lt;14</v>
      </c>
    </row>
    <row r="165" spans="1:9">
      <c r="A165" s="19">
        <v>163</v>
      </c>
      <c r="B165" s="19">
        <v>17</v>
      </c>
      <c r="C165" s="19">
        <v>2.6</v>
      </c>
      <c r="D165" s="19">
        <v>2.2</v>
      </c>
      <c r="E165" s="19">
        <v>61.7</v>
      </c>
      <c r="F165" s="19">
        <v>1.9</v>
      </c>
      <c r="G165" s="25" t="str">
        <f>IF(D165&gt;6,"6+ hrs",IF(D165&gt;=4.1,"4-6 hrs","&lt;=4 hrs"))</f>
        <v>&lt;=4 hrs</v>
      </c>
      <c r="H165" s="25" t="str">
        <f t="shared" si="10"/>
        <v>0</v>
      </c>
      <c r="I165" s="25" t="str">
        <f t="shared" si="11"/>
        <v>16-17</v>
      </c>
    </row>
    <row r="166" spans="1:9">
      <c r="A166" s="19">
        <v>164</v>
      </c>
      <c r="B166" s="19">
        <v>13</v>
      </c>
      <c r="C166" s="19">
        <v>2.1</v>
      </c>
      <c r="D166" s="19">
        <v>4.1</v>
      </c>
      <c r="E166" s="19">
        <v>79.2</v>
      </c>
      <c r="F166" s="19">
        <v>1.3</v>
      </c>
      <c r="G166" s="25" t="str">
        <f>IF(D166&gt;6,"6+ hrs",IF(D166&gt;=4.1,"4-6 hrs","&lt;=4 hrs"))</f>
        <v>4-6 hrs</v>
      </c>
      <c r="H166" s="25" t="str">
        <f t="shared" si="10"/>
        <v>1</v>
      </c>
      <c r="I166" s="25" t="str">
        <f t="shared" si="11"/>
        <v>&lt;14</v>
      </c>
    </row>
    <row r="167" spans="1:9">
      <c r="A167" s="19">
        <v>165</v>
      </c>
      <c r="B167" s="19">
        <v>15</v>
      </c>
      <c r="C167" s="19">
        <v>3.7</v>
      </c>
      <c r="D167" s="19">
        <v>4.3</v>
      </c>
      <c r="E167" s="19">
        <v>70.6</v>
      </c>
      <c r="F167" s="19">
        <v>0.8</v>
      </c>
      <c r="G167" s="25" t="str">
        <f>IF(D167&gt;6,"6+ hrs",IF(D167&gt;=4.1,"4-6 hrs","&lt;=4 hrs"))</f>
        <v>4-6 hrs</v>
      </c>
      <c r="H167" s="25" t="str">
        <f t="shared" si="10"/>
        <v>1</v>
      </c>
      <c r="I167" s="25" t="str">
        <f t="shared" si="11"/>
        <v>14-15</v>
      </c>
    </row>
    <row r="168" spans="1:9">
      <c r="A168" s="19">
        <v>166</v>
      </c>
      <c r="B168" s="19">
        <v>14</v>
      </c>
      <c r="C168" s="19">
        <v>1.2</v>
      </c>
      <c r="D168" s="19">
        <v>4.1</v>
      </c>
      <c r="E168" s="19">
        <v>79.5</v>
      </c>
      <c r="F168" s="19">
        <v>2.3</v>
      </c>
      <c r="G168" s="25" t="str">
        <f>IF(D168&gt;6,"6+ hrs",IF(D168&gt;=4.1,"4-6 hrs","&lt;=4 hrs"))</f>
        <v>4-6 hrs</v>
      </c>
      <c r="H168" s="25" t="str">
        <f t="shared" si="10"/>
        <v>1</v>
      </c>
      <c r="I168" s="25" t="str">
        <f t="shared" si="11"/>
        <v>14-15</v>
      </c>
    </row>
    <row r="169" spans="1:9">
      <c r="A169" s="19">
        <v>167</v>
      </c>
      <c r="B169" s="19">
        <v>16</v>
      </c>
      <c r="C169" s="19">
        <v>4.1</v>
      </c>
      <c r="D169" s="19">
        <v>5.2</v>
      </c>
      <c r="E169" s="19">
        <v>82.2</v>
      </c>
      <c r="F169" s="19">
        <v>1.3</v>
      </c>
      <c r="G169" s="25" t="str">
        <f>IF(D169&gt;6,"6+ hrs",IF(D169&gt;=4.1,"4-6 hrs","&lt;=4 hrs"))</f>
        <v>4-6 hrs</v>
      </c>
      <c r="H169" s="25" t="str">
        <f t="shared" si="10"/>
        <v>1</v>
      </c>
      <c r="I169" s="25" t="str">
        <f t="shared" si="11"/>
        <v>16-17</v>
      </c>
    </row>
    <row r="170" spans="1:9">
      <c r="A170" s="19">
        <v>168</v>
      </c>
      <c r="B170" s="19">
        <v>15</v>
      </c>
      <c r="C170" s="19">
        <v>1.5</v>
      </c>
      <c r="D170" s="19">
        <v>4.1</v>
      </c>
      <c r="E170" s="19">
        <v>48.3</v>
      </c>
      <c r="F170" s="19">
        <v>1.6</v>
      </c>
      <c r="G170" s="25" t="str">
        <f>IF(D170&gt;6,"6+ hrs",IF(D170&gt;=4.1,"4-6 hrs","&lt;=4 hrs"))</f>
        <v>4-6 hrs</v>
      </c>
      <c r="H170" s="25" t="str">
        <f t="shared" si="10"/>
        <v>1</v>
      </c>
      <c r="I170" s="25" t="str">
        <f t="shared" si="11"/>
        <v>14-15</v>
      </c>
    </row>
    <row r="171" spans="1:9">
      <c r="A171" s="19">
        <v>169</v>
      </c>
      <c r="B171" s="19">
        <v>13</v>
      </c>
      <c r="C171" s="19">
        <v>1.3</v>
      </c>
      <c r="D171" s="19">
        <v>5.2</v>
      </c>
      <c r="E171" s="19">
        <v>62.3</v>
      </c>
      <c r="F171" s="19">
        <v>1.9</v>
      </c>
      <c r="G171" s="25" t="str">
        <f>IF(D171&gt;6,"6+ hrs",IF(D171&gt;=4.1,"4-6 hrs","&lt;=4 hrs"))</f>
        <v>4-6 hrs</v>
      </c>
      <c r="H171" s="25" t="str">
        <f t="shared" si="10"/>
        <v>1</v>
      </c>
      <c r="I171" s="25" t="str">
        <f t="shared" si="11"/>
        <v>&lt;14</v>
      </c>
    </row>
    <row r="172" spans="1:9">
      <c r="A172" s="19">
        <v>170</v>
      </c>
      <c r="B172" s="19">
        <v>16</v>
      </c>
      <c r="C172" s="19">
        <v>1.7</v>
      </c>
      <c r="D172" s="19">
        <v>2.8</v>
      </c>
      <c r="E172" s="19">
        <v>63.8</v>
      </c>
      <c r="F172" s="19">
        <v>1.5</v>
      </c>
      <c r="G172" s="25" t="str">
        <f>IF(D172&gt;6,"6+ hrs",IF(D172&gt;=4.1,"4-6 hrs","&lt;=4 hrs"))</f>
        <v>&lt;=4 hrs</v>
      </c>
      <c r="H172" s="25" t="str">
        <f t="shared" si="10"/>
        <v>0</v>
      </c>
      <c r="I172" s="25" t="str">
        <f t="shared" si="11"/>
        <v>16-17</v>
      </c>
    </row>
    <row r="173" spans="1:9">
      <c r="A173" s="19">
        <v>171</v>
      </c>
      <c r="B173" s="19">
        <v>13</v>
      </c>
      <c r="C173" s="19">
        <v>4.5</v>
      </c>
      <c r="D173" s="26">
        <v>4.00721649484536</v>
      </c>
      <c r="E173" s="19">
        <v>95.7</v>
      </c>
      <c r="F173" s="19">
        <v>1.5</v>
      </c>
      <c r="G173" s="25" t="str">
        <f>IF(D173&gt;6,"6+ hrs",IF(D173&gt;=4.1,"4-6 hrs","&lt;=4 hrs"))</f>
        <v>&lt;=4 hrs</v>
      </c>
      <c r="H173" s="25" t="str">
        <f t="shared" si="10"/>
        <v>0</v>
      </c>
      <c r="I173" s="25" t="str">
        <f t="shared" si="11"/>
        <v>&lt;14</v>
      </c>
    </row>
    <row r="174" spans="1:9">
      <c r="A174" s="19">
        <v>172</v>
      </c>
      <c r="B174" s="19">
        <v>13</v>
      </c>
      <c r="C174" s="19">
        <v>2.5</v>
      </c>
      <c r="D174" s="19">
        <v>4.4</v>
      </c>
      <c r="E174" s="19">
        <v>71.5</v>
      </c>
      <c r="F174" s="19">
        <v>2.3</v>
      </c>
      <c r="G174" s="25" t="str">
        <f>IF(D174&gt;6,"6+ hrs",IF(D174&gt;=4.1,"4-6 hrs","&lt;=4 hrs"))</f>
        <v>4-6 hrs</v>
      </c>
      <c r="H174" s="25" t="str">
        <f t="shared" si="10"/>
        <v>1</v>
      </c>
      <c r="I174" s="25" t="str">
        <f t="shared" si="11"/>
        <v>&lt;14</v>
      </c>
    </row>
    <row r="175" spans="1:9">
      <c r="A175" s="19">
        <v>173</v>
      </c>
      <c r="B175" s="19">
        <v>14</v>
      </c>
      <c r="C175" s="19">
        <v>3</v>
      </c>
      <c r="D175" s="19">
        <v>4.6</v>
      </c>
      <c r="E175" s="26">
        <v>70.9154639175258</v>
      </c>
      <c r="F175" s="19">
        <v>1.6</v>
      </c>
      <c r="G175" s="25" t="str">
        <f>IF(D175&gt;6,"6+ hrs",IF(D175&gt;=4.1,"4-6 hrs","&lt;=4 hrs"))</f>
        <v>4-6 hrs</v>
      </c>
      <c r="H175" s="25" t="str">
        <f t="shared" si="10"/>
        <v>1</v>
      </c>
      <c r="I175" s="25" t="str">
        <f t="shared" si="11"/>
        <v>14-15</v>
      </c>
    </row>
    <row r="176" spans="1:9">
      <c r="A176" s="19">
        <v>174</v>
      </c>
      <c r="B176" s="19">
        <v>16</v>
      </c>
      <c r="C176" s="19">
        <v>2.3</v>
      </c>
      <c r="D176" s="19">
        <v>2.8</v>
      </c>
      <c r="E176" s="19">
        <v>51.2</v>
      </c>
      <c r="F176" s="19">
        <v>2.2</v>
      </c>
      <c r="G176" s="25" t="str">
        <f>IF(D176&gt;6,"6+ hrs",IF(D176&gt;=4.1,"4-6 hrs","&lt;=4 hrs"))</f>
        <v>&lt;=4 hrs</v>
      </c>
      <c r="H176" s="25" t="str">
        <f t="shared" si="10"/>
        <v>0</v>
      </c>
      <c r="I176" s="25" t="str">
        <f t="shared" si="11"/>
        <v>16-17</v>
      </c>
    </row>
    <row r="177" spans="1:9">
      <c r="A177" s="19">
        <v>175</v>
      </c>
      <c r="B177" s="19">
        <v>16</v>
      </c>
      <c r="C177" s="19">
        <v>2.4</v>
      </c>
      <c r="D177" s="19">
        <v>4.7</v>
      </c>
      <c r="E177" s="19">
        <v>71.4</v>
      </c>
      <c r="F177" s="19">
        <v>1.9</v>
      </c>
      <c r="G177" s="25" t="str">
        <f>IF(D177&gt;6,"6+ hrs",IF(D177&gt;=4.1,"4-6 hrs","&lt;=4 hrs"))</f>
        <v>4-6 hrs</v>
      </c>
      <c r="H177" s="25" t="str">
        <f t="shared" si="10"/>
        <v>1</v>
      </c>
      <c r="I177" s="25" t="str">
        <f t="shared" si="11"/>
        <v>16-17</v>
      </c>
    </row>
    <row r="178" spans="1:9">
      <c r="A178" s="19">
        <v>176</v>
      </c>
      <c r="B178" s="19">
        <v>14</v>
      </c>
      <c r="C178" s="19">
        <v>2</v>
      </c>
      <c r="D178" s="19">
        <v>5</v>
      </c>
      <c r="E178" s="19">
        <v>79.8</v>
      </c>
      <c r="F178" s="19">
        <v>3.1</v>
      </c>
      <c r="G178" s="25" t="str">
        <f>IF(D178&gt;6,"6+ hrs",IF(D178&gt;=4.1,"4-6 hrs","&lt;=4 hrs"))</f>
        <v>4-6 hrs</v>
      </c>
      <c r="H178" s="25" t="str">
        <f t="shared" si="10"/>
        <v>1</v>
      </c>
      <c r="I178" s="25" t="str">
        <f t="shared" si="11"/>
        <v>14-15</v>
      </c>
    </row>
    <row r="179" spans="1:9">
      <c r="A179" s="19">
        <v>177</v>
      </c>
      <c r="B179" s="19">
        <v>15</v>
      </c>
      <c r="C179" s="19">
        <v>2.6</v>
      </c>
      <c r="D179" s="19">
        <v>2.2</v>
      </c>
      <c r="E179" s="19">
        <v>78.6</v>
      </c>
      <c r="F179" s="19">
        <v>1.8</v>
      </c>
      <c r="G179" s="25" t="str">
        <f>IF(D179&gt;6,"6+ hrs",IF(D179&gt;=4.1,"4-6 hrs","&lt;=4 hrs"))</f>
        <v>&lt;=4 hrs</v>
      </c>
      <c r="H179" s="25" t="str">
        <f t="shared" si="10"/>
        <v>0</v>
      </c>
      <c r="I179" s="25" t="str">
        <f t="shared" si="11"/>
        <v>14-15</v>
      </c>
    </row>
    <row r="180" spans="1:9">
      <c r="A180" s="19">
        <v>178</v>
      </c>
      <c r="B180" s="19">
        <v>13</v>
      </c>
      <c r="C180" s="19">
        <v>3</v>
      </c>
      <c r="D180" s="19">
        <v>1.5</v>
      </c>
      <c r="E180" s="19">
        <v>76.2</v>
      </c>
      <c r="F180" s="19">
        <v>2</v>
      </c>
      <c r="G180" s="25" t="str">
        <f>IF(D180&gt;6,"6+ hrs",IF(D180&gt;=4.1,"4-6 hrs","&lt;=4 hrs"))</f>
        <v>&lt;=4 hrs</v>
      </c>
      <c r="H180" s="25" t="str">
        <f t="shared" si="10"/>
        <v>0</v>
      </c>
      <c r="I180" s="25" t="str">
        <f t="shared" si="11"/>
        <v>&lt;14</v>
      </c>
    </row>
    <row r="181" spans="1:9">
      <c r="A181" s="19">
        <v>179</v>
      </c>
      <c r="B181" s="19">
        <v>17</v>
      </c>
      <c r="C181" s="19">
        <v>4.2</v>
      </c>
      <c r="D181" s="19">
        <v>4.4</v>
      </c>
      <c r="E181" s="19">
        <v>70.1</v>
      </c>
      <c r="F181" s="19">
        <v>2.4</v>
      </c>
      <c r="G181" s="25" t="str">
        <f>IF(D181&gt;6,"6+ hrs",IF(D181&gt;=4.1,"4-6 hrs","&lt;=4 hrs"))</f>
        <v>4-6 hrs</v>
      </c>
      <c r="H181" s="25" t="str">
        <f t="shared" si="10"/>
        <v>1</v>
      </c>
      <c r="I181" s="25" t="str">
        <f t="shared" si="11"/>
        <v>16-17</v>
      </c>
    </row>
    <row r="182" spans="1:9">
      <c r="A182" s="19">
        <v>180</v>
      </c>
      <c r="B182" s="19">
        <v>13</v>
      </c>
      <c r="C182" s="19">
        <v>0.6</v>
      </c>
      <c r="D182" s="19">
        <v>3.3</v>
      </c>
      <c r="E182" s="19">
        <v>70.6</v>
      </c>
      <c r="F182" s="19">
        <v>1.6</v>
      </c>
      <c r="G182" s="25" t="str">
        <f>IF(D182&gt;6,"6+ hrs",IF(D182&gt;=4.1,"4-6 hrs","&lt;=4 hrs"))</f>
        <v>&lt;=4 hrs</v>
      </c>
      <c r="H182" s="25" t="str">
        <f t="shared" si="10"/>
        <v>0</v>
      </c>
      <c r="I182" s="25" t="str">
        <f t="shared" si="11"/>
        <v>&lt;14</v>
      </c>
    </row>
    <row r="183" spans="1:9">
      <c r="A183" s="19">
        <v>181</v>
      </c>
      <c r="B183" s="19">
        <v>13</v>
      </c>
      <c r="C183" s="19">
        <v>4.1</v>
      </c>
      <c r="D183" s="19">
        <v>4.4</v>
      </c>
      <c r="E183" s="19">
        <v>53.1</v>
      </c>
      <c r="F183" s="19">
        <v>1</v>
      </c>
      <c r="G183" s="25" t="str">
        <f>IF(D183&gt;6,"6+ hrs",IF(D183&gt;=4.1,"4-6 hrs","&lt;=4 hrs"))</f>
        <v>4-6 hrs</v>
      </c>
      <c r="H183" s="25" t="str">
        <f t="shared" si="10"/>
        <v>1</v>
      </c>
      <c r="I183" s="25" t="str">
        <f t="shared" si="11"/>
        <v>&lt;14</v>
      </c>
    </row>
    <row r="184" spans="1:9">
      <c r="A184" s="19">
        <v>182</v>
      </c>
      <c r="B184" s="19">
        <v>15</v>
      </c>
      <c r="C184" s="19">
        <v>3</v>
      </c>
      <c r="D184" s="19">
        <v>2.1</v>
      </c>
      <c r="E184" s="19">
        <v>61</v>
      </c>
      <c r="F184" s="19">
        <v>1.1</v>
      </c>
      <c r="G184" s="25" t="str">
        <f>IF(D184&gt;6,"6+ hrs",IF(D184&gt;=4.1,"4-6 hrs","&lt;=4 hrs"))</f>
        <v>&lt;=4 hrs</v>
      </c>
      <c r="H184" s="25" t="str">
        <f t="shared" si="10"/>
        <v>0</v>
      </c>
      <c r="I184" s="25" t="str">
        <f t="shared" si="11"/>
        <v>14-15</v>
      </c>
    </row>
    <row r="185" spans="1:9">
      <c r="A185" s="19">
        <v>183</v>
      </c>
      <c r="B185" s="19">
        <v>13</v>
      </c>
      <c r="C185" s="19">
        <v>2.1</v>
      </c>
      <c r="D185" s="19">
        <v>1.7</v>
      </c>
      <c r="E185" s="19">
        <v>72.3</v>
      </c>
      <c r="F185" s="19">
        <v>1.1</v>
      </c>
      <c r="G185" s="25" t="str">
        <f>IF(D185&gt;6,"6+ hrs",IF(D185&gt;=4.1,"4-6 hrs","&lt;=4 hrs"))</f>
        <v>&lt;=4 hrs</v>
      </c>
      <c r="H185" s="25" t="str">
        <f t="shared" si="10"/>
        <v>0</v>
      </c>
      <c r="I185" s="25" t="str">
        <f t="shared" si="11"/>
        <v>&lt;14</v>
      </c>
    </row>
    <row r="186" spans="1:9">
      <c r="A186" s="19">
        <v>184</v>
      </c>
      <c r="B186" s="19">
        <v>14</v>
      </c>
      <c r="C186" s="19">
        <v>2</v>
      </c>
      <c r="D186" s="19">
        <v>4.3</v>
      </c>
      <c r="E186" s="19">
        <v>62.8</v>
      </c>
      <c r="F186" s="19">
        <v>0.7</v>
      </c>
      <c r="G186" s="25" t="str">
        <f>IF(D186&gt;6,"6+ hrs",IF(D186&gt;=4.1,"4-6 hrs","&lt;=4 hrs"))</f>
        <v>4-6 hrs</v>
      </c>
      <c r="H186" s="25" t="str">
        <f t="shared" si="10"/>
        <v>1</v>
      </c>
      <c r="I186" s="25" t="str">
        <f t="shared" si="11"/>
        <v>14-15</v>
      </c>
    </row>
    <row r="187" spans="1:9">
      <c r="A187" s="19">
        <v>185</v>
      </c>
      <c r="B187" s="19">
        <v>14</v>
      </c>
      <c r="C187" s="19">
        <v>3.5</v>
      </c>
      <c r="D187" s="19">
        <v>3.5</v>
      </c>
      <c r="E187" s="19">
        <v>76.9</v>
      </c>
      <c r="F187" s="19">
        <v>1.8</v>
      </c>
      <c r="G187" s="25" t="str">
        <f>IF(D187&gt;6,"6+ hrs",IF(D187&gt;=4.1,"4-6 hrs","&lt;=4 hrs"))</f>
        <v>&lt;=4 hrs</v>
      </c>
      <c r="H187" s="25" t="str">
        <f t="shared" si="10"/>
        <v>0</v>
      </c>
      <c r="I187" s="25" t="str">
        <f t="shared" si="11"/>
        <v>14-15</v>
      </c>
    </row>
    <row r="188" spans="1:9">
      <c r="A188" s="19">
        <v>186</v>
      </c>
      <c r="B188" s="19">
        <v>16</v>
      </c>
      <c r="C188" s="19">
        <v>2.7</v>
      </c>
      <c r="D188" s="26">
        <v>4.00721649484536</v>
      </c>
      <c r="E188" s="19">
        <v>74.7</v>
      </c>
      <c r="F188" s="19">
        <v>1</v>
      </c>
      <c r="G188" s="25" t="str">
        <f>IF(D188&gt;6,"6+ hrs",IF(D188&gt;=4.1,"4-6 hrs","&lt;=4 hrs"))</f>
        <v>&lt;=4 hrs</v>
      </c>
      <c r="H188" s="25" t="str">
        <f t="shared" si="10"/>
        <v>0</v>
      </c>
      <c r="I188" s="25" t="str">
        <f t="shared" si="11"/>
        <v>16-17</v>
      </c>
    </row>
    <row r="189" spans="1:9">
      <c r="A189" s="19">
        <v>187</v>
      </c>
      <c r="B189" s="19">
        <v>17</v>
      </c>
      <c r="C189" s="19">
        <v>1</v>
      </c>
      <c r="D189" s="19">
        <v>6</v>
      </c>
      <c r="E189" s="19">
        <v>83.7</v>
      </c>
      <c r="F189" s="19">
        <v>1.7</v>
      </c>
      <c r="G189" s="25" t="str">
        <f>IF(D189&gt;6,"6+ hrs",IF(D189&gt;=4.1,"4-6 hrs","&lt;=4 hrs"))</f>
        <v>4-6 hrs</v>
      </c>
      <c r="H189" s="25" t="str">
        <f t="shared" si="10"/>
        <v>1</v>
      </c>
      <c r="I189" s="25" t="str">
        <f t="shared" si="11"/>
        <v>16-17</v>
      </c>
    </row>
    <row r="190" spans="1:9">
      <c r="A190" s="19">
        <v>188</v>
      </c>
      <c r="B190" s="19">
        <v>13</v>
      </c>
      <c r="C190" s="19">
        <v>2.9</v>
      </c>
      <c r="D190" s="19">
        <v>2</v>
      </c>
      <c r="E190" s="19">
        <v>79.6</v>
      </c>
      <c r="F190" s="19">
        <v>1.4</v>
      </c>
      <c r="G190" s="25" t="str">
        <f>IF(D190&gt;6,"6+ hrs",IF(D190&gt;=4.1,"4-6 hrs","&lt;=4 hrs"))</f>
        <v>&lt;=4 hrs</v>
      </c>
      <c r="H190" s="25" t="str">
        <f t="shared" si="10"/>
        <v>0</v>
      </c>
      <c r="I190" s="25" t="str">
        <f t="shared" si="11"/>
        <v>&lt;14</v>
      </c>
    </row>
    <row r="191" spans="1:9">
      <c r="A191" s="19">
        <v>189</v>
      </c>
      <c r="B191" s="19">
        <v>13</v>
      </c>
      <c r="C191" s="19">
        <v>3.6</v>
      </c>
      <c r="D191" s="19">
        <v>7.9</v>
      </c>
      <c r="E191" s="19">
        <v>72.3</v>
      </c>
      <c r="F191" s="19">
        <v>1.5</v>
      </c>
      <c r="G191" s="25" t="str">
        <f>IF(D191&gt;6,"6+ hrs",IF(D191&gt;=4.1,"4-6 hrs","&lt;=4 hrs"))</f>
        <v>6+ hrs</v>
      </c>
      <c r="H191" s="25" t="str">
        <f t="shared" si="10"/>
        <v>2</v>
      </c>
      <c r="I191" s="25" t="str">
        <f t="shared" si="11"/>
        <v>&lt;14</v>
      </c>
    </row>
    <row r="192" spans="1:9">
      <c r="A192" s="19">
        <v>190</v>
      </c>
      <c r="B192" s="19">
        <v>15</v>
      </c>
      <c r="C192" s="19">
        <v>3.4</v>
      </c>
      <c r="D192" s="19">
        <v>3.1</v>
      </c>
      <c r="E192" s="19">
        <v>77.5</v>
      </c>
      <c r="F192" s="19">
        <v>1.9</v>
      </c>
      <c r="G192" s="25" t="str">
        <f>IF(D192&gt;6,"6+ hrs",IF(D192&gt;=4.1,"4-6 hrs","&lt;=4 hrs"))</f>
        <v>&lt;=4 hrs</v>
      </c>
      <c r="H192" s="25" t="str">
        <f t="shared" si="10"/>
        <v>0</v>
      </c>
      <c r="I192" s="25" t="str">
        <f t="shared" si="11"/>
        <v>14-15</v>
      </c>
    </row>
    <row r="193" spans="1:9">
      <c r="A193" s="19">
        <v>191</v>
      </c>
      <c r="B193" s="19">
        <v>14</v>
      </c>
      <c r="C193" s="19">
        <v>1.9</v>
      </c>
      <c r="D193" s="19">
        <v>4.6</v>
      </c>
      <c r="E193" s="19">
        <v>80.1</v>
      </c>
      <c r="F193" s="19">
        <v>1.1</v>
      </c>
      <c r="G193" s="25" t="str">
        <f>IF(D193&gt;6,"6+ hrs",IF(D193&gt;=4.1,"4-6 hrs","&lt;=4 hrs"))</f>
        <v>4-6 hrs</v>
      </c>
      <c r="H193" s="25" t="str">
        <f t="shared" si="10"/>
        <v>1</v>
      </c>
      <c r="I193" s="25" t="str">
        <f t="shared" si="11"/>
        <v>14-15</v>
      </c>
    </row>
    <row r="194" spans="1:9">
      <c r="A194" s="19">
        <v>192</v>
      </c>
      <c r="B194" s="19">
        <v>17</v>
      </c>
      <c r="C194" s="19">
        <v>1.2</v>
      </c>
      <c r="D194" s="19">
        <v>6.5</v>
      </c>
      <c r="E194" s="19">
        <v>64.9</v>
      </c>
      <c r="F194" s="19">
        <v>2</v>
      </c>
      <c r="G194" s="25" t="str">
        <f>IF(D194&gt;6,"6+ hrs",IF(D194&gt;=4.1,"4-6 hrs","&lt;=4 hrs"))</f>
        <v>6+ hrs</v>
      </c>
      <c r="H194" s="25" t="str">
        <f t="shared" si="10"/>
        <v>2</v>
      </c>
      <c r="I194" s="25" t="str">
        <f t="shared" si="11"/>
        <v>16-17</v>
      </c>
    </row>
    <row r="195" spans="1:9">
      <c r="A195" s="19">
        <v>193</v>
      </c>
      <c r="B195" s="19">
        <v>16</v>
      </c>
      <c r="C195" s="19">
        <v>2.2</v>
      </c>
      <c r="D195" s="19">
        <v>6.2</v>
      </c>
      <c r="E195" s="19">
        <v>66.7</v>
      </c>
      <c r="F195" s="19">
        <v>2.8</v>
      </c>
      <c r="G195" s="25" t="str">
        <f>IF(D195&gt;6,"6+ hrs",IF(D195&gt;=4.1,"4-6 hrs","&lt;=4 hrs"))</f>
        <v>6+ hrs</v>
      </c>
      <c r="H195" s="25" t="str">
        <f>IF(D195&gt;6,"2",IF(D195&gt;=4.1,"1","0"))</f>
        <v>2</v>
      </c>
      <c r="I195" s="25" t="str">
        <f>IF(B195&gt;15,"16-17",IF(B195&gt;=14,"14-15","&lt;14"))</f>
        <v>16-17</v>
      </c>
    </row>
    <row r="196" spans="1:9">
      <c r="A196" s="19">
        <v>194</v>
      </c>
      <c r="B196" s="19">
        <v>14</v>
      </c>
      <c r="C196" s="19">
        <v>5.8</v>
      </c>
      <c r="D196" s="19">
        <v>7</v>
      </c>
      <c r="E196" s="19">
        <v>69</v>
      </c>
      <c r="F196" s="19">
        <v>1.8</v>
      </c>
      <c r="G196" s="25" t="str">
        <f>IF(D196&gt;6,"6+ hrs",IF(D196&gt;=4.1,"4-6 hrs","&lt;=4 hrs"))</f>
        <v>6+ hrs</v>
      </c>
      <c r="H196" s="25" t="str">
        <f>IF(D196&gt;6,"2",IF(D196&gt;=4.1,"1","0"))</f>
        <v>2</v>
      </c>
      <c r="I196" s="25" t="str">
        <f>IF(B196&gt;15,"16-17",IF(B196&gt;=14,"14-15","&lt;14"))</f>
        <v>14-15</v>
      </c>
    </row>
    <row r="197" spans="1:9">
      <c r="A197" s="19">
        <v>195</v>
      </c>
      <c r="B197" s="19">
        <v>16</v>
      </c>
      <c r="C197" s="19">
        <v>1</v>
      </c>
      <c r="D197" s="19">
        <v>1.7</v>
      </c>
      <c r="E197" s="19">
        <v>65.2</v>
      </c>
      <c r="F197" s="19">
        <v>0.9</v>
      </c>
      <c r="G197" s="25" t="str">
        <f>IF(D197&gt;6,"6+ hrs",IF(D197&gt;=4.1,"4-6 hrs","&lt;=4 hrs"))</f>
        <v>&lt;=4 hrs</v>
      </c>
      <c r="H197" s="25" t="str">
        <f>IF(D197&gt;6,"2",IF(D197&gt;=4.1,"1","0"))</f>
        <v>0</v>
      </c>
      <c r="I197" s="25" t="str">
        <f>IF(B197&gt;15,"16-17",IF(B197&gt;=14,"14-15","&lt;14"))</f>
        <v>16-17</v>
      </c>
    </row>
    <row r="198" spans="1:9">
      <c r="A198" s="19">
        <v>196</v>
      </c>
      <c r="B198" s="19">
        <v>15</v>
      </c>
      <c r="C198" s="19">
        <v>1.7</v>
      </c>
      <c r="D198" s="19">
        <v>2.3</v>
      </c>
      <c r="E198" s="19">
        <v>80.2</v>
      </c>
      <c r="F198" s="19">
        <v>1</v>
      </c>
      <c r="G198" s="25" t="str">
        <f>IF(D198&gt;6,"6+ hrs",IF(D198&gt;=4.1,"4-6 hrs","&lt;=4 hrs"))</f>
        <v>&lt;=4 hrs</v>
      </c>
      <c r="H198" s="25" t="str">
        <f>IF(D198&gt;6,"2",IF(D198&gt;=4.1,"1","0"))</f>
        <v>0</v>
      </c>
      <c r="I198" s="25" t="str">
        <f>IF(B198&gt;15,"16-17",IF(B198&gt;=14,"14-15","&lt;14"))</f>
        <v>14-15</v>
      </c>
    </row>
    <row r="199" spans="1:9">
      <c r="A199" s="19">
        <v>197</v>
      </c>
      <c r="B199" s="19">
        <v>15</v>
      </c>
      <c r="C199" s="19">
        <v>2.9</v>
      </c>
      <c r="D199" s="19">
        <v>4.3</v>
      </c>
      <c r="E199" s="19">
        <v>63.7</v>
      </c>
      <c r="F199" s="19">
        <v>1.3</v>
      </c>
      <c r="G199" s="25" t="str">
        <f>IF(D199&gt;6,"6+ hrs",IF(D199&gt;=4.1,"4-6 hrs","&lt;=4 hrs"))</f>
        <v>4-6 hrs</v>
      </c>
      <c r="H199" s="25" t="str">
        <f>IF(D199&gt;6,"2",IF(D199&gt;=4.1,"1","0"))</f>
        <v>1</v>
      </c>
      <c r="I199" s="25" t="str">
        <f>IF(B199&gt;15,"16-17",IF(B199&gt;=14,"14-15","&lt;14"))</f>
        <v>14-15</v>
      </c>
    </row>
    <row r="200" spans="1:9">
      <c r="A200" s="19">
        <v>198</v>
      </c>
      <c r="B200" s="19">
        <v>13</v>
      </c>
      <c r="C200" s="19">
        <v>2.4</v>
      </c>
      <c r="D200" s="19">
        <v>5.3</v>
      </c>
      <c r="E200" s="19">
        <v>82.5</v>
      </c>
      <c r="F200" s="19">
        <v>1</v>
      </c>
      <c r="G200" s="25" t="str">
        <f>IF(D200&gt;6,"6+ hrs",IF(D200&gt;=4.1,"4-6 hrs","&lt;=4 hrs"))</f>
        <v>4-6 hrs</v>
      </c>
      <c r="H200" s="25" t="str">
        <f>IF(D200&gt;6,"2",IF(D200&gt;=4.1,"1","0"))</f>
        <v>1</v>
      </c>
      <c r="I200" s="25" t="str">
        <f>IF(B200&gt;15,"16-17",IF(B200&gt;=14,"14-15","&lt;14"))</f>
        <v>&lt;14</v>
      </c>
    </row>
    <row r="201" spans="1:9">
      <c r="A201" s="19">
        <v>199</v>
      </c>
      <c r="B201" s="19">
        <v>17</v>
      </c>
      <c r="C201" s="19">
        <v>2.3</v>
      </c>
      <c r="D201" s="19">
        <v>4</v>
      </c>
      <c r="E201" s="19">
        <v>66.3</v>
      </c>
      <c r="F201" s="19">
        <v>0.7</v>
      </c>
      <c r="G201" s="25" t="str">
        <f>IF(D201&gt;6,"6+ hrs",IF(D201&gt;=4.1,"4-6 hrs","&lt;=4 hrs"))</f>
        <v>&lt;=4 hrs</v>
      </c>
      <c r="H201" s="25" t="str">
        <f>IF(D201&gt;6,"2",IF(D201&gt;=4.1,"1","0"))</f>
        <v>0</v>
      </c>
      <c r="I201" s="25" t="str">
        <f>IF(B201&gt;15,"16-17",IF(B201&gt;=14,"14-15","&lt;14"))</f>
        <v>16-17</v>
      </c>
    </row>
    <row r="202" spans="1:9">
      <c r="A202" s="19">
        <v>200</v>
      </c>
      <c r="B202" s="19">
        <v>16</v>
      </c>
      <c r="C202" s="19">
        <v>4.5</v>
      </c>
      <c r="D202" s="19">
        <v>1.5</v>
      </c>
      <c r="E202" s="19">
        <v>74.7</v>
      </c>
      <c r="F202" s="19">
        <v>1.6</v>
      </c>
      <c r="G202" s="25" t="str">
        <f>IF(D202&gt;6,"6+ hrs",IF(D202&gt;=4.1,"4-6 hrs","&lt;=4 hrs"))</f>
        <v>&lt;=4 hrs</v>
      </c>
      <c r="H202" s="25" t="str">
        <f>IF(D202&gt;6,"2",IF(D202&gt;=4.1,"1","0"))</f>
        <v>0</v>
      </c>
      <c r="I202" s="25" t="str">
        <f>IF(B202&gt;15,"16-17",IF(B202&gt;=14,"14-15","&lt;14"))</f>
        <v>16-17</v>
      </c>
    </row>
  </sheetData>
  <conditionalFormatting sqref="A3:A202">
    <cfRule type="duplicateValues" dxfId="18" priority="1"/>
  </conditionalFormatting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3"/>
  <sheetViews>
    <sheetView topLeftCell="Q1" workbookViewId="0">
      <selection activeCell="S3" sqref="S3:T7"/>
    </sheetView>
  </sheetViews>
  <sheetFormatPr defaultColWidth="8.72727272727273" defaultRowHeight="14.5"/>
  <cols>
    <col min="1" max="1" width="22.8181818181818"/>
    <col min="2" max="2" width="22.1818181818182"/>
    <col min="4" max="4" width="11.5454545454545" customWidth="1"/>
    <col min="5" max="5" width="12.8181818181818"/>
    <col min="8" max="8" width="22.8181818181818"/>
    <col min="9" max="9" width="33.0909090909091"/>
    <col min="11" max="11" width="12.4545454545455"/>
    <col min="12" max="13" width="23"/>
    <col min="14" max="14" width="9.63636363636364" customWidth="1"/>
    <col min="15" max="15" width="11.5454545454545" customWidth="1"/>
    <col min="16" max="18" width="2.54545454545455" customWidth="1"/>
    <col min="19" max="19" width="22.8181818181818"/>
    <col min="20" max="20" width="19.8181818181818"/>
    <col min="21" max="21" width="6.45454545454545" customWidth="1"/>
    <col min="22" max="24" width="23"/>
    <col min="25" max="25" width="12.4545454545455"/>
    <col min="26" max="26" width="23.0909090909091"/>
    <col min="27" max="27" width="23"/>
  </cols>
  <sheetData>
    <row r="1" spans="4:23">
      <c r="D1" t="s">
        <v>9</v>
      </c>
      <c r="E1" s="18">
        <f ca="1">VLOOKUP($D$1,D4:E7,2,0)</f>
        <v>70.9154639175258</v>
      </c>
      <c r="V1" t="s">
        <v>9</v>
      </c>
      <c r="W1" s="18">
        <f ca="1">VLOOKUP($V$1,V4:W7,2,0)</f>
        <v>200</v>
      </c>
    </row>
    <row r="2" spans="15:19">
      <c r="O2" s="18" t="s">
        <v>9</v>
      </c>
      <c r="P2" s="18">
        <f ca="1">VLOOKUP($O$2,O4:P7,2,0)</f>
        <v>4.00721649484536</v>
      </c>
      <c r="Q2" s="18"/>
      <c r="R2" s="18"/>
      <c r="S2" s="18"/>
    </row>
    <row r="3" spans="1:26">
      <c r="A3" t="s">
        <v>6</v>
      </c>
      <c r="B3" t="s">
        <v>10</v>
      </c>
      <c r="C3"/>
      <c r="H3" s="19" t="s">
        <v>6</v>
      </c>
      <c r="I3" s="19" t="s">
        <v>11</v>
      </c>
      <c r="K3" t="s">
        <v>8</v>
      </c>
      <c r="L3" s="18" t="s">
        <v>12</v>
      </c>
      <c r="M3" s="18" t="s">
        <v>10</v>
      </c>
      <c r="N3" s="18"/>
      <c r="O3" s="18"/>
      <c r="P3"/>
      <c r="S3" t="s">
        <v>6</v>
      </c>
      <c r="T3" t="s">
        <v>13</v>
      </c>
      <c r="Y3" t="s">
        <v>8</v>
      </c>
      <c r="Z3" t="s">
        <v>14</v>
      </c>
    </row>
    <row r="4" spans="1:26">
      <c r="A4" t="s">
        <v>15</v>
      </c>
      <c r="B4" s="18">
        <v>69.3798203531693</v>
      </c>
      <c r="C4"/>
      <c r="D4" s="20" t="str" cm="1">
        <f ca="1" t="array" ref="D4:D7">OFFSET($A$3,1,0,COUNT($B:$B))</f>
        <v>&lt;=4 hrs</v>
      </c>
      <c r="E4" s="20" cm="1">
        <f ca="1" t="array" ref="E4:E7">OFFSET($A$3,1,1,COUNT($B:$B))</f>
        <v>69.3798203531693</v>
      </c>
      <c r="H4" s="19" t="s">
        <v>15</v>
      </c>
      <c r="I4" s="21">
        <v>1.44059405940594</v>
      </c>
      <c r="K4" t="s">
        <v>16</v>
      </c>
      <c r="L4" s="18">
        <v>3.95830736034524</v>
      </c>
      <c r="M4" s="18">
        <v>71.9558139534884</v>
      </c>
      <c r="N4" s="18"/>
      <c r="O4" s="18" t="str" cm="1">
        <f ca="1" t="array" ref="O4:O7">OFFSET($K$3,1,0,COUNT(M:M))</f>
        <v>&lt;14</v>
      </c>
      <c r="P4" s="18" cm="1">
        <f ca="1" t="array" ref="P4:P7">OFFSET($K$3,1,1,COUNT(M:M))</f>
        <v>3.95830736034524</v>
      </c>
      <c r="Q4" s="18"/>
      <c r="R4" s="18"/>
      <c r="S4" t="s">
        <v>15</v>
      </c>
      <c r="T4" s="18">
        <v>101</v>
      </c>
      <c r="U4" s="18"/>
      <c r="V4" s="18" t="str" cm="1">
        <f ca="1" t="array" ref="V4:V7">OFFSET($S$3,1,0,COUNT(T:T))</f>
        <v>&lt;=4 hrs</v>
      </c>
      <c r="W4" s="18" cm="1">
        <f ca="1" t="array" ref="W4:W7">OFFSET($S$3,1,1,COUNT(T:T))</f>
        <v>101</v>
      </c>
      <c r="X4" s="18"/>
      <c r="Y4" t="s">
        <v>16</v>
      </c>
      <c r="Z4" s="18">
        <v>2.33481179573244</v>
      </c>
    </row>
    <row r="5" spans="1:26">
      <c r="A5" t="s">
        <v>17</v>
      </c>
      <c r="B5" s="18">
        <v>72.8822198420137</v>
      </c>
      <c r="C5"/>
      <c r="D5" t="str">
        <v>4-6 hrs</v>
      </c>
      <c r="E5" s="18">
        <v>72.8822198420137</v>
      </c>
      <c r="H5" s="19" t="s">
        <v>17</v>
      </c>
      <c r="I5" s="21">
        <v>1.59220779220779</v>
      </c>
      <c r="K5" t="s">
        <v>18</v>
      </c>
      <c r="L5" s="18">
        <v>4.05565578465063</v>
      </c>
      <c r="M5" s="18">
        <v>71.7510738831615</v>
      </c>
      <c r="N5" s="18"/>
      <c r="O5" s="18" t="str">
        <v>14-15</v>
      </c>
      <c r="P5" s="18">
        <v>4.05565578465063</v>
      </c>
      <c r="Q5" s="18"/>
      <c r="R5" s="18"/>
      <c r="S5" t="s">
        <v>17</v>
      </c>
      <c r="T5" s="18">
        <v>77</v>
      </c>
      <c r="U5" s="18"/>
      <c r="V5" s="18" t="str">
        <v>4-6 hrs</v>
      </c>
      <c r="W5" s="18">
        <v>77</v>
      </c>
      <c r="X5" s="18"/>
      <c r="Y5" t="s">
        <v>18</v>
      </c>
      <c r="Z5" s="18">
        <v>2.58813001145475</v>
      </c>
    </row>
    <row r="6" spans="1:26">
      <c r="A6" t="s">
        <v>19</v>
      </c>
      <c r="B6" s="18">
        <v>71.0818181818182</v>
      </c>
      <c r="C6"/>
      <c r="D6" t="str">
        <v>6+ hrs</v>
      </c>
      <c r="E6" s="18">
        <v>71.0818181818182</v>
      </c>
      <c r="H6" s="19" t="s">
        <v>19</v>
      </c>
      <c r="I6" s="21">
        <v>1.80909090909091</v>
      </c>
      <c r="K6" t="s">
        <v>20</v>
      </c>
      <c r="L6" s="18">
        <v>3.99092783505155</v>
      </c>
      <c r="M6" s="18">
        <v>69.6813583990297</v>
      </c>
      <c r="N6" s="18"/>
      <c r="O6" s="18" t="str">
        <v>16-17</v>
      </c>
      <c r="P6" s="18">
        <v>3.99092783505155</v>
      </c>
      <c r="Q6" s="18"/>
      <c r="R6" s="18"/>
      <c r="S6" t="s">
        <v>19</v>
      </c>
      <c r="T6" s="18">
        <v>22</v>
      </c>
      <c r="U6" s="18"/>
      <c r="V6" s="18" t="str">
        <v>6+ hrs</v>
      </c>
      <c r="W6" s="18">
        <v>22</v>
      </c>
      <c r="X6" s="18"/>
      <c r="Y6" t="s">
        <v>20</v>
      </c>
      <c r="Z6" s="18">
        <v>2.62292298362644</v>
      </c>
    </row>
    <row r="7" spans="1:26">
      <c r="A7" t="s">
        <v>9</v>
      </c>
      <c r="B7" s="18">
        <v>70.9154639175258</v>
      </c>
      <c r="C7"/>
      <c r="D7" t="str">
        <v>Grand Total</v>
      </c>
      <c r="E7" s="18">
        <v>70.9154639175258</v>
      </c>
      <c r="H7" s="19" t="s">
        <v>9</v>
      </c>
      <c r="I7" s="21">
        <v>1.5395</v>
      </c>
      <c r="K7" t="s">
        <v>9</v>
      </c>
      <c r="L7" s="18">
        <v>4.00721649484536</v>
      </c>
      <c r="M7" s="18">
        <v>70.9154639175258</v>
      </c>
      <c r="N7" s="18"/>
      <c r="O7" s="18" t="str">
        <v>Grand Total</v>
      </c>
      <c r="P7" s="18">
        <v>4.00721649484536</v>
      </c>
      <c r="Q7" s="18"/>
      <c r="R7" s="18"/>
      <c r="S7" t="s">
        <v>9</v>
      </c>
      <c r="T7" s="18">
        <v>200</v>
      </c>
      <c r="U7" s="18"/>
      <c r="V7" s="18" t="str">
        <v>Grand Total</v>
      </c>
      <c r="W7" s="18">
        <v>200</v>
      </c>
      <c r="X7" s="18"/>
      <c r="Y7" t="s">
        <v>9</v>
      </c>
      <c r="Z7" s="18">
        <v>2.54845360824742</v>
      </c>
    </row>
    <row r="10" spans="12:15">
      <c r="L10" s="22"/>
      <c r="M10" s="22"/>
      <c r="N10" s="22"/>
      <c r="O10" s="22"/>
    </row>
    <row r="11" spans="12:15">
      <c r="L11" s="22"/>
      <c r="M11" s="22"/>
      <c r="N11" s="22"/>
      <c r="O11" s="22"/>
    </row>
    <row r="12" spans="12:15">
      <c r="L12" s="22"/>
      <c r="M12" s="22"/>
      <c r="N12" s="22"/>
      <c r="O12" s="22"/>
    </row>
    <row r="13" spans="12:15">
      <c r="L13" s="22"/>
      <c r="M13" s="22"/>
      <c r="N13" s="22"/>
      <c r="O13" s="22"/>
    </row>
  </sheetData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2:I204"/>
  <sheetViews>
    <sheetView zoomScale="50" zoomScaleNormal="50" workbookViewId="0">
      <selection activeCell="X17" sqref="X17"/>
    </sheetView>
  </sheetViews>
  <sheetFormatPr defaultColWidth="8.72727272727273" defaultRowHeight="14.5"/>
  <sheetData>
    <row r="2" spans="7:9">
      <c r="G2" s="17"/>
      <c r="H2"/>
      <c r="I2" s="17"/>
    </row>
    <row r="3" spans="7:9">
      <c r="G3" s="17"/>
      <c r="H3"/>
      <c r="I3" s="17"/>
    </row>
    <row r="4" spans="7:9">
      <c r="G4" s="17"/>
      <c r="H4"/>
      <c r="I4" s="17"/>
    </row>
    <row r="5" spans="7:9">
      <c r="G5" s="17"/>
      <c r="H5"/>
      <c r="I5" s="17"/>
    </row>
    <row r="6" spans="7:9">
      <c r="G6" s="17"/>
      <c r="H6"/>
      <c r="I6" s="17"/>
    </row>
    <row r="7" spans="7:9">
      <c r="G7" s="17"/>
      <c r="H7"/>
      <c r="I7" s="17"/>
    </row>
    <row r="8" spans="7:9">
      <c r="G8" s="17"/>
      <c r="H8"/>
      <c r="I8" s="17"/>
    </row>
    <row r="9" spans="7:9">
      <c r="G9" s="17"/>
      <c r="H9"/>
      <c r="I9" s="17"/>
    </row>
    <row r="10" spans="7:9">
      <c r="G10" s="17"/>
      <c r="H10"/>
      <c r="I10" s="17"/>
    </row>
    <row r="11" spans="7:9">
      <c r="G11" s="17"/>
      <c r="H11"/>
      <c r="I11" s="17"/>
    </row>
    <row r="12" spans="7:9">
      <c r="G12" s="17"/>
      <c r="H12"/>
      <c r="I12" s="17"/>
    </row>
    <row r="13" spans="7:9">
      <c r="G13" s="17"/>
      <c r="H13"/>
      <c r="I13" s="17"/>
    </row>
    <row r="14" spans="7:9">
      <c r="G14" s="17"/>
      <c r="H14"/>
      <c r="I14" s="17"/>
    </row>
    <row r="15" spans="7:9">
      <c r="G15" s="17"/>
      <c r="H15"/>
      <c r="I15" s="17"/>
    </row>
    <row r="16" spans="7:9">
      <c r="G16" s="17"/>
      <c r="H16"/>
      <c r="I16" s="17"/>
    </row>
    <row r="17" spans="7:9">
      <c r="G17" s="17"/>
      <c r="H17"/>
      <c r="I17" s="17"/>
    </row>
    <row r="18" spans="7:9">
      <c r="G18" s="17"/>
      <c r="H18"/>
      <c r="I18" s="17"/>
    </row>
    <row r="19" spans="7:9">
      <c r="G19" s="17"/>
      <c r="H19"/>
      <c r="I19" s="17"/>
    </row>
    <row r="20" spans="7:9">
      <c r="G20" s="17"/>
      <c r="H20"/>
      <c r="I20" s="17"/>
    </row>
    <row r="21" spans="7:9">
      <c r="G21" s="17"/>
      <c r="H21"/>
      <c r="I21" s="17"/>
    </row>
    <row r="22" spans="7:9">
      <c r="G22" s="17"/>
      <c r="H22"/>
      <c r="I22" s="17"/>
    </row>
    <row r="23" spans="7:9">
      <c r="G23" s="17"/>
      <c r="H23"/>
      <c r="I23" s="17"/>
    </row>
    <row r="24" spans="7:9">
      <c r="G24" s="17"/>
      <c r="H24"/>
      <c r="I24" s="17"/>
    </row>
    <row r="25" spans="7:9">
      <c r="G25" s="17"/>
      <c r="H25"/>
      <c r="I25" s="17"/>
    </row>
    <row r="26" spans="7:9">
      <c r="G26" s="17"/>
      <c r="H26"/>
      <c r="I26" s="17"/>
    </row>
    <row r="27" spans="7:9">
      <c r="G27" s="17"/>
      <c r="H27"/>
      <c r="I27" s="17"/>
    </row>
    <row r="28" spans="7:9">
      <c r="G28" s="17"/>
      <c r="H28"/>
      <c r="I28" s="17"/>
    </row>
    <row r="29" spans="7:9">
      <c r="G29" s="17"/>
      <c r="H29"/>
      <c r="I29" s="17"/>
    </row>
    <row r="30" spans="7:9">
      <c r="G30" s="17"/>
      <c r="H30"/>
      <c r="I30" s="17"/>
    </row>
    <row r="31" spans="7:9">
      <c r="G31" s="17"/>
      <c r="H31"/>
      <c r="I31" s="17"/>
    </row>
    <row r="32" spans="7:9">
      <c r="G32" s="17"/>
      <c r="H32"/>
      <c r="I32" s="17"/>
    </row>
    <row r="33" spans="7:9">
      <c r="G33" s="17"/>
      <c r="H33"/>
      <c r="I33" s="17"/>
    </row>
    <row r="34" spans="7:9">
      <c r="G34" s="17"/>
      <c r="H34"/>
      <c r="I34" s="17"/>
    </row>
    <row r="35" spans="7:9">
      <c r="G35" s="17"/>
      <c r="H35"/>
      <c r="I35" s="17"/>
    </row>
    <row r="36" spans="7:9">
      <c r="G36" s="17"/>
      <c r="H36"/>
      <c r="I36" s="17"/>
    </row>
    <row r="37" spans="7:9">
      <c r="G37" s="17"/>
      <c r="H37"/>
      <c r="I37" s="17"/>
    </row>
    <row r="38" spans="7:9">
      <c r="G38" s="17"/>
      <c r="H38"/>
      <c r="I38" s="17"/>
    </row>
    <row r="39" spans="7:9">
      <c r="G39" s="17"/>
      <c r="H39"/>
      <c r="I39" s="17"/>
    </row>
    <row r="40" spans="7:9">
      <c r="G40" s="17"/>
      <c r="H40"/>
      <c r="I40" s="17"/>
    </row>
    <row r="41" spans="7:9">
      <c r="G41" s="17"/>
      <c r="H41"/>
      <c r="I41" s="17"/>
    </row>
    <row r="42" spans="7:9">
      <c r="G42" s="17"/>
      <c r="H42"/>
      <c r="I42" s="17"/>
    </row>
    <row r="43" spans="7:9">
      <c r="G43" s="17"/>
      <c r="H43"/>
      <c r="I43" s="17"/>
    </row>
    <row r="44" spans="7:9">
      <c r="G44" s="17"/>
      <c r="H44"/>
      <c r="I44" s="17"/>
    </row>
    <row r="45" spans="7:9">
      <c r="G45" s="17"/>
      <c r="H45"/>
      <c r="I45" s="17"/>
    </row>
    <row r="46" spans="7:9">
      <c r="G46" s="17"/>
      <c r="H46"/>
      <c r="I46" s="17"/>
    </row>
    <row r="47" spans="7:9">
      <c r="G47" s="17"/>
      <c r="H47"/>
      <c r="I47" s="17"/>
    </row>
    <row r="48" spans="7:9">
      <c r="G48" s="17"/>
      <c r="H48"/>
      <c r="I48" s="17"/>
    </row>
    <row r="49" spans="7:9">
      <c r="G49" s="17"/>
      <c r="H49"/>
      <c r="I49" s="17"/>
    </row>
    <row r="50" spans="7:9">
      <c r="G50" s="17"/>
      <c r="H50"/>
      <c r="I50" s="17"/>
    </row>
    <row r="51" spans="7:9">
      <c r="G51" s="17"/>
      <c r="H51"/>
      <c r="I51" s="17"/>
    </row>
    <row r="52" spans="7:9">
      <c r="G52" s="17"/>
      <c r="H52"/>
      <c r="I52" s="17"/>
    </row>
    <row r="53" spans="7:9">
      <c r="G53" s="17"/>
      <c r="H53"/>
      <c r="I53" s="17"/>
    </row>
    <row r="54" spans="7:9">
      <c r="G54" s="17"/>
      <c r="H54"/>
      <c r="I54" s="17"/>
    </row>
    <row r="55" spans="7:9">
      <c r="G55" s="17"/>
      <c r="H55"/>
      <c r="I55" s="17"/>
    </row>
    <row r="56" spans="7:9">
      <c r="G56" s="17"/>
      <c r="H56"/>
      <c r="I56" s="17"/>
    </row>
    <row r="57" spans="7:9">
      <c r="G57" s="17"/>
      <c r="H57"/>
      <c r="I57" s="17"/>
    </row>
    <row r="58" spans="7:9">
      <c r="G58" s="17"/>
      <c r="H58"/>
      <c r="I58" s="17"/>
    </row>
    <row r="59" spans="7:9">
      <c r="G59" s="17"/>
      <c r="H59"/>
      <c r="I59" s="17"/>
    </row>
    <row r="60" spans="7:9">
      <c r="G60" s="17"/>
      <c r="H60"/>
      <c r="I60" s="17"/>
    </row>
    <row r="61" spans="7:9">
      <c r="G61" s="17"/>
      <c r="H61"/>
      <c r="I61" s="17"/>
    </row>
    <row r="62" spans="7:9">
      <c r="G62" s="17"/>
      <c r="H62"/>
      <c r="I62" s="17"/>
    </row>
    <row r="63" spans="7:9">
      <c r="G63" s="17"/>
      <c r="H63"/>
      <c r="I63" s="17"/>
    </row>
    <row r="64" spans="7:9">
      <c r="G64" s="17"/>
      <c r="H64"/>
      <c r="I64" s="17"/>
    </row>
    <row r="65" spans="7:9">
      <c r="G65" s="17"/>
      <c r="H65"/>
      <c r="I65" s="17"/>
    </row>
    <row r="66" spans="7:9">
      <c r="G66" s="17"/>
      <c r="H66"/>
      <c r="I66" s="17"/>
    </row>
    <row r="67" spans="7:9">
      <c r="G67" s="17"/>
      <c r="H67"/>
      <c r="I67" s="17"/>
    </row>
    <row r="68" spans="7:9">
      <c r="G68" s="17"/>
      <c r="H68"/>
      <c r="I68" s="17"/>
    </row>
    <row r="69" spans="7:9">
      <c r="G69" s="17"/>
      <c r="H69"/>
      <c r="I69" s="17"/>
    </row>
    <row r="70" spans="7:9">
      <c r="G70" s="17"/>
      <c r="H70"/>
      <c r="I70" s="17"/>
    </row>
    <row r="71" spans="7:9">
      <c r="G71" s="17"/>
      <c r="H71"/>
      <c r="I71" s="17"/>
    </row>
    <row r="72" spans="7:9">
      <c r="G72" s="17"/>
      <c r="H72"/>
      <c r="I72" s="17"/>
    </row>
    <row r="73" spans="7:9">
      <c r="G73" s="17"/>
      <c r="H73"/>
      <c r="I73" s="17"/>
    </row>
    <row r="74" spans="7:9">
      <c r="G74" s="17"/>
      <c r="H74"/>
      <c r="I74" s="17"/>
    </row>
    <row r="75" spans="7:9">
      <c r="G75" s="17"/>
      <c r="H75"/>
      <c r="I75" s="17"/>
    </row>
    <row r="76" spans="7:9">
      <c r="G76" s="17"/>
      <c r="H76"/>
      <c r="I76" s="17"/>
    </row>
    <row r="77" spans="7:9">
      <c r="G77" s="17"/>
      <c r="H77"/>
      <c r="I77" s="17"/>
    </row>
    <row r="78" spans="7:9">
      <c r="G78" s="17"/>
      <c r="H78"/>
      <c r="I78" s="17"/>
    </row>
    <row r="79" spans="7:9">
      <c r="G79" s="17"/>
      <c r="H79"/>
      <c r="I79" s="17"/>
    </row>
    <row r="80" spans="7:9">
      <c r="G80" s="17"/>
      <c r="H80"/>
      <c r="I80" s="17"/>
    </row>
    <row r="81" spans="7:9">
      <c r="G81" s="17"/>
      <c r="H81"/>
      <c r="I81" s="17"/>
    </row>
    <row r="82" spans="7:9">
      <c r="G82" s="17"/>
      <c r="H82"/>
      <c r="I82" s="17"/>
    </row>
    <row r="83" spans="7:9">
      <c r="G83" s="17"/>
      <c r="H83"/>
      <c r="I83" s="17"/>
    </row>
    <row r="84" spans="7:9">
      <c r="G84" s="17"/>
      <c r="H84"/>
      <c r="I84" s="17"/>
    </row>
    <row r="85" spans="7:9">
      <c r="G85" s="17"/>
      <c r="H85"/>
      <c r="I85" s="17"/>
    </row>
    <row r="86" spans="7:9">
      <c r="G86" s="17"/>
      <c r="H86"/>
      <c r="I86" s="17"/>
    </row>
    <row r="87" spans="7:9">
      <c r="G87" s="17"/>
      <c r="H87"/>
      <c r="I87" s="17"/>
    </row>
    <row r="88" spans="7:9">
      <c r="G88" s="17"/>
      <c r="H88"/>
      <c r="I88" s="17"/>
    </row>
    <row r="89" spans="7:9">
      <c r="G89" s="17"/>
      <c r="H89"/>
      <c r="I89" s="17"/>
    </row>
    <row r="90" spans="7:9">
      <c r="G90" s="17"/>
      <c r="H90"/>
      <c r="I90" s="17"/>
    </row>
    <row r="91" spans="7:9">
      <c r="G91" s="17"/>
      <c r="H91"/>
      <c r="I91" s="17"/>
    </row>
    <row r="92" spans="7:9">
      <c r="G92" s="17"/>
      <c r="H92"/>
      <c r="I92" s="17"/>
    </row>
    <row r="93" spans="7:9">
      <c r="G93" s="17"/>
      <c r="H93"/>
      <c r="I93" s="17"/>
    </row>
    <row r="94" spans="7:9">
      <c r="G94" s="17"/>
      <c r="H94"/>
      <c r="I94" s="17"/>
    </row>
    <row r="95" spans="7:9">
      <c r="G95" s="17"/>
      <c r="H95"/>
      <c r="I95" s="17"/>
    </row>
    <row r="96" spans="7:9">
      <c r="G96" s="17"/>
      <c r="H96"/>
      <c r="I96" s="17"/>
    </row>
    <row r="97" spans="7:9">
      <c r="G97" s="17"/>
      <c r="H97"/>
      <c r="I97" s="17"/>
    </row>
    <row r="98" spans="7:9">
      <c r="G98" s="17"/>
      <c r="H98"/>
      <c r="I98" s="17"/>
    </row>
    <row r="99" spans="7:9">
      <c r="G99" s="17"/>
      <c r="H99"/>
      <c r="I99" s="17"/>
    </row>
    <row r="100" spans="7:9">
      <c r="G100" s="17"/>
      <c r="H100"/>
      <c r="I100" s="17"/>
    </row>
    <row r="101" spans="7:9">
      <c r="G101" s="17"/>
      <c r="H101"/>
      <c r="I101" s="17"/>
    </row>
    <row r="102" spans="7:9">
      <c r="G102" s="17"/>
      <c r="H102"/>
      <c r="I102" s="17"/>
    </row>
    <row r="103" spans="7:9">
      <c r="G103" s="17"/>
      <c r="H103"/>
      <c r="I103" s="17"/>
    </row>
    <row r="104" spans="7:9">
      <c r="G104" s="17"/>
      <c r="H104"/>
      <c r="I104" s="17"/>
    </row>
    <row r="105" spans="7:9">
      <c r="G105" s="17"/>
      <c r="H105"/>
      <c r="I105" s="17"/>
    </row>
    <row r="106" spans="7:9">
      <c r="G106" s="17"/>
      <c r="H106"/>
      <c r="I106" s="17"/>
    </row>
    <row r="107" spans="7:9">
      <c r="G107" s="17"/>
      <c r="H107"/>
      <c r="I107" s="17"/>
    </row>
    <row r="108" spans="7:9">
      <c r="G108" s="17"/>
      <c r="H108"/>
      <c r="I108" s="17"/>
    </row>
    <row r="109" spans="7:9">
      <c r="G109" s="17"/>
      <c r="H109"/>
      <c r="I109" s="17"/>
    </row>
    <row r="110" spans="7:9">
      <c r="G110" s="17"/>
      <c r="H110"/>
      <c r="I110" s="17"/>
    </row>
    <row r="111" spans="7:9">
      <c r="G111" s="17"/>
      <c r="H111"/>
      <c r="I111" s="17"/>
    </row>
    <row r="112" spans="7:9">
      <c r="G112" s="17"/>
      <c r="H112"/>
      <c r="I112" s="17"/>
    </row>
    <row r="113" spans="7:9">
      <c r="G113" s="17"/>
      <c r="H113"/>
      <c r="I113" s="17"/>
    </row>
    <row r="114" spans="7:9">
      <c r="G114" s="17"/>
      <c r="H114"/>
      <c r="I114" s="17"/>
    </row>
    <row r="115" spans="7:9">
      <c r="G115" s="17"/>
      <c r="H115"/>
      <c r="I115" s="17"/>
    </row>
    <row r="116" spans="7:9">
      <c r="G116" s="17"/>
      <c r="H116"/>
      <c r="I116" s="17"/>
    </row>
    <row r="117" spans="7:9">
      <c r="G117" s="17"/>
      <c r="H117"/>
      <c r="I117" s="17"/>
    </row>
    <row r="118" spans="7:9">
      <c r="G118" s="17"/>
      <c r="H118"/>
      <c r="I118" s="17"/>
    </row>
    <row r="119" spans="7:9">
      <c r="G119" s="17"/>
      <c r="H119"/>
      <c r="I119" s="17"/>
    </row>
    <row r="120" spans="7:9">
      <c r="G120" s="17"/>
      <c r="H120"/>
      <c r="I120" s="17"/>
    </row>
    <row r="121" spans="7:9">
      <c r="G121" s="17"/>
      <c r="H121"/>
      <c r="I121" s="17"/>
    </row>
    <row r="122" spans="7:9">
      <c r="G122" s="17"/>
      <c r="H122"/>
      <c r="I122" s="17"/>
    </row>
    <row r="123" spans="7:9">
      <c r="G123" s="17"/>
      <c r="H123"/>
      <c r="I123" s="17"/>
    </row>
    <row r="124" spans="7:9">
      <c r="G124" s="17"/>
      <c r="H124"/>
      <c r="I124" s="17"/>
    </row>
    <row r="125" spans="7:9">
      <c r="G125" s="17"/>
      <c r="H125"/>
      <c r="I125" s="17"/>
    </row>
    <row r="126" spans="7:9">
      <c r="G126" s="17"/>
      <c r="H126"/>
      <c r="I126" s="17"/>
    </row>
    <row r="127" spans="7:9">
      <c r="G127" s="17"/>
      <c r="H127"/>
      <c r="I127" s="17"/>
    </row>
    <row r="128" spans="7:9">
      <c r="G128" s="17"/>
      <c r="H128"/>
      <c r="I128" s="17"/>
    </row>
    <row r="129" spans="7:9">
      <c r="G129" s="17"/>
      <c r="H129"/>
      <c r="I129" s="17"/>
    </row>
    <row r="130" spans="7:9">
      <c r="G130" s="17"/>
      <c r="H130"/>
      <c r="I130" s="17"/>
    </row>
    <row r="131" spans="7:9">
      <c r="G131" s="17"/>
      <c r="H131"/>
      <c r="I131" s="17"/>
    </row>
    <row r="132" spans="7:9">
      <c r="G132" s="17"/>
      <c r="H132"/>
      <c r="I132" s="17"/>
    </row>
    <row r="133" spans="7:9">
      <c r="G133" s="17"/>
      <c r="H133"/>
      <c r="I133" s="17"/>
    </row>
    <row r="134" spans="7:9">
      <c r="G134" s="17"/>
      <c r="H134"/>
      <c r="I134" s="17"/>
    </row>
    <row r="135" spans="7:9">
      <c r="G135" s="17"/>
      <c r="H135"/>
      <c r="I135" s="17"/>
    </row>
    <row r="136" spans="7:9">
      <c r="G136" s="17"/>
      <c r="H136"/>
      <c r="I136" s="17"/>
    </row>
    <row r="137" spans="7:9">
      <c r="G137" s="17"/>
      <c r="H137"/>
      <c r="I137" s="17"/>
    </row>
    <row r="138" spans="7:9">
      <c r="G138" s="17"/>
      <c r="H138"/>
      <c r="I138" s="17"/>
    </row>
    <row r="139" spans="7:9">
      <c r="G139" s="17"/>
      <c r="H139"/>
      <c r="I139" s="17"/>
    </row>
    <row r="140" spans="7:9">
      <c r="G140" s="17"/>
      <c r="H140"/>
      <c r="I140" s="17"/>
    </row>
    <row r="141" spans="7:9">
      <c r="G141" s="17"/>
      <c r="H141"/>
      <c r="I141" s="17"/>
    </row>
    <row r="142" spans="7:9">
      <c r="G142" s="17"/>
      <c r="H142"/>
      <c r="I142" s="17"/>
    </row>
    <row r="143" spans="7:9">
      <c r="G143" s="17"/>
      <c r="H143"/>
      <c r="I143" s="17"/>
    </row>
    <row r="144" spans="7:9">
      <c r="G144" s="17"/>
      <c r="H144"/>
      <c r="I144" s="17"/>
    </row>
    <row r="145" spans="7:9">
      <c r="G145" s="17"/>
      <c r="H145"/>
      <c r="I145" s="17"/>
    </row>
    <row r="146" spans="7:9">
      <c r="G146" s="17"/>
      <c r="H146"/>
      <c r="I146" s="17"/>
    </row>
    <row r="147" spans="7:9">
      <c r="G147" s="17"/>
      <c r="H147"/>
      <c r="I147" s="17"/>
    </row>
    <row r="148" spans="7:9">
      <c r="G148" s="17"/>
      <c r="H148"/>
      <c r="I148" s="17"/>
    </row>
    <row r="149" spans="7:9">
      <c r="G149" s="17"/>
      <c r="H149"/>
      <c r="I149" s="17"/>
    </row>
    <row r="150" spans="7:9">
      <c r="G150" s="17"/>
      <c r="H150"/>
      <c r="I150" s="17"/>
    </row>
    <row r="151" spans="7:9">
      <c r="G151" s="17"/>
      <c r="H151"/>
      <c r="I151" s="17"/>
    </row>
    <row r="152" spans="7:9">
      <c r="G152" s="17"/>
      <c r="H152"/>
      <c r="I152" s="17"/>
    </row>
    <row r="153" spans="7:9">
      <c r="G153" s="17"/>
      <c r="H153"/>
      <c r="I153" s="17"/>
    </row>
    <row r="154" spans="7:9">
      <c r="G154" s="17"/>
      <c r="H154"/>
      <c r="I154" s="17"/>
    </row>
    <row r="155" spans="7:9">
      <c r="G155" s="17"/>
      <c r="H155"/>
      <c r="I155" s="17"/>
    </row>
    <row r="156" spans="7:9">
      <c r="G156" s="17"/>
      <c r="H156"/>
      <c r="I156" s="17"/>
    </row>
    <row r="157" spans="7:9">
      <c r="G157" s="17"/>
      <c r="H157"/>
      <c r="I157" s="17"/>
    </row>
    <row r="158" spans="7:9">
      <c r="G158" s="17"/>
      <c r="H158"/>
      <c r="I158" s="17"/>
    </row>
    <row r="159" spans="7:9">
      <c r="G159" s="17"/>
      <c r="H159"/>
      <c r="I159" s="17"/>
    </row>
    <row r="160" spans="7:9">
      <c r="G160" s="17"/>
      <c r="H160"/>
      <c r="I160" s="17"/>
    </row>
    <row r="161" spans="7:9">
      <c r="G161" s="17"/>
      <c r="H161"/>
      <c r="I161" s="17"/>
    </row>
    <row r="162" spans="7:9">
      <c r="G162" s="17"/>
      <c r="H162"/>
      <c r="I162" s="17"/>
    </row>
    <row r="163" spans="7:9">
      <c r="G163" s="17"/>
      <c r="H163"/>
      <c r="I163" s="17"/>
    </row>
    <row r="164" spans="7:9">
      <c r="G164" s="17"/>
      <c r="H164"/>
      <c r="I164" s="17"/>
    </row>
    <row r="165" spans="7:9">
      <c r="G165" s="17"/>
      <c r="H165"/>
      <c r="I165" s="17"/>
    </row>
    <row r="166" spans="7:9">
      <c r="G166" s="17"/>
      <c r="H166"/>
      <c r="I166" s="17"/>
    </row>
    <row r="167" spans="7:9">
      <c r="G167" s="17"/>
      <c r="H167"/>
      <c r="I167" s="17"/>
    </row>
    <row r="168" spans="7:9">
      <c r="G168" s="17"/>
      <c r="H168"/>
      <c r="I168" s="17"/>
    </row>
    <row r="169" spans="7:9">
      <c r="G169" s="17"/>
      <c r="H169"/>
      <c r="I169" s="17"/>
    </row>
    <row r="170" spans="7:9">
      <c r="G170" s="17"/>
      <c r="H170"/>
      <c r="I170" s="17"/>
    </row>
    <row r="171" spans="7:9">
      <c r="G171" s="17"/>
      <c r="H171"/>
      <c r="I171" s="17"/>
    </row>
    <row r="172" spans="7:9">
      <c r="G172" s="17"/>
      <c r="H172"/>
      <c r="I172" s="17"/>
    </row>
    <row r="173" spans="7:9">
      <c r="G173" s="17"/>
      <c r="H173"/>
      <c r="I173" s="17"/>
    </row>
    <row r="174" spans="7:9">
      <c r="G174" s="17"/>
      <c r="H174"/>
      <c r="I174" s="17"/>
    </row>
    <row r="175" spans="7:9">
      <c r="G175" s="17"/>
      <c r="H175"/>
      <c r="I175" s="17"/>
    </row>
    <row r="176" spans="7:9">
      <c r="G176" s="17"/>
      <c r="H176"/>
      <c r="I176" s="17"/>
    </row>
    <row r="177" spans="7:9">
      <c r="G177" s="17"/>
      <c r="H177"/>
      <c r="I177" s="17"/>
    </row>
    <row r="178" spans="7:9">
      <c r="G178" s="17"/>
      <c r="H178"/>
      <c r="I178" s="17"/>
    </row>
    <row r="179" spans="7:9">
      <c r="G179" s="17"/>
      <c r="H179"/>
      <c r="I179" s="17"/>
    </row>
    <row r="180" spans="7:9">
      <c r="G180" s="17"/>
      <c r="H180"/>
      <c r="I180" s="17"/>
    </row>
    <row r="181" spans="7:9">
      <c r="G181" s="17"/>
      <c r="H181"/>
      <c r="I181" s="17"/>
    </row>
    <row r="182" spans="7:9">
      <c r="G182" s="17"/>
      <c r="H182"/>
      <c r="I182" s="17"/>
    </row>
    <row r="183" spans="7:9">
      <c r="G183" s="17"/>
      <c r="H183"/>
      <c r="I183" s="17"/>
    </row>
    <row r="184" spans="7:9">
      <c r="G184" s="17"/>
      <c r="H184"/>
      <c r="I184" s="17"/>
    </row>
    <row r="185" spans="7:9">
      <c r="G185" s="17"/>
      <c r="H185"/>
      <c r="I185" s="17"/>
    </row>
    <row r="186" spans="7:9">
      <c r="G186" s="17"/>
      <c r="H186"/>
      <c r="I186" s="17"/>
    </row>
    <row r="187" spans="7:9">
      <c r="G187" s="17"/>
      <c r="H187"/>
      <c r="I187" s="17"/>
    </row>
    <row r="188" spans="7:9">
      <c r="G188" s="17"/>
      <c r="H188"/>
      <c r="I188" s="17"/>
    </row>
    <row r="189" spans="7:9">
      <c r="G189" s="17"/>
      <c r="H189"/>
      <c r="I189" s="17"/>
    </row>
    <row r="190" spans="7:9">
      <c r="G190" s="17"/>
      <c r="H190"/>
      <c r="I190" s="17"/>
    </row>
    <row r="191" spans="7:9">
      <c r="G191" s="17"/>
      <c r="H191"/>
      <c r="I191" s="17"/>
    </row>
    <row r="192" spans="7:9">
      <c r="G192" s="17"/>
      <c r="H192"/>
      <c r="I192" s="17"/>
    </row>
    <row r="193" spans="7:9">
      <c r="G193" s="17"/>
      <c r="H193"/>
      <c r="I193" s="17"/>
    </row>
    <row r="194" spans="7:9">
      <c r="G194" s="17"/>
      <c r="H194"/>
      <c r="I194" s="17"/>
    </row>
    <row r="195" spans="7:9">
      <c r="G195" s="17"/>
      <c r="H195"/>
      <c r="I195" s="17"/>
    </row>
    <row r="196" spans="7:9">
      <c r="G196" s="17"/>
      <c r="H196"/>
      <c r="I196" s="17"/>
    </row>
    <row r="197" spans="7:9">
      <c r="G197" s="17"/>
      <c r="H197"/>
      <c r="I197" s="17"/>
    </row>
    <row r="198" spans="7:9">
      <c r="G198" s="17"/>
      <c r="H198"/>
      <c r="I198" s="17"/>
    </row>
    <row r="199" spans="7:9">
      <c r="G199" s="17"/>
      <c r="H199"/>
      <c r="I199" s="17"/>
    </row>
    <row r="200" spans="7:9">
      <c r="G200" s="17"/>
      <c r="H200"/>
      <c r="I200" s="17"/>
    </row>
    <row r="201" spans="7:9">
      <c r="G201" s="17"/>
      <c r="H201"/>
      <c r="I201" s="17"/>
    </row>
    <row r="202" spans="7:9">
      <c r="G202" s="17"/>
      <c r="H202"/>
      <c r="I202" s="17"/>
    </row>
    <row r="203" spans="7:9">
      <c r="G203" s="17"/>
      <c r="H203"/>
      <c r="I203" s="17"/>
    </row>
    <row r="204" spans="7:9">
      <c r="G204" s="17"/>
      <c r="H204"/>
      <c r="I204" s="17"/>
    </row>
  </sheetData>
  <pageMargins left="0.75" right="0.75" top="1" bottom="1" header="0.5" footer="0.5"/>
  <pageSetup paperSize="1" orientation="portrait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34"/>
  <sheetViews>
    <sheetView tabSelected="1" workbookViewId="0">
      <selection activeCell="A1" sqref="A1"/>
    </sheetView>
  </sheetViews>
  <sheetFormatPr defaultColWidth="8.72727272727273" defaultRowHeight="14.5" outlineLevelCol="2"/>
  <cols>
    <col min="1" max="1" width="36.4545454545455" customWidth="1"/>
    <col min="2" max="2" width="31.9090909090909" customWidth="1"/>
    <col min="3" max="3" width="34" customWidth="1"/>
  </cols>
  <sheetData>
    <row r="2" ht="23.5" spans="1:1">
      <c r="A2" s="1" t="s">
        <v>21</v>
      </c>
    </row>
    <row r="4" spans="1:1">
      <c r="A4" t="s">
        <v>22</v>
      </c>
    </row>
    <row r="5" spans="1:1">
      <c r="A5" t="s">
        <v>23</v>
      </c>
    </row>
    <row r="7" spans="1:1">
      <c r="A7" t="s">
        <v>24</v>
      </c>
    </row>
    <row r="11" ht="23.5" spans="1:1">
      <c r="A11" s="1" t="s">
        <v>25</v>
      </c>
    </row>
    <row r="13" spans="1:2">
      <c r="A13" s="2" t="s">
        <v>26</v>
      </c>
      <c r="B13" s="2" t="s">
        <v>27</v>
      </c>
    </row>
    <row r="14" spans="1:2">
      <c r="A14" s="3" t="s">
        <v>0</v>
      </c>
      <c r="B14" s="4" t="s">
        <v>28</v>
      </c>
    </row>
    <row r="15" spans="1:2">
      <c r="A15" s="3" t="s">
        <v>1</v>
      </c>
      <c r="B15" s="4" t="s">
        <v>29</v>
      </c>
    </row>
    <row r="16" spans="1:2">
      <c r="A16" s="3" t="s">
        <v>2</v>
      </c>
      <c r="B16" s="4" t="s">
        <v>30</v>
      </c>
    </row>
    <row r="17" spans="1:2">
      <c r="A17" s="3" t="s">
        <v>3</v>
      </c>
      <c r="B17" s="4" t="s">
        <v>31</v>
      </c>
    </row>
    <row r="18" spans="1:2">
      <c r="A18" s="3" t="s">
        <v>4</v>
      </c>
      <c r="B18" s="4" t="s">
        <v>32</v>
      </c>
    </row>
    <row r="19" spans="1:2">
      <c r="A19" s="3" t="s">
        <v>5</v>
      </c>
      <c r="B19" s="4" t="s">
        <v>33</v>
      </c>
    </row>
    <row r="22" ht="23.5" spans="1:1">
      <c r="A22" s="1" t="s">
        <v>34</v>
      </c>
    </row>
    <row r="24" ht="18.5" spans="1:1">
      <c r="A24" s="5" t="s">
        <v>35</v>
      </c>
    </row>
    <row r="26" spans="1:1">
      <c r="A26" s="6" t="s">
        <v>36</v>
      </c>
    </row>
    <row r="28" spans="1:1">
      <c r="A28" s="6" t="s">
        <v>37</v>
      </c>
    </row>
    <row r="30" spans="1:1">
      <c r="A30" s="7" t="s">
        <v>38</v>
      </c>
    </row>
    <row r="32" spans="1:1">
      <c r="A32" s="7" t="s">
        <v>39</v>
      </c>
    </row>
    <row r="34" spans="1:1">
      <c r="A34" s="7" t="s">
        <v>40</v>
      </c>
    </row>
    <row r="36" spans="1:1">
      <c r="A36" s="6" t="s">
        <v>41</v>
      </c>
    </row>
    <row r="38" ht="18.5" spans="1:1">
      <c r="A38" s="5" t="s">
        <v>42</v>
      </c>
    </row>
    <row r="40" spans="1:1">
      <c r="A40" t="s">
        <v>43</v>
      </c>
    </row>
    <row r="42" spans="1:3">
      <c r="A42" s="8" t="s">
        <v>44</v>
      </c>
      <c r="B42" s="8" t="s">
        <v>45</v>
      </c>
      <c r="C42" s="8" t="s">
        <v>46</v>
      </c>
    </row>
    <row r="43" spans="1:3">
      <c r="A43" s="3" t="s">
        <v>47</v>
      </c>
      <c r="B43" s="27" t="s">
        <v>48</v>
      </c>
      <c r="C43" s="4" t="s">
        <v>49</v>
      </c>
    </row>
    <row r="44" spans="1:3">
      <c r="A44" s="3" t="s">
        <v>50</v>
      </c>
      <c r="B44" s="27" t="s">
        <v>51</v>
      </c>
      <c r="C44" s="4" t="s">
        <v>52</v>
      </c>
    </row>
    <row r="45" spans="1:3">
      <c r="A45" s="3" t="s">
        <v>53</v>
      </c>
      <c r="B45" s="27" t="s">
        <v>54</v>
      </c>
      <c r="C45" s="4" t="s">
        <v>55</v>
      </c>
    </row>
    <row r="48" ht="18.5" spans="1:1">
      <c r="A48" s="5" t="s">
        <v>56</v>
      </c>
    </row>
    <row r="50" spans="1:1">
      <c r="A50" t="s">
        <v>57</v>
      </c>
    </row>
    <row r="52" spans="1:1">
      <c r="A52" s="9" t="s">
        <v>58</v>
      </c>
    </row>
    <row r="53" spans="1:1">
      <c r="A53" s="9" t="s">
        <v>59</v>
      </c>
    </row>
    <row r="54" spans="1:1">
      <c r="A54" s="9" t="s">
        <v>60</v>
      </c>
    </row>
    <row r="57" ht="18.5" spans="1:1">
      <c r="A57" s="5" t="s">
        <v>61</v>
      </c>
    </row>
    <row r="59" spans="1:1">
      <c r="A59" t="s">
        <v>62</v>
      </c>
    </row>
    <row r="61" spans="1:1">
      <c r="A61" s="10" t="s">
        <v>63</v>
      </c>
    </row>
    <row r="63" spans="1:1">
      <c r="A63" s="9" t="s">
        <v>64</v>
      </c>
    </row>
    <row r="65" spans="1:1">
      <c r="A65" s="10" t="s">
        <v>65</v>
      </c>
    </row>
    <row r="67" ht="23.5" spans="1:1">
      <c r="A67" s="1" t="s">
        <v>66</v>
      </c>
    </row>
    <row r="69" ht="18.5" spans="1:1">
      <c r="A69" s="5" t="s">
        <v>67</v>
      </c>
    </row>
    <row r="71" spans="1:1">
      <c r="A71" t="s">
        <v>68</v>
      </c>
    </row>
    <row r="73" spans="1:1">
      <c r="A73" t="s">
        <v>69</v>
      </c>
    </row>
    <row r="75" spans="1:1">
      <c r="A75" t="s">
        <v>70</v>
      </c>
    </row>
    <row r="77" spans="1:1">
      <c r="A77" t="s">
        <v>71</v>
      </c>
    </row>
    <row r="81" ht="18.5" spans="1:1">
      <c r="A81" s="5" t="s">
        <v>72</v>
      </c>
    </row>
    <row r="83" spans="1:1">
      <c r="A83" t="s">
        <v>73</v>
      </c>
    </row>
    <row r="85" spans="1:1">
      <c r="A85" s="9" t="s">
        <v>74</v>
      </c>
    </row>
    <row r="86" spans="1:1">
      <c r="A86" s="6">
        <f>COUNT(Student_ID)</f>
        <v>0</v>
      </c>
    </row>
    <row r="88" spans="1:1">
      <c r="A88" s="9" t="s">
        <v>75</v>
      </c>
    </row>
    <row r="89" spans="1:1">
      <c r="A89" s="6" t="s">
        <v>76</v>
      </c>
    </row>
    <row r="91" spans="1:1">
      <c r="A91" t="s">
        <v>77</v>
      </c>
    </row>
    <row r="93" spans="1:2">
      <c r="A93" s="11" t="s">
        <v>6</v>
      </c>
      <c r="B93" s="11" t="s">
        <v>13</v>
      </c>
    </row>
    <row r="94" spans="1:2">
      <c r="A94" s="12" t="s">
        <v>15</v>
      </c>
      <c r="B94" s="12">
        <v>101</v>
      </c>
    </row>
    <row r="95" spans="1:2">
      <c r="A95" s="12" t="s">
        <v>17</v>
      </c>
      <c r="B95" s="12">
        <v>77</v>
      </c>
    </row>
    <row r="96" spans="1:2">
      <c r="A96" s="12" t="s">
        <v>19</v>
      </c>
      <c r="B96" s="12">
        <v>22</v>
      </c>
    </row>
    <row r="97" spans="1:2">
      <c r="A97" s="13" t="s">
        <v>9</v>
      </c>
      <c r="B97" s="13">
        <v>200</v>
      </c>
    </row>
    <row r="99" ht="23.5" spans="1:1">
      <c r="A99" s="1" t="s">
        <v>78</v>
      </c>
    </row>
    <row r="101" spans="1:2">
      <c r="A101" s="2" t="s">
        <v>79</v>
      </c>
      <c r="B101" s="2" t="s">
        <v>27</v>
      </c>
    </row>
    <row r="102" spans="1:2">
      <c r="A102" s="4" t="s">
        <v>80</v>
      </c>
      <c r="B102" s="4" t="s">
        <v>81</v>
      </c>
    </row>
    <row r="103" ht="72.5" spans="1:2">
      <c r="A103" s="4" t="s">
        <v>82</v>
      </c>
      <c r="B103" s="4" t="s">
        <v>83</v>
      </c>
    </row>
    <row r="104" spans="1:2">
      <c r="A104" s="4" t="s">
        <v>84</v>
      </c>
      <c r="B104" s="4" t="s">
        <v>85</v>
      </c>
    </row>
    <row r="105" ht="43.5" spans="1:2">
      <c r="A105" s="4" t="s">
        <v>86</v>
      </c>
      <c r="B105" s="4" t="s">
        <v>87</v>
      </c>
    </row>
    <row r="108" ht="23.5" spans="1:1">
      <c r="A108" s="1" t="s">
        <v>88</v>
      </c>
    </row>
    <row r="110" spans="1:1">
      <c r="A110" t="s">
        <v>89</v>
      </c>
    </row>
    <row r="112" spans="1:1">
      <c r="A112" s="14" t="s">
        <v>90</v>
      </c>
    </row>
    <row r="114" spans="1:1">
      <c r="A114" s="14" t="s">
        <v>91</v>
      </c>
    </row>
    <row r="116" spans="1:1">
      <c r="A116" s="14" t="s">
        <v>92</v>
      </c>
    </row>
    <row r="118" spans="1:1">
      <c r="A118" s="14" t="s">
        <v>93</v>
      </c>
    </row>
    <row r="120" spans="1:1">
      <c r="A120" s="14" t="s">
        <v>94</v>
      </c>
    </row>
    <row r="124" ht="23.5" spans="1:1">
      <c r="A124" s="1" t="s">
        <v>95</v>
      </c>
    </row>
    <row r="126" spans="1:1">
      <c r="A126" s="15" t="s">
        <v>96</v>
      </c>
    </row>
    <row r="128" spans="1:1">
      <c r="A128" s="16" t="s">
        <v>97</v>
      </c>
    </row>
    <row r="130" spans="1:1">
      <c r="A130" t="s">
        <v>98</v>
      </c>
    </row>
    <row r="132" spans="1:1">
      <c r="A132" t="s">
        <v>99</v>
      </c>
    </row>
    <row r="134" spans="1:1">
      <c r="A134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student_screen_time_raw</vt:lpstr>
      <vt:lpstr>Pivot</vt:lpstr>
      <vt:lpstr>Dashboard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WPS_1707895409</cp:lastModifiedBy>
  <dcterms:created xsi:type="dcterms:W3CDTF">2025-09-12T07:20:24Z</dcterms:created>
  <dcterms:modified xsi:type="dcterms:W3CDTF">2025-09-12T16:01:49Z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2206AB86B7084BB4AF358E2A3F08CBA6_13</vt:lpwstr>
  </property>
  <property fmtid="{D5CDD505-2E9C-101B-9397-08002B2CF9AE}" pid="3" name="KSOProductBuildVer">
    <vt:lpwstr>1033-12.2.0.22549</vt:lpwstr>
  </property>
</Properties>
</file>