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930" windowHeight="6800"/>
  </bookViews>
  <sheets>
    <sheet name="Summary Dashboard" sheetId="2" r:id="rId1"/>
    <sheet name="Data &amp; Calculations" sheetId="1" r:id="rId2"/>
    <sheet name="Detailed Analysis" sheetId="3" r:id="rId3"/>
    <sheet name="Recommendations" sheetId="4" r:id="rId4"/>
  </sheets>
  <definedNames>
    <definedName name="_xlnm._FilterDatabase" localSheetId="2" hidden="1">'Detailed Analysis'!#REF!</definedName>
    <definedName name="Slicer_Category">#N/A</definedName>
    <definedName name="Slicer_Assigned_analyst">#N/A</definedName>
    <definedName name="Slicer_Priority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<sst xmlns="http://schemas.openxmlformats.org/spreadsheetml/2006/main" count="861" uniqueCount="362">
  <si>
    <t>Ticket_id</t>
  </si>
  <si>
    <t>Submission_date</t>
  </si>
  <si>
    <t>Resolution_date</t>
  </si>
  <si>
    <t>Category</t>
  </si>
  <si>
    <t>Assigned_analyst</t>
  </si>
  <si>
    <t>Description</t>
  </si>
  <si>
    <t>Priority</t>
  </si>
  <si>
    <t>KeyWord</t>
  </si>
  <si>
    <t>Resolution_time_hours2</t>
  </si>
  <si>
    <t>Day_of_week</t>
  </si>
  <si>
    <t>Month</t>
  </si>
  <si>
    <t>Hour_of_day</t>
  </si>
  <si>
    <t>TICKET-1072</t>
  </si>
  <si>
    <t>Network</t>
  </si>
  <si>
    <t>Adam Stone</t>
  </si>
  <si>
    <t>Can't connect to the Wi-Fi. It's showing 'No internet access'. Alone skill foot benefit.</t>
  </si>
  <si>
    <t>Medium</t>
  </si>
  <si>
    <t>TICKET-1059</t>
  </si>
  <si>
    <t>Software</t>
  </si>
  <si>
    <t>Autumn Ryan</t>
  </si>
  <si>
    <t>Application X is crashing every time I open it. Skin subject purpose baby training.</t>
  </si>
  <si>
    <t>TICKET-1080</t>
  </si>
  <si>
    <t>Amanda White</t>
  </si>
  <si>
    <t>Application X is crashing every time I open it. Center worry nor whole.</t>
  </si>
  <si>
    <t>Low</t>
  </si>
  <si>
    <t>TICKET-1055</t>
  </si>
  <si>
    <t>Access</t>
  </si>
  <si>
    <t>Tanya Jones</t>
  </si>
  <si>
    <t>I'm locked out of my account and can't reset my password. Idea enter expert decision something.</t>
  </si>
  <si>
    <t>TICKET-1047</t>
  </si>
  <si>
    <t>I'm locked out of my account and can't reset my password. Decide stuff agree national politics current son.</t>
  </si>
  <si>
    <t>TICKET-1022</t>
  </si>
  <si>
    <t>Application X is crashing every time I open it. Another such apply table let.</t>
  </si>
  <si>
    <t>TICKET-1020</t>
  </si>
  <si>
    <t>Application X is crashing every time I open it. Nice then management.</t>
  </si>
  <si>
    <t>TICKET-1026</t>
  </si>
  <si>
    <t>Janice Burns</t>
  </si>
  <si>
    <t>Can't connect to the Wi-Fi. It's showing 'No internet access'. Individual herself decide generation.</t>
  </si>
  <si>
    <t>High</t>
  </si>
  <si>
    <t>TICKET-1011</t>
  </si>
  <si>
    <t>Natasha Harris</t>
  </si>
  <si>
    <t>Can't connect to the Wi-Fi. It's showing 'No internet access'. Maintain without college strong few not week.</t>
  </si>
  <si>
    <t>TICKET-1135</t>
  </si>
  <si>
    <t>Security</t>
  </si>
  <si>
    <t>Foreign sign be money cup raise keep. Right scene market.</t>
  </si>
  <si>
    <t>TICKET-1146</t>
  </si>
  <si>
    <t>Can't connect to the Wi-Fi. It's showing 'No internet access'. Should that nation can difficult nice.</t>
  </si>
  <si>
    <t>TICKET-1092</t>
  </si>
  <si>
    <t>Cynthia Rich</t>
  </si>
  <si>
    <t>Can't connect to the Wi-Fi. It's showing 'No internet access'. Life change act. Through imagine again whole.</t>
  </si>
  <si>
    <t>TICKET-1124</t>
  </si>
  <si>
    <t>Billing</t>
  </si>
  <si>
    <t>Marvin West</t>
  </si>
  <si>
    <t>Police machine star. Computer lead control across blue eye force. Parent set professor sit couple.</t>
  </si>
  <si>
    <t>Others</t>
  </si>
  <si>
    <t>TICKET-1093</t>
  </si>
  <si>
    <t>Other</t>
  </si>
  <si>
    <t>Including development attack wide. Concern his environment attack program rest team.</t>
  </si>
  <si>
    <t>TICKET-1103</t>
  </si>
  <si>
    <t>Application X is crashing every time I open it. Represent senior his finish include nothing.</t>
  </si>
  <si>
    <t>TICKET-1114</t>
  </si>
  <si>
    <t>Something million activity. Interview under cover career under. Can address show public.</t>
  </si>
  <si>
    <t>TICKET-1081</t>
  </si>
  <si>
    <t>I'm locked out of my account and can't reset my password. Miss son responsibility hour.</t>
  </si>
  <si>
    <t>TICKET-1144</t>
  </si>
  <si>
    <t>Application X is crashing every time I open it. These drive president building.</t>
  </si>
  <si>
    <t>TICKET-1079</t>
  </si>
  <si>
    <t>Can't connect to the Wi-Fi. It's showing 'No internet access'. Agree begin guess ask choice low themselves born.</t>
  </si>
  <si>
    <t>TICKET-1000</t>
  </si>
  <si>
    <t>Toni Wiley</t>
  </si>
  <si>
    <t>Dream part subject until full. Brother century suddenly above. Six eight benefit animal move best.</t>
  </si>
  <si>
    <t>TICKET-1012</t>
  </si>
  <si>
    <t>Can't connect to the Wi-Fi. It's showing 'No internet access'. Official human task door century energy Mr.</t>
  </si>
  <si>
    <t>TICKET-1052</t>
  </si>
  <si>
    <t>Application X is crashing every time I open it. Where culture site value set.</t>
  </si>
  <si>
    <t>TICKET-1137</t>
  </si>
  <si>
    <t>Hardware</t>
  </si>
  <si>
    <t>My laptop's keyboard isn't working properly, some keys are stuck. Ago his against point garden drug.</t>
  </si>
  <si>
    <t>TICKET-1121</t>
  </si>
  <si>
    <t>I'm locked out of my account and can't reset my password. Purpose almost nature create authority company.</t>
  </si>
  <si>
    <t>TICKET-1017</t>
  </si>
  <si>
    <t>Thought national word picture each deep.</t>
  </si>
  <si>
    <t>TICKET-1035</t>
  </si>
  <si>
    <t>My laptop's keyboard isn't working properly, some keys are stuck. Science bad news pressure anything probably save.</t>
  </si>
  <si>
    <t>TICKET-1018</t>
  </si>
  <si>
    <t>Can't connect to the Wi-Fi. It's showing 'No internet access'. Card series research else cup though artist.</t>
  </si>
  <si>
    <t>TICKET-1102</t>
  </si>
  <si>
    <t>Any today within none hot again green. Remember attack event view father.</t>
  </si>
  <si>
    <t>TICKET-1062</t>
  </si>
  <si>
    <t>Application X is crashing every time I open it. Food pass energy fund need read anything.</t>
  </si>
  <si>
    <t>TICKET-1048</t>
  </si>
  <si>
    <t>Can't connect to the Wi-Fi. It's showing 'No internet access'. Phone interview worker could.</t>
  </si>
  <si>
    <t>TICKET-1019</t>
  </si>
  <si>
    <t>My laptop's keyboard isn't working properly, some keys are stuck. Young up grow after offer east region would.</t>
  </si>
  <si>
    <t>TICKET-1027</t>
  </si>
  <si>
    <t>Yourself floor foot character choose. Brother prepare but film key name.</t>
  </si>
  <si>
    <t>TICKET-1007</t>
  </si>
  <si>
    <t>Application X is crashing every time I open it. Here bill leg region training. Grow new may.</t>
  </si>
  <si>
    <t>TICKET-1045</t>
  </si>
  <si>
    <t>Application X is crashing every time I open it. American computer let go event.</t>
  </si>
  <si>
    <t>TICKET-1067</t>
  </si>
  <si>
    <t>Can't connect to the Wi-Fi. It's showing 'No internet access'. Represent safe scene wall dog.</t>
  </si>
  <si>
    <t>TICKET-1084</t>
  </si>
  <si>
    <t>My laptop's keyboard isn't working properly, some keys are stuck. Perform author more owner girl message.</t>
  </si>
  <si>
    <t>TICKET-1008</t>
  </si>
  <si>
    <t>My laptop's keyboard isn't working properly, some keys are stuck. Common maintain theory involve ok detail.</t>
  </si>
  <si>
    <t>TICKET-1021</t>
  </si>
  <si>
    <t>Application X is crashing every time I open it. Water act involve follow hot.</t>
  </si>
  <si>
    <t>TICKET-1014</t>
  </si>
  <si>
    <t>Application X is crashing every time I open it. Summer yard maintain fire ask eight.</t>
  </si>
  <si>
    <t>TICKET-1087</t>
  </si>
  <si>
    <t>Sheila Ball</t>
  </si>
  <si>
    <t>My laptop's keyboard isn't working properly, some keys are stuck. Whole material thus despite firm more.</t>
  </si>
  <si>
    <t>TICKET-1032</t>
  </si>
  <si>
    <t>Can't connect to the Wi-Fi. It's showing 'No internet access'. Could north state feel others participant.</t>
  </si>
  <si>
    <t>TICKET-1119</t>
  </si>
  <si>
    <t>My laptop's keyboard isn't working properly, some keys are stuck. Cup money work certainly color.</t>
  </si>
  <si>
    <t>TICKET-1024</t>
  </si>
  <si>
    <t>Can't connect to the Wi-Fi. It's showing 'No internet access'. Race Republican expect east might collection.</t>
  </si>
  <si>
    <t>TICKET-1108</t>
  </si>
  <si>
    <t>My laptop's keyboard isn't working properly, some keys are stuck. At bag continue.</t>
  </si>
  <si>
    <t>TICKET-1090</t>
  </si>
  <si>
    <t>Application X is crashing every time I open it. Usually career attention realize.</t>
  </si>
  <si>
    <t>TICKET-1109</t>
  </si>
  <si>
    <t>Application X is crashing every time I open it. Without pass book tend.</t>
  </si>
  <si>
    <t>TICKET-1025</t>
  </si>
  <si>
    <t>Application X is crashing every time I open it. Total maintain service writer.</t>
  </si>
  <si>
    <t>TICKET-1116</t>
  </si>
  <si>
    <t>Application X is crashing every time I open it. Toward ago director condition food share meet.</t>
  </si>
  <si>
    <t>TICKET-1110</t>
  </si>
  <si>
    <t>I'm locked out of my account and can't reset my password. Right where add.</t>
  </si>
  <si>
    <t>TICKET-1054</t>
  </si>
  <si>
    <t>Can't connect to the Wi-Fi. It's showing 'No internet access'. Option name including.</t>
  </si>
  <si>
    <t>TICKET-1148</t>
  </si>
  <si>
    <t>You reflect radio. Especially speech wish interesting wife.</t>
  </si>
  <si>
    <t>TICKET-1127</t>
  </si>
  <si>
    <t>Application X is crashing every time I open it. Gas mother rate wind fight success medical.</t>
  </si>
  <si>
    <t>TICKET-1077</t>
  </si>
  <si>
    <t>Writer city suffer within important recently difference. Wait only relationship free.</t>
  </si>
  <si>
    <t>TICKET-1066</t>
  </si>
  <si>
    <t>My laptop's keyboard isn't working properly, some keys are stuck. Someone poor mission fill free.</t>
  </si>
  <si>
    <t>TICKET-1120</t>
  </si>
  <si>
    <t>Clear late win beat. Those arm say year him science door.</t>
  </si>
  <si>
    <t>TICKET-1076</t>
  </si>
  <si>
    <t>Application X is crashing every time I open it. Candidate push mind exactly feel.</t>
  </si>
  <si>
    <t>TICKET-1133</t>
  </si>
  <si>
    <t>I'm locked out of my account and can't reset my password. Maintain tree story research hair why.</t>
  </si>
  <si>
    <t>TICKET-1070</t>
  </si>
  <si>
    <t>My laptop's keyboard isn't working properly, some keys are stuck. Bad past glass strategy. Above skin station.</t>
  </si>
  <si>
    <t>Critical</t>
  </si>
  <si>
    <t>TICKET-1057</t>
  </si>
  <si>
    <t>Weight go sort sign law response since. Sister other actually Mrs fight everything get.</t>
  </si>
  <si>
    <t>TICKET-1013</t>
  </si>
  <si>
    <t>Application X is crashing every time I open it. Spring operation performance glass choice kind.</t>
  </si>
  <si>
    <t>TICKET-1050</t>
  </si>
  <si>
    <t>If forget newspaper behavior note put. Almost affect entire. Trial set capital real.</t>
  </si>
  <si>
    <t>TICKET-1078</t>
  </si>
  <si>
    <t>Application X is crashing every time I open it. Form customer bill interest remember which.</t>
  </si>
  <si>
    <t>TICKET-1015</t>
  </si>
  <si>
    <t>Application X is crashing every time I open it. Least check between event. Can brother two form.</t>
  </si>
  <si>
    <t>TICKET-1117</t>
  </si>
  <si>
    <t>I'm locked out of my account and can't reset my password. For we when drive. Start identify now throw.</t>
  </si>
  <si>
    <t>TICKET-1071</t>
  </si>
  <si>
    <t>Application X is crashing every time I open it. Tv control generation away public remain.</t>
  </si>
  <si>
    <t>TICKET-1094</t>
  </si>
  <si>
    <t>I'm locked out of my account and can't reset my password. Another collection another many.</t>
  </si>
  <si>
    <t>TICKET-1095</t>
  </si>
  <si>
    <t>Compare or at environmental. Six what them fall. Husband certain institution phone resource blood.</t>
  </si>
  <si>
    <t>TICKET-1097</t>
  </si>
  <si>
    <t>My laptop's keyboard isn't working properly, some keys are stuck. Rich fire power city. Water career next relate.</t>
  </si>
  <si>
    <t>TICKET-1042</t>
  </si>
  <si>
    <t>Physical business information.
Activity else house another. Still protect admit answer.</t>
  </si>
  <si>
    <t>TICKET-1107</t>
  </si>
  <si>
    <t>My laptop's keyboard isn't working properly, some keys are stuck. Produce require line letter listen often.</t>
  </si>
  <si>
    <t>TICKET-1003</t>
  </si>
  <si>
    <t>My laptop's keyboard isn't working properly, some keys are stuck. Tree culture above effort more national whether.</t>
  </si>
  <si>
    <t>TICKET-1083</t>
  </si>
  <si>
    <t>Public husband return country service very. Be exactly time firm yard price bad.</t>
  </si>
  <si>
    <t>TICKET-1122</t>
  </si>
  <si>
    <t>Application X is crashing every time I open it. Garden better chance impact where how member.</t>
  </si>
  <si>
    <t>TICKET-1085</t>
  </si>
  <si>
    <t>I'm locked out of my account and can't reset my password. Church stop environment.</t>
  </si>
  <si>
    <t>TICKET-1043</t>
  </si>
  <si>
    <t>Application X is crashing every time I open it. Anything despite not.</t>
  </si>
  <si>
    <t>TICKET-1099</t>
  </si>
  <si>
    <t>My laptop's keyboard isn't working properly, some keys are stuck. Themselves big matter happy small.</t>
  </si>
  <si>
    <t>TICKET-1149</t>
  </si>
  <si>
    <t>My laptop's keyboard isn't working properly, some keys are stuck. Event pattern factor deep manager work.</t>
  </si>
  <si>
    <t>TICKET-1051</t>
  </si>
  <si>
    <t>Application X is crashing every time I open it. My sound short.</t>
  </si>
  <si>
    <t>TICKET-1056</t>
  </si>
  <si>
    <t>Through culture similar finally. Oil world money about fine street small.</t>
  </si>
  <si>
    <t>TICKET-1063</t>
  </si>
  <si>
    <t>I'm locked out of my account and can't reset my password. Agreement news significant cultural agree.</t>
  </si>
  <si>
    <t>TICKET-1125</t>
  </si>
  <si>
    <t>Group resource dinner knowledge scientist Mr. Police simply enter training too.</t>
  </si>
  <si>
    <t>TICKET-1044</t>
  </si>
  <si>
    <t>My laptop's keyboard isn't working properly, some keys are stuck. Film answer tax different carry represent.</t>
  </si>
  <si>
    <t>TICKET-1105</t>
  </si>
  <si>
    <t>Can't connect to the Wi-Fi. It's showing 'No internet access'. Hair job save son.</t>
  </si>
  <si>
    <t>TICKET-1143</t>
  </si>
  <si>
    <t>My laptop's keyboard isn't working properly, some keys are stuck. Effort to since question.</t>
  </si>
  <si>
    <t>TICKET-1118</t>
  </si>
  <si>
    <t>Even focus animal civil quality lay skill. Need maybe former return.</t>
  </si>
  <si>
    <t>TICKET-1005</t>
  </si>
  <si>
    <t>Application X is crashing every time I open it. Sport should network realize relate very voice.</t>
  </si>
  <si>
    <t>TICKET-1140</t>
  </si>
  <si>
    <t>My laptop's keyboard isn't working properly, some keys are stuck. Serious simply mind cost movie actually.</t>
  </si>
  <si>
    <t>TICKET-1091</t>
  </si>
  <si>
    <t>Application X is crashing every time I open it. Firm tonight statement feel Mrs music.</t>
  </si>
  <si>
    <t>TICKET-1016</t>
  </si>
  <si>
    <t>Application X is crashing every time I open it. Resource in affect charge customer accept dream.</t>
  </si>
  <si>
    <t>TICKET-1058</t>
  </si>
  <si>
    <t>Particular ask company nearly exist exactly friend.</t>
  </si>
  <si>
    <t>TICKET-1074</t>
  </si>
  <si>
    <t>Lay support mouth control understand could. Husband for evening upon involve.</t>
  </si>
  <si>
    <t>TICKET-1049</t>
  </si>
  <si>
    <t>Can't connect to the Wi-Fi. It's showing 'No internet access'. Together life least mission.</t>
  </si>
  <si>
    <t>TICKET-1082</t>
  </si>
  <si>
    <t>Application X is crashing every time I open it. Develop course foreign no either.</t>
  </si>
  <si>
    <t>TICKET-1131</t>
  </si>
  <si>
    <t>Act believe heavy watch best game part. Too language mean. Cut age personal resource.</t>
  </si>
  <si>
    <t>TICKET-1037</t>
  </si>
  <si>
    <t>Rate play media air. Trade thank hundred choice reduce remember possible us.</t>
  </si>
  <si>
    <t>TICKET-1096</t>
  </si>
  <si>
    <t>I'm locked out of my account and can't reset my password. Medical let door front. Law end always.</t>
  </si>
  <si>
    <t>TICKET-1039</t>
  </si>
  <si>
    <t>I'm locked out of my account and can't reset my password. Point fine stop radio chair tree career scene.</t>
  </si>
  <si>
    <t>TICKET-1134</t>
  </si>
  <si>
    <t>Memory process group arm attack indicate mother. View three prepare by.</t>
  </si>
  <si>
    <t>TICKET-1053</t>
  </si>
  <si>
    <t>Application X is crashing every time I open it. Go claim billion small experience old.</t>
  </si>
  <si>
    <t>TICKET-1106</t>
  </si>
  <si>
    <t>Growth middle establish public.</t>
  </si>
  <si>
    <t>TICKET-1100</t>
  </si>
  <si>
    <t>Application X is crashing every time I open it. Agent will respond help.</t>
  </si>
  <si>
    <t>TICKET-1065</t>
  </si>
  <si>
    <t>Can't connect to the Wi-Fi. It's showing 'No internet access'. Child as debate economy.</t>
  </si>
  <si>
    <t>TICKET-1141</t>
  </si>
  <si>
    <t>My laptop's keyboard isn't working properly, some keys are stuck. Social approach mother white.</t>
  </si>
  <si>
    <t>TICKET-1123</t>
  </si>
  <si>
    <t>Can't connect to the Wi-Fi. It's showing 'No internet access'. Bag without else red. Able year decision others.</t>
  </si>
  <si>
    <t>TICKET-1138</t>
  </si>
  <si>
    <t>Application X is crashing every time I open it. Any state food citizen.</t>
  </si>
  <si>
    <t>TICKET-1113</t>
  </si>
  <si>
    <t>My laptop's keyboard isn't working properly, some keys are stuck. Chance place build body population.</t>
  </si>
  <si>
    <t>TICKET-1139</t>
  </si>
  <si>
    <t>Can't connect to the Wi-Fi. It's showing 'No internet access'. He particularly begin save area finally word.</t>
  </si>
  <si>
    <t>TICKET-1006</t>
  </si>
  <si>
    <t>I'm locked out of my account and can't reset my password. If rather year suffer wrong.</t>
  </si>
  <si>
    <t>TICKET-1086</t>
  </si>
  <si>
    <t>Application X is crashing every time I open it. Everyone body modern feeling shake loss.</t>
  </si>
  <si>
    <t>TICKET-1034</t>
  </si>
  <si>
    <t>Application X is crashing every time I open it. Bag half join treat water by affect.</t>
  </si>
  <si>
    <t>TICKET-1031</t>
  </si>
  <si>
    <t>Application X is crashing every time I open it. Market growth film.</t>
  </si>
  <si>
    <t>TICKET-1068</t>
  </si>
  <si>
    <t>Application X is crashing every time I open it. Claim success those baby.</t>
  </si>
  <si>
    <t>TICKET-1126</t>
  </si>
  <si>
    <t>My laptop's keyboard isn't working properly, some keys are stuck. Go wear understand relate.</t>
  </si>
  <si>
    <t>TICKET-1060</t>
  </si>
  <si>
    <t>My laptop's keyboard isn't working properly, some keys are stuck. Than none office improve.</t>
  </si>
  <si>
    <t>TICKET-1010</t>
  </si>
  <si>
    <t>Application X is crashing every time I open it. Structure this woman born.</t>
  </si>
  <si>
    <t>TICKET-1029</t>
  </si>
  <si>
    <t>Application X is crashing every time I open it. Southern beat general first much hotel agency.</t>
  </si>
  <si>
    <t>TICKET-1075</t>
  </si>
  <si>
    <t>Company month civil season include. Onto life for both little.</t>
  </si>
  <si>
    <t>TICKET-1112</t>
  </si>
  <si>
    <t>Plant attack should. Drive international today. Pretty statement her upon nation.</t>
  </si>
  <si>
    <t>TICKET-1111</t>
  </si>
  <si>
    <t>Application X is crashing every time I open it. Argue team senior low training.</t>
  </si>
  <si>
    <t>TICKET-1023</t>
  </si>
  <si>
    <t>Application X is crashing every time I open it. Senior per draw day mention sea quickly.</t>
  </si>
  <si>
    <t>TICKET-1046</t>
  </si>
  <si>
    <t>Can't connect to the Wi-Fi. It's showing 'No internet access'. Build oil wait community less happen.</t>
  </si>
  <si>
    <t>TICKET-1030</t>
  </si>
  <si>
    <t>Can't connect to the Wi-Fi. It's showing 'No internet access'. Cup government by life reduce each customer.</t>
  </si>
  <si>
    <t>TICKET-1145</t>
  </si>
  <si>
    <t>Suddenly effort she without without.</t>
  </si>
  <si>
    <t>TICKET-1038</t>
  </si>
  <si>
    <t>Application X is crashing every time I open it. Effort avoid door shoulder cut.</t>
  </si>
  <si>
    <t>TICKET-1001</t>
  </si>
  <si>
    <t>Application X is crashing every time I open it. Lead how phone also score player later blue.</t>
  </si>
  <si>
    <t>TICKET-1089</t>
  </si>
  <si>
    <t>Application X is crashing every time I open it. Big season the.</t>
  </si>
  <si>
    <t>TICKET-1147</t>
  </si>
  <si>
    <t>Look scene real owner agent whose specific. Along they yourself character year or behind.</t>
  </si>
  <si>
    <t>TICKET-1073</t>
  </si>
  <si>
    <t>Media respond them indicate. Up movie television stop. Garden ten city already close.</t>
  </si>
  <si>
    <t>TICKET-1004</t>
  </si>
  <si>
    <t>Application X is crashing every time I open it. Order wrong fight foreign bad house pick.</t>
  </si>
  <si>
    <t>TICKET-1115</t>
  </si>
  <si>
    <t>I'm locked out of my account and can't reset my password. Receive nature option oil read trouble.</t>
  </si>
  <si>
    <t>TICKET-1002</t>
  </si>
  <si>
    <t>Black attack cold would page. Reality she war a chance. Physical hour Mr item red agreement for.</t>
  </si>
  <si>
    <t>TICKET-1033</t>
  </si>
  <si>
    <t>Follow chair add finally these plan staff. Across shoulder school free.</t>
  </si>
  <si>
    <t>TICKET-1040</t>
  </si>
  <si>
    <t>Can't connect to the Wi-Fi. It's showing 'No internet access'. Simple practice operation move put.</t>
  </si>
  <si>
    <t>TICKET-1104</t>
  </si>
  <si>
    <t>She certain boy build. Test bag country president environment.</t>
  </si>
  <si>
    <t>TICKET-1129</t>
  </si>
  <si>
    <t>Draw once season talk forward. Decision partner north realize finish one question.</t>
  </si>
  <si>
    <t>TICKET-1069</t>
  </si>
  <si>
    <t>Application X is crashing every time I open it. Term lot their. Dark itself deal race Democrat.</t>
  </si>
  <si>
    <t>TICKET-1132</t>
  </si>
  <si>
    <t>Year name message voice data. Protect word up today. Break drop already life.</t>
  </si>
  <si>
    <t>TICKET-1036</t>
  </si>
  <si>
    <t>Application X is crashing every time I open it. Fund project find law identify close worker.</t>
  </si>
  <si>
    <t>TICKET-1128</t>
  </si>
  <si>
    <t>Can't connect to the Wi-Fi. It's showing 'No internet access'. These entire million eat play sit.</t>
  </si>
  <si>
    <t>TICKET-1064</t>
  </si>
  <si>
    <t>I'm locked out of my account and can't reset my password. Especially under always tend teacher build.</t>
  </si>
  <si>
    <t>TICKET-1009</t>
  </si>
  <si>
    <t>Application X is crashing every time I open it. Responsibility again recently traditional word.</t>
  </si>
  <si>
    <t>TICKET-1061</t>
  </si>
  <si>
    <t>Application X is crashing every time I open it. With because article scene father black.</t>
  </si>
  <si>
    <t>TICKET-1130</t>
  </si>
  <si>
    <t>Catch travel form bar pretty himself team. Light suffer evidence land ok may guy.</t>
  </si>
  <si>
    <t>TICKET-1101</t>
  </si>
  <si>
    <t>Application X is crashing every time I open it. Short commercial everybody difficult change.</t>
  </si>
  <si>
    <t>TICKET-1088</t>
  </si>
  <si>
    <t>Application X is crashing every time I open it. Until statement century seat vote never.</t>
  </si>
  <si>
    <t>TICKET-1142</t>
  </si>
  <si>
    <t>Can't connect to the Wi-Fi. It's showing 'No internet access'. Enter room up sound nature.</t>
  </si>
  <si>
    <t>TICKET-1041</t>
  </si>
  <si>
    <t>My laptop's keyboard isn't working properly, some keys are stuck. Firm discuss audience say amount.</t>
  </si>
  <si>
    <t>TICKET-1136</t>
  </si>
  <si>
    <t>My laptop's keyboard isn't working properly, some keys are stuck. Certain six among before.</t>
  </si>
  <si>
    <t>TICKET-1098</t>
  </si>
  <si>
    <t>Application X is crashing every time I open it. Result happy song want finish stuff.</t>
  </si>
  <si>
    <t>TICKET-1028</t>
  </si>
  <si>
    <t>Successful radio play network yet. Fill director direction ready white.</t>
  </si>
  <si>
    <t>Average of Resolution_time_hours2</t>
  </si>
  <si>
    <t>Total tickets:</t>
  </si>
  <si>
    <t>Resolved tickets:</t>
  </si>
  <si>
    <t>Average resolution time (hours):</t>
  </si>
  <si>
    <t>Count of Ticket_id</t>
  </si>
  <si>
    <t>Count of Resolution_date</t>
  </si>
  <si>
    <t>laptop's</t>
  </si>
  <si>
    <t>network</t>
  </si>
  <si>
    <t>network, open</t>
  </si>
  <si>
    <t>open</t>
  </si>
  <si>
    <t>password</t>
  </si>
  <si>
    <t>password, sign</t>
  </si>
  <si>
    <t>sign</t>
  </si>
  <si>
    <t>Wi-fi</t>
  </si>
  <si>
    <t>Wednesday</t>
  </si>
  <si>
    <t>Thursday</t>
  </si>
  <si>
    <t>Saturday</t>
  </si>
  <si>
    <t>Sunday</t>
  </si>
  <si>
    <t>Monday</t>
  </si>
  <si>
    <t>Tuesday</t>
  </si>
  <si>
    <t>Friday</t>
  </si>
  <si>
    <t>Recommendation</t>
  </si>
  <si>
    <t>→ Automate password reset to cut down on 'Access' issues.</t>
  </si>
  <si>
    <t>→ Investigate recurring VPN and network issues reported frequently.</t>
  </si>
  <si>
    <t>→ Provide KB articles for top recurring problems identified from descriptions.</t>
  </si>
  <si>
    <t>→ Offer training and mentoring for analysts with high average resolution times.</t>
  </si>
  <si>
    <t>→ Consider adding weekend/after-hours support coverage if off-peak ticket spikes persist.</t>
  </si>
  <si>
    <t>→ Standardize software updates to reduce Hardware/Software category tickets.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</si>
</sst>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yyyy/mm/dd\ hh:mm:ss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6"/>
      <color theme="1"/>
      <name val="Wingdings 3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Font="1"/>
    <xf numFmtId="0" fontId="2" fillId="0" borderId="0" xfId="0" applyFont="1"/>
    <xf numFmtId="0" fontId="0" fillId="0" borderId="2" xfId="0" applyBorder="1"/>
    <xf numFmtId="0" fontId="0" fillId="0" borderId="2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81" fontId="0" fillId="0" borderId="0" xfId="0" applyNumberForma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5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numFmt numFmtId="1" formatCode="0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" formatCode="0"/>
    </dxf>
    <dxf>
      <numFmt numFmtId="1" formatCode="0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vertical="center"/>
    </dxf>
    <dxf>
      <alignment horizont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vertical="center"/>
    </dxf>
    <dxf>
      <alignment horizontal="center"/>
    </dxf>
    <dxf>
      <alignment vertical="center"/>
    </dxf>
    <dxf>
      <alignment horizontal="center"/>
    </dxf>
    <dxf>
      <alignment horizontal="left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vertical="center"/>
    </dxf>
    <dxf>
      <alignment horizontal="center"/>
    </dxf>
    <dxf>
      <alignment vertical="center"/>
    </dxf>
    <dxf>
      <alignment horizontal="center"/>
    </dxf>
    <dxf>
      <alignment horizontal="left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vertical="center"/>
    </dxf>
    <dxf>
      <alignment horizontal="center"/>
    </dxf>
    <dxf>
      <alignment horizontal="left"/>
    </dxf>
    <dxf>
      <numFmt numFmtId="2" formatCode="0.00"/>
    </dxf>
    <dxf>
      <numFmt numFmtId="180" formatCode="0.0"/>
    </dxf>
    <dxf>
      <numFmt numFmtId="181" formatCode="yyyy/mm/dd\ hh:mm:ss"/>
    </dxf>
    <dxf>
      <numFmt numFmtId="181" formatCode="yyyy/mm/dd\ hh:mm:ss"/>
    </dxf>
    <dxf>
      <numFmt numFmtId="0" formatCode="General"/>
    </dxf>
    <dxf>
      <fill>
        <patternFill patternType="solid">
          <bgColor rgb="FF00B9D5"/>
        </patternFill>
      </fill>
    </dxf>
  </dxfs>
  <tableStyles count="1" defaultTableStyle="TableStyleMedium9" defaultPivotStyle="PivotStyleLight16">
    <tableStyle name="Slicer Style 1" pivot="0" table="0" count="9" xr9:uid="{0957848B-CABD-4CCA-873D-874AD98F54FC}">
      <tableStyleElement type="wholeTable" dxfId="94"/>
    </tableStyle>
  </tableStyles>
  <colors>
    <mruColors>
      <color rgb="0000C8E6"/>
      <color rgb="00F3541A"/>
      <color rgb="0000B9D5"/>
    </mruColors>
  </colors>
  <extLst>
    <ext xmlns:x14="http://schemas.microsoft.com/office/spreadsheetml/2009/9/main" uri="{46F421CA-312F-682f-3DD2-61675219B42D}">
      <x14:dxfs count="8">
        <dxf>
          <fill>
            <patternFill patternType="solid">
              <bgColor theme="2"/>
            </patternFill>
          </fill>
        </dxf>
        <dxf>
          <fill>
            <patternFill patternType="solid">
              <bgColor theme="2"/>
            </patternFill>
          </fill>
        </dxf>
        <dxf>
          <fill>
            <patternFill patternType="solid">
              <bgColor theme="2"/>
            </patternFill>
          </fill>
        </dxf>
        <dxf>
          <fill>
            <patternFill patternType="solid">
              <bgColor theme="2"/>
            </patternFill>
          </fill>
        </dxf>
        <dxf>
          <fill>
            <patternFill patternType="solid">
              <bgColor theme="2"/>
            </patternFill>
          </fill>
        </dxf>
        <dxf>
          <fill>
            <patternFill patternType="solid">
              <bgColor theme="5" tint="0.4"/>
            </patternFill>
          </fill>
        </dxf>
        <dxf>
          <fill>
            <patternFill patternType="solid">
              <bgColor theme="2"/>
            </patternFill>
          </fill>
        </dxf>
        <dxf>
          <fill>
            <patternFill patternType="solid"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[help_desk_analysis_final.xlsx]Detailed Analysis!Assigned Analyst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ASSIGNED AVG HRS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Analysis'!$B$18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'Detailed Analysis'!$A$19:$A$28</c:f>
              <c:strCache>
                <c:ptCount val="10"/>
                <c:pt idx="0">
                  <c:v>Adam Stone</c:v>
                </c:pt>
                <c:pt idx="1">
                  <c:v>Autumn Ryan</c:v>
                </c:pt>
                <c:pt idx="2">
                  <c:v>Amanda White</c:v>
                </c:pt>
                <c:pt idx="3">
                  <c:v>Tanya Jones</c:v>
                </c:pt>
                <c:pt idx="4">
                  <c:v>Janice Burns</c:v>
                </c:pt>
                <c:pt idx="5">
                  <c:v>Natasha Harris</c:v>
                </c:pt>
                <c:pt idx="6">
                  <c:v>Cynthia Rich</c:v>
                </c:pt>
                <c:pt idx="7">
                  <c:v>Marvin West</c:v>
                </c:pt>
                <c:pt idx="8">
                  <c:v>Toni Wiley</c:v>
                </c:pt>
                <c:pt idx="9">
                  <c:v>Sheila Ball</c:v>
                </c:pt>
              </c:strCache>
            </c:strRef>
          </c:cat>
          <c:val>
            <c:numRef>
              <c:f>'Detailed Analysis'!$B$19:$B$28</c:f>
              <c:numCache>
                <c:formatCode>0</c:formatCode>
                <c:ptCount val="10"/>
                <c:pt idx="0">
                  <c:v>46.389953920334</c:v>
                </c:pt>
                <c:pt idx="1">
                  <c:v>72.6103981788792</c:v>
                </c:pt>
                <c:pt idx="2">
                  <c:v>82.2256289168262</c:v>
                </c:pt>
                <c:pt idx="3">
                  <c:v>47.0425690203297</c:v>
                </c:pt>
                <c:pt idx="4">
                  <c:v>35.375343621807</c:v>
                </c:pt>
                <c:pt idx="5">
                  <c:v>33.4538711436076</c:v>
                </c:pt>
                <c:pt idx="6">
                  <c:v>50.214652499386</c:v>
                </c:pt>
                <c:pt idx="7">
                  <c:v>64.4332956734652</c:v>
                </c:pt>
                <c:pt idx="8">
                  <c:v>27.2623699064342</c:v>
                </c:pt>
                <c:pt idx="9">
                  <c:v>66.8435579751167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5031042"/>
        <c:axId val="229843847"/>
      </c:barChart>
      <c:catAx>
        <c:axId val="5150310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843847"/>
        <c:crosses val="autoZero"/>
        <c:auto val="1"/>
        <c:lblAlgn val="ctr"/>
        <c:lblOffset val="100"/>
        <c:noMultiLvlLbl val="0"/>
      </c:catAx>
      <c:valAx>
        <c:axId val="2298438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310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b92a61b-9f9f-43aa-88d9-245339fcaac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[help_desk_analysis_final.xlsx]Detailed Analysis!Hours_of_day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Analysis'!$B$55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'Detailed Analysis'!$A$56:$A$79</c:f>
              <c:strCache>
                <c:ptCount val="24"/>
                <c:pt idx="0">
                  <c:v>7</c:v>
                </c:pt>
                <c:pt idx="1">
                  <c:v>6</c:v>
                </c:pt>
                <c:pt idx="2">
                  <c:v>16</c:v>
                </c:pt>
                <c:pt idx="3">
                  <c:v>1</c:v>
                </c:pt>
                <c:pt idx="4">
                  <c:v>15</c:v>
                </c:pt>
                <c:pt idx="5">
                  <c:v>23</c:v>
                </c:pt>
                <c:pt idx="6">
                  <c:v>22</c:v>
                </c:pt>
                <c:pt idx="7">
                  <c:v>0</c:v>
                </c:pt>
                <c:pt idx="8">
                  <c:v>5</c:v>
                </c:pt>
                <c:pt idx="9">
                  <c:v>11</c:v>
                </c:pt>
                <c:pt idx="10">
                  <c:v>12</c:v>
                </c:pt>
                <c:pt idx="11">
                  <c:v>21</c:v>
                </c:pt>
                <c:pt idx="12">
                  <c:v>3</c:v>
                </c:pt>
                <c:pt idx="13">
                  <c:v>20</c:v>
                </c:pt>
                <c:pt idx="14">
                  <c:v>9</c:v>
                </c:pt>
                <c:pt idx="15">
                  <c:v>2</c:v>
                </c:pt>
                <c:pt idx="16">
                  <c:v>17</c:v>
                </c:pt>
                <c:pt idx="17">
                  <c:v>8</c:v>
                </c:pt>
                <c:pt idx="18">
                  <c:v>19</c:v>
                </c:pt>
                <c:pt idx="19">
                  <c:v>10</c:v>
                </c:pt>
                <c:pt idx="20">
                  <c:v>18</c:v>
                </c:pt>
                <c:pt idx="21">
                  <c:v>14</c:v>
                </c:pt>
                <c:pt idx="22">
                  <c:v>13</c:v>
                </c:pt>
                <c:pt idx="23">
                  <c:v>4</c:v>
                </c:pt>
              </c:strCache>
            </c:strRef>
          </c:cat>
          <c:val>
            <c:numRef>
              <c:f>'Detailed Analysis'!$B$56:$B$79</c:f>
              <c:numCache>
                <c:formatCode>General</c:formatCode>
                <c:ptCount val="24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9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14573520"/>
        <c:axId val="716777636"/>
      </c:barChart>
      <c:catAx>
        <c:axId val="31457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777636"/>
        <c:crosses val="autoZero"/>
        <c:auto val="1"/>
        <c:lblAlgn val="ctr"/>
        <c:lblOffset val="100"/>
        <c:noMultiLvlLbl val="0"/>
      </c:catAx>
      <c:valAx>
        <c:axId val="7167776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5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d618603-6003-491b-8bd0-2566a75d22a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[help_desk_analysis_final.xlsx]Detailed Analysis!CategoryWise AVG_resolution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CATEGORY AVG HRS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'Detailed Analysis'!$A$2:$A$8</c:f>
              <c:strCache>
                <c:ptCount val="7"/>
                <c:pt idx="0">
                  <c:v>Access</c:v>
                </c:pt>
                <c:pt idx="1">
                  <c:v>Billing</c:v>
                </c:pt>
                <c:pt idx="2">
                  <c:v>Hardware</c:v>
                </c:pt>
                <c:pt idx="3">
                  <c:v>Network</c:v>
                </c:pt>
                <c:pt idx="4">
                  <c:v>Other</c:v>
                </c:pt>
                <c:pt idx="5">
                  <c:v>Security</c:v>
                </c:pt>
                <c:pt idx="6">
                  <c:v>Software</c:v>
                </c:pt>
              </c:strCache>
            </c:strRef>
          </c:cat>
          <c:val>
            <c:numRef>
              <c:f>'Detailed Analysis'!$B$2:$B$8</c:f>
              <c:numCache>
                <c:formatCode>0</c:formatCode>
                <c:ptCount val="7"/>
                <c:pt idx="0">
                  <c:v>44.3867868312052</c:v>
                </c:pt>
                <c:pt idx="1">
                  <c:v>62.616181791309</c:v>
                </c:pt>
                <c:pt idx="2">
                  <c:v>42.6366201021229</c:v>
                </c:pt>
                <c:pt idx="3">
                  <c:v>50.1144642433071</c:v>
                </c:pt>
                <c:pt idx="4">
                  <c:v>51.5429254736034</c:v>
                </c:pt>
                <c:pt idx="5">
                  <c:v>97.8241229655355</c:v>
                </c:pt>
                <c:pt idx="6">
                  <c:v>54.6831940202186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11130149"/>
        <c:axId val="849913197"/>
      </c:barChart>
      <c:catAx>
        <c:axId val="8111301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913197"/>
        <c:crosses val="autoZero"/>
        <c:auto val="1"/>
        <c:lblAlgn val="ctr"/>
        <c:lblOffset val="100"/>
        <c:noMultiLvlLbl val="0"/>
      </c:catAx>
      <c:valAx>
        <c:axId val="84991319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1301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3bee23c-ce33-4fc3-89d4-de870cfdaa4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[help_desk_analysis_final.xlsx]Detailed Analysis!Piirority AVG Resol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Priority Avg_hrs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'Detailed Analysis'!$B$10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'Detailed Analysis'!$A$11:$A$14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'Detailed Analysis'!$B$11:$B$14</c:f>
              <c:numCache>
                <c:formatCode>0</c:formatCode>
                <c:ptCount val="4"/>
                <c:pt idx="0">
                  <c:v>2.20807526841236</c:v>
                </c:pt>
                <c:pt idx="1">
                  <c:v>6.678350460066</c:v>
                </c:pt>
                <c:pt idx="2">
                  <c:v>105.140955467955</c:v>
                </c:pt>
                <c:pt idx="3">
                  <c:v>27.3099282318865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8bc37eb-298f-4708-ba3a-ef7576b19c6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[help_desk_analysis_final.xlsx]Detailed Analysis!DayofWeek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COUNT TICKET WEEK OF HRS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'Detailed Analysis'!$B$44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'Detailed Analysis'!$A$45:$A$51</c:f>
              <c:strCache>
                <c:ptCount val="7"/>
                <c:pt idx="0">
                  <c:v>Wednesday</c:v>
                </c:pt>
                <c:pt idx="1">
                  <c:v>Thursday</c:v>
                </c:pt>
                <c:pt idx="2">
                  <c:v>Saturday</c:v>
                </c:pt>
                <c:pt idx="3">
                  <c:v>Sunday</c:v>
                </c:pt>
                <c:pt idx="4">
                  <c:v>Monday</c:v>
                </c:pt>
                <c:pt idx="5">
                  <c:v>Tuesday</c:v>
                </c:pt>
                <c:pt idx="6">
                  <c:v>Friday</c:v>
                </c:pt>
              </c:strCache>
            </c:strRef>
          </c:cat>
          <c:val>
            <c:numRef>
              <c:f>'Detailed Analysis'!$B$45:$B$51</c:f>
              <c:numCache>
                <c:formatCode>General</c:formatCode>
                <c:ptCount val="7"/>
                <c:pt idx="0">
                  <c:v>24</c:v>
                </c:pt>
                <c:pt idx="1">
                  <c:v>23</c:v>
                </c:pt>
                <c:pt idx="2">
                  <c:v>20</c:v>
                </c:pt>
                <c:pt idx="3">
                  <c:v>26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15303312"/>
        <c:axId val="699667248"/>
      </c:barChart>
      <c:catAx>
        <c:axId val="1153033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667248"/>
        <c:crosses val="autoZero"/>
        <c:auto val="1"/>
        <c:lblAlgn val="ctr"/>
        <c:lblOffset val="100"/>
        <c:noMultiLvlLbl val="0"/>
      </c:catAx>
      <c:valAx>
        <c:axId val="6996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30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e0ceaac-6d06-405e-9b43-5bbd0263579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[help_desk_analysis_final.xlsx]Detailed Analysis!Hours_of_day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COUNT TICKET HRS OF DAYS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Analysis'!$B$55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'Detailed Analysis'!$A$56:$A$79</c:f>
              <c:strCache>
                <c:ptCount val="24"/>
                <c:pt idx="0">
                  <c:v>7</c:v>
                </c:pt>
                <c:pt idx="1">
                  <c:v>6</c:v>
                </c:pt>
                <c:pt idx="2">
                  <c:v>16</c:v>
                </c:pt>
                <c:pt idx="3">
                  <c:v>1</c:v>
                </c:pt>
                <c:pt idx="4">
                  <c:v>15</c:v>
                </c:pt>
                <c:pt idx="5">
                  <c:v>23</c:v>
                </c:pt>
                <c:pt idx="6">
                  <c:v>22</c:v>
                </c:pt>
                <c:pt idx="7">
                  <c:v>0</c:v>
                </c:pt>
                <c:pt idx="8">
                  <c:v>5</c:v>
                </c:pt>
                <c:pt idx="9">
                  <c:v>11</c:v>
                </c:pt>
                <c:pt idx="10">
                  <c:v>12</c:v>
                </c:pt>
                <c:pt idx="11">
                  <c:v>21</c:v>
                </c:pt>
                <c:pt idx="12">
                  <c:v>3</c:v>
                </c:pt>
                <c:pt idx="13">
                  <c:v>20</c:v>
                </c:pt>
                <c:pt idx="14">
                  <c:v>9</c:v>
                </c:pt>
                <c:pt idx="15">
                  <c:v>2</c:v>
                </c:pt>
                <c:pt idx="16">
                  <c:v>17</c:v>
                </c:pt>
                <c:pt idx="17">
                  <c:v>8</c:v>
                </c:pt>
                <c:pt idx="18">
                  <c:v>19</c:v>
                </c:pt>
                <c:pt idx="19">
                  <c:v>10</c:v>
                </c:pt>
                <c:pt idx="20">
                  <c:v>18</c:v>
                </c:pt>
                <c:pt idx="21">
                  <c:v>14</c:v>
                </c:pt>
                <c:pt idx="22">
                  <c:v>13</c:v>
                </c:pt>
                <c:pt idx="23">
                  <c:v>4</c:v>
                </c:pt>
              </c:strCache>
            </c:strRef>
          </c:cat>
          <c:val>
            <c:numRef>
              <c:f>'Detailed Analysis'!$B$56:$B$79</c:f>
              <c:numCache>
                <c:formatCode>General</c:formatCode>
                <c:ptCount val="24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9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14573520"/>
        <c:axId val="716777636"/>
      </c:barChart>
      <c:catAx>
        <c:axId val="31457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777636"/>
        <c:crosses val="autoZero"/>
        <c:auto val="1"/>
        <c:lblAlgn val="ctr"/>
        <c:lblOffset val="100"/>
        <c:noMultiLvlLbl val="0"/>
      </c:catAx>
      <c:valAx>
        <c:axId val="7167776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5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d618603-6003-491b-8bd0-2566a75d22a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[help_desk_analysis_final.xlsx]Detailed Analysis!Assigned Analyst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Analysis'!$B$18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'Detailed Analysis'!$A$19:$A$28</c:f>
              <c:strCache>
                <c:ptCount val="10"/>
                <c:pt idx="0">
                  <c:v>Adam Stone</c:v>
                </c:pt>
                <c:pt idx="1">
                  <c:v>Autumn Ryan</c:v>
                </c:pt>
                <c:pt idx="2">
                  <c:v>Amanda White</c:v>
                </c:pt>
                <c:pt idx="3">
                  <c:v>Tanya Jones</c:v>
                </c:pt>
                <c:pt idx="4">
                  <c:v>Janice Burns</c:v>
                </c:pt>
                <c:pt idx="5">
                  <c:v>Natasha Harris</c:v>
                </c:pt>
                <c:pt idx="6">
                  <c:v>Cynthia Rich</c:v>
                </c:pt>
                <c:pt idx="7">
                  <c:v>Marvin West</c:v>
                </c:pt>
                <c:pt idx="8">
                  <c:v>Toni Wiley</c:v>
                </c:pt>
                <c:pt idx="9">
                  <c:v>Sheila Ball</c:v>
                </c:pt>
              </c:strCache>
            </c:strRef>
          </c:cat>
          <c:val>
            <c:numRef>
              <c:f>'Detailed Analysis'!$B$19:$B$28</c:f>
              <c:numCache>
                <c:formatCode>0</c:formatCode>
                <c:ptCount val="10"/>
                <c:pt idx="0">
                  <c:v>46.389953920334</c:v>
                </c:pt>
                <c:pt idx="1">
                  <c:v>72.6103981788792</c:v>
                </c:pt>
                <c:pt idx="2">
                  <c:v>82.2256289168262</c:v>
                </c:pt>
                <c:pt idx="3">
                  <c:v>47.0425690203297</c:v>
                </c:pt>
                <c:pt idx="4">
                  <c:v>35.375343621807</c:v>
                </c:pt>
                <c:pt idx="5">
                  <c:v>33.4538711436076</c:v>
                </c:pt>
                <c:pt idx="6">
                  <c:v>50.214652499386</c:v>
                </c:pt>
                <c:pt idx="7">
                  <c:v>64.4332956734652</c:v>
                </c:pt>
                <c:pt idx="8">
                  <c:v>27.2623699064342</c:v>
                </c:pt>
                <c:pt idx="9">
                  <c:v>66.8435579751167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5031042"/>
        <c:axId val="229843847"/>
      </c:barChart>
      <c:catAx>
        <c:axId val="5150310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843847"/>
        <c:crosses val="autoZero"/>
        <c:auto val="1"/>
        <c:lblAlgn val="ctr"/>
        <c:lblOffset val="100"/>
        <c:noMultiLvlLbl val="0"/>
      </c:catAx>
      <c:valAx>
        <c:axId val="22984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310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b92a61b-9f9f-43aa-88d9-245339fcaac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[help_desk_analysis_final.xlsx]Detailed Analysis!CategoryWise AVG_resolution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'Detailed Analysis'!$A$2:$A$8</c:f>
              <c:strCache>
                <c:ptCount val="7"/>
                <c:pt idx="0">
                  <c:v>Access</c:v>
                </c:pt>
                <c:pt idx="1">
                  <c:v>Billing</c:v>
                </c:pt>
                <c:pt idx="2">
                  <c:v>Hardware</c:v>
                </c:pt>
                <c:pt idx="3">
                  <c:v>Network</c:v>
                </c:pt>
                <c:pt idx="4">
                  <c:v>Other</c:v>
                </c:pt>
                <c:pt idx="5">
                  <c:v>Security</c:v>
                </c:pt>
                <c:pt idx="6">
                  <c:v>Software</c:v>
                </c:pt>
              </c:strCache>
            </c:strRef>
          </c:cat>
          <c:val>
            <c:numRef>
              <c:f>'Detailed Analysis'!$B$2:$B$8</c:f>
              <c:numCache>
                <c:formatCode>0</c:formatCode>
                <c:ptCount val="7"/>
                <c:pt idx="0">
                  <c:v>44.3867868312052</c:v>
                </c:pt>
                <c:pt idx="1">
                  <c:v>62.616181791309</c:v>
                </c:pt>
                <c:pt idx="2">
                  <c:v>42.6366201021229</c:v>
                </c:pt>
                <c:pt idx="3">
                  <c:v>50.1144642433071</c:v>
                </c:pt>
                <c:pt idx="4">
                  <c:v>51.5429254736034</c:v>
                </c:pt>
                <c:pt idx="5">
                  <c:v>97.8241229655355</c:v>
                </c:pt>
                <c:pt idx="6">
                  <c:v>54.6831940202186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11130149"/>
        <c:axId val="849913197"/>
      </c:barChart>
      <c:catAx>
        <c:axId val="8111301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913197"/>
        <c:crosses val="autoZero"/>
        <c:auto val="1"/>
        <c:lblAlgn val="ctr"/>
        <c:lblOffset val="100"/>
        <c:noMultiLvlLbl val="0"/>
      </c:catAx>
      <c:valAx>
        <c:axId val="8499131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1301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3bee23c-ce33-4fc3-89d4-de870cfdaa4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[help_desk_analysis_final.xlsx]Detailed Analysis!Piirority AVG Resol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'Detailed Analysis'!$B$10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'Detailed Analysis'!$A$11:$A$14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'Detailed Analysis'!$B$11:$B$14</c:f>
              <c:numCache>
                <c:formatCode>0</c:formatCode>
                <c:ptCount val="4"/>
                <c:pt idx="0">
                  <c:v>2.20807526841236</c:v>
                </c:pt>
                <c:pt idx="1">
                  <c:v>6.678350460066</c:v>
                </c:pt>
                <c:pt idx="2">
                  <c:v>105.140955467955</c:v>
                </c:pt>
                <c:pt idx="3">
                  <c:v>27.3099282318865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8bc37eb-298f-4708-ba3a-ef7576b19c6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[help_desk_analysis_final.xlsx]Detailed Analysis!DayofWeek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'Detailed Analysis'!$B$44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'Detailed Analysis'!$A$45:$A$51</c:f>
              <c:strCache>
                <c:ptCount val="7"/>
                <c:pt idx="0">
                  <c:v>Wednesday</c:v>
                </c:pt>
                <c:pt idx="1">
                  <c:v>Thursday</c:v>
                </c:pt>
                <c:pt idx="2">
                  <c:v>Saturday</c:v>
                </c:pt>
                <c:pt idx="3">
                  <c:v>Sunday</c:v>
                </c:pt>
                <c:pt idx="4">
                  <c:v>Monday</c:v>
                </c:pt>
                <c:pt idx="5">
                  <c:v>Tuesday</c:v>
                </c:pt>
                <c:pt idx="6">
                  <c:v>Friday</c:v>
                </c:pt>
              </c:strCache>
            </c:strRef>
          </c:cat>
          <c:val>
            <c:numRef>
              <c:f>'Detailed Analysis'!$B$45:$B$51</c:f>
              <c:numCache>
                <c:formatCode>General</c:formatCode>
                <c:ptCount val="7"/>
                <c:pt idx="0">
                  <c:v>24</c:v>
                </c:pt>
                <c:pt idx="1">
                  <c:v>23</c:v>
                </c:pt>
                <c:pt idx="2">
                  <c:v>20</c:v>
                </c:pt>
                <c:pt idx="3">
                  <c:v>26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15303312"/>
        <c:axId val="699667248"/>
      </c:barChart>
      <c:catAx>
        <c:axId val="1153033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667248"/>
        <c:crosses val="autoZero"/>
        <c:auto val="1"/>
        <c:lblAlgn val="ctr"/>
        <c:lblOffset val="100"/>
        <c:noMultiLvlLbl val="0"/>
      </c:catAx>
      <c:valAx>
        <c:axId val="699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3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e0ceaac-6d06-405e-9b43-5bbd0263579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0</xdr:row>
      <xdr:rowOff>6350</xdr:rowOff>
    </xdr:from>
    <xdr:to>
      <xdr:col>18</xdr:col>
      <xdr:colOff>64135</xdr:colOff>
      <xdr:row>43</xdr:row>
      <xdr:rowOff>167005</xdr:rowOff>
    </xdr:to>
    <xdr:sp>
      <xdr:nvSpPr>
        <xdr:cNvPr id="7" name="Rounded Rectangle 6"/>
        <xdr:cNvSpPr/>
      </xdr:nvSpPr>
      <xdr:spPr>
        <a:xfrm>
          <a:off x="6350" y="6350"/>
          <a:ext cx="12687935" cy="8079105"/>
        </a:xfrm>
        <a:prstGeom prst="roundRect">
          <a:avLst>
            <a:gd name="adj" fmla="val 2361"/>
          </a:avLst>
        </a:prstGeom>
        <a:blipFill rotWithShape="1">
          <a:blip r:embed="rId6"/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p>
          <a:pPr algn="ctr"/>
          <a:endParaRPr lang="en-US"/>
        </a:p>
      </xdr:txBody>
    </xdr:sp>
    <xdr:clientData/>
  </xdr:twoCellAnchor>
  <xdr:twoCellAnchor>
    <xdr:from>
      <xdr:col>0</xdr:col>
      <xdr:colOff>227330</xdr:colOff>
      <xdr:row>23</xdr:row>
      <xdr:rowOff>69215</xdr:rowOff>
    </xdr:from>
    <xdr:to>
      <xdr:col>1</xdr:col>
      <xdr:colOff>1319530</xdr:colOff>
      <xdr:row>42</xdr:row>
      <xdr:rowOff>34290</xdr:rowOff>
    </xdr:to>
    <xdr:sp>
      <xdr:nvSpPr>
        <xdr:cNvPr id="22" name="Rounded Rectangle 21"/>
        <xdr:cNvSpPr/>
      </xdr:nvSpPr>
      <xdr:spPr>
        <a:xfrm>
          <a:off x="227330" y="4304665"/>
          <a:ext cx="1720850" cy="3463925"/>
        </a:xfrm>
        <a:prstGeom prst="roundRect">
          <a:avLst/>
        </a:prstGeom>
        <a:blipFill rotWithShape="1">
          <a:blip r:embed="rId6"/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1677670</xdr:colOff>
      <xdr:row>6</xdr:row>
      <xdr:rowOff>111760</xdr:rowOff>
    </xdr:from>
    <xdr:to>
      <xdr:col>4</xdr:col>
      <xdr:colOff>542290</xdr:colOff>
      <xdr:row>13</xdr:row>
      <xdr:rowOff>79375</xdr:rowOff>
    </xdr:to>
    <xdr:sp>
      <xdr:nvSpPr>
        <xdr:cNvPr id="21" name="Rounded Rectangle 20"/>
        <xdr:cNvSpPr/>
      </xdr:nvSpPr>
      <xdr:spPr>
        <a:xfrm>
          <a:off x="2306320" y="1216660"/>
          <a:ext cx="2065020" cy="1256665"/>
        </a:xfrm>
        <a:prstGeom prst="roundRect">
          <a:avLst/>
        </a:prstGeom>
        <a:blipFill rotWithShape="1">
          <a:blip r:embed="rId6"/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281940</xdr:colOff>
      <xdr:row>6</xdr:row>
      <xdr:rowOff>128270</xdr:rowOff>
    </xdr:from>
    <xdr:to>
      <xdr:col>1</xdr:col>
      <xdr:colOff>1374140</xdr:colOff>
      <xdr:row>22</xdr:row>
      <xdr:rowOff>91440</xdr:rowOff>
    </xdr:to>
    <xdr:sp>
      <xdr:nvSpPr>
        <xdr:cNvPr id="9" name="Rounded Rectangle 8"/>
        <xdr:cNvSpPr/>
      </xdr:nvSpPr>
      <xdr:spPr>
        <a:xfrm>
          <a:off x="281940" y="1233170"/>
          <a:ext cx="1720850" cy="2909570"/>
        </a:xfrm>
        <a:prstGeom prst="roundRect">
          <a:avLst/>
        </a:prstGeom>
        <a:blipFill rotWithShape="1">
          <a:blip r:embed="rId6"/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p>
          <a:pPr algn="ctr"/>
          <a:endParaRPr lang="en-US"/>
        </a:p>
      </xdr:txBody>
    </xdr:sp>
    <xdr:clientData/>
  </xdr:twoCellAnchor>
  <xdr:twoCellAnchor>
    <xdr:from>
      <xdr:col>12</xdr:col>
      <xdr:colOff>279400</xdr:colOff>
      <xdr:row>15</xdr:row>
      <xdr:rowOff>107950</xdr:rowOff>
    </xdr:from>
    <xdr:to>
      <xdr:col>17</xdr:col>
      <xdr:colOff>245110</xdr:colOff>
      <xdr:row>27</xdr:row>
      <xdr:rowOff>108585</xdr:rowOff>
    </xdr:to>
    <xdr:graphicFrame>
      <xdr:nvGraphicFramePr>
        <xdr:cNvPr id="2" name="Chart 1"/>
        <xdr:cNvGraphicFramePr/>
      </xdr:nvGraphicFramePr>
      <xdr:xfrm>
        <a:off x="9137650" y="2870200"/>
        <a:ext cx="3108960" cy="2210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1727200</xdr:colOff>
      <xdr:row>15</xdr:row>
      <xdr:rowOff>50800</xdr:rowOff>
    </xdr:from>
    <xdr:to>
      <xdr:col>6</xdr:col>
      <xdr:colOff>379730</xdr:colOff>
      <xdr:row>27</xdr:row>
      <xdr:rowOff>86995</xdr:rowOff>
    </xdr:to>
    <xdr:graphicFrame>
      <xdr:nvGraphicFramePr>
        <xdr:cNvPr id="3" name="Chart 2"/>
        <xdr:cNvGraphicFramePr/>
      </xdr:nvGraphicFramePr>
      <xdr:xfrm>
        <a:off x="2355850" y="2813050"/>
        <a:ext cx="3110230" cy="2245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66040</xdr:colOff>
      <xdr:row>15</xdr:row>
      <xdr:rowOff>120650</xdr:rowOff>
    </xdr:from>
    <xdr:to>
      <xdr:col>11</xdr:col>
      <xdr:colOff>579755</xdr:colOff>
      <xdr:row>27</xdr:row>
      <xdr:rowOff>120015</xdr:rowOff>
    </xdr:to>
    <xdr:graphicFrame>
      <xdr:nvGraphicFramePr>
        <xdr:cNvPr id="4" name="Chart 3"/>
        <xdr:cNvGraphicFramePr/>
      </xdr:nvGraphicFramePr>
      <xdr:xfrm>
        <a:off x="5781040" y="2882900"/>
        <a:ext cx="3028315" cy="2209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</xdr:colOff>
      <xdr:row>29</xdr:row>
      <xdr:rowOff>81280</xdr:rowOff>
    </xdr:from>
    <xdr:to>
      <xdr:col>17</xdr:col>
      <xdr:colOff>120015</xdr:colOff>
      <xdr:row>42</xdr:row>
      <xdr:rowOff>18415</xdr:rowOff>
    </xdr:to>
    <xdr:graphicFrame>
      <xdr:nvGraphicFramePr>
        <xdr:cNvPr id="5" name="Chart 4"/>
        <xdr:cNvGraphicFramePr/>
      </xdr:nvGraphicFramePr>
      <xdr:xfrm>
        <a:off x="7642860" y="5421630"/>
        <a:ext cx="4478655" cy="2331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1760220</xdr:colOff>
      <xdr:row>29</xdr:row>
      <xdr:rowOff>141605</xdr:rowOff>
    </xdr:from>
    <xdr:to>
      <xdr:col>9</xdr:col>
      <xdr:colOff>175260</xdr:colOff>
      <xdr:row>42</xdr:row>
      <xdr:rowOff>5080</xdr:rowOff>
    </xdr:to>
    <xdr:graphicFrame>
      <xdr:nvGraphicFramePr>
        <xdr:cNvPr id="6" name="Chart 5"/>
        <xdr:cNvGraphicFramePr/>
      </xdr:nvGraphicFramePr>
      <xdr:xfrm>
        <a:off x="2388870" y="5481955"/>
        <a:ext cx="4758690" cy="2257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389255</xdr:colOff>
      <xdr:row>24</xdr:row>
      <xdr:rowOff>44450</xdr:rowOff>
    </xdr:from>
    <xdr:to>
      <xdr:col>1</xdr:col>
      <xdr:colOff>1124585</xdr:colOff>
      <xdr:row>41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Assigned_analys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signed_analys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255" y="4464050"/>
              <a:ext cx="1363980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1852295</xdr:colOff>
      <xdr:row>7</xdr:row>
      <xdr:rowOff>50165</xdr:rowOff>
    </xdr:from>
    <xdr:to>
      <xdr:col>4</xdr:col>
      <xdr:colOff>394335</xdr:colOff>
      <xdr:row>12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Prior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0945" y="1339215"/>
              <a:ext cx="1742440" cy="1015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436245</xdr:colOff>
      <xdr:row>7</xdr:row>
      <xdr:rowOff>172720</xdr:rowOff>
    </xdr:from>
    <xdr:to>
      <xdr:col>1</xdr:col>
      <xdr:colOff>1221105</xdr:colOff>
      <xdr:row>20</xdr:row>
      <xdr:rowOff>183515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" y="1461770"/>
              <a:ext cx="1413510" cy="2404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8</xdr:col>
      <xdr:colOff>179070</xdr:colOff>
      <xdr:row>6</xdr:row>
      <xdr:rowOff>37465</xdr:rowOff>
    </xdr:from>
    <xdr:to>
      <xdr:col>11</xdr:col>
      <xdr:colOff>426085</xdr:colOff>
      <xdr:row>13</xdr:row>
      <xdr:rowOff>6350</xdr:rowOff>
    </xdr:to>
    <xdr:sp>
      <xdr:nvSpPr>
        <xdr:cNvPr id="25" name="Rounded Rectangle 24"/>
        <xdr:cNvSpPr/>
      </xdr:nvSpPr>
      <xdr:spPr>
        <a:xfrm>
          <a:off x="6522720" y="1142365"/>
          <a:ext cx="2132965" cy="1257935"/>
        </a:xfrm>
        <a:prstGeom prst="roundRect">
          <a:avLst/>
        </a:prstGeom>
        <a:blipFill rotWithShape="1">
          <a:blip r:embed="rId6"/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5</xdr:col>
      <xdr:colOff>100330</xdr:colOff>
      <xdr:row>6</xdr:row>
      <xdr:rowOff>73025</xdr:rowOff>
    </xdr:from>
    <xdr:to>
      <xdr:col>7</xdr:col>
      <xdr:colOff>613410</xdr:colOff>
      <xdr:row>13</xdr:row>
      <xdr:rowOff>7620</xdr:rowOff>
    </xdr:to>
    <xdr:sp>
      <xdr:nvSpPr>
        <xdr:cNvPr id="26" name="Rounded Rectangle 25"/>
        <xdr:cNvSpPr/>
      </xdr:nvSpPr>
      <xdr:spPr>
        <a:xfrm>
          <a:off x="4558030" y="1177925"/>
          <a:ext cx="1770380" cy="1223645"/>
        </a:xfrm>
        <a:prstGeom prst="roundRect">
          <a:avLst/>
        </a:prstGeom>
        <a:blipFill rotWithShape="1">
          <a:blip r:embed="rId6"/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6350</xdr:colOff>
      <xdr:row>6</xdr:row>
      <xdr:rowOff>36195</xdr:rowOff>
    </xdr:from>
    <xdr:to>
      <xdr:col>17</xdr:col>
      <xdr:colOff>231775</xdr:colOff>
      <xdr:row>13</xdr:row>
      <xdr:rowOff>33020</xdr:rowOff>
    </xdr:to>
    <xdr:sp>
      <xdr:nvSpPr>
        <xdr:cNvPr id="27" name="Rounded Rectangle 26"/>
        <xdr:cNvSpPr/>
      </xdr:nvSpPr>
      <xdr:spPr>
        <a:xfrm>
          <a:off x="8864600" y="1141095"/>
          <a:ext cx="3368675" cy="1285875"/>
        </a:xfrm>
        <a:prstGeom prst="roundRect">
          <a:avLst/>
        </a:prstGeom>
        <a:blipFill rotWithShape="1">
          <a:blip r:embed="rId6"/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oneCellAnchor>
    <xdr:from>
      <xdr:col>5</xdr:col>
      <xdr:colOff>64770</xdr:colOff>
      <xdr:row>7</xdr:row>
      <xdr:rowOff>27940</xdr:rowOff>
    </xdr:from>
    <xdr:ext cx="1805940" cy="526415"/>
    <xdr:sp>
      <xdr:nvSpPr>
        <xdr:cNvPr id="28" name="Text Box 27"/>
        <xdr:cNvSpPr txBox="1"/>
      </xdr:nvSpPr>
      <xdr:spPr>
        <a:xfrm>
          <a:off x="4522470" y="1316990"/>
          <a:ext cx="1805940" cy="5264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 anchorCtr="0"/>
        <a:p>
          <a:pPr algn="ctr"/>
          <a:r>
            <a:rPr lang="en-US" sz="20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</a:t>
          </a:r>
          <a:r>
            <a:rPr lang="en-IN" altLang="en-US" sz="20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_Ti</a:t>
          </a:r>
          <a:r>
            <a:rPr lang="en-US" sz="20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ckets</a:t>
          </a:r>
          <a:endParaRPr lang="en-US" sz="2000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237490</xdr:colOff>
      <xdr:row>7</xdr:row>
      <xdr:rowOff>10795</xdr:rowOff>
    </xdr:from>
    <xdr:ext cx="2025015" cy="519430"/>
    <xdr:sp>
      <xdr:nvSpPr>
        <xdr:cNvPr id="30" name="Text Box 29"/>
        <xdr:cNvSpPr txBox="1"/>
      </xdr:nvSpPr>
      <xdr:spPr>
        <a:xfrm>
          <a:off x="6581140" y="1299845"/>
          <a:ext cx="2025015" cy="5194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Resolved tickets</a:t>
          </a:r>
          <a:endParaRPr lang="en-US" altLang="en-US" sz="2000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</xdr:col>
      <xdr:colOff>113030</xdr:colOff>
      <xdr:row>6</xdr:row>
      <xdr:rowOff>167640</xdr:rowOff>
    </xdr:from>
    <xdr:ext cx="3242945" cy="518795"/>
    <xdr:sp>
      <xdr:nvSpPr>
        <xdr:cNvPr id="31" name="Text Box 30"/>
        <xdr:cNvSpPr txBox="1"/>
      </xdr:nvSpPr>
      <xdr:spPr>
        <a:xfrm>
          <a:off x="8971280" y="1272540"/>
          <a:ext cx="3242945" cy="5187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Average resolution time (h</a:t>
          </a:r>
          <a:r>
            <a:rPr lang="en-IN" altLang="en-US" sz="20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rs</a:t>
          </a:r>
          <a:r>
            <a:rPr lang="en-US" sz="20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en-US" sz="2000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336550</xdr:colOff>
      <xdr:row>9</xdr:row>
      <xdr:rowOff>3810</xdr:rowOff>
    </xdr:from>
    <xdr:ext cx="1261745" cy="527685"/>
    <xdr:sp textlink="'Detailed Analysis'!$N$19">
      <xdr:nvSpPr>
        <xdr:cNvPr id="32" name="Text Box 31"/>
        <xdr:cNvSpPr txBox="1"/>
      </xdr:nvSpPr>
      <xdr:spPr>
        <a:xfrm>
          <a:off x="4794250" y="1661160"/>
          <a:ext cx="1261745" cy="527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B962C8B-B14F-4D97-AF65-F5344CB8AC3E}" type="TxLink">
            <a:rPr lang="en-IN" altLang="en-US" sz="4000">
              <a:ln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16</a:t>
          </a:fld>
          <a:endParaRPr lang="en-IN" altLang="en-US" sz="4000">
            <a:ln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408305</xdr:colOff>
      <xdr:row>8</xdr:row>
      <xdr:rowOff>182880</xdr:rowOff>
    </xdr:from>
    <xdr:ext cx="1635760" cy="527685"/>
    <xdr:sp textlink="'Detailed Analysis'!$O$19">
      <xdr:nvSpPr>
        <xdr:cNvPr id="33" name="Text Box 32"/>
        <xdr:cNvSpPr txBox="1"/>
      </xdr:nvSpPr>
      <xdr:spPr>
        <a:xfrm>
          <a:off x="6751955" y="1656080"/>
          <a:ext cx="1635760" cy="527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B962C8B-B14F-4D97-AF65-F5344CB8AC3E}" type="TxLink">
            <a:rPr lang="en-IN" altLang="en-US" sz="4000">
              <a:ln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16</a:t>
          </a:fld>
          <a:endParaRPr lang="en-IN" altLang="en-US" sz="4000">
            <a:ln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13</xdr:col>
      <xdr:colOff>46990</xdr:colOff>
      <xdr:row>8</xdr:row>
      <xdr:rowOff>157480</xdr:rowOff>
    </xdr:from>
    <xdr:ext cx="1817370" cy="606425"/>
    <xdr:sp textlink="'Detailed Analysis'!$P$19">
      <xdr:nvSpPr>
        <xdr:cNvPr id="34" name="Text Box 33"/>
        <xdr:cNvSpPr txBox="1"/>
      </xdr:nvSpPr>
      <xdr:spPr>
        <a:xfrm>
          <a:off x="9533890" y="1630680"/>
          <a:ext cx="1817370" cy="6064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B962C8B-B14F-4D97-AF65-F5344CB8AC3E}" type="TxLink">
            <a:rPr lang="en-IN" altLang="en-US" sz="4000">
              <a:ln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46.4</a:t>
          </a:fld>
          <a:endParaRPr lang="en-IN" altLang="en-US" sz="4000">
            <a:ln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154305</xdr:colOff>
      <xdr:row>1</xdr:row>
      <xdr:rowOff>33655</xdr:rowOff>
    </xdr:from>
    <xdr:ext cx="11159490" cy="814070"/>
    <xdr:sp>
      <xdr:nvSpPr>
        <xdr:cNvPr id="36" name="Rectangles 35"/>
        <xdr:cNvSpPr/>
      </xdr:nvSpPr>
      <xdr:spPr>
        <a:xfrm>
          <a:off x="782955" y="217805"/>
          <a:ext cx="11159490" cy="814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/>
        <a:p>
          <a:pPr algn="ctr"/>
          <a:r>
            <a:rPr lang="en-IN" altLang="en-US" sz="50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HELP DESK </a:t>
          </a:r>
          <a:r>
            <a:rPr lang="en-IN" altLang="en-US" sz="50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ANALYSIS DASHBOARD</a:t>
          </a:r>
          <a:endParaRPr lang="en-IN" altLang="en-US" sz="5000" b="1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1498600</xdr:colOff>
      <xdr:row>17</xdr:row>
      <xdr:rowOff>25400</xdr:rowOff>
    </xdr:from>
    <xdr:to>
      <xdr:col>9</xdr:col>
      <xdr:colOff>190500</xdr:colOff>
      <xdr:row>32</xdr:row>
      <xdr:rowOff>6350</xdr:rowOff>
    </xdr:to>
    <xdr:graphicFrame>
      <xdr:nvGraphicFramePr>
        <xdr:cNvPr id="3" name="Chart 2"/>
        <xdr:cNvGraphicFramePr/>
      </xdr:nvGraphicFramePr>
      <xdr:xfrm>
        <a:off x="3511550" y="3155950"/>
        <a:ext cx="3962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736600</xdr:colOff>
      <xdr:row>0</xdr:row>
      <xdr:rowOff>6350</xdr:rowOff>
    </xdr:from>
    <xdr:to>
      <xdr:col>8</xdr:col>
      <xdr:colOff>44450</xdr:colOff>
      <xdr:row>12</xdr:row>
      <xdr:rowOff>140335</xdr:rowOff>
    </xdr:to>
    <xdr:graphicFrame>
      <xdr:nvGraphicFramePr>
        <xdr:cNvPr id="4" name="Chart 3"/>
        <xdr:cNvGraphicFramePr/>
      </xdr:nvGraphicFramePr>
      <xdr:xfrm>
        <a:off x="3009900" y="6350"/>
        <a:ext cx="3689350" cy="2343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253365</xdr:colOff>
      <xdr:row>0</xdr:row>
      <xdr:rowOff>158115</xdr:rowOff>
    </xdr:from>
    <xdr:to>
      <xdr:col>13</xdr:col>
      <xdr:colOff>0</xdr:colOff>
      <xdr:row>13</xdr:row>
      <xdr:rowOff>44450</xdr:rowOff>
    </xdr:to>
    <xdr:graphicFrame>
      <xdr:nvGraphicFramePr>
        <xdr:cNvPr id="5" name="Chart 4"/>
        <xdr:cNvGraphicFramePr/>
      </xdr:nvGraphicFramePr>
      <xdr:xfrm>
        <a:off x="6908165" y="158115"/>
        <a:ext cx="2889885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717550</xdr:colOff>
      <xdr:row>35</xdr:row>
      <xdr:rowOff>165100</xdr:rowOff>
    </xdr:from>
    <xdr:to>
      <xdr:col>8</xdr:col>
      <xdr:colOff>25400</xdr:colOff>
      <xdr:row>50</xdr:row>
      <xdr:rowOff>146050</xdr:rowOff>
    </xdr:to>
    <xdr:graphicFrame>
      <xdr:nvGraphicFramePr>
        <xdr:cNvPr id="6" name="Chart 5"/>
        <xdr:cNvGraphicFramePr/>
      </xdr:nvGraphicFramePr>
      <xdr:xfrm>
        <a:off x="2990850" y="6610350"/>
        <a:ext cx="3689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793750</xdr:colOff>
      <xdr:row>53</xdr:row>
      <xdr:rowOff>165100</xdr:rowOff>
    </xdr:from>
    <xdr:to>
      <xdr:col>9</xdr:col>
      <xdr:colOff>609600</xdr:colOff>
      <xdr:row>68</xdr:row>
      <xdr:rowOff>146050</xdr:rowOff>
    </xdr:to>
    <xdr:graphicFrame>
      <xdr:nvGraphicFramePr>
        <xdr:cNvPr id="7" name="Chart 6"/>
        <xdr:cNvGraphicFramePr/>
      </xdr:nvGraphicFramePr>
      <xdr:xfrm>
        <a:off x="3067050" y="9925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5.6137268519" refreshedBy="417881" recordCount="150">
  <cacheSource type="worksheet">
    <worksheetSource name="Table1"/>
  </cacheSource>
  <cacheFields count="12">
    <cacheField name="Ticket_id" numFmtId="0">
      <sharedItems count="150">
        <s v="TICKET-1072"/>
        <s v="TICKET-1059"/>
        <s v="TICKET-1080"/>
        <s v="TICKET-1055"/>
        <s v="TICKET-1047"/>
        <s v="TICKET-1022"/>
        <s v="TICKET-1020"/>
        <s v="TICKET-1026"/>
        <s v="TICKET-1011"/>
        <s v="TICKET-1135"/>
        <s v="TICKET-1146"/>
        <s v="TICKET-1092"/>
        <s v="TICKET-1124"/>
        <s v="TICKET-1093"/>
        <s v="TICKET-1103"/>
        <s v="TICKET-1114"/>
        <s v="TICKET-1081"/>
        <s v="TICKET-1144"/>
        <s v="TICKET-1079"/>
        <s v="TICKET-1000"/>
        <s v="TICKET-1012"/>
        <s v="TICKET-1052"/>
        <s v="TICKET-1137"/>
        <s v="TICKET-1121"/>
        <s v="TICKET-1017"/>
        <s v="TICKET-1035"/>
        <s v="TICKET-1018"/>
        <s v="TICKET-1102"/>
        <s v="TICKET-1062"/>
        <s v="TICKET-1048"/>
        <s v="TICKET-1019"/>
        <s v="TICKET-1027"/>
        <s v="TICKET-1007"/>
        <s v="TICKET-1045"/>
        <s v="TICKET-1067"/>
        <s v="TICKET-1084"/>
        <s v="TICKET-1008"/>
        <s v="TICKET-1021"/>
        <s v="TICKET-1014"/>
        <s v="TICKET-1087"/>
        <s v="TICKET-1032"/>
        <s v="TICKET-1119"/>
        <s v="TICKET-1024"/>
        <s v="TICKET-1108"/>
        <s v="TICKET-1090"/>
        <s v="TICKET-1109"/>
        <s v="TICKET-1025"/>
        <s v="TICKET-1116"/>
        <s v="TICKET-1110"/>
        <s v="TICKET-1054"/>
        <s v="TICKET-1148"/>
        <s v="TICKET-1127"/>
        <s v="TICKET-1077"/>
        <s v="TICKET-1066"/>
        <s v="TICKET-1120"/>
        <s v="TICKET-1076"/>
        <s v="TICKET-1133"/>
        <s v="TICKET-1070"/>
        <s v="TICKET-1057"/>
        <s v="TICKET-1013"/>
        <s v="TICKET-1050"/>
        <s v="TICKET-1078"/>
        <s v="TICKET-1015"/>
        <s v="TICKET-1117"/>
        <s v="TICKET-1071"/>
        <s v="TICKET-1094"/>
        <s v="TICKET-1095"/>
        <s v="TICKET-1097"/>
        <s v="TICKET-1042"/>
        <s v="TICKET-1107"/>
        <s v="TICKET-1003"/>
        <s v="TICKET-1083"/>
        <s v="TICKET-1122"/>
        <s v="TICKET-1085"/>
        <s v="TICKET-1043"/>
        <s v="TICKET-1099"/>
        <s v="TICKET-1149"/>
        <s v="TICKET-1051"/>
        <s v="TICKET-1056"/>
        <s v="TICKET-1063"/>
        <s v="TICKET-1125"/>
        <s v="TICKET-1044"/>
        <s v="TICKET-1105"/>
        <s v="TICKET-1143"/>
        <s v="TICKET-1118"/>
        <s v="TICKET-1005"/>
        <s v="TICKET-1140"/>
        <s v="TICKET-1091"/>
        <s v="TICKET-1016"/>
        <s v="TICKET-1058"/>
        <s v="TICKET-1074"/>
        <s v="TICKET-1049"/>
        <s v="TICKET-1082"/>
        <s v="TICKET-1131"/>
        <s v="TICKET-1037"/>
        <s v="TICKET-1096"/>
        <s v="TICKET-1039"/>
        <s v="TICKET-1134"/>
        <s v="TICKET-1053"/>
        <s v="TICKET-1106"/>
        <s v="TICKET-1100"/>
        <s v="TICKET-1065"/>
        <s v="TICKET-1141"/>
        <s v="TICKET-1123"/>
        <s v="TICKET-1138"/>
        <s v="TICKET-1113"/>
        <s v="TICKET-1139"/>
        <s v="TICKET-1006"/>
        <s v="TICKET-1086"/>
        <s v="TICKET-1034"/>
        <s v="TICKET-1031"/>
        <s v="TICKET-1068"/>
        <s v="TICKET-1126"/>
        <s v="TICKET-1060"/>
        <s v="TICKET-1010"/>
        <s v="TICKET-1029"/>
        <s v="TICKET-1075"/>
        <s v="TICKET-1112"/>
        <s v="TICKET-1111"/>
        <s v="TICKET-1023"/>
        <s v="TICKET-1046"/>
        <s v="TICKET-1030"/>
        <s v="TICKET-1145"/>
        <s v="TICKET-1038"/>
        <s v="TICKET-1001"/>
        <s v="TICKET-1089"/>
        <s v="TICKET-1147"/>
        <s v="TICKET-1073"/>
        <s v="TICKET-1004"/>
        <s v="TICKET-1115"/>
        <s v="TICKET-1002"/>
        <s v="TICKET-1033"/>
        <s v="TICKET-1040"/>
        <s v="TICKET-1104"/>
        <s v="TICKET-1129"/>
        <s v="TICKET-1069"/>
        <s v="TICKET-1132"/>
        <s v="TICKET-1036"/>
        <s v="TICKET-1128"/>
        <s v="TICKET-1064"/>
        <s v="TICKET-1009"/>
        <s v="TICKET-1061"/>
        <s v="TICKET-1130"/>
        <s v="TICKET-1101"/>
        <s v="TICKET-1088"/>
        <s v="TICKET-1142"/>
        <s v="TICKET-1041"/>
        <s v="TICKET-1136"/>
        <s v="TICKET-1098"/>
        <s v="TICKET-1028"/>
      </sharedItems>
    </cacheField>
    <cacheField name="Submission_date" numFmtId="181">
      <sharedItems containsSemiMixedTypes="0" containsString="0" containsNonDate="0" containsDate="1" minDate="2025-06-18T07:42:24" maxDate="2025-09-15T13:02:57" count="150">
        <d v="2025-06-18T07:42:24"/>
        <d v="2025-06-19T06:37:43"/>
        <d v="2025-06-19T16:43:35"/>
        <d v="2025-06-21T01:06:48"/>
        <d v="2025-06-22T15:23:41"/>
        <d v="2025-06-22T23:29:46"/>
        <d v="2025-06-23T22:49:38"/>
        <d v="2025-06-24T00:26:51"/>
        <d v="2025-06-24T01:56:19"/>
        <d v="2025-06-24T05:57:14"/>
        <d v="2025-06-24T11:03:22"/>
        <d v="2025-06-24T12:26:10"/>
        <d v="2025-06-25T06:03:59"/>
        <d v="2025-06-25T21:27:43"/>
        <d v="2025-06-25T22:36:03"/>
        <d v="2025-06-26T06:39:15"/>
        <d v="2025-06-27T00:50:45"/>
        <d v="2025-06-27T03:04:20"/>
        <d v="2025-06-27T20:58:34"/>
        <d v="2025-06-27T22:36:16"/>
        <d v="2025-06-28T09:51:47"/>
        <d v="2025-06-29T02:21:50"/>
        <d v="2025-06-29T09:14:35"/>
        <d v="2025-06-29T20:08:30"/>
        <d v="2025-06-30T16:42:14"/>
        <d v="2025-06-30T17:48:03"/>
        <d v="2025-06-30T23:03:04"/>
        <d v="2025-07-01T08:49:20"/>
        <d v="2025-07-01T16:39:40"/>
        <d v="2025-07-03T03:12:43"/>
        <d v="2025-07-03T07:27:15"/>
        <d v="2025-07-03T19:29:05"/>
        <d v="2025-07-05T07:43:28"/>
        <d v="2025-07-05T09:41:54"/>
        <d v="2025-07-06T02:18:19"/>
        <d v="2025-07-06T10:09:04"/>
        <d v="2025-07-07T16:41:14"/>
        <d v="2025-07-08T11:34:57"/>
        <d v="2025-07-09T22:32:58"/>
        <d v="2025-07-10T03:11:23"/>
        <d v="2025-07-11T18:10:39"/>
        <d v="2025-07-12T00:15:34"/>
        <d v="2025-07-12T03:37:37"/>
        <d v="2025-07-12T06:57:35"/>
        <d v="2025-07-12T12:04:37"/>
        <d v="2025-07-13T00:24:13"/>
        <d v="2025-07-13T05:42:50"/>
        <d v="2025-07-14T03:29:18"/>
        <d v="2025-07-14T05:56:24"/>
        <d v="2025-07-15T09:00:06"/>
        <d v="2025-07-16T14:22:14"/>
        <d v="2025-07-17T15:23:19"/>
        <d v="2025-07-17T15:42:38"/>
        <d v="2025-07-18T06:21:58"/>
        <d v="2025-07-19T13:02:22"/>
        <d v="2025-07-20T10:31:23"/>
        <d v="2025-07-21T07:07:14"/>
        <d v="2025-07-21T21:58:21"/>
        <d v="2025-07-22T08:29:35"/>
        <d v="2025-07-22T09:08:54"/>
        <d v="2025-07-23T08:22:42"/>
        <d v="2025-07-23T19:59:04"/>
        <d v="2025-07-23T22:34:11"/>
        <d v="2025-07-24T06:40:03"/>
        <d v="2025-07-24T12:55:27"/>
        <d v="2025-07-25T15:06:41"/>
        <d v="2025-07-25T17:47:29"/>
        <d v="2025-07-25T21:16:19"/>
        <d v="2025-07-28T00:42:24"/>
        <d v="2025-07-28T14:54:12"/>
        <d v="2025-07-28T17:47:34"/>
        <d v="2025-07-29T01:49:12"/>
        <d v="2025-07-29T14:50:17"/>
        <d v="2025-07-30T04:23:34"/>
        <d v="2025-07-30T21:37:33"/>
        <d v="2025-07-31T00:15:23"/>
        <d v="2025-07-31T04:12:39"/>
        <d v="2025-07-31T19:51:43"/>
        <d v="2025-08-02T07:52:13"/>
        <d v="2025-08-02T07:57:09"/>
        <d v="2025-08-02T18:27:58"/>
        <d v="2025-08-03T03:02:33"/>
        <d v="2025-08-03T06:45:06"/>
        <d v="2025-08-03T06:49:31"/>
        <d v="2025-08-03T22:42:23"/>
        <d v="2025-08-04T20:32:40"/>
        <d v="2025-08-05T10:58:02"/>
        <d v="2025-08-06T04:36:43"/>
        <d v="2025-08-06T11:52:05"/>
        <d v="2025-08-06T13:42:51"/>
        <d v="2025-08-08T23:17:56"/>
        <d v="2025-08-09T17:51:19"/>
        <d v="2025-08-10T11:17:27"/>
        <d v="2025-08-10T12:29:53"/>
        <d v="2025-08-11T10:56:36"/>
        <d v="2025-08-12T17:49:45"/>
        <d v="2025-08-14T20:30:07"/>
        <d v="2025-08-15T01:02:50"/>
        <d v="2025-08-15T20:41:48"/>
        <d v="2025-08-17T12:18:02"/>
        <d v="2025-08-17T13:13:44"/>
        <d v="2025-08-17T19:11:16"/>
        <d v="2025-08-18T10:22:03"/>
        <d v="2025-08-19T01:11:31"/>
        <d v="2025-08-19T13:22:46"/>
        <d v="2025-08-20T11:19:48"/>
        <d v="2025-08-21T14:38:53"/>
        <d v="2025-08-22T10:38:16"/>
        <d v="2025-08-23T05:18:39"/>
        <d v="2025-08-24T17:06:08"/>
        <d v="2025-08-24T23:58:58"/>
        <d v="2025-08-25T22:46:50"/>
        <d v="2025-08-26T00:22:43"/>
        <d v="2025-08-27T11:05:38"/>
        <d v="2025-08-27T13:20:02"/>
        <d v="2025-08-27T21:57:13"/>
        <d v="2025-08-28T01:48:14"/>
        <d v="2025-08-28T08:02:11"/>
        <d v="2025-08-28T11:29:55"/>
        <d v="2025-08-29T12:27:53"/>
        <d v="2025-08-30T13:43:06"/>
        <d v="2025-08-30T20:17:04"/>
        <d v="2025-08-31T15:49:39"/>
        <d v="2025-09-01T16:20:12"/>
        <d v="2025-09-01T19:27:59"/>
        <d v="2025-09-02T15:20:46"/>
        <d v="2025-09-02T16:56:42"/>
        <d v="2025-09-03T02:34:13"/>
        <d v="2025-09-03T21:46:09"/>
        <d v="2025-09-04T00:02:17"/>
        <d v="2025-09-04T09:32:03"/>
        <d v="2025-09-04T19:33:03"/>
        <d v="2025-09-05T05:49:39"/>
        <d v="2025-09-06T06:19:01"/>
        <d v="2025-09-06T17:30:19"/>
        <d v="2025-09-07T00:30:29"/>
        <d v="2025-09-07T02:38:17"/>
        <d v="2025-09-09T08:46:26"/>
        <d v="2025-09-09T17:02:08"/>
        <d v="2025-09-10T05:58:12"/>
        <d v="2025-09-10T14:49:33"/>
        <d v="2025-09-10T20:19:38"/>
        <d v="2025-09-10T20:54:16"/>
        <d v="2025-09-11T12:55:11"/>
        <d v="2025-09-12T18:58:40"/>
        <d v="2025-09-13T16:20:39"/>
        <d v="2025-09-13T18:26:30"/>
        <d v="2025-09-14T17:50:13"/>
        <d v="2025-09-14T19:22:48"/>
        <d v="2025-09-15T13:02:57"/>
      </sharedItems>
    </cacheField>
    <cacheField name="Resolution_date" numFmtId="181">
      <sharedItems containsSemiMixedTypes="0" containsString="0" containsNonDate="0" containsDate="1" minDate="2025-06-19T21:32:31" maxDate="2025-09-17T23:47:19" count="150">
        <d v="2025-06-19T21:32:31"/>
        <d v="2025-06-20T14:17:59"/>
        <d v="2025-06-25T22:32:38"/>
        <d v="2025-06-22T17:47:48"/>
        <d v="2025-06-27T12:57:19"/>
        <d v="2025-06-23T16:34:14"/>
        <d v="2025-06-25T11:06:40"/>
        <d v="2025-06-24T12:14:52"/>
        <d v="2025-06-24T05:46:33"/>
        <d v="2025-06-29T00:46:12"/>
        <d v="2025-06-24T18:54:19"/>
        <d v="2025-06-26T10:49:37"/>
        <d v="2025-06-25T18:46:33"/>
        <d v="2025-06-29T07:08:52"/>
        <d v="2025-06-26T09:59:45"/>
        <d v="2025-06-26T21:07:28"/>
        <d v="2025-07-01T10:00:38"/>
        <d v="2025-06-27T15:18:06"/>
        <d v="2025-07-01T20:08:25"/>
        <d v="2025-06-28T03:46:41"/>
        <d v="2025-06-29T02:58:41"/>
        <d v="2025-06-29T17:27:46"/>
        <d v="2025-06-30T23:16:51"/>
        <d v="2025-06-30T10:31:43"/>
        <d v="2025-07-02T20:37:19"/>
        <d v="2025-07-01T19:36:47"/>
        <d v="2025-07-04T11:48:25"/>
        <d v="2025-07-02T11:20:43"/>
        <d v="2025-07-02T16:21:43"/>
        <d v="2025-07-03T15:39:54"/>
        <d v="2025-07-04T23:58:39"/>
        <d v="2025-07-05T17:15:14"/>
        <d v="2025-07-09T20:26:19"/>
        <d v="2025-07-05T21:04:57"/>
        <d v="2025-07-07T13:03:00"/>
        <d v="2025-07-11T00:20:43"/>
        <d v="2025-07-08T10:04:28"/>
        <d v="2025-07-10T09:25:12"/>
        <d v="2025-07-10T01:11:32"/>
        <d v="2025-07-10T23:12:02"/>
        <d v="2025-07-17T06:40:38"/>
        <d v="2025-07-12T19:05:17"/>
        <d v="2025-07-16T09:42:35"/>
        <d v="2025-07-12T11:56:19"/>
        <d v="2025-07-13T06:22:20"/>
        <d v="2025-07-19T22:24:35"/>
        <d v="2025-07-14T19:35:59"/>
        <d v="2025-07-15T11:50:20"/>
        <d v="2025-07-14T12:35:51"/>
        <d v="2025-07-15T19:03:10"/>
        <d v="2025-07-17T16:50:12"/>
        <d v="2025-07-22T01:23:32"/>
        <d v="2025-07-17T22:40:18"/>
        <d v="2025-07-23T20:05:28"/>
        <d v="2025-07-20T07:25:23"/>
        <d v="2025-07-20T14:11:12"/>
        <d v="2025-07-21T17:05:13"/>
        <d v="2025-07-22T01:11:24"/>
        <d v="2025-07-29T06:48:58"/>
        <d v="2025-07-26T15:54:44"/>
        <d v="2025-07-27T23:09:54"/>
        <d v="2025-07-26T11:29:43"/>
        <d v="2025-07-24T01:20:01"/>
        <d v="2025-07-26T02:18:46"/>
        <d v="2025-07-25T08:58:26"/>
        <d v="2025-07-30T00:43:14"/>
        <d v="2025-07-26T21:49:20"/>
        <d v="2025-08-01T13:28:59"/>
        <d v="2025-08-03T11:00:27"/>
        <d v="2025-07-31T08:11:11"/>
        <d v="2025-07-29T01:38:19"/>
        <d v="2025-07-31T13:26:15"/>
        <d v="2025-07-30T09:24:48"/>
        <d v="2025-07-30T13:08:10"/>
        <d v="2025-07-30T23:09:44"/>
        <d v="2025-07-31T09:04:04"/>
        <d v="2025-08-01T04:13:25"/>
        <d v="2025-08-07T01:25:06"/>
        <d v="2025-08-03T14:28:34"/>
        <d v="2025-08-02T15:55:37"/>
        <d v="2025-08-03T12:11:22"/>
        <d v="2025-08-03T07:10:24"/>
        <d v="2025-08-05T16:41:24"/>
        <d v="2025-08-06T22:49:37"/>
        <d v="2025-08-10T12:59:57"/>
        <d v="2025-08-10T09:52:42"/>
        <d v="2025-08-06T01:50:41"/>
        <d v="2025-08-12T11:09:01"/>
        <d v="2025-08-11T08:18:53"/>
        <d v="2025-08-08T07:16:37"/>
        <d v="2025-08-14T23:19:46"/>
        <d v="2025-08-10T20:32:46"/>
        <d v="2025-08-12T08:21:18"/>
        <d v="2025-08-14T09:20:30"/>
        <d v="2025-08-17T16:07:19"/>
        <d v="2025-08-14T13:34:20"/>
        <d v="2025-08-15T08:44:19"/>
        <d v="2025-08-22T00:38:38"/>
        <d v="2025-08-16T09:53:39"/>
        <d v="2025-08-18T18:29:37"/>
        <d v="2025-08-17T15:17:50"/>
        <d v="2025-08-18T09:55:36"/>
        <d v="2025-08-18T23:14:10"/>
        <d v="2025-08-20T19:06:33"/>
        <d v="2025-08-20T12:41:10"/>
        <d v="2025-08-20T13:31:35"/>
        <d v="2025-08-27T10:24:43"/>
        <d v="2025-08-23T14:11:49"/>
        <d v="2025-08-24T16:37:11"/>
        <d v="2025-08-30T19:43:21"/>
        <d v="2025-08-25T07:35:19"/>
        <d v="2025-08-29T05:16:59"/>
        <d v="2025-08-29T23:04:42"/>
        <d v="2025-08-28T11:49:50"/>
        <d v="2025-09-02T16:28:31"/>
        <d v="2025-08-29T06:38:57"/>
        <d v="2025-08-28T09:40:58"/>
        <d v="2025-09-02T04:40:56"/>
        <d v="2025-09-04T10:40:12"/>
        <d v="2025-08-31T04:23:45"/>
        <d v="2025-09-01T11:41:59"/>
        <d v="2025-09-06T02:38:11"/>
        <d v="2025-08-31T17:50:14"/>
        <d v="2025-09-02T02:43:04"/>
        <d v="2025-09-03T07:18:06"/>
        <d v="2025-09-08T16:21:32"/>
        <d v="2025-09-06T05:01:09"/>
        <d v="2025-09-03T10:40:49"/>
        <d v="2025-09-04T06:53:07"/>
        <d v="2025-09-08T17:50:48"/>
        <d v="2025-09-05T23:50:37"/>
        <d v="2025-09-10T05:28:47"/>
        <d v="2025-09-06T22:59:27"/>
        <d v="2025-09-06T10:36:27"/>
        <d v="2025-09-08T16:09:05"/>
        <d v="2025-09-08T00:37:01"/>
        <d v="2025-09-10T14:05:49"/>
        <d v="2025-09-13T06:18:49"/>
        <d v="2025-09-10T01:18:37"/>
        <d v="2025-09-10T14:01:55"/>
        <d v="2025-09-11T19:58:37"/>
        <d v="2025-09-12T10:03:29"/>
        <d v="2025-09-12T16:37:10"/>
        <d v="2025-09-13T06:31:30"/>
        <d v="2025-09-14T02:31:59"/>
        <d v="2025-09-14T21:34:39"/>
        <d v="2025-09-14T19:22:39"/>
        <d v="2025-09-17T23:47:19"/>
        <d v="2025-09-14T22:26:30"/>
        <d v="2025-09-17T07:57:18"/>
      </sharedItems>
    </cacheField>
    <cacheField name="Category" numFmtId="0">
      <sharedItems count="7">
        <s v="Network"/>
        <s v="Software"/>
        <s v="Access"/>
        <s v="Security"/>
        <s v="Billing"/>
        <s v="Other"/>
        <s v="Hardware"/>
      </sharedItems>
    </cacheField>
    <cacheField name="Assigned_analyst" numFmtId="0">
      <sharedItems count="10">
        <s v="Adam Stone"/>
        <s v="Autumn Ryan"/>
        <s v="Amanda White"/>
        <s v="Tanya Jones"/>
        <s v="Janice Burns"/>
        <s v="Natasha Harris"/>
        <s v="Cynthia Rich"/>
        <s v="Marvin West"/>
        <s v="Toni Wiley"/>
        <s v="Sheila Ball"/>
      </sharedItems>
    </cacheField>
    <cacheField name="Description" numFmtId="0">
      <sharedItems count="150">
        <s v="Can't connect to the Wi-Fi. It's showing 'No internet access'. Alone skill foot benefit."/>
        <s v="Application X is crashing every time I open it. Skin subject purpose baby training."/>
        <s v="Application X is crashing every time I open it. Center worry nor whole."/>
        <s v="I'm locked out of my account and can't reset my password. Idea enter expert decision something."/>
        <s v="I'm locked out of my account and can't reset my password. Decide stuff agree national politics current son."/>
        <s v="Application X is crashing every time I open it. Another such apply table let."/>
        <s v="Application X is crashing every time I open it. Nice then management."/>
        <s v="Can't connect to the Wi-Fi. It's showing 'No internet access'. Individual herself decide generation."/>
        <s v="Can't connect to the Wi-Fi. It's showing 'No internet access'. Maintain without college strong few not week."/>
        <s v="Foreign sign be money cup raise keep. Right scene market."/>
        <s v="Can't connect to the Wi-Fi. It's showing 'No internet access'. Should that nation can difficult nice."/>
        <s v="Can't connect to the Wi-Fi. It's showing 'No internet access'. Life change act. Through imagine again whole."/>
        <s v="Police machine star. Computer lead control across blue eye force. Parent set professor sit couple."/>
        <s v="Including development attack wide. Concern his environment attack program rest team."/>
        <s v="Application X is crashing every time I open it. Represent senior his finish include nothing."/>
        <s v="Something million activity. Interview under cover career under. Can address show public."/>
        <s v="I'm locked out of my account and can't reset my password. Miss son responsibility hour."/>
        <s v="Application X is crashing every time I open it. These drive president building."/>
        <s v="Can't connect to the Wi-Fi. It's showing 'No internet access'. Agree begin guess ask choice low themselves born."/>
        <s v="Dream part subject until full. Brother century suddenly above. Six eight benefit animal move best."/>
        <s v="Can't connect to the Wi-Fi. It's showing 'No internet access'. Official human task door century energy Mr."/>
        <s v="Application X is crashing every time I open it. Where culture site value set."/>
        <s v="My laptop's keyboard isn't working properly, some keys are stuck. Ago his against point garden drug."/>
        <s v="I'm locked out of my account and can't reset my password. Purpose almost nature create authority company."/>
        <s v="Thought national word picture each deep."/>
        <s v="My laptop's keyboard isn't working properly, some keys are stuck. Science bad news pressure anything probably save."/>
        <s v="Can't connect to the Wi-Fi. It's showing 'No internet access'. Card series research else cup though artist."/>
        <s v="Any today within none hot again green. Remember attack event view father."/>
        <s v="Application X is crashing every time I open it. Food pass energy fund need read anything."/>
        <s v="Can't connect to the Wi-Fi. It's showing 'No internet access'. Phone interview worker could."/>
        <s v="My laptop's keyboard isn't working properly, some keys are stuck. Young up grow after offer east region would."/>
        <s v="Yourself floor foot character choose. Brother prepare but film key name."/>
        <s v="Application X is crashing every time I open it. Here bill leg region training. Grow new may."/>
        <s v="Application X is crashing every time I open it. American computer let go event."/>
        <s v="Can't connect to the Wi-Fi. It's showing 'No internet access'. Represent safe scene wall dog."/>
        <s v="My laptop's keyboard isn't working properly, some keys are stuck. Perform author more owner girl message."/>
        <s v="My laptop's keyboard isn't working properly, some keys are stuck. Common maintain theory involve ok detail."/>
        <s v="Application X is crashing every time I open it. Water act involve follow hot."/>
        <s v="Application X is crashing every time I open it. Summer yard maintain fire ask eight."/>
        <s v="My laptop's keyboard isn't working properly, some keys are stuck. Whole material thus despite firm more."/>
        <s v="Can't connect to the Wi-Fi. It's showing 'No internet access'. Could north state feel others participant."/>
        <s v="My laptop's keyboard isn't working properly, some keys are stuck. Cup money work certainly color."/>
        <s v="Can't connect to the Wi-Fi. It's showing 'No internet access'. Race Republican expect east might collection."/>
        <s v="My laptop's keyboard isn't working properly, some keys are stuck. At bag continue."/>
        <s v="Application X is crashing every time I open it. Usually career attention realize."/>
        <s v="Application X is crashing every time I open it. Without pass book tend."/>
        <s v="Application X is crashing every time I open it. Total maintain service writer."/>
        <s v="Application X is crashing every time I open it. Toward ago director condition food share meet."/>
        <s v="I'm locked out of my account and can't reset my password. Right where add."/>
        <s v="Can't connect to the Wi-Fi. It's showing 'No internet access'. Option name including."/>
        <s v="You reflect radio. Especially speech wish interesting wife."/>
        <s v="Application X is crashing every time I open it. Gas mother rate wind fight success medical."/>
        <s v="Writer city suffer within important recently difference. Wait only relationship free."/>
        <s v="My laptop's keyboard isn't working properly, some keys are stuck. Someone poor mission fill free."/>
        <s v="Clear late win beat. Those arm say year him science door."/>
        <s v="Application X is crashing every time I open it. Candidate push mind exactly feel."/>
        <s v="I'm locked out of my account and can't reset my password. Maintain tree story research hair why."/>
        <s v="My laptop's keyboard isn't working properly, some keys are stuck. Bad past glass strategy. Above skin station."/>
        <s v="Weight go sort sign law response since. Sister other actually Mrs fight everything get."/>
        <s v="Application X is crashing every time I open it. Spring operation performance glass choice kind."/>
        <s v="If forget newspaper behavior note put. Almost affect entire. Trial set capital real."/>
        <s v="Application X is crashing every time I open it. Form customer bill interest remember which."/>
        <s v="Application X is crashing every time I open it. Least check between event. Can brother two form."/>
        <s v="I'm locked out of my account and can't reset my password. For we when drive. Start identify now throw."/>
        <s v="Application X is crashing every time I open it. Tv control generation away public remain."/>
        <s v="I'm locked out of my account and can't reset my password. Another collection another many."/>
        <s v="Compare or at environmental. Six what them fall. Husband certain institution phone resource blood."/>
        <s v="My laptop's keyboard isn't working properly, some keys are stuck. Rich fire power city. Water career next relate."/>
        <s v="Physical business information._x000a_Activity else house another. Still protect admit answer."/>
        <s v="My laptop's keyboard isn't working properly, some keys are stuck. Produce require line letter listen often."/>
        <s v="My laptop's keyboard isn't working properly, some keys are stuck. Tree culture above effort more national whether."/>
        <s v="Public husband return country service very. Be exactly time firm yard price bad."/>
        <s v="Application X is crashing every time I open it. Garden better chance impact where how member."/>
        <s v="I'm locked out of my account and can't reset my password. Church stop environment."/>
        <s v="Application X is crashing every time I open it. Anything despite not."/>
        <s v="My laptop's keyboard isn't working properly, some keys are stuck. Themselves big matter happy small."/>
        <s v="My laptop's keyboard isn't working properly, some keys are stuck. Event pattern factor deep manager work."/>
        <s v="Application X is crashing every time I open it. My sound short."/>
        <s v="Through culture similar finally. Oil world money about fine street small."/>
        <s v="I'm locked out of my account and can't reset my password. Agreement news significant cultural agree."/>
        <s v="Group resource dinner knowledge scientist Mr. Police simply enter training too."/>
        <s v="My laptop's keyboard isn't working properly, some keys are stuck. Film answer tax different carry represent."/>
        <s v="Can't connect to the Wi-Fi. It's showing 'No internet access'. Hair job save son."/>
        <s v="My laptop's keyboard isn't working properly, some keys are stuck. Effort to since question."/>
        <s v="Even focus animal civil quality lay skill. Need maybe former return."/>
        <s v="Application X is crashing every time I open it. Sport should network realize relate very voice."/>
        <s v="My laptop's keyboard isn't working properly, some keys are stuck. Serious simply mind cost movie actually."/>
        <s v="Application X is crashing every time I open it. Firm tonight statement feel Mrs music."/>
        <s v="Application X is crashing every time I open it. Resource in affect charge customer accept dream."/>
        <s v="Particular ask company nearly exist exactly friend."/>
        <s v="Lay support mouth control understand could. Husband for evening upon involve."/>
        <s v="Can't connect to the Wi-Fi. It's showing 'No internet access'. Together life least mission."/>
        <s v="Application X is crashing every time I open it. Develop course foreign no either."/>
        <s v="Act believe heavy watch best game part. Too language mean. Cut age personal resource."/>
        <s v="Rate play media air. Trade thank hundred choice reduce remember possible us."/>
        <s v="I'm locked out of my account and can't reset my password. Medical let door front. Law end always."/>
        <s v="I'm locked out of my account and can't reset my password. Point fine stop radio chair tree career scene."/>
        <s v="Memory process group arm attack indicate mother. View three prepare by."/>
        <s v="Application X is crashing every time I open it. Go claim billion small experience old."/>
        <s v="Growth middle establish public."/>
        <s v="Application X is crashing every time I open it. Agent will respond help."/>
        <s v="Can't connect to the Wi-Fi. It's showing 'No internet access'. Child as debate economy."/>
        <s v="My laptop's keyboard isn't working properly, some keys are stuck. Social approach mother white."/>
        <s v="Can't connect to the Wi-Fi. It's showing 'No internet access'. Bag without else red. Able year decision others."/>
        <s v="Application X is crashing every time I open it. Any state food citizen."/>
        <s v="My laptop's keyboard isn't working properly, some keys are stuck. Chance place build body population."/>
        <s v="Can't connect to the Wi-Fi. It's showing 'No internet access'. He particularly begin save area finally word."/>
        <s v="I'm locked out of my account and can't reset my password. If rather year suffer wrong."/>
        <s v="Application X is crashing every time I open it. Everyone body modern feeling shake loss."/>
        <s v="Application X is crashing every time I open it. Bag half join treat water by affect."/>
        <s v="Application X is crashing every time I open it. Market growth film."/>
        <s v="Application X is crashing every time I open it. Claim success those baby."/>
        <s v="My laptop's keyboard isn't working properly, some keys are stuck. Go wear understand relate."/>
        <s v="My laptop's keyboard isn't working properly, some keys are stuck. Than none office improve."/>
        <s v="Application X is crashing every time I open it. Structure this woman born."/>
        <s v="Application X is crashing every time I open it. Southern beat general first much hotel agency."/>
        <s v="Company month civil season include. Onto life for both little."/>
        <s v="Plant attack should. Drive international today. Pretty statement her upon nation."/>
        <s v="Application X is crashing every time I open it. Argue team senior low training."/>
        <s v="Application X is crashing every time I open it. Senior per draw day mention sea quickly."/>
        <s v="Can't connect to the Wi-Fi. It's showing 'No internet access'. Build oil wait community less happen."/>
        <s v="Can't connect to the Wi-Fi. It's showing 'No internet access'. Cup government by life reduce each customer."/>
        <s v="Suddenly effort she without without."/>
        <s v="Application X is crashing every time I open it. Effort avoid door shoulder cut."/>
        <s v="Application X is crashing every time I open it. Lead how phone also score player later blue."/>
        <s v="Application X is crashing every time I open it. Big season the."/>
        <s v="Look scene real owner agent whose specific. Along they yourself character year or behind."/>
        <s v="Media respond them indicate. Up movie television stop. Garden ten city already close."/>
        <s v="Application X is crashing every time I open it. Order wrong fight foreign bad house pick."/>
        <s v="I'm locked out of my account and can't reset my password. Receive nature option oil read trouble."/>
        <s v="Black attack cold would page. Reality she war a chance. Physical hour Mr item red agreement for."/>
        <s v="Follow chair add finally these plan staff. Across shoulder school free."/>
        <s v="Can't connect to the Wi-Fi. It's showing 'No internet access'. Simple practice operation move put."/>
        <s v="She certain boy build. Test bag country president environment."/>
        <s v="Draw once season talk forward. Decision partner north realize finish one question."/>
        <s v="Application X is crashing every time I open it. Term lot their. Dark itself deal race Democrat."/>
        <s v="Year name message voice data. Protect word up today. Break drop already life."/>
        <s v="Application X is crashing every time I open it. Fund project find law identify close worker."/>
        <s v="Can't connect to the Wi-Fi. It's showing 'No internet access'. These entire million eat play sit."/>
        <s v="I'm locked out of my account and can't reset my password. Especially under always tend teacher build."/>
        <s v="Application X is crashing every time I open it. Responsibility again recently traditional word."/>
        <s v="Application X is crashing every time I open it. With because article scene father black."/>
        <s v="Catch travel form bar pretty himself team. Light suffer evidence land ok may guy."/>
        <s v="Application X is crashing every time I open it. Short commercial everybody difficult change."/>
        <s v="Application X is crashing every time I open it. Until statement century seat vote never."/>
        <s v="Can't connect to the Wi-Fi. It's showing 'No internet access'. Enter room up sound nature."/>
        <s v="My laptop's keyboard isn't working properly, some keys are stuck. Firm discuss audience say amount."/>
        <s v="My laptop's keyboard isn't working properly, some keys are stuck. Certain six among before."/>
        <s v="Application X is crashing every time I open it. Result happy song want finish stuff."/>
        <s v="Successful radio play network yet. Fill director direction ready white."/>
      </sharedItems>
    </cacheField>
    <cacheField name="Priority" numFmtId="0">
      <sharedItems count="4">
        <s v="Medium"/>
        <s v="Low"/>
        <s v="High"/>
        <s v="Critical"/>
      </sharedItems>
    </cacheField>
    <cacheField name="KeyWord" numFmtId="0">
      <sharedItems count="9">
        <s v="Wi-fi"/>
        <s v="open"/>
        <s v="password"/>
        <s v="sign"/>
        <s v="Others"/>
        <s v="laptop's"/>
        <s v="password, sign"/>
        <s v="network, open"/>
        <s v="network"/>
      </sharedItems>
    </cacheField>
    <cacheField name="Resolution_time_hours2" numFmtId="0">
      <sharedItems containsSemiMixedTypes="0" containsString="0" containsNumber="1" minValue="1.53657100576675" maxValue="167.596633418289" count="150">
        <n v="37.8353060692898"/>
        <n v="31.670991607185"/>
        <n v="149.817657912732"/>
        <n v="40.68329533824"/>
        <n v="117.560771180957"/>
        <n v="17.074626253685"/>
        <n v="36.284043696709"/>
        <n v="11.8001936323126"/>
        <n v="3.83722528454382"/>
        <n v="114.8162920014"/>
        <n v="7.84935570729431"/>
        <n v="46.3909913138486"/>
        <n v="12.7094144656439"/>
        <n v="81.6857094446314"/>
        <n v="11.395052487147"/>
        <n v="14.4702719500638"/>
        <n v="105.164628878818"/>
        <n v="12.2294591835234"/>
        <n v="95.1639504127088"/>
        <n v="5.1735193519271"/>
        <n v="17.1150377514423"/>
        <n v="15.0989359592786"/>
        <n v="38.0376333544264"/>
        <n v="14.3870600377559"/>
        <n v="51.9180000439519"/>
        <n v="25.8122752119089"/>
        <n v="84.7557371626608"/>
        <n v="26.5230772534269"/>
        <n v="23.7006682272186"/>
        <n v="12.4531287871068"/>
        <n v="40.5232018885436"/>
        <n v="45.7690493494738"/>
        <n v="108.714313062723"/>
        <n v="11.3842405258329"/>
        <n v="34.7448431113735"/>
        <n v="110.194225304411"/>
        <n v="17.3873580847867"/>
        <n v="45.8376760070678"/>
        <n v="2.64269829215482"/>
        <n v="20.0109118457185"/>
        <n v="132.499747985916"/>
        <n v="18.8284356038785"/>
        <n v="102.08274797257"/>
        <n v="4.97880590596469"/>
        <n v="18.2953036609688"/>
        <n v="166.006226297293"/>
        <n v="37.8858605021378"/>
        <n v="32.350627640204"/>
        <n v="6.65772110939724"/>
        <n v="10.0509539003251"/>
        <n v="26.4660561936325"/>
        <n v="106.003624618112"/>
        <n v="6.96118509565713"/>
        <n v="133.725194069208"/>
        <n v="18.383862341987"/>
        <n v="3.66360217955662"/>
        <n v="9.96652571012965"/>
        <n v="3.21749659226043"/>
        <n v="166.323037470575"/>
        <n v="102.7639523978"/>
        <n v="110.786639715952"/>
        <n v="63.5108493202133"/>
        <n v="2.76408630382502"/>
        <n v="43.6451913359924"/>
        <n v="20.049746752542"/>
        <n v="105.609256347525"/>
        <n v="28.0310211780597"/>
        <n v="160.210909656831"/>
        <n v="154.300788196153"/>
        <n v="65.2831700331881"/>
        <n v="7.84591768670362"/>
        <n v="59.6176462142612"/>
        <n v="18.5752168644103"/>
        <n v="8.74348688061582"/>
        <n v="1.53657100576675"/>
        <n v="8.81133143435"/>
        <n v="24.0129293456557"/>
        <n v="149.556206133042"/>
        <n v="30.6057804091251"/>
        <n v="7.97436627710704"/>
        <n v="17.7235293585691"/>
        <n v="4.13088728202274"/>
        <n v="57.9381672962336"/>
        <n v="88.0018055196852"/>
        <n v="158.29285001359"/>
        <n v="133.333687725593"/>
        <n v="14.8774918409181"/>
        <n v="150.538149160508"/>
        <n v="116.446572668734"/>
        <n v="41.5628639068455"/>
        <n v="144.030520659755"/>
        <n v="26.6907262587338"/>
        <n v="45.0640249613207"/>
        <n v="92.8434072984383"/>
        <n v="149.178667456785"/>
        <n v="43.7429920868017"/>
        <n v="12.2365116717992"/>
        <n v="167.596633418289"/>
        <n v="13.1973245486151"/>
        <n v="30.1932700226898"/>
        <n v="2.0685290673282"/>
        <n v="14.7390599714709"/>
        <n v="12.8685071754735"/>
        <n v="41.9171307199867"/>
        <n v="23.3069050846389"/>
        <n v="2.19637203763705"/>
        <n v="139.763727832586"/>
        <n v="27.5593887538416"/>
        <n v="35.3087177653215"/>
        <n v="146.620149147813"/>
        <n v="7.60597397008678"/>
        <n v="78.5027379784151"/>
        <n v="94.6998639253434"/>
        <n v="24.7367385039688"/>
        <n v="147.141535383649"/>
        <n v="32.6955105554662"/>
        <n v="7.8787933368003"/>
        <n v="116.645698968263"/>
        <n v="167.171528940671"/>
        <n v="39.9311169250868"/>
        <n v="45.9814149265294"/>
        <n v="150.351840002986"/>
        <n v="2.00970440829406"/>
        <n v="10.3811474768445"/>
        <n v="35.8352024944034"/>
        <n v="145.012766630331"/>
        <n v="84.0741265191464"/>
        <n v="8.10978778428398"/>
        <n v="9.11625851498684"/>
        <n v="113.808626018115"/>
        <n v="38.3094373345957"/>
        <n v="129.929038610368"/>
        <n v="41.1634756625863"/>
        <n v="4.29054799431469"/>
        <n v="46.6460009681177"/>
        <n v="24.1089235633845"/>
        <n v="83.4588155129459"/>
        <n v="93.539775279758"/>
        <n v="8.2745903286268"/>
        <n v="8.06198084098287"/>
        <n v="29.1511889815447"/>
        <n v="37.7308056250331"/>
        <n v="43.7149355639122"/>
        <n v="41.6053330505965"/>
        <n v="31.5551262303488"/>
        <n v="29.2333255049307"/>
        <n v="24.9358836685424"/>
        <n v="77.9515364795225"/>
        <n v="3.06166640954325"/>
        <n v="42.905720967392"/>
      </sharedItems>
    </cacheField>
    <cacheField name="Day_of_week" numFmtId="0">
      <sharedItems count="7">
        <s v="Wednesday"/>
        <s v="Thursday"/>
        <s v="Saturday"/>
        <s v="Sunday"/>
        <s v="Monday"/>
        <s v="Tuesday"/>
        <s v="Friday"/>
      </sharedItems>
    </cacheField>
    <cacheField name="Month" numFmtId="0">
      <sharedItems count="4">
        <s v="2025-06"/>
        <s v="2025-07"/>
        <s v="2025-08"/>
        <s v="2025-09"/>
      </sharedItems>
    </cacheField>
    <cacheField name="Hour_of_day" numFmtId="0">
      <sharedItems containsSemiMixedTypes="0" containsString="0" containsNumber="1" containsInteger="1" minValue="0" maxValue="23" count="24">
        <n v="7"/>
        <n v="6"/>
        <n v="16"/>
        <n v="1"/>
        <n v="15"/>
        <n v="23"/>
        <n v="22"/>
        <n v="0"/>
        <n v="5"/>
        <n v="11"/>
        <n v="12"/>
        <n v="21"/>
        <n v="3"/>
        <n v="20"/>
        <n v="9"/>
        <n v="2"/>
        <n v="17"/>
        <n v="8"/>
        <n v="19"/>
        <n v="10"/>
        <n v="18"/>
        <n v="14"/>
        <n v="13"/>
        <n v="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1"/>
    <x v="0"/>
    <x v="1"/>
  </r>
  <r>
    <x v="2"/>
    <x v="2"/>
    <x v="2"/>
    <x v="1"/>
    <x v="2"/>
    <x v="2"/>
    <x v="1"/>
    <x v="1"/>
    <x v="2"/>
    <x v="1"/>
    <x v="0"/>
    <x v="2"/>
  </r>
  <r>
    <x v="3"/>
    <x v="3"/>
    <x v="3"/>
    <x v="2"/>
    <x v="3"/>
    <x v="3"/>
    <x v="0"/>
    <x v="2"/>
    <x v="3"/>
    <x v="2"/>
    <x v="0"/>
    <x v="3"/>
  </r>
  <r>
    <x v="4"/>
    <x v="4"/>
    <x v="4"/>
    <x v="2"/>
    <x v="3"/>
    <x v="4"/>
    <x v="1"/>
    <x v="2"/>
    <x v="4"/>
    <x v="3"/>
    <x v="0"/>
    <x v="4"/>
  </r>
  <r>
    <x v="5"/>
    <x v="5"/>
    <x v="5"/>
    <x v="1"/>
    <x v="0"/>
    <x v="5"/>
    <x v="0"/>
    <x v="1"/>
    <x v="5"/>
    <x v="3"/>
    <x v="0"/>
    <x v="5"/>
  </r>
  <r>
    <x v="6"/>
    <x v="6"/>
    <x v="6"/>
    <x v="1"/>
    <x v="3"/>
    <x v="6"/>
    <x v="0"/>
    <x v="1"/>
    <x v="6"/>
    <x v="4"/>
    <x v="0"/>
    <x v="6"/>
  </r>
  <r>
    <x v="7"/>
    <x v="7"/>
    <x v="7"/>
    <x v="0"/>
    <x v="4"/>
    <x v="7"/>
    <x v="2"/>
    <x v="0"/>
    <x v="7"/>
    <x v="5"/>
    <x v="0"/>
    <x v="7"/>
  </r>
  <r>
    <x v="8"/>
    <x v="8"/>
    <x v="8"/>
    <x v="0"/>
    <x v="5"/>
    <x v="8"/>
    <x v="2"/>
    <x v="0"/>
    <x v="8"/>
    <x v="5"/>
    <x v="0"/>
    <x v="3"/>
  </r>
  <r>
    <x v="9"/>
    <x v="9"/>
    <x v="9"/>
    <x v="3"/>
    <x v="2"/>
    <x v="9"/>
    <x v="1"/>
    <x v="3"/>
    <x v="9"/>
    <x v="5"/>
    <x v="0"/>
    <x v="8"/>
  </r>
  <r>
    <x v="10"/>
    <x v="10"/>
    <x v="10"/>
    <x v="0"/>
    <x v="2"/>
    <x v="10"/>
    <x v="2"/>
    <x v="0"/>
    <x v="10"/>
    <x v="5"/>
    <x v="0"/>
    <x v="9"/>
  </r>
  <r>
    <x v="11"/>
    <x v="11"/>
    <x v="11"/>
    <x v="0"/>
    <x v="6"/>
    <x v="11"/>
    <x v="0"/>
    <x v="0"/>
    <x v="11"/>
    <x v="5"/>
    <x v="0"/>
    <x v="10"/>
  </r>
  <r>
    <x v="12"/>
    <x v="12"/>
    <x v="12"/>
    <x v="4"/>
    <x v="7"/>
    <x v="12"/>
    <x v="0"/>
    <x v="4"/>
    <x v="12"/>
    <x v="0"/>
    <x v="0"/>
    <x v="1"/>
  </r>
  <r>
    <x v="13"/>
    <x v="13"/>
    <x v="13"/>
    <x v="5"/>
    <x v="6"/>
    <x v="13"/>
    <x v="1"/>
    <x v="4"/>
    <x v="13"/>
    <x v="0"/>
    <x v="0"/>
    <x v="11"/>
  </r>
  <r>
    <x v="14"/>
    <x v="14"/>
    <x v="14"/>
    <x v="1"/>
    <x v="7"/>
    <x v="14"/>
    <x v="0"/>
    <x v="1"/>
    <x v="14"/>
    <x v="0"/>
    <x v="0"/>
    <x v="6"/>
  </r>
  <r>
    <x v="15"/>
    <x v="15"/>
    <x v="15"/>
    <x v="5"/>
    <x v="4"/>
    <x v="15"/>
    <x v="0"/>
    <x v="4"/>
    <x v="15"/>
    <x v="1"/>
    <x v="0"/>
    <x v="1"/>
  </r>
  <r>
    <x v="16"/>
    <x v="16"/>
    <x v="16"/>
    <x v="2"/>
    <x v="6"/>
    <x v="16"/>
    <x v="1"/>
    <x v="2"/>
    <x v="16"/>
    <x v="6"/>
    <x v="0"/>
    <x v="7"/>
  </r>
  <r>
    <x v="17"/>
    <x v="17"/>
    <x v="17"/>
    <x v="1"/>
    <x v="5"/>
    <x v="17"/>
    <x v="0"/>
    <x v="1"/>
    <x v="17"/>
    <x v="6"/>
    <x v="0"/>
    <x v="12"/>
  </r>
  <r>
    <x v="18"/>
    <x v="18"/>
    <x v="18"/>
    <x v="0"/>
    <x v="3"/>
    <x v="18"/>
    <x v="1"/>
    <x v="0"/>
    <x v="18"/>
    <x v="6"/>
    <x v="0"/>
    <x v="13"/>
  </r>
  <r>
    <x v="19"/>
    <x v="19"/>
    <x v="19"/>
    <x v="5"/>
    <x v="8"/>
    <x v="19"/>
    <x v="2"/>
    <x v="4"/>
    <x v="19"/>
    <x v="6"/>
    <x v="0"/>
    <x v="6"/>
  </r>
  <r>
    <x v="20"/>
    <x v="20"/>
    <x v="20"/>
    <x v="0"/>
    <x v="8"/>
    <x v="20"/>
    <x v="0"/>
    <x v="0"/>
    <x v="20"/>
    <x v="2"/>
    <x v="0"/>
    <x v="14"/>
  </r>
  <r>
    <x v="21"/>
    <x v="21"/>
    <x v="21"/>
    <x v="1"/>
    <x v="6"/>
    <x v="21"/>
    <x v="0"/>
    <x v="1"/>
    <x v="21"/>
    <x v="3"/>
    <x v="0"/>
    <x v="15"/>
  </r>
  <r>
    <x v="22"/>
    <x v="22"/>
    <x v="22"/>
    <x v="6"/>
    <x v="3"/>
    <x v="22"/>
    <x v="1"/>
    <x v="5"/>
    <x v="22"/>
    <x v="3"/>
    <x v="0"/>
    <x v="14"/>
  </r>
  <r>
    <x v="23"/>
    <x v="23"/>
    <x v="23"/>
    <x v="2"/>
    <x v="0"/>
    <x v="23"/>
    <x v="0"/>
    <x v="2"/>
    <x v="23"/>
    <x v="3"/>
    <x v="0"/>
    <x v="13"/>
  </r>
  <r>
    <x v="24"/>
    <x v="24"/>
    <x v="24"/>
    <x v="3"/>
    <x v="8"/>
    <x v="24"/>
    <x v="1"/>
    <x v="4"/>
    <x v="24"/>
    <x v="4"/>
    <x v="0"/>
    <x v="2"/>
  </r>
  <r>
    <x v="25"/>
    <x v="25"/>
    <x v="25"/>
    <x v="6"/>
    <x v="3"/>
    <x v="25"/>
    <x v="1"/>
    <x v="5"/>
    <x v="25"/>
    <x v="4"/>
    <x v="0"/>
    <x v="16"/>
  </r>
  <r>
    <x v="26"/>
    <x v="26"/>
    <x v="26"/>
    <x v="0"/>
    <x v="6"/>
    <x v="26"/>
    <x v="1"/>
    <x v="0"/>
    <x v="26"/>
    <x v="4"/>
    <x v="0"/>
    <x v="5"/>
  </r>
  <r>
    <x v="27"/>
    <x v="27"/>
    <x v="27"/>
    <x v="5"/>
    <x v="1"/>
    <x v="27"/>
    <x v="1"/>
    <x v="4"/>
    <x v="27"/>
    <x v="5"/>
    <x v="1"/>
    <x v="17"/>
  </r>
  <r>
    <x v="28"/>
    <x v="28"/>
    <x v="28"/>
    <x v="1"/>
    <x v="0"/>
    <x v="28"/>
    <x v="0"/>
    <x v="1"/>
    <x v="28"/>
    <x v="5"/>
    <x v="1"/>
    <x v="2"/>
  </r>
  <r>
    <x v="29"/>
    <x v="29"/>
    <x v="29"/>
    <x v="0"/>
    <x v="3"/>
    <x v="29"/>
    <x v="0"/>
    <x v="0"/>
    <x v="29"/>
    <x v="1"/>
    <x v="1"/>
    <x v="12"/>
  </r>
  <r>
    <x v="30"/>
    <x v="30"/>
    <x v="30"/>
    <x v="6"/>
    <x v="6"/>
    <x v="30"/>
    <x v="0"/>
    <x v="5"/>
    <x v="30"/>
    <x v="1"/>
    <x v="1"/>
    <x v="0"/>
  </r>
  <r>
    <x v="31"/>
    <x v="31"/>
    <x v="31"/>
    <x v="4"/>
    <x v="3"/>
    <x v="31"/>
    <x v="0"/>
    <x v="4"/>
    <x v="31"/>
    <x v="1"/>
    <x v="1"/>
    <x v="18"/>
  </r>
  <r>
    <x v="32"/>
    <x v="32"/>
    <x v="32"/>
    <x v="1"/>
    <x v="2"/>
    <x v="32"/>
    <x v="1"/>
    <x v="1"/>
    <x v="32"/>
    <x v="2"/>
    <x v="1"/>
    <x v="0"/>
  </r>
  <r>
    <x v="33"/>
    <x v="33"/>
    <x v="33"/>
    <x v="1"/>
    <x v="3"/>
    <x v="33"/>
    <x v="2"/>
    <x v="1"/>
    <x v="33"/>
    <x v="2"/>
    <x v="1"/>
    <x v="14"/>
  </r>
  <r>
    <x v="34"/>
    <x v="34"/>
    <x v="34"/>
    <x v="0"/>
    <x v="0"/>
    <x v="34"/>
    <x v="0"/>
    <x v="0"/>
    <x v="34"/>
    <x v="3"/>
    <x v="1"/>
    <x v="15"/>
  </r>
  <r>
    <x v="35"/>
    <x v="35"/>
    <x v="35"/>
    <x v="6"/>
    <x v="7"/>
    <x v="35"/>
    <x v="1"/>
    <x v="5"/>
    <x v="35"/>
    <x v="3"/>
    <x v="1"/>
    <x v="19"/>
  </r>
  <r>
    <x v="36"/>
    <x v="36"/>
    <x v="36"/>
    <x v="6"/>
    <x v="2"/>
    <x v="36"/>
    <x v="0"/>
    <x v="5"/>
    <x v="36"/>
    <x v="4"/>
    <x v="1"/>
    <x v="2"/>
  </r>
  <r>
    <x v="37"/>
    <x v="37"/>
    <x v="37"/>
    <x v="1"/>
    <x v="8"/>
    <x v="37"/>
    <x v="0"/>
    <x v="1"/>
    <x v="37"/>
    <x v="5"/>
    <x v="1"/>
    <x v="9"/>
  </r>
  <r>
    <x v="38"/>
    <x v="38"/>
    <x v="38"/>
    <x v="1"/>
    <x v="3"/>
    <x v="38"/>
    <x v="2"/>
    <x v="1"/>
    <x v="38"/>
    <x v="0"/>
    <x v="1"/>
    <x v="6"/>
  </r>
  <r>
    <x v="39"/>
    <x v="39"/>
    <x v="39"/>
    <x v="6"/>
    <x v="9"/>
    <x v="39"/>
    <x v="0"/>
    <x v="5"/>
    <x v="39"/>
    <x v="1"/>
    <x v="1"/>
    <x v="12"/>
  </r>
  <r>
    <x v="40"/>
    <x v="40"/>
    <x v="40"/>
    <x v="0"/>
    <x v="2"/>
    <x v="40"/>
    <x v="1"/>
    <x v="0"/>
    <x v="40"/>
    <x v="6"/>
    <x v="1"/>
    <x v="20"/>
  </r>
  <r>
    <x v="41"/>
    <x v="41"/>
    <x v="41"/>
    <x v="6"/>
    <x v="3"/>
    <x v="41"/>
    <x v="0"/>
    <x v="5"/>
    <x v="41"/>
    <x v="2"/>
    <x v="1"/>
    <x v="7"/>
  </r>
  <r>
    <x v="42"/>
    <x v="42"/>
    <x v="42"/>
    <x v="0"/>
    <x v="6"/>
    <x v="42"/>
    <x v="1"/>
    <x v="0"/>
    <x v="42"/>
    <x v="2"/>
    <x v="1"/>
    <x v="12"/>
  </r>
  <r>
    <x v="43"/>
    <x v="43"/>
    <x v="43"/>
    <x v="6"/>
    <x v="9"/>
    <x v="43"/>
    <x v="2"/>
    <x v="5"/>
    <x v="43"/>
    <x v="2"/>
    <x v="1"/>
    <x v="1"/>
  </r>
  <r>
    <x v="44"/>
    <x v="44"/>
    <x v="44"/>
    <x v="1"/>
    <x v="8"/>
    <x v="44"/>
    <x v="0"/>
    <x v="1"/>
    <x v="44"/>
    <x v="2"/>
    <x v="1"/>
    <x v="10"/>
  </r>
  <r>
    <x v="45"/>
    <x v="45"/>
    <x v="45"/>
    <x v="1"/>
    <x v="9"/>
    <x v="45"/>
    <x v="1"/>
    <x v="1"/>
    <x v="45"/>
    <x v="3"/>
    <x v="1"/>
    <x v="7"/>
  </r>
  <r>
    <x v="46"/>
    <x v="46"/>
    <x v="46"/>
    <x v="1"/>
    <x v="3"/>
    <x v="46"/>
    <x v="0"/>
    <x v="1"/>
    <x v="46"/>
    <x v="3"/>
    <x v="1"/>
    <x v="8"/>
  </r>
  <r>
    <x v="47"/>
    <x v="47"/>
    <x v="47"/>
    <x v="1"/>
    <x v="9"/>
    <x v="47"/>
    <x v="0"/>
    <x v="1"/>
    <x v="47"/>
    <x v="4"/>
    <x v="1"/>
    <x v="12"/>
  </r>
  <r>
    <x v="48"/>
    <x v="48"/>
    <x v="48"/>
    <x v="2"/>
    <x v="0"/>
    <x v="48"/>
    <x v="2"/>
    <x v="2"/>
    <x v="48"/>
    <x v="4"/>
    <x v="1"/>
    <x v="8"/>
  </r>
  <r>
    <x v="49"/>
    <x v="49"/>
    <x v="49"/>
    <x v="0"/>
    <x v="9"/>
    <x v="49"/>
    <x v="2"/>
    <x v="0"/>
    <x v="49"/>
    <x v="5"/>
    <x v="1"/>
    <x v="14"/>
  </r>
  <r>
    <x v="50"/>
    <x v="50"/>
    <x v="50"/>
    <x v="5"/>
    <x v="0"/>
    <x v="50"/>
    <x v="0"/>
    <x v="4"/>
    <x v="50"/>
    <x v="0"/>
    <x v="1"/>
    <x v="21"/>
  </r>
  <r>
    <x v="51"/>
    <x v="51"/>
    <x v="51"/>
    <x v="1"/>
    <x v="7"/>
    <x v="51"/>
    <x v="1"/>
    <x v="1"/>
    <x v="51"/>
    <x v="1"/>
    <x v="1"/>
    <x v="4"/>
  </r>
  <r>
    <x v="52"/>
    <x v="52"/>
    <x v="52"/>
    <x v="3"/>
    <x v="1"/>
    <x v="52"/>
    <x v="2"/>
    <x v="4"/>
    <x v="52"/>
    <x v="1"/>
    <x v="1"/>
    <x v="4"/>
  </r>
  <r>
    <x v="53"/>
    <x v="53"/>
    <x v="53"/>
    <x v="6"/>
    <x v="9"/>
    <x v="53"/>
    <x v="1"/>
    <x v="5"/>
    <x v="53"/>
    <x v="6"/>
    <x v="1"/>
    <x v="1"/>
  </r>
  <r>
    <x v="54"/>
    <x v="54"/>
    <x v="54"/>
    <x v="5"/>
    <x v="4"/>
    <x v="54"/>
    <x v="0"/>
    <x v="4"/>
    <x v="54"/>
    <x v="2"/>
    <x v="1"/>
    <x v="22"/>
  </r>
  <r>
    <x v="55"/>
    <x v="55"/>
    <x v="55"/>
    <x v="1"/>
    <x v="3"/>
    <x v="55"/>
    <x v="2"/>
    <x v="1"/>
    <x v="55"/>
    <x v="3"/>
    <x v="1"/>
    <x v="19"/>
  </r>
  <r>
    <x v="56"/>
    <x v="56"/>
    <x v="56"/>
    <x v="2"/>
    <x v="6"/>
    <x v="56"/>
    <x v="2"/>
    <x v="2"/>
    <x v="56"/>
    <x v="4"/>
    <x v="1"/>
    <x v="0"/>
  </r>
  <r>
    <x v="57"/>
    <x v="57"/>
    <x v="57"/>
    <x v="6"/>
    <x v="0"/>
    <x v="57"/>
    <x v="3"/>
    <x v="5"/>
    <x v="57"/>
    <x v="4"/>
    <x v="1"/>
    <x v="11"/>
  </r>
  <r>
    <x v="58"/>
    <x v="58"/>
    <x v="58"/>
    <x v="3"/>
    <x v="2"/>
    <x v="58"/>
    <x v="1"/>
    <x v="3"/>
    <x v="58"/>
    <x v="5"/>
    <x v="1"/>
    <x v="17"/>
  </r>
  <r>
    <x v="59"/>
    <x v="59"/>
    <x v="59"/>
    <x v="1"/>
    <x v="2"/>
    <x v="59"/>
    <x v="1"/>
    <x v="1"/>
    <x v="59"/>
    <x v="5"/>
    <x v="1"/>
    <x v="14"/>
  </r>
  <r>
    <x v="60"/>
    <x v="60"/>
    <x v="60"/>
    <x v="5"/>
    <x v="6"/>
    <x v="60"/>
    <x v="1"/>
    <x v="4"/>
    <x v="60"/>
    <x v="0"/>
    <x v="1"/>
    <x v="17"/>
  </r>
  <r>
    <x v="61"/>
    <x v="61"/>
    <x v="61"/>
    <x v="1"/>
    <x v="3"/>
    <x v="61"/>
    <x v="1"/>
    <x v="1"/>
    <x v="61"/>
    <x v="0"/>
    <x v="1"/>
    <x v="18"/>
  </r>
  <r>
    <x v="62"/>
    <x v="62"/>
    <x v="62"/>
    <x v="1"/>
    <x v="7"/>
    <x v="62"/>
    <x v="2"/>
    <x v="1"/>
    <x v="62"/>
    <x v="0"/>
    <x v="1"/>
    <x v="6"/>
  </r>
  <r>
    <x v="63"/>
    <x v="63"/>
    <x v="63"/>
    <x v="2"/>
    <x v="5"/>
    <x v="63"/>
    <x v="0"/>
    <x v="2"/>
    <x v="63"/>
    <x v="1"/>
    <x v="1"/>
    <x v="1"/>
  </r>
  <r>
    <x v="64"/>
    <x v="64"/>
    <x v="64"/>
    <x v="1"/>
    <x v="9"/>
    <x v="64"/>
    <x v="0"/>
    <x v="1"/>
    <x v="64"/>
    <x v="1"/>
    <x v="1"/>
    <x v="10"/>
  </r>
  <r>
    <x v="65"/>
    <x v="65"/>
    <x v="65"/>
    <x v="2"/>
    <x v="0"/>
    <x v="65"/>
    <x v="1"/>
    <x v="2"/>
    <x v="65"/>
    <x v="6"/>
    <x v="1"/>
    <x v="4"/>
  </r>
  <r>
    <x v="66"/>
    <x v="66"/>
    <x v="66"/>
    <x v="5"/>
    <x v="8"/>
    <x v="66"/>
    <x v="0"/>
    <x v="4"/>
    <x v="66"/>
    <x v="6"/>
    <x v="1"/>
    <x v="16"/>
  </r>
  <r>
    <x v="67"/>
    <x v="67"/>
    <x v="67"/>
    <x v="6"/>
    <x v="1"/>
    <x v="67"/>
    <x v="1"/>
    <x v="5"/>
    <x v="67"/>
    <x v="6"/>
    <x v="1"/>
    <x v="11"/>
  </r>
  <r>
    <x v="68"/>
    <x v="68"/>
    <x v="68"/>
    <x v="4"/>
    <x v="7"/>
    <x v="68"/>
    <x v="1"/>
    <x v="4"/>
    <x v="68"/>
    <x v="4"/>
    <x v="1"/>
    <x v="7"/>
  </r>
  <r>
    <x v="69"/>
    <x v="69"/>
    <x v="69"/>
    <x v="6"/>
    <x v="3"/>
    <x v="69"/>
    <x v="1"/>
    <x v="5"/>
    <x v="69"/>
    <x v="4"/>
    <x v="1"/>
    <x v="21"/>
  </r>
  <r>
    <x v="70"/>
    <x v="70"/>
    <x v="70"/>
    <x v="6"/>
    <x v="6"/>
    <x v="70"/>
    <x v="2"/>
    <x v="5"/>
    <x v="70"/>
    <x v="4"/>
    <x v="1"/>
    <x v="16"/>
  </r>
  <r>
    <x v="71"/>
    <x v="71"/>
    <x v="71"/>
    <x v="4"/>
    <x v="4"/>
    <x v="71"/>
    <x v="1"/>
    <x v="4"/>
    <x v="71"/>
    <x v="5"/>
    <x v="1"/>
    <x v="3"/>
  </r>
  <r>
    <x v="72"/>
    <x v="72"/>
    <x v="72"/>
    <x v="1"/>
    <x v="8"/>
    <x v="72"/>
    <x v="0"/>
    <x v="1"/>
    <x v="72"/>
    <x v="5"/>
    <x v="1"/>
    <x v="21"/>
  </r>
  <r>
    <x v="73"/>
    <x v="73"/>
    <x v="73"/>
    <x v="2"/>
    <x v="1"/>
    <x v="73"/>
    <x v="2"/>
    <x v="2"/>
    <x v="73"/>
    <x v="0"/>
    <x v="1"/>
    <x v="23"/>
  </r>
  <r>
    <x v="74"/>
    <x v="74"/>
    <x v="74"/>
    <x v="1"/>
    <x v="2"/>
    <x v="74"/>
    <x v="3"/>
    <x v="1"/>
    <x v="74"/>
    <x v="0"/>
    <x v="1"/>
    <x v="11"/>
  </r>
  <r>
    <x v="75"/>
    <x v="75"/>
    <x v="75"/>
    <x v="6"/>
    <x v="4"/>
    <x v="75"/>
    <x v="0"/>
    <x v="5"/>
    <x v="75"/>
    <x v="1"/>
    <x v="1"/>
    <x v="7"/>
  </r>
  <r>
    <x v="76"/>
    <x v="76"/>
    <x v="76"/>
    <x v="6"/>
    <x v="8"/>
    <x v="76"/>
    <x v="0"/>
    <x v="5"/>
    <x v="76"/>
    <x v="1"/>
    <x v="1"/>
    <x v="23"/>
  </r>
  <r>
    <x v="77"/>
    <x v="77"/>
    <x v="77"/>
    <x v="1"/>
    <x v="3"/>
    <x v="77"/>
    <x v="1"/>
    <x v="1"/>
    <x v="77"/>
    <x v="1"/>
    <x v="1"/>
    <x v="18"/>
  </r>
  <r>
    <x v="78"/>
    <x v="78"/>
    <x v="78"/>
    <x v="5"/>
    <x v="6"/>
    <x v="78"/>
    <x v="0"/>
    <x v="4"/>
    <x v="78"/>
    <x v="2"/>
    <x v="2"/>
    <x v="0"/>
  </r>
  <r>
    <x v="79"/>
    <x v="79"/>
    <x v="79"/>
    <x v="2"/>
    <x v="0"/>
    <x v="79"/>
    <x v="2"/>
    <x v="6"/>
    <x v="79"/>
    <x v="2"/>
    <x v="2"/>
    <x v="0"/>
  </r>
  <r>
    <x v="80"/>
    <x v="80"/>
    <x v="80"/>
    <x v="4"/>
    <x v="6"/>
    <x v="80"/>
    <x v="0"/>
    <x v="4"/>
    <x v="80"/>
    <x v="2"/>
    <x v="2"/>
    <x v="20"/>
  </r>
  <r>
    <x v="81"/>
    <x v="81"/>
    <x v="81"/>
    <x v="6"/>
    <x v="1"/>
    <x v="81"/>
    <x v="2"/>
    <x v="5"/>
    <x v="81"/>
    <x v="3"/>
    <x v="2"/>
    <x v="12"/>
  </r>
  <r>
    <x v="82"/>
    <x v="82"/>
    <x v="82"/>
    <x v="0"/>
    <x v="5"/>
    <x v="82"/>
    <x v="1"/>
    <x v="0"/>
    <x v="82"/>
    <x v="3"/>
    <x v="2"/>
    <x v="1"/>
  </r>
  <r>
    <x v="83"/>
    <x v="83"/>
    <x v="83"/>
    <x v="6"/>
    <x v="6"/>
    <x v="83"/>
    <x v="1"/>
    <x v="5"/>
    <x v="83"/>
    <x v="3"/>
    <x v="2"/>
    <x v="1"/>
  </r>
  <r>
    <x v="84"/>
    <x v="84"/>
    <x v="84"/>
    <x v="4"/>
    <x v="1"/>
    <x v="84"/>
    <x v="1"/>
    <x v="4"/>
    <x v="84"/>
    <x v="3"/>
    <x v="2"/>
    <x v="6"/>
  </r>
  <r>
    <x v="85"/>
    <x v="85"/>
    <x v="85"/>
    <x v="1"/>
    <x v="9"/>
    <x v="85"/>
    <x v="1"/>
    <x v="7"/>
    <x v="85"/>
    <x v="4"/>
    <x v="2"/>
    <x v="13"/>
  </r>
  <r>
    <x v="86"/>
    <x v="86"/>
    <x v="86"/>
    <x v="6"/>
    <x v="5"/>
    <x v="86"/>
    <x v="0"/>
    <x v="5"/>
    <x v="86"/>
    <x v="5"/>
    <x v="2"/>
    <x v="19"/>
  </r>
  <r>
    <x v="87"/>
    <x v="87"/>
    <x v="87"/>
    <x v="1"/>
    <x v="1"/>
    <x v="87"/>
    <x v="1"/>
    <x v="1"/>
    <x v="87"/>
    <x v="0"/>
    <x v="2"/>
    <x v="23"/>
  </r>
  <r>
    <x v="88"/>
    <x v="88"/>
    <x v="88"/>
    <x v="1"/>
    <x v="2"/>
    <x v="88"/>
    <x v="1"/>
    <x v="1"/>
    <x v="88"/>
    <x v="0"/>
    <x v="2"/>
    <x v="9"/>
  </r>
  <r>
    <x v="89"/>
    <x v="89"/>
    <x v="89"/>
    <x v="5"/>
    <x v="2"/>
    <x v="89"/>
    <x v="0"/>
    <x v="4"/>
    <x v="89"/>
    <x v="0"/>
    <x v="2"/>
    <x v="22"/>
  </r>
  <r>
    <x v="90"/>
    <x v="90"/>
    <x v="90"/>
    <x v="3"/>
    <x v="3"/>
    <x v="90"/>
    <x v="1"/>
    <x v="4"/>
    <x v="90"/>
    <x v="6"/>
    <x v="2"/>
    <x v="5"/>
  </r>
  <r>
    <x v="91"/>
    <x v="91"/>
    <x v="91"/>
    <x v="0"/>
    <x v="3"/>
    <x v="91"/>
    <x v="0"/>
    <x v="0"/>
    <x v="91"/>
    <x v="2"/>
    <x v="2"/>
    <x v="16"/>
  </r>
  <r>
    <x v="92"/>
    <x v="92"/>
    <x v="92"/>
    <x v="1"/>
    <x v="3"/>
    <x v="92"/>
    <x v="0"/>
    <x v="1"/>
    <x v="92"/>
    <x v="3"/>
    <x v="2"/>
    <x v="9"/>
  </r>
  <r>
    <x v="93"/>
    <x v="93"/>
    <x v="93"/>
    <x v="4"/>
    <x v="9"/>
    <x v="93"/>
    <x v="1"/>
    <x v="4"/>
    <x v="93"/>
    <x v="3"/>
    <x v="2"/>
    <x v="10"/>
  </r>
  <r>
    <x v="94"/>
    <x v="94"/>
    <x v="94"/>
    <x v="5"/>
    <x v="0"/>
    <x v="94"/>
    <x v="1"/>
    <x v="4"/>
    <x v="94"/>
    <x v="4"/>
    <x v="2"/>
    <x v="19"/>
  </r>
  <r>
    <x v="95"/>
    <x v="95"/>
    <x v="95"/>
    <x v="2"/>
    <x v="4"/>
    <x v="95"/>
    <x v="1"/>
    <x v="2"/>
    <x v="95"/>
    <x v="5"/>
    <x v="2"/>
    <x v="16"/>
  </r>
  <r>
    <x v="96"/>
    <x v="96"/>
    <x v="96"/>
    <x v="2"/>
    <x v="2"/>
    <x v="96"/>
    <x v="0"/>
    <x v="2"/>
    <x v="96"/>
    <x v="1"/>
    <x v="2"/>
    <x v="13"/>
  </r>
  <r>
    <x v="97"/>
    <x v="97"/>
    <x v="97"/>
    <x v="5"/>
    <x v="1"/>
    <x v="97"/>
    <x v="1"/>
    <x v="4"/>
    <x v="97"/>
    <x v="6"/>
    <x v="2"/>
    <x v="3"/>
  </r>
  <r>
    <x v="98"/>
    <x v="98"/>
    <x v="98"/>
    <x v="1"/>
    <x v="3"/>
    <x v="98"/>
    <x v="0"/>
    <x v="1"/>
    <x v="98"/>
    <x v="6"/>
    <x v="2"/>
    <x v="13"/>
  </r>
  <r>
    <x v="99"/>
    <x v="99"/>
    <x v="99"/>
    <x v="4"/>
    <x v="9"/>
    <x v="99"/>
    <x v="0"/>
    <x v="4"/>
    <x v="99"/>
    <x v="3"/>
    <x v="2"/>
    <x v="10"/>
  </r>
  <r>
    <x v="100"/>
    <x v="100"/>
    <x v="100"/>
    <x v="1"/>
    <x v="1"/>
    <x v="100"/>
    <x v="3"/>
    <x v="1"/>
    <x v="100"/>
    <x v="3"/>
    <x v="2"/>
    <x v="22"/>
  </r>
  <r>
    <x v="101"/>
    <x v="101"/>
    <x v="101"/>
    <x v="0"/>
    <x v="8"/>
    <x v="101"/>
    <x v="0"/>
    <x v="0"/>
    <x v="101"/>
    <x v="3"/>
    <x v="2"/>
    <x v="18"/>
  </r>
  <r>
    <x v="102"/>
    <x v="102"/>
    <x v="102"/>
    <x v="6"/>
    <x v="8"/>
    <x v="102"/>
    <x v="0"/>
    <x v="5"/>
    <x v="102"/>
    <x v="4"/>
    <x v="2"/>
    <x v="19"/>
  </r>
  <r>
    <x v="103"/>
    <x v="103"/>
    <x v="103"/>
    <x v="0"/>
    <x v="3"/>
    <x v="103"/>
    <x v="0"/>
    <x v="0"/>
    <x v="103"/>
    <x v="5"/>
    <x v="2"/>
    <x v="3"/>
  </r>
  <r>
    <x v="104"/>
    <x v="104"/>
    <x v="104"/>
    <x v="1"/>
    <x v="8"/>
    <x v="104"/>
    <x v="0"/>
    <x v="1"/>
    <x v="104"/>
    <x v="5"/>
    <x v="2"/>
    <x v="22"/>
  </r>
  <r>
    <x v="105"/>
    <x v="105"/>
    <x v="105"/>
    <x v="6"/>
    <x v="6"/>
    <x v="105"/>
    <x v="2"/>
    <x v="5"/>
    <x v="105"/>
    <x v="0"/>
    <x v="2"/>
    <x v="9"/>
  </r>
  <r>
    <x v="106"/>
    <x v="106"/>
    <x v="106"/>
    <x v="0"/>
    <x v="2"/>
    <x v="106"/>
    <x v="1"/>
    <x v="0"/>
    <x v="106"/>
    <x v="1"/>
    <x v="2"/>
    <x v="21"/>
  </r>
  <r>
    <x v="107"/>
    <x v="107"/>
    <x v="107"/>
    <x v="2"/>
    <x v="1"/>
    <x v="107"/>
    <x v="1"/>
    <x v="2"/>
    <x v="107"/>
    <x v="6"/>
    <x v="2"/>
    <x v="19"/>
  </r>
  <r>
    <x v="108"/>
    <x v="108"/>
    <x v="108"/>
    <x v="1"/>
    <x v="0"/>
    <x v="108"/>
    <x v="0"/>
    <x v="1"/>
    <x v="108"/>
    <x v="2"/>
    <x v="2"/>
    <x v="8"/>
  </r>
  <r>
    <x v="109"/>
    <x v="109"/>
    <x v="109"/>
    <x v="1"/>
    <x v="4"/>
    <x v="109"/>
    <x v="1"/>
    <x v="1"/>
    <x v="109"/>
    <x v="3"/>
    <x v="2"/>
    <x v="16"/>
  </r>
  <r>
    <x v="110"/>
    <x v="110"/>
    <x v="110"/>
    <x v="1"/>
    <x v="3"/>
    <x v="110"/>
    <x v="2"/>
    <x v="1"/>
    <x v="110"/>
    <x v="3"/>
    <x v="2"/>
    <x v="5"/>
  </r>
  <r>
    <x v="111"/>
    <x v="111"/>
    <x v="111"/>
    <x v="1"/>
    <x v="1"/>
    <x v="111"/>
    <x v="1"/>
    <x v="1"/>
    <x v="111"/>
    <x v="4"/>
    <x v="2"/>
    <x v="6"/>
  </r>
  <r>
    <x v="112"/>
    <x v="112"/>
    <x v="112"/>
    <x v="6"/>
    <x v="1"/>
    <x v="112"/>
    <x v="1"/>
    <x v="5"/>
    <x v="112"/>
    <x v="5"/>
    <x v="2"/>
    <x v="7"/>
  </r>
  <r>
    <x v="113"/>
    <x v="113"/>
    <x v="113"/>
    <x v="6"/>
    <x v="6"/>
    <x v="113"/>
    <x v="0"/>
    <x v="5"/>
    <x v="113"/>
    <x v="0"/>
    <x v="2"/>
    <x v="9"/>
  </r>
  <r>
    <x v="114"/>
    <x v="114"/>
    <x v="114"/>
    <x v="1"/>
    <x v="0"/>
    <x v="114"/>
    <x v="1"/>
    <x v="1"/>
    <x v="114"/>
    <x v="0"/>
    <x v="2"/>
    <x v="22"/>
  </r>
  <r>
    <x v="115"/>
    <x v="115"/>
    <x v="115"/>
    <x v="1"/>
    <x v="9"/>
    <x v="115"/>
    <x v="0"/>
    <x v="1"/>
    <x v="115"/>
    <x v="0"/>
    <x v="2"/>
    <x v="11"/>
  </r>
  <r>
    <x v="116"/>
    <x v="116"/>
    <x v="116"/>
    <x v="5"/>
    <x v="0"/>
    <x v="116"/>
    <x v="2"/>
    <x v="4"/>
    <x v="116"/>
    <x v="1"/>
    <x v="2"/>
    <x v="3"/>
  </r>
  <r>
    <x v="117"/>
    <x v="117"/>
    <x v="117"/>
    <x v="3"/>
    <x v="3"/>
    <x v="117"/>
    <x v="1"/>
    <x v="4"/>
    <x v="117"/>
    <x v="1"/>
    <x v="2"/>
    <x v="17"/>
  </r>
  <r>
    <x v="118"/>
    <x v="118"/>
    <x v="118"/>
    <x v="1"/>
    <x v="9"/>
    <x v="118"/>
    <x v="1"/>
    <x v="1"/>
    <x v="118"/>
    <x v="1"/>
    <x v="2"/>
    <x v="9"/>
  </r>
  <r>
    <x v="119"/>
    <x v="119"/>
    <x v="119"/>
    <x v="1"/>
    <x v="4"/>
    <x v="119"/>
    <x v="0"/>
    <x v="1"/>
    <x v="119"/>
    <x v="6"/>
    <x v="2"/>
    <x v="10"/>
  </r>
  <r>
    <x v="120"/>
    <x v="120"/>
    <x v="120"/>
    <x v="0"/>
    <x v="4"/>
    <x v="120"/>
    <x v="0"/>
    <x v="0"/>
    <x v="120"/>
    <x v="2"/>
    <x v="2"/>
    <x v="22"/>
  </r>
  <r>
    <x v="121"/>
    <x v="121"/>
    <x v="121"/>
    <x v="0"/>
    <x v="9"/>
    <x v="121"/>
    <x v="1"/>
    <x v="0"/>
    <x v="121"/>
    <x v="2"/>
    <x v="2"/>
    <x v="13"/>
  </r>
  <r>
    <x v="122"/>
    <x v="122"/>
    <x v="122"/>
    <x v="4"/>
    <x v="6"/>
    <x v="122"/>
    <x v="3"/>
    <x v="4"/>
    <x v="122"/>
    <x v="3"/>
    <x v="2"/>
    <x v="4"/>
  </r>
  <r>
    <x v="123"/>
    <x v="123"/>
    <x v="123"/>
    <x v="1"/>
    <x v="1"/>
    <x v="123"/>
    <x v="0"/>
    <x v="1"/>
    <x v="123"/>
    <x v="4"/>
    <x v="3"/>
    <x v="2"/>
  </r>
  <r>
    <x v="124"/>
    <x v="124"/>
    <x v="124"/>
    <x v="1"/>
    <x v="3"/>
    <x v="124"/>
    <x v="0"/>
    <x v="1"/>
    <x v="124"/>
    <x v="4"/>
    <x v="3"/>
    <x v="18"/>
  </r>
  <r>
    <x v="125"/>
    <x v="125"/>
    <x v="125"/>
    <x v="1"/>
    <x v="1"/>
    <x v="125"/>
    <x v="1"/>
    <x v="1"/>
    <x v="125"/>
    <x v="5"/>
    <x v="3"/>
    <x v="4"/>
  </r>
  <r>
    <x v="126"/>
    <x v="126"/>
    <x v="126"/>
    <x v="3"/>
    <x v="6"/>
    <x v="126"/>
    <x v="1"/>
    <x v="4"/>
    <x v="126"/>
    <x v="5"/>
    <x v="3"/>
    <x v="2"/>
  </r>
  <r>
    <x v="127"/>
    <x v="127"/>
    <x v="127"/>
    <x v="5"/>
    <x v="5"/>
    <x v="127"/>
    <x v="2"/>
    <x v="4"/>
    <x v="127"/>
    <x v="0"/>
    <x v="3"/>
    <x v="15"/>
  </r>
  <r>
    <x v="128"/>
    <x v="128"/>
    <x v="128"/>
    <x v="1"/>
    <x v="4"/>
    <x v="128"/>
    <x v="2"/>
    <x v="1"/>
    <x v="128"/>
    <x v="0"/>
    <x v="3"/>
    <x v="11"/>
  </r>
  <r>
    <x v="129"/>
    <x v="129"/>
    <x v="129"/>
    <x v="2"/>
    <x v="7"/>
    <x v="129"/>
    <x v="1"/>
    <x v="2"/>
    <x v="129"/>
    <x v="1"/>
    <x v="3"/>
    <x v="7"/>
  </r>
  <r>
    <x v="130"/>
    <x v="130"/>
    <x v="130"/>
    <x v="5"/>
    <x v="9"/>
    <x v="130"/>
    <x v="0"/>
    <x v="4"/>
    <x v="130"/>
    <x v="1"/>
    <x v="3"/>
    <x v="14"/>
  </r>
  <r>
    <x v="131"/>
    <x v="131"/>
    <x v="131"/>
    <x v="4"/>
    <x v="1"/>
    <x v="131"/>
    <x v="1"/>
    <x v="4"/>
    <x v="131"/>
    <x v="1"/>
    <x v="3"/>
    <x v="18"/>
  </r>
  <r>
    <x v="132"/>
    <x v="132"/>
    <x v="132"/>
    <x v="0"/>
    <x v="8"/>
    <x v="132"/>
    <x v="0"/>
    <x v="0"/>
    <x v="132"/>
    <x v="6"/>
    <x v="3"/>
    <x v="8"/>
  </r>
  <r>
    <x v="133"/>
    <x v="133"/>
    <x v="133"/>
    <x v="4"/>
    <x v="7"/>
    <x v="133"/>
    <x v="2"/>
    <x v="4"/>
    <x v="133"/>
    <x v="2"/>
    <x v="3"/>
    <x v="1"/>
  </r>
  <r>
    <x v="134"/>
    <x v="134"/>
    <x v="134"/>
    <x v="5"/>
    <x v="3"/>
    <x v="134"/>
    <x v="0"/>
    <x v="4"/>
    <x v="134"/>
    <x v="2"/>
    <x v="3"/>
    <x v="16"/>
  </r>
  <r>
    <x v="135"/>
    <x v="135"/>
    <x v="135"/>
    <x v="1"/>
    <x v="4"/>
    <x v="135"/>
    <x v="0"/>
    <x v="1"/>
    <x v="135"/>
    <x v="3"/>
    <x v="3"/>
    <x v="7"/>
  </r>
  <r>
    <x v="136"/>
    <x v="136"/>
    <x v="136"/>
    <x v="5"/>
    <x v="0"/>
    <x v="136"/>
    <x v="1"/>
    <x v="4"/>
    <x v="136"/>
    <x v="3"/>
    <x v="3"/>
    <x v="15"/>
  </r>
  <r>
    <x v="137"/>
    <x v="137"/>
    <x v="137"/>
    <x v="1"/>
    <x v="5"/>
    <x v="137"/>
    <x v="1"/>
    <x v="1"/>
    <x v="137"/>
    <x v="5"/>
    <x v="3"/>
    <x v="17"/>
  </r>
  <r>
    <x v="138"/>
    <x v="138"/>
    <x v="138"/>
    <x v="0"/>
    <x v="9"/>
    <x v="138"/>
    <x v="2"/>
    <x v="0"/>
    <x v="138"/>
    <x v="5"/>
    <x v="3"/>
    <x v="16"/>
  </r>
  <r>
    <x v="139"/>
    <x v="139"/>
    <x v="139"/>
    <x v="2"/>
    <x v="4"/>
    <x v="139"/>
    <x v="0"/>
    <x v="2"/>
    <x v="139"/>
    <x v="0"/>
    <x v="3"/>
    <x v="8"/>
  </r>
  <r>
    <x v="140"/>
    <x v="140"/>
    <x v="140"/>
    <x v="1"/>
    <x v="9"/>
    <x v="140"/>
    <x v="0"/>
    <x v="1"/>
    <x v="140"/>
    <x v="0"/>
    <x v="3"/>
    <x v="21"/>
  </r>
  <r>
    <x v="141"/>
    <x v="141"/>
    <x v="141"/>
    <x v="1"/>
    <x v="8"/>
    <x v="141"/>
    <x v="0"/>
    <x v="1"/>
    <x v="141"/>
    <x v="0"/>
    <x v="3"/>
    <x v="13"/>
  </r>
  <r>
    <x v="142"/>
    <x v="142"/>
    <x v="142"/>
    <x v="4"/>
    <x v="2"/>
    <x v="142"/>
    <x v="1"/>
    <x v="4"/>
    <x v="142"/>
    <x v="0"/>
    <x v="3"/>
    <x v="13"/>
  </r>
  <r>
    <x v="143"/>
    <x v="143"/>
    <x v="143"/>
    <x v="1"/>
    <x v="0"/>
    <x v="143"/>
    <x v="0"/>
    <x v="1"/>
    <x v="143"/>
    <x v="1"/>
    <x v="3"/>
    <x v="10"/>
  </r>
  <r>
    <x v="144"/>
    <x v="144"/>
    <x v="144"/>
    <x v="1"/>
    <x v="1"/>
    <x v="144"/>
    <x v="0"/>
    <x v="1"/>
    <x v="144"/>
    <x v="6"/>
    <x v="3"/>
    <x v="20"/>
  </r>
  <r>
    <x v="145"/>
    <x v="145"/>
    <x v="145"/>
    <x v="0"/>
    <x v="4"/>
    <x v="145"/>
    <x v="0"/>
    <x v="0"/>
    <x v="145"/>
    <x v="2"/>
    <x v="3"/>
    <x v="2"/>
  </r>
  <r>
    <x v="146"/>
    <x v="146"/>
    <x v="146"/>
    <x v="6"/>
    <x v="3"/>
    <x v="146"/>
    <x v="1"/>
    <x v="5"/>
    <x v="146"/>
    <x v="2"/>
    <x v="3"/>
    <x v="20"/>
  </r>
  <r>
    <x v="147"/>
    <x v="147"/>
    <x v="147"/>
    <x v="6"/>
    <x v="2"/>
    <x v="147"/>
    <x v="1"/>
    <x v="5"/>
    <x v="147"/>
    <x v="3"/>
    <x v="3"/>
    <x v="16"/>
  </r>
  <r>
    <x v="148"/>
    <x v="148"/>
    <x v="148"/>
    <x v="1"/>
    <x v="3"/>
    <x v="148"/>
    <x v="2"/>
    <x v="1"/>
    <x v="148"/>
    <x v="3"/>
    <x v="3"/>
    <x v="18"/>
  </r>
  <r>
    <x v="149"/>
    <x v="149"/>
    <x v="149"/>
    <x v="5"/>
    <x v="8"/>
    <x v="149"/>
    <x v="1"/>
    <x v="8"/>
    <x v="149"/>
    <x v="4"/>
    <x v="3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tegoryWise AVG_resolution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1:B8" firstHeaderRow="1" firstDataRow="1" firstDataCol="1"/>
  <pivotFields count="12">
    <pivotField compact="0" showAll="0">
      <items count="151">
        <item x="19"/>
        <item x="124"/>
        <item x="130"/>
        <item x="70"/>
        <item x="128"/>
        <item x="85"/>
        <item x="107"/>
        <item x="32"/>
        <item x="36"/>
        <item x="140"/>
        <item x="114"/>
        <item x="8"/>
        <item x="20"/>
        <item x="59"/>
        <item x="38"/>
        <item x="62"/>
        <item x="88"/>
        <item x="24"/>
        <item x="26"/>
        <item x="30"/>
        <item x="6"/>
        <item x="37"/>
        <item x="5"/>
        <item x="119"/>
        <item x="42"/>
        <item x="46"/>
        <item x="7"/>
        <item x="31"/>
        <item x="149"/>
        <item x="115"/>
        <item x="121"/>
        <item x="110"/>
        <item x="40"/>
        <item x="131"/>
        <item x="109"/>
        <item x="25"/>
        <item x="137"/>
        <item x="94"/>
        <item x="123"/>
        <item x="96"/>
        <item x="132"/>
        <item x="146"/>
        <item x="68"/>
        <item x="74"/>
        <item x="81"/>
        <item x="33"/>
        <item x="120"/>
        <item x="4"/>
        <item x="29"/>
        <item x="91"/>
        <item x="60"/>
        <item x="77"/>
        <item x="21"/>
        <item x="98"/>
        <item x="49"/>
        <item x="3"/>
        <item x="78"/>
        <item x="58"/>
        <item x="89"/>
        <item x="1"/>
        <item x="113"/>
        <item x="141"/>
        <item x="28"/>
        <item x="79"/>
        <item x="139"/>
        <item x="101"/>
        <item x="53"/>
        <item x="34"/>
        <item x="111"/>
        <item x="135"/>
        <item x="57"/>
        <item x="64"/>
        <item x="0"/>
        <item x="127"/>
        <item x="90"/>
        <item x="116"/>
        <item x="55"/>
        <item x="52"/>
        <item x="61"/>
        <item x="18"/>
        <item x="2"/>
        <item x="16"/>
        <item x="92"/>
        <item x="71"/>
        <item x="35"/>
        <item x="73"/>
        <item x="108"/>
        <item x="39"/>
        <item x="144"/>
        <item x="125"/>
        <item x="44"/>
        <item x="87"/>
        <item x="11"/>
        <item x="13"/>
        <item x="65"/>
        <item x="66"/>
        <item x="95"/>
        <item x="67"/>
        <item x="148"/>
        <item x="75"/>
        <item x="100"/>
        <item x="143"/>
        <item x="27"/>
        <item x="14"/>
        <item x="133"/>
        <item x="82"/>
        <item x="99"/>
        <item x="69"/>
        <item x="43"/>
        <item x="45"/>
        <item x="48"/>
        <item x="118"/>
        <item x="117"/>
        <item x="105"/>
        <item x="15"/>
        <item x="129"/>
        <item x="47"/>
        <item x="63"/>
        <item x="84"/>
        <item x="41"/>
        <item x="54"/>
        <item x="23"/>
        <item x="72"/>
        <item x="103"/>
        <item x="12"/>
        <item x="80"/>
        <item x="112"/>
        <item x="51"/>
        <item x="138"/>
        <item x="134"/>
        <item x="142"/>
        <item x="93"/>
        <item x="136"/>
        <item x="56"/>
        <item x="97"/>
        <item x="9"/>
        <item x="147"/>
        <item x="22"/>
        <item x="104"/>
        <item x="106"/>
        <item x="86"/>
        <item x="102"/>
        <item x="145"/>
        <item x="83"/>
        <item x="17"/>
        <item x="122"/>
        <item x="10"/>
        <item x="126"/>
        <item x="50"/>
        <item x="76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compact="0" showAll="0">
      <items count="8">
        <item x="2"/>
        <item x="4"/>
        <item x="6"/>
        <item x="0"/>
        <item x="5"/>
        <item x="3"/>
        <item x="1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0">
        <item x="5"/>
        <item x="8"/>
        <item x="7"/>
        <item x="1"/>
        <item x="4"/>
        <item x="2"/>
        <item x="6"/>
        <item x="3"/>
        <item x="0"/>
        <item t="default"/>
      </items>
    </pivotField>
    <pivotField dataField="1" compact="0" showAll="0">
      <items count="151">
        <item x="74"/>
        <item x="122"/>
        <item x="100"/>
        <item x="105"/>
        <item x="38"/>
        <item x="62"/>
        <item x="148"/>
        <item x="57"/>
        <item x="55"/>
        <item x="8"/>
        <item x="81"/>
        <item x="133"/>
        <item x="43"/>
        <item x="19"/>
        <item x="48"/>
        <item x="52"/>
        <item x="110"/>
        <item x="70"/>
        <item x="10"/>
        <item x="116"/>
        <item x="79"/>
        <item x="139"/>
        <item x="127"/>
        <item x="138"/>
        <item x="73"/>
        <item x="75"/>
        <item x="128"/>
        <item x="56"/>
        <item x="49"/>
        <item x="123"/>
        <item x="33"/>
        <item x="14"/>
        <item x="7"/>
        <item x="17"/>
        <item x="96"/>
        <item x="29"/>
        <item x="12"/>
        <item x="102"/>
        <item x="98"/>
        <item x="23"/>
        <item x="15"/>
        <item x="101"/>
        <item x="86"/>
        <item x="21"/>
        <item x="5"/>
        <item x="20"/>
        <item x="36"/>
        <item x="80"/>
        <item x="44"/>
        <item x="54"/>
        <item x="72"/>
        <item x="41"/>
        <item x="39"/>
        <item x="64"/>
        <item x="104"/>
        <item x="28"/>
        <item x="76"/>
        <item x="135"/>
        <item x="113"/>
        <item x="146"/>
        <item x="25"/>
        <item x="50"/>
        <item x="27"/>
        <item x="91"/>
        <item x="107"/>
        <item x="66"/>
        <item x="140"/>
        <item x="145"/>
        <item x="99"/>
        <item x="78"/>
        <item x="144"/>
        <item x="1"/>
        <item x="47"/>
        <item x="115"/>
        <item x="34"/>
        <item x="108"/>
        <item x="124"/>
        <item x="6"/>
        <item x="141"/>
        <item x="0"/>
        <item x="46"/>
        <item x="22"/>
        <item x="130"/>
        <item x="119"/>
        <item x="30"/>
        <item x="3"/>
        <item x="132"/>
        <item x="89"/>
        <item x="143"/>
        <item x="103"/>
        <item x="149"/>
        <item x="63"/>
        <item x="142"/>
        <item x="95"/>
        <item x="92"/>
        <item x="31"/>
        <item x="37"/>
        <item x="120"/>
        <item x="11"/>
        <item x="134"/>
        <item x="24"/>
        <item x="82"/>
        <item x="71"/>
        <item x="61"/>
        <item x="69"/>
        <item x="147"/>
        <item x="111"/>
        <item x="13"/>
        <item x="136"/>
        <item x="126"/>
        <item x="26"/>
        <item x="83"/>
        <item x="93"/>
        <item x="137"/>
        <item x="112"/>
        <item x="18"/>
        <item x="42"/>
        <item x="59"/>
        <item x="16"/>
        <item x="65"/>
        <item x="51"/>
        <item x="32"/>
        <item x="35"/>
        <item x="60"/>
        <item x="129"/>
        <item x="9"/>
        <item x="88"/>
        <item x="117"/>
        <item x="4"/>
        <item x="131"/>
        <item x="40"/>
        <item x="85"/>
        <item x="53"/>
        <item x="106"/>
        <item x="90"/>
        <item x="125"/>
        <item x="109"/>
        <item x="114"/>
        <item x="94"/>
        <item x="77"/>
        <item x="2"/>
        <item x="121"/>
        <item x="87"/>
        <item x="68"/>
        <item x="84"/>
        <item x="67"/>
        <item x="45"/>
        <item x="58"/>
        <item x="118"/>
        <item x="9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Resolution_time_hours2" fld="8" subtotal="average" baseField="0" baseItem="0"/>
  </dataFields>
  <formats count="26">
    <format dxfId="0">
      <pivotArea type="all" dataOnly="0" outline="0" fieldPosition="0"/>
    </format>
    <format dxfId="1">
      <pivotArea type="all" dataOnly="0" outline="0" fieldPosition="0"/>
    </format>
    <format dxfId="2">
      <pivotArea dataOnly="0" labelOnly="1" fieldPosition="0">
        <references count="1">
          <reference field="3" count="1">
            <x v="0"/>
          </reference>
        </references>
      </pivotArea>
    </format>
    <format dxfId="3">
      <pivotArea dataOnly="0" labelOnly="1" fieldPosition="0">
        <references count="1">
          <reference field="3" count="1">
            <x v="1"/>
          </reference>
        </references>
      </pivotArea>
    </format>
    <format dxfId="4">
      <pivotArea dataOnly="0" labelOnly="1" fieldPosition="0">
        <references count="1">
          <reference field="3" count="1">
            <x v="2"/>
          </reference>
        </references>
      </pivotArea>
    </format>
    <format dxfId="5">
      <pivotArea dataOnly="0" labelOnly="1" fieldPosition="0">
        <references count="1">
          <reference field="3" count="1">
            <x v="3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7">
      <pivotArea dataOnly="0" labelOnly="1" fieldPosition="0">
        <references count="1">
          <reference field="3" count="1">
            <x v="5"/>
          </reference>
        </references>
      </pivotArea>
    </format>
    <format dxfId="8">
      <pivotArea dataOnly="0" labelOnly="1" fieldPosition="0">
        <references count="1">
          <reference field="3" count="1">
            <x v="6"/>
          </reference>
        </references>
      </pivotArea>
    </format>
    <format dxfId="9">
      <pivotArea collapsedLevelsAreSubtotals="1" fieldPosition="0"/>
    </format>
    <format dxfId="10">
      <pivotArea dataOnly="0" labelOnly="1" fieldPosition="0">
        <references count="1">
          <reference field="3" count="1">
            <x v="0"/>
          </reference>
        </references>
      </pivotArea>
    </format>
    <format dxfId="11">
      <pivotArea dataOnly="0" labelOnly="1" fieldPosition="0">
        <references count="1">
          <reference field="3" count="1">
            <x v="1"/>
          </reference>
        </references>
      </pivotArea>
    </format>
    <format dxfId="12">
      <pivotArea dataOnly="0" labelOnly="1" fieldPosition="0">
        <references count="1">
          <reference field="3" count="1">
            <x v="2"/>
          </reference>
        </references>
      </pivotArea>
    </format>
    <format dxfId="13">
      <pivotArea dataOnly="0" labelOnly="1" fieldPosition="0">
        <references count="1">
          <reference field="3" count="1">
            <x v="3"/>
          </reference>
        </references>
      </pivotArea>
    </format>
    <format dxfId="14">
      <pivotArea dataOnly="0" labelOnly="1" fieldPosition="0">
        <references count="1">
          <reference field="3" count="1">
            <x v="4"/>
          </reference>
        </references>
      </pivotArea>
    </format>
    <format dxfId="15">
      <pivotArea dataOnly="0" labelOnly="1" fieldPosition="0">
        <references count="1">
          <reference field="3" count="1">
            <x v="5"/>
          </reference>
        </references>
      </pivotArea>
    </format>
    <format dxfId="16">
      <pivotArea dataOnly="0" labelOnly="1" fieldPosition="0">
        <references count="1">
          <reference field="3" count="1">
            <x v="6"/>
          </reference>
        </references>
      </pivotArea>
    </format>
    <format dxfId="17">
      <pivotArea collapsedLevelsAreSubtotals="1" fieldPosition="0"/>
    </format>
    <format dxfId="18">
      <pivotArea dataOnly="0" labelOnly="1" fieldPosition="0">
        <references count="1">
          <reference field="3" count="1">
            <x v="0"/>
          </reference>
        </references>
      </pivotArea>
    </format>
    <format dxfId="19">
      <pivotArea dataOnly="0" labelOnly="1" fieldPosition="0">
        <references count="1">
          <reference field="3" count="1">
            <x v="1"/>
          </reference>
        </references>
      </pivotArea>
    </format>
    <format dxfId="20">
      <pivotArea dataOnly="0" labelOnly="1" fieldPosition="0">
        <references count="1">
          <reference field="3" count="1">
            <x v="2"/>
          </reference>
        </references>
      </pivotArea>
    </format>
    <format dxfId="21">
      <pivotArea dataOnly="0" labelOnly="1" fieldPosition="0">
        <references count="1">
          <reference field="3" count="1">
            <x v="3"/>
          </reference>
        </references>
      </pivotArea>
    </format>
    <format dxfId="22">
      <pivotArea dataOnly="0" labelOnly="1" fieldPosition="0">
        <references count="1">
          <reference field="3" count="1">
            <x v="4"/>
          </reference>
        </references>
      </pivotArea>
    </format>
    <format dxfId="23">
      <pivotArea dataOnly="0" labelOnly="1" fieldPosition="0">
        <references count="1">
          <reference field="3" count="1">
            <x v="5"/>
          </reference>
        </references>
      </pivotArea>
    </format>
    <format dxfId="24">
      <pivotArea dataOnly="0" labelOnly="1" fieldPosition="0">
        <references count="1">
          <reference field="3" count="1">
            <x v="6"/>
          </reference>
        </references>
      </pivotArea>
    </format>
    <format dxfId="25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irority AVG Resol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10:B14" firstHeaderRow="1" firstDataRow="1" firstDataCol="1"/>
  <pivotFields count="12">
    <pivotField compact="0" showAll="0">
      <items count="151">
        <item x="19"/>
        <item x="124"/>
        <item x="130"/>
        <item x="70"/>
        <item x="128"/>
        <item x="85"/>
        <item x="107"/>
        <item x="32"/>
        <item x="36"/>
        <item x="140"/>
        <item x="114"/>
        <item x="8"/>
        <item x="20"/>
        <item x="59"/>
        <item x="38"/>
        <item x="62"/>
        <item x="88"/>
        <item x="24"/>
        <item x="26"/>
        <item x="30"/>
        <item x="6"/>
        <item x="37"/>
        <item x="5"/>
        <item x="119"/>
        <item x="42"/>
        <item x="46"/>
        <item x="7"/>
        <item x="31"/>
        <item x="149"/>
        <item x="115"/>
        <item x="121"/>
        <item x="110"/>
        <item x="40"/>
        <item x="131"/>
        <item x="109"/>
        <item x="25"/>
        <item x="137"/>
        <item x="94"/>
        <item x="123"/>
        <item x="96"/>
        <item x="132"/>
        <item x="146"/>
        <item x="68"/>
        <item x="74"/>
        <item x="81"/>
        <item x="33"/>
        <item x="120"/>
        <item x="4"/>
        <item x="29"/>
        <item x="91"/>
        <item x="60"/>
        <item x="77"/>
        <item x="21"/>
        <item x="98"/>
        <item x="49"/>
        <item x="3"/>
        <item x="78"/>
        <item x="58"/>
        <item x="89"/>
        <item x="1"/>
        <item x="113"/>
        <item x="141"/>
        <item x="28"/>
        <item x="79"/>
        <item x="139"/>
        <item x="101"/>
        <item x="53"/>
        <item x="34"/>
        <item x="111"/>
        <item x="135"/>
        <item x="57"/>
        <item x="64"/>
        <item x="0"/>
        <item x="127"/>
        <item x="90"/>
        <item x="116"/>
        <item x="55"/>
        <item x="52"/>
        <item x="61"/>
        <item x="18"/>
        <item x="2"/>
        <item x="16"/>
        <item x="92"/>
        <item x="71"/>
        <item x="35"/>
        <item x="73"/>
        <item x="108"/>
        <item x="39"/>
        <item x="144"/>
        <item x="125"/>
        <item x="44"/>
        <item x="87"/>
        <item x="11"/>
        <item x="13"/>
        <item x="65"/>
        <item x="66"/>
        <item x="95"/>
        <item x="67"/>
        <item x="148"/>
        <item x="75"/>
        <item x="100"/>
        <item x="143"/>
        <item x="27"/>
        <item x="14"/>
        <item x="133"/>
        <item x="82"/>
        <item x="99"/>
        <item x="69"/>
        <item x="43"/>
        <item x="45"/>
        <item x="48"/>
        <item x="118"/>
        <item x="117"/>
        <item x="105"/>
        <item x="15"/>
        <item x="129"/>
        <item x="47"/>
        <item x="63"/>
        <item x="84"/>
        <item x="41"/>
        <item x="54"/>
        <item x="23"/>
        <item x="72"/>
        <item x="103"/>
        <item x="12"/>
        <item x="80"/>
        <item x="112"/>
        <item x="51"/>
        <item x="138"/>
        <item x="134"/>
        <item x="142"/>
        <item x="93"/>
        <item x="136"/>
        <item x="56"/>
        <item x="97"/>
        <item x="9"/>
        <item x="147"/>
        <item x="22"/>
        <item x="104"/>
        <item x="106"/>
        <item x="86"/>
        <item x="102"/>
        <item x="145"/>
        <item x="83"/>
        <item x="17"/>
        <item x="122"/>
        <item x="10"/>
        <item x="126"/>
        <item x="50"/>
        <item x="76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howAll="0">
      <items count="8">
        <item x="2"/>
        <item x="4"/>
        <item x="6"/>
        <item x="0"/>
        <item x="5"/>
        <item x="3"/>
        <item x="1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compact="0" sortType="ascending" showAll="0">
      <items count="5">
        <item x="3"/>
        <item x="2"/>
        <item x="1"/>
        <item x="0"/>
        <item t="default"/>
      </items>
    </pivotField>
    <pivotField compact="0" showAll="0">
      <items count="10">
        <item x="5"/>
        <item x="8"/>
        <item x="7"/>
        <item x="1"/>
        <item x="4"/>
        <item x="2"/>
        <item x="6"/>
        <item x="3"/>
        <item x="0"/>
        <item t="default"/>
      </items>
    </pivotField>
    <pivotField dataField="1" compact="0" showAll="0">
      <items count="151">
        <item x="74"/>
        <item x="122"/>
        <item x="100"/>
        <item x="105"/>
        <item x="38"/>
        <item x="62"/>
        <item x="148"/>
        <item x="57"/>
        <item x="55"/>
        <item x="8"/>
        <item x="81"/>
        <item x="133"/>
        <item x="43"/>
        <item x="19"/>
        <item x="48"/>
        <item x="52"/>
        <item x="110"/>
        <item x="70"/>
        <item x="10"/>
        <item x="116"/>
        <item x="79"/>
        <item x="139"/>
        <item x="127"/>
        <item x="138"/>
        <item x="73"/>
        <item x="75"/>
        <item x="128"/>
        <item x="56"/>
        <item x="49"/>
        <item x="123"/>
        <item x="33"/>
        <item x="14"/>
        <item x="7"/>
        <item x="17"/>
        <item x="96"/>
        <item x="29"/>
        <item x="12"/>
        <item x="102"/>
        <item x="98"/>
        <item x="23"/>
        <item x="15"/>
        <item x="101"/>
        <item x="86"/>
        <item x="21"/>
        <item x="5"/>
        <item x="20"/>
        <item x="36"/>
        <item x="80"/>
        <item x="44"/>
        <item x="54"/>
        <item x="72"/>
        <item x="41"/>
        <item x="39"/>
        <item x="64"/>
        <item x="104"/>
        <item x="28"/>
        <item x="76"/>
        <item x="135"/>
        <item x="113"/>
        <item x="146"/>
        <item x="25"/>
        <item x="50"/>
        <item x="27"/>
        <item x="91"/>
        <item x="107"/>
        <item x="66"/>
        <item x="140"/>
        <item x="145"/>
        <item x="99"/>
        <item x="78"/>
        <item x="144"/>
        <item x="1"/>
        <item x="47"/>
        <item x="115"/>
        <item x="34"/>
        <item x="108"/>
        <item x="124"/>
        <item x="6"/>
        <item x="141"/>
        <item x="0"/>
        <item x="46"/>
        <item x="22"/>
        <item x="130"/>
        <item x="119"/>
        <item x="30"/>
        <item x="3"/>
        <item x="132"/>
        <item x="89"/>
        <item x="143"/>
        <item x="103"/>
        <item x="149"/>
        <item x="63"/>
        <item x="142"/>
        <item x="95"/>
        <item x="92"/>
        <item x="31"/>
        <item x="37"/>
        <item x="120"/>
        <item x="11"/>
        <item x="134"/>
        <item x="24"/>
        <item x="82"/>
        <item x="71"/>
        <item x="61"/>
        <item x="69"/>
        <item x="147"/>
        <item x="111"/>
        <item x="13"/>
        <item x="136"/>
        <item x="126"/>
        <item x="26"/>
        <item x="83"/>
        <item x="93"/>
        <item x="137"/>
        <item x="112"/>
        <item x="18"/>
        <item x="42"/>
        <item x="59"/>
        <item x="16"/>
        <item x="65"/>
        <item x="51"/>
        <item x="32"/>
        <item x="35"/>
        <item x="60"/>
        <item x="129"/>
        <item x="9"/>
        <item x="88"/>
        <item x="117"/>
        <item x="4"/>
        <item x="131"/>
        <item x="40"/>
        <item x="85"/>
        <item x="53"/>
        <item x="106"/>
        <item x="90"/>
        <item x="125"/>
        <item x="109"/>
        <item x="114"/>
        <item x="94"/>
        <item x="77"/>
        <item x="2"/>
        <item x="121"/>
        <item x="87"/>
        <item x="68"/>
        <item x="84"/>
        <item x="67"/>
        <item x="45"/>
        <item x="58"/>
        <item x="118"/>
        <item x="9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Resolution_time_hours2" fld="8" subtotal="average" baseField="0" baseItem="0"/>
  </dataFields>
  <formats count="11">
    <format dxfId="26">
      <pivotArea type="all" dataOnly="0" outline="0" fieldPosition="0"/>
    </format>
    <format dxfId="27">
      <pivotArea type="all" dataOnly="0" outline="0" fieldPosition="0"/>
    </format>
    <format dxfId="28">
      <pivotArea collapsedLevelsAreSubtotals="1" fieldPosition="0"/>
    </format>
    <format dxfId="29">
      <pivotArea collapsedLevelsAreSubtotals="1" fieldPosition="0"/>
    </format>
    <format dxfId="30">
      <pivotArea field="6" type="button" dataOnly="0" labelOnly="1" outline="0" fieldPosition="0"/>
    </format>
    <format dxfId="31">
      <pivotArea dataOnly="0" labelOnly="1" fieldPosition="0">
        <references count="1">
          <reference field="6" count="1">
            <x v="0"/>
          </reference>
        </references>
      </pivotArea>
    </format>
    <format dxfId="32">
      <pivotArea dataOnly="0" labelOnly="1" fieldPosition="0">
        <references count="1">
          <reference field="6" count="1">
            <x v="1"/>
          </reference>
        </references>
      </pivotArea>
    </format>
    <format dxfId="33">
      <pivotArea dataOnly="0" labelOnly="1" fieldPosition="0">
        <references count="1">
          <reference field="6" count="1">
            <x v="2"/>
          </reference>
        </references>
      </pivotArea>
    </format>
    <format dxfId="34">
      <pivotArea dataOnly="0" labelOnly="1" fieldPosition="0">
        <references count="1">
          <reference field="6" count="1">
            <x v="3"/>
          </reference>
        </references>
      </pivotArea>
    </format>
    <format dxfId="35">
      <pivotArea dataOnly="0" labelOnly="1" fieldPosition="0">
        <references count="1">
          <reference field="4294967294" count="1">
            <x v="0"/>
          </reference>
        </references>
      </pivotArea>
    </format>
    <format dxfId="36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Assigned Analys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18:B28" firstHeaderRow="1" firstDataRow="1" firstDataCol="1"/>
  <pivotFields count="12">
    <pivotField compact="0" showAll="0">
      <items count="151">
        <item x="19"/>
        <item x="124"/>
        <item x="130"/>
        <item x="70"/>
        <item x="128"/>
        <item x="85"/>
        <item x="107"/>
        <item x="32"/>
        <item x="36"/>
        <item x="140"/>
        <item x="114"/>
        <item x="8"/>
        <item x="20"/>
        <item x="59"/>
        <item x="38"/>
        <item x="62"/>
        <item x="88"/>
        <item x="24"/>
        <item x="26"/>
        <item x="30"/>
        <item x="6"/>
        <item x="37"/>
        <item x="5"/>
        <item x="119"/>
        <item x="42"/>
        <item x="46"/>
        <item x="7"/>
        <item x="31"/>
        <item x="149"/>
        <item x="115"/>
        <item x="121"/>
        <item x="110"/>
        <item x="40"/>
        <item x="131"/>
        <item x="109"/>
        <item x="25"/>
        <item x="137"/>
        <item x="94"/>
        <item x="123"/>
        <item x="96"/>
        <item x="132"/>
        <item x="146"/>
        <item x="68"/>
        <item x="74"/>
        <item x="81"/>
        <item x="33"/>
        <item x="120"/>
        <item x="4"/>
        <item x="29"/>
        <item x="91"/>
        <item x="60"/>
        <item x="77"/>
        <item x="21"/>
        <item x="98"/>
        <item x="49"/>
        <item x="3"/>
        <item x="78"/>
        <item x="58"/>
        <item x="89"/>
        <item x="1"/>
        <item x="113"/>
        <item x="141"/>
        <item x="28"/>
        <item x="79"/>
        <item x="139"/>
        <item x="101"/>
        <item x="53"/>
        <item x="34"/>
        <item x="111"/>
        <item x="135"/>
        <item x="57"/>
        <item x="64"/>
        <item x="0"/>
        <item x="127"/>
        <item x="90"/>
        <item x="116"/>
        <item x="55"/>
        <item x="52"/>
        <item x="61"/>
        <item x="18"/>
        <item x="2"/>
        <item x="16"/>
        <item x="92"/>
        <item x="71"/>
        <item x="35"/>
        <item x="73"/>
        <item x="108"/>
        <item x="39"/>
        <item x="144"/>
        <item x="125"/>
        <item x="44"/>
        <item x="87"/>
        <item x="11"/>
        <item x="13"/>
        <item x="65"/>
        <item x="66"/>
        <item x="95"/>
        <item x="67"/>
        <item x="148"/>
        <item x="75"/>
        <item x="100"/>
        <item x="143"/>
        <item x="27"/>
        <item x="14"/>
        <item x="133"/>
        <item x="82"/>
        <item x="99"/>
        <item x="69"/>
        <item x="43"/>
        <item x="45"/>
        <item x="48"/>
        <item x="118"/>
        <item x="117"/>
        <item x="105"/>
        <item x="15"/>
        <item x="129"/>
        <item x="47"/>
        <item x="63"/>
        <item x="84"/>
        <item x="41"/>
        <item x="54"/>
        <item x="23"/>
        <item x="72"/>
        <item x="103"/>
        <item x="12"/>
        <item x="80"/>
        <item x="112"/>
        <item x="51"/>
        <item x="138"/>
        <item x="134"/>
        <item x="142"/>
        <item x="93"/>
        <item x="136"/>
        <item x="56"/>
        <item x="97"/>
        <item x="9"/>
        <item x="147"/>
        <item x="22"/>
        <item x="104"/>
        <item x="106"/>
        <item x="86"/>
        <item x="102"/>
        <item x="145"/>
        <item x="83"/>
        <item x="17"/>
        <item x="122"/>
        <item x="10"/>
        <item x="126"/>
        <item x="50"/>
        <item x="76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howAll="0">
      <items count="8">
        <item x="2"/>
        <item x="4"/>
        <item x="6"/>
        <item x="0"/>
        <item x="5"/>
        <item x="3"/>
        <item x="1"/>
        <item t="default"/>
      </items>
    </pivotField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ortType="ascending" showAll="0">
      <items count="5">
        <item x="3"/>
        <item x="2"/>
        <item x="1"/>
        <item x="0"/>
        <item t="default"/>
      </items>
    </pivotField>
    <pivotField compact="0" showAll="0">
      <items count="10">
        <item x="5"/>
        <item x="8"/>
        <item x="7"/>
        <item x="1"/>
        <item x="4"/>
        <item x="2"/>
        <item x="6"/>
        <item x="3"/>
        <item x="0"/>
        <item t="default"/>
      </items>
    </pivotField>
    <pivotField dataField="1" compact="0" showAll="0">
      <items count="151">
        <item x="74"/>
        <item x="122"/>
        <item x="100"/>
        <item x="105"/>
        <item x="38"/>
        <item x="62"/>
        <item x="148"/>
        <item x="57"/>
        <item x="55"/>
        <item x="8"/>
        <item x="81"/>
        <item x="133"/>
        <item x="43"/>
        <item x="19"/>
        <item x="48"/>
        <item x="52"/>
        <item x="110"/>
        <item x="70"/>
        <item x="10"/>
        <item x="116"/>
        <item x="79"/>
        <item x="139"/>
        <item x="127"/>
        <item x="138"/>
        <item x="73"/>
        <item x="75"/>
        <item x="128"/>
        <item x="56"/>
        <item x="49"/>
        <item x="123"/>
        <item x="33"/>
        <item x="14"/>
        <item x="7"/>
        <item x="17"/>
        <item x="96"/>
        <item x="29"/>
        <item x="12"/>
        <item x="102"/>
        <item x="98"/>
        <item x="23"/>
        <item x="15"/>
        <item x="101"/>
        <item x="86"/>
        <item x="21"/>
        <item x="5"/>
        <item x="20"/>
        <item x="36"/>
        <item x="80"/>
        <item x="44"/>
        <item x="54"/>
        <item x="72"/>
        <item x="41"/>
        <item x="39"/>
        <item x="64"/>
        <item x="104"/>
        <item x="28"/>
        <item x="76"/>
        <item x="135"/>
        <item x="113"/>
        <item x="146"/>
        <item x="25"/>
        <item x="50"/>
        <item x="27"/>
        <item x="91"/>
        <item x="107"/>
        <item x="66"/>
        <item x="140"/>
        <item x="145"/>
        <item x="99"/>
        <item x="78"/>
        <item x="144"/>
        <item x="1"/>
        <item x="47"/>
        <item x="115"/>
        <item x="34"/>
        <item x="108"/>
        <item x="124"/>
        <item x="6"/>
        <item x="141"/>
        <item x="0"/>
        <item x="46"/>
        <item x="22"/>
        <item x="130"/>
        <item x="119"/>
        <item x="30"/>
        <item x="3"/>
        <item x="132"/>
        <item x="89"/>
        <item x="143"/>
        <item x="103"/>
        <item x="149"/>
        <item x="63"/>
        <item x="142"/>
        <item x="95"/>
        <item x="92"/>
        <item x="31"/>
        <item x="37"/>
        <item x="120"/>
        <item x="11"/>
        <item x="134"/>
        <item x="24"/>
        <item x="82"/>
        <item x="71"/>
        <item x="61"/>
        <item x="69"/>
        <item x="147"/>
        <item x="111"/>
        <item x="13"/>
        <item x="136"/>
        <item x="126"/>
        <item x="26"/>
        <item x="83"/>
        <item x="93"/>
        <item x="137"/>
        <item x="112"/>
        <item x="18"/>
        <item x="42"/>
        <item x="59"/>
        <item x="16"/>
        <item x="65"/>
        <item x="51"/>
        <item x="32"/>
        <item x="35"/>
        <item x="60"/>
        <item x="129"/>
        <item x="9"/>
        <item x="88"/>
        <item x="117"/>
        <item x="4"/>
        <item x="131"/>
        <item x="40"/>
        <item x="85"/>
        <item x="53"/>
        <item x="106"/>
        <item x="90"/>
        <item x="125"/>
        <item x="109"/>
        <item x="114"/>
        <item x="94"/>
        <item x="77"/>
        <item x="2"/>
        <item x="121"/>
        <item x="87"/>
        <item x="68"/>
        <item x="84"/>
        <item x="67"/>
        <item x="45"/>
        <item x="58"/>
        <item x="118"/>
        <item x="9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Average of Resolution_time_hours2" fld="8" subtotal="average" baseField="0" baseItem="0"/>
  </dataFields>
  <formats count="17">
    <format dxfId="37">
      <pivotArea type="all" dataOnly="0" outline="0" fieldPosition="0"/>
    </format>
    <format dxfId="38">
      <pivotArea type="all" dataOnly="0" outline="0" fieldPosition="0"/>
    </format>
    <format dxfId="39">
      <pivotArea collapsedLevelsAreSubtotals="1" fieldPosition="0"/>
    </format>
    <format dxfId="40">
      <pivotArea collapsedLevelsAreSubtotals="1" fieldPosition="0"/>
    </format>
    <format dxfId="41">
      <pivotArea field="4" type="button" dataOnly="0" labelOnly="1" outline="0" fieldPosition="0"/>
    </format>
    <format dxfId="42">
      <pivotArea dataOnly="0" labelOnly="1" fieldPosition="0">
        <references count="1">
          <reference field="4" count="1">
            <x v="0"/>
          </reference>
        </references>
      </pivotArea>
    </format>
    <format dxfId="43">
      <pivotArea dataOnly="0" labelOnly="1" fieldPosition="0">
        <references count="1">
          <reference field="4" count="1">
            <x v="1"/>
          </reference>
        </references>
      </pivotArea>
    </format>
    <format dxfId="44">
      <pivotArea dataOnly="0" labelOnly="1" fieldPosition="0">
        <references count="1">
          <reference field="4" count="1">
            <x v="2"/>
          </reference>
        </references>
      </pivotArea>
    </format>
    <format dxfId="45">
      <pivotArea dataOnly="0" labelOnly="1" fieldPosition="0">
        <references count="1">
          <reference field="4" count="1">
            <x v="3"/>
          </reference>
        </references>
      </pivotArea>
    </format>
    <format dxfId="46">
      <pivotArea dataOnly="0" labelOnly="1" fieldPosition="0">
        <references count="1">
          <reference field="4" count="1">
            <x v="4"/>
          </reference>
        </references>
      </pivotArea>
    </format>
    <format dxfId="47">
      <pivotArea dataOnly="0" labelOnly="1" fieldPosition="0">
        <references count="1">
          <reference field="4" count="1">
            <x v="5"/>
          </reference>
        </references>
      </pivotArea>
    </format>
    <format dxfId="48">
      <pivotArea dataOnly="0" labelOnly="1" fieldPosition="0">
        <references count="1">
          <reference field="4" count="1">
            <x v="6"/>
          </reference>
        </references>
      </pivotArea>
    </format>
    <format dxfId="49">
      <pivotArea dataOnly="0" labelOnly="1" fieldPosition="0">
        <references count="1">
          <reference field="4" count="1">
            <x v="7"/>
          </reference>
        </references>
      </pivotArea>
    </format>
    <format dxfId="50">
      <pivotArea dataOnly="0" labelOnly="1" fieldPosition="0">
        <references count="1">
          <reference field="4" count="1">
            <x v="8"/>
          </reference>
        </references>
      </pivotArea>
    </format>
    <format dxfId="51">
      <pivotArea dataOnly="0" labelOnly="1" fieldPosition="0">
        <references count="1">
          <reference field="4" count="1">
            <x v="9"/>
          </reference>
        </references>
      </pivotArea>
    </format>
    <format dxfId="52">
      <pivotArea dataOnly="0" labelOnly="1" fieldPosition="0">
        <references count="1">
          <reference field="4294967294" count="1">
            <x v="0"/>
          </reference>
        </references>
      </pivotArea>
    </format>
    <format dxfId="53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eyWord Analys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1:B40" firstHeaderRow="1" firstDataRow="1" firstDataCol="1"/>
  <pivotFields count="12">
    <pivotField dataField="1" compact="0" showAll="0">
      <items count="151">
        <item x="19"/>
        <item x="124"/>
        <item x="130"/>
        <item x="70"/>
        <item x="128"/>
        <item x="85"/>
        <item x="107"/>
        <item x="32"/>
        <item x="36"/>
        <item x="140"/>
        <item x="114"/>
        <item x="8"/>
        <item x="20"/>
        <item x="59"/>
        <item x="38"/>
        <item x="62"/>
        <item x="88"/>
        <item x="24"/>
        <item x="26"/>
        <item x="30"/>
        <item x="6"/>
        <item x="37"/>
        <item x="5"/>
        <item x="119"/>
        <item x="42"/>
        <item x="46"/>
        <item x="7"/>
        <item x="31"/>
        <item x="149"/>
        <item x="115"/>
        <item x="121"/>
        <item x="110"/>
        <item x="40"/>
        <item x="131"/>
        <item x="109"/>
        <item x="25"/>
        <item x="137"/>
        <item x="94"/>
        <item x="123"/>
        <item x="96"/>
        <item x="132"/>
        <item x="146"/>
        <item x="68"/>
        <item x="74"/>
        <item x="81"/>
        <item x="33"/>
        <item x="120"/>
        <item x="4"/>
        <item x="29"/>
        <item x="91"/>
        <item x="60"/>
        <item x="77"/>
        <item x="21"/>
        <item x="98"/>
        <item x="49"/>
        <item x="3"/>
        <item x="78"/>
        <item x="58"/>
        <item x="89"/>
        <item x="1"/>
        <item x="113"/>
        <item x="141"/>
        <item x="28"/>
        <item x="79"/>
        <item x="139"/>
        <item x="101"/>
        <item x="53"/>
        <item x="34"/>
        <item x="111"/>
        <item x="135"/>
        <item x="57"/>
        <item x="64"/>
        <item x="0"/>
        <item x="127"/>
        <item x="90"/>
        <item x="116"/>
        <item x="55"/>
        <item x="52"/>
        <item x="61"/>
        <item x="18"/>
        <item x="2"/>
        <item x="16"/>
        <item x="92"/>
        <item x="71"/>
        <item x="35"/>
        <item x="73"/>
        <item x="108"/>
        <item x="39"/>
        <item x="144"/>
        <item x="125"/>
        <item x="44"/>
        <item x="87"/>
        <item x="11"/>
        <item x="13"/>
        <item x="65"/>
        <item x="66"/>
        <item x="95"/>
        <item x="67"/>
        <item x="148"/>
        <item x="75"/>
        <item x="100"/>
        <item x="143"/>
        <item x="27"/>
        <item x="14"/>
        <item x="133"/>
        <item x="82"/>
        <item x="99"/>
        <item x="69"/>
        <item x="43"/>
        <item x="45"/>
        <item x="48"/>
        <item x="118"/>
        <item x="117"/>
        <item x="105"/>
        <item x="15"/>
        <item x="129"/>
        <item x="47"/>
        <item x="63"/>
        <item x="84"/>
        <item x="41"/>
        <item x="54"/>
        <item x="23"/>
        <item x="72"/>
        <item x="103"/>
        <item x="12"/>
        <item x="80"/>
        <item x="112"/>
        <item x="51"/>
        <item x="138"/>
        <item x="134"/>
        <item x="142"/>
        <item x="93"/>
        <item x="136"/>
        <item x="56"/>
        <item x="97"/>
        <item x="9"/>
        <item x="147"/>
        <item x="22"/>
        <item x="104"/>
        <item x="106"/>
        <item x="86"/>
        <item x="102"/>
        <item x="145"/>
        <item x="83"/>
        <item x="17"/>
        <item x="122"/>
        <item x="10"/>
        <item x="126"/>
        <item x="50"/>
        <item x="76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howAll="0">
      <items count="8">
        <item x="2"/>
        <item x="4"/>
        <item x="6"/>
        <item x="0"/>
        <item x="5"/>
        <item x="3"/>
        <item x="1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ortType="ascending" showAll="0">
      <items count="5">
        <item x="3"/>
        <item x="2"/>
        <item x="1"/>
        <item x="0"/>
        <item t="default"/>
      </items>
    </pivotField>
    <pivotField axis="axisRow" compact="0" sortType="ascending" showAll="0">
      <items count="10">
        <item x="5"/>
        <item x="8"/>
        <item x="7"/>
        <item x="1"/>
        <item x="4"/>
        <item x="2"/>
        <item x="6"/>
        <item x="3"/>
        <item x="0"/>
        <item t="default"/>
      </items>
    </pivotField>
    <pivotField compact="0" showAll="0">
      <items count="151">
        <item x="74"/>
        <item x="122"/>
        <item x="100"/>
        <item x="105"/>
        <item x="38"/>
        <item x="62"/>
        <item x="148"/>
        <item x="57"/>
        <item x="55"/>
        <item x="8"/>
        <item x="81"/>
        <item x="133"/>
        <item x="43"/>
        <item x="19"/>
        <item x="48"/>
        <item x="52"/>
        <item x="110"/>
        <item x="70"/>
        <item x="10"/>
        <item x="116"/>
        <item x="79"/>
        <item x="139"/>
        <item x="127"/>
        <item x="138"/>
        <item x="73"/>
        <item x="75"/>
        <item x="128"/>
        <item x="56"/>
        <item x="49"/>
        <item x="123"/>
        <item x="33"/>
        <item x="14"/>
        <item x="7"/>
        <item x="17"/>
        <item x="96"/>
        <item x="29"/>
        <item x="12"/>
        <item x="102"/>
        <item x="98"/>
        <item x="23"/>
        <item x="15"/>
        <item x="101"/>
        <item x="86"/>
        <item x="21"/>
        <item x="5"/>
        <item x="20"/>
        <item x="36"/>
        <item x="80"/>
        <item x="44"/>
        <item x="54"/>
        <item x="72"/>
        <item x="41"/>
        <item x="39"/>
        <item x="64"/>
        <item x="104"/>
        <item x="28"/>
        <item x="76"/>
        <item x="135"/>
        <item x="113"/>
        <item x="146"/>
        <item x="25"/>
        <item x="50"/>
        <item x="27"/>
        <item x="91"/>
        <item x="107"/>
        <item x="66"/>
        <item x="140"/>
        <item x="145"/>
        <item x="99"/>
        <item x="78"/>
        <item x="144"/>
        <item x="1"/>
        <item x="47"/>
        <item x="115"/>
        <item x="34"/>
        <item x="108"/>
        <item x="124"/>
        <item x="6"/>
        <item x="141"/>
        <item x="0"/>
        <item x="46"/>
        <item x="22"/>
        <item x="130"/>
        <item x="119"/>
        <item x="30"/>
        <item x="3"/>
        <item x="132"/>
        <item x="89"/>
        <item x="143"/>
        <item x="103"/>
        <item x="149"/>
        <item x="63"/>
        <item x="142"/>
        <item x="95"/>
        <item x="92"/>
        <item x="31"/>
        <item x="37"/>
        <item x="120"/>
        <item x="11"/>
        <item x="134"/>
        <item x="24"/>
        <item x="82"/>
        <item x="71"/>
        <item x="61"/>
        <item x="69"/>
        <item x="147"/>
        <item x="111"/>
        <item x="13"/>
        <item x="136"/>
        <item x="126"/>
        <item x="26"/>
        <item x="83"/>
        <item x="93"/>
        <item x="137"/>
        <item x="112"/>
        <item x="18"/>
        <item x="42"/>
        <item x="59"/>
        <item x="16"/>
        <item x="65"/>
        <item x="51"/>
        <item x="32"/>
        <item x="35"/>
        <item x="60"/>
        <item x="129"/>
        <item x="9"/>
        <item x="88"/>
        <item x="117"/>
        <item x="4"/>
        <item x="131"/>
        <item x="40"/>
        <item x="85"/>
        <item x="53"/>
        <item x="106"/>
        <item x="90"/>
        <item x="125"/>
        <item x="109"/>
        <item x="114"/>
        <item x="94"/>
        <item x="77"/>
        <item x="2"/>
        <item x="121"/>
        <item x="87"/>
        <item x="68"/>
        <item x="84"/>
        <item x="67"/>
        <item x="45"/>
        <item x="58"/>
        <item x="118"/>
        <item x="9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Ticket_id" fld="0" subtotal="count" baseField="0" baseItem="0"/>
  </dataFields>
  <formats count="16">
    <format dxfId="54">
      <pivotArea type="all" dataOnly="0" outline="0" fieldPosition="0"/>
    </format>
    <format dxfId="55">
      <pivotArea type="all" dataOnly="0" outline="0" fieldPosition="0"/>
    </format>
    <format dxfId="56">
      <pivotArea collapsedLevelsAreSubtotals="1" fieldPosition="0"/>
    </format>
    <format dxfId="57">
      <pivotArea collapsedLevelsAreSubtotals="1" fieldPosition="0"/>
    </format>
    <format dxfId="58">
      <pivotArea dataOnly="0" labelOnly="1" fieldPosition="0">
        <references count="1">
          <reference field="4294967294" count="1">
            <x v="0"/>
          </reference>
        </references>
      </pivotArea>
    </format>
    <format dxfId="59">
      <pivotArea dataOnly="0" labelOnly="1" fieldPosition="0">
        <references count="1">
          <reference field="4294967294" count="1">
            <x v="0"/>
          </reference>
        </references>
      </pivotArea>
    </format>
    <format dxfId="60">
      <pivotArea field="7" type="button" dataOnly="0" labelOnly="1" outline="0" fieldPosition="0"/>
    </format>
    <format dxfId="61">
      <pivotArea dataOnly="0" labelOnly="1" fieldPosition="0">
        <references count="1">
          <reference field="7" count="1">
            <x v="0"/>
          </reference>
        </references>
      </pivotArea>
    </format>
    <format dxfId="62">
      <pivotArea dataOnly="0" labelOnly="1" fieldPosition="0">
        <references count="1">
          <reference field="7" count="1">
            <x v="1"/>
          </reference>
        </references>
      </pivotArea>
    </format>
    <format dxfId="63">
      <pivotArea dataOnly="0" labelOnly="1" fieldPosition="0">
        <references count="1">
          <reference field="7" count="1">
            <x v="2"/>
          </reference>
        </references>
      </pivotArea>
    </format>
    <format dxfId="64">
      <pivotArea dataOnly="0" labelOnly="1" fieldPosition="0">
        <references count="1">
          <reference field="7" count="1">
            <x v="3"/>
          </reference>
        </references>
      </pivotArea>
    </format>
    <format dxfId="65">
      <pivotArea dataOnly="0" labelOnly="1" fieldPosition="0">
        <references count="1">
          <reference field="7" count="1">
            <x v="4"/>
          </reference>
        </references>
      </pivotArea>
    </format>
    <format dxfId="66">
      <pivotArea dataOnly="0" labelOnly="1" fieldPosition="0">
        <references count="1">
          <reference field="7" count="1">
            <x v="5"/>
          </reference>
        </references>
      </pivotArea>
    </format>
    <format dxfId="67">
      <pivotArea dataOnly="0" labelOnly="1" fieldPosition="0">
        <references count="1">
          <reference field="7" count="1">
            <x v="6"/>
          </reference>
        </references>
      </pivotArea>
    </format>
    <format dxfId="68">
      <pivotArea dataOnly="0" labelOnly="1" fieldPosition="0">
        <references count="1">
          <reference field="7" count="1">
            <x v="7"/>
          </reference>
        </references>
      </pivotArea>
    </format>
    <format dxfId="69">
      <pivotArea dataOnly="0" labelOnly="1" fieldPosition="0">
        <references count="1">
          <reference field="7" count="1">
            <x v="8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DayofWeek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44:B51" firstHeaderRow="1" firstDataRow="1" firstDataCol="1"/>
  <pivotFields count="12">
    <pivotField dataField="1" compact="0" showAll="0">
      <items count="151">
        <item x="19"/>
        <item x="124"/>
        <item x="130"/>
        <item x="70"/>
        <item x="128"/>
        <item x="85"/>
        <item x="107"/>
        <item x="32"/>
        <item x="36"/>
        <item x="140"/>
        <item x="114"/>
        <item x="8"/>
        <item x="20"/>
        <item x="59"/>
        <item x="38"/>
        <item x="62"/>
        <item x="88"/>
        <item x="24"/>
        <item x="26"/>
        <item x="30"/>
        <item x="6"/>
        <item x="37"/>
        <item x="5"/>
        <item x="119"/>
        <item x="42"/>
        <item x="46"/>
        <item x="7"/>
        <item x="31"/>
        <item x="149"/>
        <item x="115"/>
        <item x="121"/>
        <item x="110"/>
        <item x="40"/>
        <item x="131"/>
        <item x="109"/>
        <item x="25"/>
        <item x="137"/>
        <item x="94"/>
        <item x="123"/>
        <item x="96"/>
        <item x="132"/>
        <item x="146"/>
        <item x="68"/>
        <item x="74"/>
        <item x="81"/>
        <item x="33"/>
        <item x="120"/>
        <item x="4"/>
        <item x="29"/>
        <item x="91"/>
        <item x="60"/>
        <item x="77"/>
        <item x="21"/>
        <item x="98"/>
        <item x="49"/>
        <item x="3"/>
        <item x="78"/>
        <item x="58"/>
        <item x="89"/>
        <item x="1"/>
        <item x="113"/>
        <item x="141"/>
        <item x="28"/>
        <item x="79"/>
        <item x="139"/>
        <item x="101"/>
        <item x="53"/>
        <item x="34"/>
        <item x="111"/>
        <item x="135"/>
        <item x="57"/>
        <item x="64"/>
        <item x="0"/>
        <item x="127"/>
        <item x="90"/>
        <item x="116"/>
        <item x="55"/>
        <item x="52"/>
        <item x="61"/>
        <item x="18"/>
        <item x="2"/>
        <item x="16"/>
        <item x="92"/>
        <item x="71"/>
        <item x="35"/>
        <item x="73"/>
        <item x="108"/>
        <item x="39"/>
        <item x="144"/>
        <item x="125"/>
        <item x="44"/>
        <item x="87"/>
        <item x="11"/>
        <item x="13"/>
        <item x="65"/>
        <item x="66"/>
        <item x="95"/>
        <item x="67"/>
        <item x="148"/>
        <item x="75"/>
        <item x="100"/>
        <item x="143"/>
        <item x="27"/>
        <item x="14"/>
        <item x="133"/>
        <item x="82"/>
        <item x="99"/>
        <item x="69"/>
        <item x="43"/>
        <item x="45"/>
        <item x="48"/>
        <item x="118"/>
        <item x="117"/>
        <item x="105"/>
        <item x="15"/>
        <item x="129"/>
        <item x="47"/>
        <item x="63"/>
        <item x="84"/>
        <item x="41"/>
        <item x="54"/>
        <item x="23"/>
        <item x="72"/>
        <item x="103"/>
        <item x="12"/>
        <item x="80"/>
        <item x="112"/>
        <item x="51"/>
        <item x="138"/>
        <item x="134"/>
        <item x="142"/>
        <item x="93"/>
        <item x="136"/>
        <item x="56"/>
        <item x="97"/>
        <item x="9"/>
        <item x="147"/>
        <item x="22"/>
        <item x="104"/>
        <item x="106"/>
        <item x="86"/>
        <item x="102"/>
        <item x="145"/>
        <item x="83"/>
        <item x="17"/>
        <item x="122"/>
        <item x="10"/>
        <item x="126"/>
        <item x="50"/>
        <item x="76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howAll="0">
      <items count="8">
        <item x="2"/>
        <item x="4"/>
        <item x="6"/>
        <item x="0"/>
        <item x="5"/>
        <item x="3"/>
        <item x="1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ortType="ascending" showAll="0">
      <items count="5">
        <item x="3"/>
        <item x="2"/>
        <item x="1"/>
        <item x="0"/>
        <item t="default"/>
      </items>
    </pivotField>
    <pivotField compact="0" sortType="ascending" showAll="0">
      <items count="10">
        <item x="5"/>
        <item x="8"/>
        <item x="7"/>
        <item x="1"/>
        <item x="4"/>
        <item x="2"/>
        <item x="6"/>
        <item x="3"/>
        <item x="0"/>
        <item t="default"/>
      </items>
    </pivotField>
    <pivotField compact="0" showAll="0">
      <items count="151">
        <item x="74"/>
        <item x="122"/>
        <item x="100"/>
        <item x="105"/>
        <item x="38"/>
        <item x="62"/>
        <item x="148"/>
        <item x="57"/>
        <item x="55"/>
        <item x="8"/>
        <item x="81"/>
        <item x="133"/>
        <item x="43"/>
        <item x="19"/>
        <item x="48"/>
        <item x="52"/>
        <item x="110"/>
        <item x="70"/>
        <item x="10"/>
        <item x="116"/>
        <item x="79"/>
        <item x="139"/>
        <item x="127"/>
        <item x="138"/>
        <item x="73"/>
        <item x="75"/>
        <item x="128"/>
        <item x="56"/>
        <item x="49"/>
        <item x="123"/>
        <item x="33"/>
        <item x="14"/>
        <item x="7"/>
        <item x="17"/>
        <item x="96"/>
        <item x="29"/>
        <item x="12"/>
        <item x="102"/>
        <item x="98"/>
        <item x="23"/>
        <item x="15"/>
        <item x="101"/>
        <item x="86"/>
        <item x="21"/>
        <item x="5"/>
        <item x="20"/>
        <item x="36"/>
        <item x="80"/>
        <item x="44"/>
        <item x="54"/>
        <item x="72"/>
        <item x="41"/>
        <item x="39"/>
        <item x="64"/>
        <item x="104"/>
        <item x="28"/>
        <item x="76"/>
        <item x="135"/>
        <item x="113"/>
        <item x="146"/>
        <item x="25"/>
        <item x="50"/>
        <item x="27"/>
        <item x="91"/>
        <item x="107"/>
        <item x="66"/>
        <item x="140"/>
        <item x="145"/>
        <item x="99"/>
        <item x="78"/>
        <item x="144"/>
        <item x="1"/>
        <item x="47"/>
        <item x="115"/>
        <item x="34"/>
        <item x="108"/>
        <item x="124"/>
        <item x="6"/>
        <item x="141"/>
        <item x="0"/>
        <item x="46"/>
        <item x="22"/>
        <item x="130"/>
        <item x="119"/>
        <item x="30"/>
        <item x="3"/>
        <item x="132"/>
        <item x="89"/>
        <item x="143"/>
        <item x="103"/>
        <item x="149"/>
        <item x="63"/>
        <item x="142"/>
        <item x="95"/>
        <item x="92"/>
        <item x="31"/>
        <item x="37"/>
        <item x="120"/>
        <item x="11"/>
        <item x="134"/>
        <item x="24"/>
        <item x="82"/>
        <item x="71"/>
        <item x="61"/>
        <item x="69"/>
        <item x="147"/>
        <item x="111"/>
        <item x="13"/>
        <item x="136"/>
        <item x="126"/>
        <item x="26"/>
        <item x="83"/>
        <item x="93"/>
        <item x="137"/>
        <item x="112"/>
        <item x="18"/>
        <item x="42"/>
        <item x="59"/>
        <item x="16"/>
        <item x="65"/>
        <item x="51"/>
        <item x="32"/>
        <item x="35"/>
        <item x="60"/>
        <item x="129"/>
        <item x="9"/>
        <item x="88"/>
        <item x="117"/>
        <item x="4"/>
        <item x="131"/>
        <item x="40"/>
        <item x="85"/>
        <item x="53"/>
        <item x="106"/>
        <item x="90"/>
        <item x="125"/>
        <item x="109"/>
        <item x="114"/>
        <item x="94"/>
        <item x="77"/>
        <item x="2"/>
        <item x="121"/>
        <item x="87"/>
        <item x="68"/>
        <item x="84"/>
        <item x="67"/>
        <item x="45"/>
        <item x="58"/>
        <item x="118"/>
        <item x="97"/>
        <item t="default"/>
      </items>
    </pivotField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Ticket_id" fld="0" subtotal="count" baseField="0" baseItem="0"/>
  </dataFields>
  <formats count="7">
    <format dxfId="70">
      <pivotArea type="all" dataOnly="0" outline="0" fieldPosition="0"/>
    </format>
    <format dxfId="71">
      <pivotArea type="all" dataOnly="0" outline="0" fieldPosition="0"/>
    </format>
    <format dxfId="72">
      <pivotArea collapsedLevelsAreSubtotals="1" fieldPosition="0"/>
    </format>
    <format dxfId="73">
      <pivotArea collapsedLevelsAreSubtotals="1" fieldPosition="0"/>
    </format>
    <format dxfId="74">
      <pivotArea dataOnly="0" labelOnly="1" fieldPosition="0">
        <references count="1">
          <reference field="4294967294" count="1">
            <x v="0"/>
          </reference>
        </references>
      </pivotArea>
    </format>
    <format dxfId="75">
      <pivotArea dataOnly="0" labelOnly="1" fieldPosition="0">
        <references count="1">
          <reference field="4294967294" count="1">
            <x v="0"/>
          </reference>
        </references>
      </pivotArea>
    </format>
    <format dxfId="76">
      <pivotArea field="7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Hours_of_da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55:B79" firstHeaderRow="1" firstDataRow="1" firstDataCol="1"/>
  <pivotFields count="12">
    <pivotField dataField="1" compact="0" showAll="0">
      <items count="151">
        <item x="19"/>
        <item x="124"/>
        <item x="130"/>
        <item x="70"/>
        <item x="128"/>
        <item x="85"/>
        <item x="107"/>
        <item x="32"/>
        <item x="36"/>
        <item x="140"/>
        <item x="114"/>
        <item x="8"/>
        <item x="20"/>
        <item x="59"/>
        <item x="38"/>
        <item x="62"/>
        <item x="88"/>
        <item x="24"/>
        <item x="26"/>
        <item x="30"/>
        <item x="6"/>
        <item x="37"/>
        <item x="5"/>
        <item x="119"/>
        <item x="42"/>
        <item x="46"/>
        <item x="7"/>
        <item x="31"/>
        <item x="149"/>
        <item x="115"/>
        <item x="121"/>
        <item x="110"/>
        <item x="40"/>
        <item x="131"/>
        <item x="109"/>
        <item x="25"/>
        <item x="137"/>
        <item x="94"/>
        <item x="123"/>
        <item x="96"/>
        <item x="132"/>
        <item x="146"/>
        <item x="68"/>
        <item x="74"/>
        <item x="81"/>
        <item x="33"/>
        <item x="120"/>
        <item x="4"/>
        <item x="29"/>
        <item x="91"/>
        <item x="60"/>
        <item x="77"/>
        <item x="21"/>
        <item x="98"/>
        <item x="49"/>
        <item x="3"/>
        <item x="78"/>
        <item x="58"/>
        <item x="89"/>
        <item x="1"/>
        <item x="113"/>
        <item x="141"/>
        <item x="28"/>
        <item x="79"/>
        <item x="139"/>
        <item x="101"/>
        <item x="53"/>
        <item x="34"/>
        <item x="111"/>
        <item x="135"/>
        <item x="57"/>
        <item x="64"/>
        <item x="0"/>
        <item x="127"/>
        <item x="90"/>
        <item x="116"/>
        <item x="55"/>
        <item x="52"/>
        <item x="61"/>
        <item x="18"/>
        <item x="2"/>
        <item x="16"/>
        <item x="92"/>
        <item x="71"/>
        <item x="35"/>
        <item x="73"/>
        <item x="108"/>
        <item x="39"/>
        <item x="144"/>
        <item x="125"/>
        <item x="44"/>
        <item x="87"/>
        <item x="11"/>
        <item x="13"/>
        <item x="65"/>
        <item x="66"/>
        <item x="95"/>
        <item x="67"/>
        <item x="148"/>
        <item x="75"/>
        <item x="100"/>
        <item x="143"/>
        <item x="27"/>
        <item x="14"/>
        <item x="133"/>
        <item x="82"/>
        <item x="99"/>
        <item x="69"/>
        <item x="43"/>
        <item x="45"/>
        <item x="48"/>
        <item x="118"/>
        <item x="117"/>
        <item x="105"/>
        <item x="15"/>
        <item x="129"/>
        <item x="47"/>
        <item x="63"/>
        <item x="84"/>
        <item x="41"/>
        <item x="54"/>
        <item x="23"/>
        <item x="72"/>
        <item x="103"/>
        <item x="12"/>
        <item x="80"/>
        <item x="112"/>
        <item x="51"/>
        <item x="138"/>
        <item x="134"/>
        <item x="142"/>
        <item x="93"/>
        <item x="136"/>
        <item x="56"/>
        <item x="97"/>
        <item x="9"/>
        <item x="147"/>
        <item x="22"/>
        <item x="104"/>
        <item x="106"/>
        <item x="86"/>
        <item x="102"/>
        <item x="145"/>
        <item x="83"/>
        <item x="17"/>
        <item x="122"/>
        <item x="10"/>
        <item x="126"/>
        <item x="50"/>
        <item x="76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howAll="0">
      <items count="8">
        <item x="2"/>
        <item x="4"/>
        <item x="6"/>
        <item x="0"/>
        <item x="5"/>
        <item x="3"/>
        <item x="1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ortType="ascending" showAll="0">
      <items count="5">
        <item x="3"/>
        <item x="2"/>
        <item x="1"/>
        <item x="0"/>
        <item t="default"/>
      </items>
    </pivotField>
    <pivotField compact="0" sortType="ascending" showAll="0">
      <items count="10">
        <item x="5"/>
        <item x="8"/>
        <item x="7"/>
        <item x="1"/>
        <item x="4"/>
        <item x="2"/>
        <item x="6"/>
        <item x="3"/>
        <item x="0"/>
        <item t="default"/>
      </items>
    </pivotField>
    <pivotField compact="0" showAll="0">
      <items count="151">
        <item x="74"/>
        <item x="122"/>
        <item x="100"/>
        <item x="105"/>
        <item x="38"/>
        <item x="62"/>
        <item x="148"/>
        <item x="57"/>
        <item x="55"/>
        <item x="8"/>
        <item x="81"/>
        <item x="133"/>
        <item x="43"/>
        <item x="19"/>
        <item x="48"/>
        <item x="52"/>
        <item x="110"/>
        <item x="70"/>
        <item x="10"/>
        <item x="116"/>
        <item x="79"/>
        <item x="139"/>
        <item x="127"/>
        <item x="138"/>
        <item x="73"/>
        <item x="75"/>
        <item x="128"/>
        <item x="56"/>
        <item x="49"/>
        <item x="123"/>
        <item x="33"/>
        <item x="14"/>
        <item x="7"/>
        <item x="17"/>
        <item x="96"/>
        <item x="29"/>
        <item x="12"/>
        <item x="102"/>
        <item x="98"/>
        <item x="23"/>
        <item x="15"/>
        <item x="101"/>
        <item x="86"/>
        <item x="21"/>
        <item x="5"/>
        <item x="20"/>
        <item x="36"/>
        <item x="80"/>
        <item x="44"/>
        <item x="54"/>
        <item x="72"/>
        <item x="41"/>
        <item x="39"/>
        <item x="64"/>
        <item x="104"/>
        <item x="28"/>
        <item x="76"/>
        <item x="135"/>
        <item x="113"/>
        <item x="146"/>
        <item x="25"/>
        <item x="50"/>
        <item x="27"/>
        <item x="91"/>
        <item x="107"/>
        <item x="66"/>
        <item x="140"/>
        <item x="145"/>
        <item x="99"/>
        <item x="78"/>
        <item x="144"/>
        <item x="1"/>
        <item x="47"/>
        <item x="115"/>
        <item x="34"/>
        <item x="108"/>
        <item x="124"/>
        <item x="6"/>
        <item x="141"/>
        <item x="0"/>
        <item x="46"/>
        <item x="22"/>
        <item x="130"/>
        <item x="119"/>
        <item x="30"/>
        <item x="3"/>
        <item x="132"/>
        <item x="89"/>
        <item x="143"/>
        <item x="103"/>
        <item x="149"/>
        <item x="63"/>
        <item x="142"/>
        <item x="95"/>
        <item x="92"/>
        <item x="31"/>
        <item x="37"/>
        <item x="120"/>
        <item x="11"/>
        <item x="134"/>
        <item x="24"/>
        <item x="82"/>
        <item x="71"/>
        <item x="61"/>
        <item x="69"/>
        <item x="147"/>
        <item x="111"/>
        <item x="13"/>
        <item x="136"/>
        <item x="126"/>
        <item x="26"/>
        <item x="83"/>
        <item x="93"/>
        <item x="137"/>
        <item x="112"/>
        <item x="18"/>
        <item x="42"/>
        <item x="59"/>
        <item x="16"/>
        <item x="65"/>
        <item x="51"/>
        <item x="32"/>
        <item x="35"/>
        <item x="60"/>
        <item x="129"/>
        <item x="9"/>
        <item x="88"/>
        <item x="117"/>
        <item x="4"/>
        <item x="131"/>
        <item x="40"/>
        <item x="85"/>
        <item x="53"/>
        <item x="106"/>
        <item x="90"/>
        <item x="125"/>
        <item x="109"/>
        <item x="114"/>
        <item x="94"/>
        <item x="77"/>
        <item x="2"/>
        <item x="121"/>
        <item x="87"/>
        <item x="68"/>
        <item x="84"/>
        <item x="67"/>
        <item x="45"/>
        <item x="58"/>
        <item x="118"/>
        <item x="9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Count of Ticket_id" fld="0" subtotal="count" baseField="0" baseItem="0"/>
  </dataFields>
  <formats count="7">
    <format dxfId="77">
      <pivotArea type="all" dataOnly="0" outline="0" fieldPosition="0"/>
    </format>
    <format dxfId="78">
      <pivotArea type="all" dataOnly="0" outline="0" fieldPosition="0"/>
    </format>
    <format dxfId="79">
      <pivotArea collapsedLevelsAreSubtotals="1" fieldPosition="0"/>
    </format>
    <format dxfId="80">
      <pivotArea collapsedLevelsAreSubtotals="1" fieldPosition="0"/>
    </format>
    <format dxfId="81">
      <pivotArea dataOnly="0" labelOnly="1" fieldPosition="0">
        <references count="1">
          <reference field="4294967294" count="1">
            <x v="0"/>
          </reference>
        </references>
      </pivotArea>
    </format>
    <format dxfId="82">
      <pivotArea dataOnly="0" labelOnly="1" fieldPosition="0">
        <references count="1">
          <reference field="4294967294" count="1">
            <x v="0"/>
          </reference>
        </references>
      </pivotArea>
    </format>
    <format dxfId="83">
      <pivotArea field="7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DASHBOARD sUMMAR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N18:P19" firstHeaderRow="0" firstDataRow="1" firstDataCol="0"/>
  <pivotFields count="12">
    <pivotField dataField="1" compact="0" showAll="0">
      <items count="151">
        <item x="19"/>
        <item x="124"/>
        <item x="130"/>
        <item x="70"/>
        <item x="128"/>
        <item x="85"/>
        <item x="107"/>
        <item x="32"/>
        <item x="36"/>
        <item x="140"/>
        <item x="114"/>
        <item x="8"/>
        <item x="20"/>
        <item x="59"/>
        <item x="38"/>
        <item x="62"/>
        <item x="88"/>
        <item x="24"/>
        <item x="26"/>
        <item x="30"/>
        <item x="6"/>
        <item x="37"/>
        <item x="5"/>
        <item x="119"/>
        <item x="42"/>
        <item x="46"/>
        <item x="7"/>
        <item x="31"/>
        <item x="149"/>
        <item x="115"/>
        <item x="121"/>
        <item x="110"/>
        <item x="40"/>
        <item x="131"/>
        <item x="109"/>
        <item x="25"/>
        <item x="137"/>
        <item x="94"/>
        <item x="123"/>
        <item x="96"/>
        <item x="132"/>
        <item x="146"/>
        <item x="68"/>
        <item x="74"/>
        <item x="81"/>
        <item x="33"/>
        <item x="120"/>
        <item x="4"/>
        <item x="29"/>
        <item x="91"/>
        <item x="60"/>
        <item x="77"/>
        <item x="21"/>
        <item x="98"/>
        <item x="49"/>
        <item x="3"/>
        <item x="78"/>
        <item x="58"/>
        <item x="89"/>
        <item x="1"/>
        <item x="113"/>
        <item x="141"/>
        <item x="28"/>
        <item x="79"/>
        <item x="139"/>
        <item x="101"/>
        <item x="53"/>
        <item x="34"/>
        <item x="111"/>
        <item x="135"/>
        <item x="57"/>
        <item x="64"/>
        <item x="0"/>
        <item x="127"/>
        <item x="90"/>
        <item x="116"/>
        <item x="55"/>
        <item x="52"/>
        <item x="61"/>
        <item x="18"/>
        <item x="2"/>
        <item x="16"/>
        <item x="92"/>
        <item x="71"/>
        <item x="35"/>
        <item x="73"/>
        <item x="108"/>
        <item x="39"/>
        <item x="144"/>
        <item x="125"/>
        <item x="44"/>
        <item x="87"/>
        <item x="11"/>
        <item x="13"/>
        <item x="65"/>
        <item x="66"/>
        <item x="95"/>
        <item x="67"/>
        <item x="148"/>
        <item x="75"/>
        <item x="100"/>
        <item x="143"/>
        <item x="27"/>
        <item x="14"/>
        <item x="133"/>
        <item x="82"/>
        <item x="99"/>
        <item x="69"/>
        <item x="43"/>
        <item x="45"/>
        <item x="48"/>
        <item x="118"/>
        <item x="117"/>
        <item x="105"/>
        <item x="15"/>
        <item x="129"/>
        <item x="47"/>
        <item x="63"/>
        <item x="84"/>
        <item x="41"/>
        <item x="54"/>
        <item x="23"/>
        <item x="72"/>
        <item x="103"/>
        <item x="12"/>
        <item x="80"/>
        <item x="112"/>
        <item x="51"/>
        <item x="138"/>
        <item x="134"/>
        <item x="142"/>
        <item x="93"/>
        <item x="136"/>
        <item x="56"/>
        <item x="97"/>
        <item x="9"/>
        <item x="147"/>
        <item x="22"/>
        <item x="104"/>
        <item x="106"/>
        <item x="86"/>
        <item x="102"/>
        <item x="145"/>
        <item x="83"/>
        <item x="17"/>
        <item x="122"/>
        <item x="10"/>
        <item x="126"/>
        <item x="50"/>
        <item x="76"/>
        <item t="default"/>
      </items>
    </pivotField>
    <pivotField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dataField="1" compact="0" numFmtId="18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howAll="0">
      <items count="8">
        <item x="2"/>
        <item x="4"/>
        <item x="6"/>
        <item x="0"/>
        <item x="5"/>
        <item x="3"/>
        <item x="1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ortType="ascending" showAll="0">
      <items count="5">
        <item x="3"/>
        <item x="2"/>
        <item x="1"/>
        <item x="0"/>
        <item t="default"/>
      </items>
    </pivotField>
    <pivotField compact="0" sortType="ascending" showAll="0">
      <items count="10">
        <item x="5"/>
        <item x="8"/>
        <item x="7"/>
        <item x="1"/>
        <item x="4"/>
        <item x="2"/>
        <item x="6"/>
        <item x="3"/>
        <item x="0"/>
        <item t="default"/>
      </items>
    </pivotField>
    <pivotField dataField="1" compact="0" showAll="0">
      <items count="151">
        <item x="74"/>
        <item x="122"/>
        <item x="100"/>
        <item x="105"/>
        <item x="38"/>
        <item x="62"/>
        <item x="148"/>
        <item x="57"/>
        <item x="55"/>
        <item x="8"/>
        <item x="81"/>
        <item x="133"/>
        <item x="43"/>
        <item x="19"/>
        <item x="48"/>
        <item x="52"/>
        <item x="110"/>
        <item x="70"/>
        <item x="10"/>
        <item x="116"/>
        <item x="79"/>
        <item x="139"/>
        <item x="127"/>
        <item x="138"/>
        <item x="73"/>
        <item x="75"/>
        <item x="128"/>
        <item x="56"/>
        <item x="49"/>
        <item x="123"/>
        <item x="33"/>
        <item x="14"/>
        <item x="7"/>
        <item x="17"/>
        <item x="96"/>
        <item x="29"/>
        <item x="12"/>
        <item x="102"/>
        <item x="98"/>
        <item x="23"/>
        <item x="15"/>
        <item x="101"/>
        <item x="86"/>
        <item x="21"/>
        <item x="5"/>
        <item x="20"/>
        <item x="36"/>
        <item x="80"/>
        <item x="44"/>
        <item x="54"/>
        <item x="72"/>
        <item x="41"/>
        <item x="39"/>
        <item x="64"/>
        <item x="104"/>
        <item x="28"/>
        <item x="76"/>
        <item x="135"/>
        <item x="113"/>
        <item x="146"/>
        <item x="25"/>
        <item x="50"/>
        <item x="27"/>
        <item x="91"/>
        <item x="107"/>
        <item x="66"/>
        <item x="140"/>
        <item x="145"/>
        <item x="99"/>
        <item x="78"/>
        <item x="144"/>
        <item x="1"/>
        <item x="47"/>
        <item x="115"/>
        <item x="34"/>
        <item x="108"/>
        <item x="124"/>
        <item x="6"/>
        <item x="141"/>
        <item x="0"/>
        <item x="46"/>
        <item x="22"/>
        <item x="130"/>
        <item x="119"/>
        <item x="30"/>
        <item x="3"/>
        <item x="132"/>
        <item x="89"/>
        <item x="143"/>
        <item x="103"/>
        <item x="149"/>
        <item x="63"/>
        <item x="142"/>
        <item x="95"/>
        <item x="92"/>
        <item x="31"/>
        <item x="37"/>
        <item x="120"/>
        <item x="11"/>
        <item x="134"/>
        <item x="24"/>
        <item x="82"/>
        <item x="71"/>
        <item x="61"/>
        <item x="69"/>
        <item x="147"/>
        <item x="111"/>
        <item x="13"/>
        <item x="136"/>
        <item x="126"/>
        <item x="26"/>
        <item x="83"/>
        <item x="93"/>
        <item x="137"/>
        <item x="112"/>
        <item x="18"/>
        <item x="42"/>
        <item x="59"/>
        <item x="16"/>
        <item x="65"/>
        <item x="51"/>
        <item x="32"/>
        <item x="35"/>
        <item x="60"/>
        <item x="129"/>
        <item x="9"/>
        <item x="88"/>
        <item x="117"/>
        <item x="4"/>
        <item x="131"/>
        <item x="40"/>
        <item x="85"/>
        <item x="53"/>
        <item x="106"/>
        <item x="90"/>
        <item x="125"/>
        <item x="109"/>
        <item x="114"/>
        <item x="94"/>
        <item x="77"/>
        <item x="2"/>
        <item x="121"/>
        <item x="87"/>
        <item x="68"/>
        <item x="84"/>
        <item x="67"/>
        <item x="45"/>
        <item x="58"/>
        <item x="118"/>
        <item x="9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Ticket_id" fld="0" subtotal="count" baseField="0" baseItem="0"/>
    <dataField name="Count of Resolution_date" fld="2" subtotal="count" baseField="0" baseItem="0"/>
    <dataField name="Average of Resolution_time_hours2" fld="8" subtotal="average" baseField="0" baseItem="0"/>
  </dataFields>
  <formats count="7">
    <format dxfId="84">
      <pivotArea type="all" dataOnly="0" outline="0" fieldPosition="0"/>
    </format>
    <format dxfId="85">
      <pivotArea type="all" dataOnly="0" outline="0" fieldPosition="0"/>
    </format>
    <format dxfId="86">
      <pivotArea collapsedLevelsAreSubtotals="1" fieldPosition="0"/>
    </format>
    <format dxfId="87">
      <pivotArea collapsedLevelsAreSubtotals="1" fieldPosition="0"/>
    </format>
    <format dxfId="88">
      <pivotArea field="7" type="button" dataOnly="0" labelOnly="1" outline="0" fieldPosition="0"/>
    </format>
    <format dxfId="89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90">
      <pivotArea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3" name="CategoryWise AVG_resolution"/>
    <pivotTable tabId="3" name="Piirority AVG Resol"/>
    <pivotTable tabId="3" name="Assigned Analyst"/>
    <pivotTable tabId="3" name="KeyWord Analyst"/>
    <pivotTable tabId="3" name="DayofWeek"/>
    <pivotTable tabId="3" name="Hours_of_day"/>
    <pivotTable tabId="3" name="DASHBOARD sUMMARY"/>
  </pivotTables>
  <data>
    <tabular pivotCacheId="1">
      <items count="7">
        <i x="2" s="1"/>
        <i x="4" s="1"/>
        <i x="6" s="1"/>
        <i x="0" s="1"/>
        <i x="5" s="1"/>
        <i x="3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ssigned_analyst" sourceName="Assigned_analyst">
  <pivotTables>
    <pivotTable tabId="3" name="CategoryWise AVG_resolution"/>
    <pivotTable tabId="3" name="Piirority AVG Resol"/>
    <pivotTable tabId="3" name="Assigned Analyst"/>
    <pivotTable tabId="3" name="KeyWord Analyst"/>
    <pivotTable tabId="3" name="DayofWeek"/>
    <pivotTable tabId="3" name="Hours_of_day"/>
    <pivotTable tabId="3" name="DASHBOARD sUMMARY"/>
  </pivotTables>
  <data>
    <tabular pivotCacheId="1">
      <items count="10">
        <i x="0" s="1"/>
        <i x="2" s="1"/>
        <i x="1" s="1"/>
        <i x="6" s="1"/>
        <i x="4" s="1"/>
        <i x="7" s="1"/>
        <i x="5" s="1"/>
        <i x="9" s="1"/>
        <i x="3" s="1"/>
        <i x="8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iority" sourceName="Priority">
  <pivotTables>
    <pivotTable tabId="3" name="CategoryWise AVG_resolution"/>
    <pivotTable tabId="3" name="Piirority AVG Resol"/>
    <pivotTable tabId="3" name="Assigned Analyst"/>
    <pivotTable tabId="3" name="KeyWord Analyst"/>
    <pivotTable tabId="3" name="DayofWeek"/>
    <pivotTable tabId="3" name="Hours_of_day"/>
    <pivotTable tabId="3" name="DASHBOARD sUMMARY"/>
  </pivotTables>
  <data>
    <tabular pivotCacheId="1">
      <items count="4">
        <i x="3" s="1"/>
        <i x="2" s="1"/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ssigned_analyst" cache="Slicer_Assigned_analyst" caption="Assigned_analyst" style="Slicer Style 1" rowHeight="225425"/>
  <slicer name="Priority" cache="Slicer_Priority" caption="Priority" columnCount="2" style="Slicer Style 1" rowHeight="225425"/>
  <slicer name="Category" cache="Slicer_Category" caption="Category" style="Slicer Style 1" rowHeight="225425"/>
</slicers>
</file>

<file path=xl/tables/table1.xml><?xml version="1.0" encoding="utf-8"?>
<table xmlns="http://schemas.openxmlformats.org/spreadsheetml/2006/main" id="1" name="Table1" displayName="Table1" ref="A1:L151" totalsRowShown="0">
  <autoFilter xmlns:etc="http://www.wps.cn/officeDocument/2017/etCustomData" ref="A1:L151" etc:filterBottomFollowUsedRange="0">
    <filterColumn colId="7">
      <filters blank="1"/>
    </filterColumn>
  </autoFilter>
  <tableColumns count="12">
    <tableColumn id="1" name="Ticket_id"/>
    <tableColumn id="2" name="Submission_date" dataDxfId="91"/>
    <tableColumn id="3" name="Resolution_date" dataDxfId="92"/>
    <tableColumn id="4" name="Category"/>
    <tableColumn id="5" name="Assigned_analyst"/>
    <tableColumn id="6" name="Description"/>
    <tableColumn id="7" name="Priority"/>
    <tableColumn id="12" name="KeyWord" dataDxfId="93">
      <calculatedColumnFormula>_xlfn.TEXTJOIN(", ",TRUE,IF(ISNUMBER(SEARCH("password",F2)),"password",""),IF(ISNUMBER(SEARCH("vpn",F2)),"vpn",""),IF(ISNUMBER(SEARCH("network",F2)),"network",""),IF(ISNUMBER(SEARCH("printer",F2)),"printer",""),IF(ISNUMBER(SEARCH("email",F2)),"email",""),IF(ISNUMBER(SEARCH("Wi-Fi",F2)),"Wi-fi",""),IF(ISNUMBER(SEARCH("open",F2)),"open",""),IF(ISNUMBER(SEARCH("sign",F2)),"sign",""),IF(ISNUMBER(SEARCH("aptop's",F2)),"laptop's",""))</calculatedColumnFormula>
    </tableColumn>
    <tableColumn id="8" name="Resolution_time_hours2">
      <calculatedColumnFormula>(C2-B2)*24</calculatedColumnFormula>
    </tableColumn>
    <tableColumn id="9" name="Day_of_week">
      <calculatedColumnFormula>TEXT(B2,"dddd")</calculatedColumnFormula>
    </tableColumn>
    <tableColumn id="10" name="Month">
      <calculatedColumnFormula>TEXT(B2,"yyyy-mm")</calculatedColumnFormula>
    </tableColumn>
    <tableColumn id="11" name="Hour_of_day">
      <calculatedColumnFormula>HOUR(B2)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40" zoomScaleNormal="40" workbookViewId="0">
      <selection activeCell="X3" sqref="X3:Y7"/>
    </sheetView>
  </sheetViews>
  <sheetFormatPr defaultColWidth="9" defaultRowHeight="14.5"/>
  <cols>
    <col min="2" max="2" width="31.2727272727273" customWidth="1"/>
    <col min="3" max="3" width="5.54545454545455" customWidth="1"/>
  </cols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1"/>
  <sheetViews>
    <sheetView workbookViewId="0">
      <selection activeCell="D1" sqref="D1"/>
    </sheetView>
  </sheetViews>
  <sheetFormatPr defaultColWidth="9" defaultRowHeight="14.5"/>
  <cols>
    <col min="1" max="1" width="12.0909090909091" customWidth="1"/>
    <col min="2" max="3" width="19.4545454545455" customWidth="1"/>
    <col min="4" max="4" width="9.81818181818182" customWidth="1"/>
    <col min="5" max="5" width="16.4545454545455" customWidth="1"/>
    <col min="6" max="6" width="110.272727272727" customWidth="1"/>
    <col min="7" max="8" width="8.54545454545454" customWidth="1"/>
    <col min="9" max="9" width="22.0909090909091" customWidth="1"/>
    <col min="10" max="10" width="13.0909090909091" customWidth="1"/>
    <col min="11" max="11" width="8.18181818181818" customWidth="1"/>
    <col min="12" max="12" width="12.6363636363636" customWidth="1"/>
  </cols>
  <sheetData>
    <row r="1" spans="1:1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hidden="1" spans="1:12">
      <c r="A2" t="s">
        <v>12</v>
      </c>
      <c r="B2" s="15">
        <v>45826.3211131319</v>
      </c>
      <c r="C2" s="15">
        <v>45827.8975842181</v>
      </c>
      <c r="D2" t="s">
        <v>13</v>
      </c>
      <c r="E2" t="s">
        <v>14</v>
      </c>
      <c r="F2" t="s">
        <v>15</v>
      </c>
      <c r="G2" t="s">
        <v>16</v>
      </c>
      <c r="H2" s="16" t="str">
        <f>_xlfn.TEXTJOIN(", ",TRUE,IF(ISNUMBER(SEARCH("password",F2)),"password",""),IF(ISNUMBER(SEARCH("vpn",F2)),"vpn",""),IF(ISNUMBER(SEARCH("network",F2)),"network",""),IF(ISNUMBER(SEARCH("printer",F2)),"printer",""),IF(ISNUMBER(SEARCH("email",F2)),"email",""),IF(ISNUMBER(SEARCH("Wi-Fi",F2)),"Wi-fi",""),IF(ISNUMBER(SEARCH("open",F2)),"open",""),IF(ISNUMBER(SEARCH("sign",F2)),"sign",""),IF(ISNUMBER(SEARCH("aptop's",F2)),"laptop's",""))</f>
        <v>Wi-fi</v>
      </c>
      <c r="I2">
        <f>(C2-B2)*24</f>
        <v>37.8353060692898</v>
      </c>
      <c r="J2" t="str">
        <f>TEXT(B2,"dddd")</f>
        <v>Wednesday</v>
      </c>
      <c r="K2" t="str">
        <f>TEXT(B2,"yyyy-mm")</f>
        <v>2025-06</v>
      </c>
      <c r="L2">
        <f>HOUR(B2)</f>
        <v>7</v>
      </c>
    </row>
    <row r="3" hidden="1" spans="1:12">
      <c r="A3" t="s">
        <v>17</v>
      </c>
      <c r="B3" s="15">
        <v>45827.2761967512</v>
      </c>
      <c r="C3" s="15">
        <v>45828.5958214015</v>
      </c>
      <c r="D3" t="s">
        <v>18</v>
      </c>
      <c r="E3" t="s">
        <v>19</v>
      </c>
      <c r="F3" t="s">
        <v>20</v>
      </c>
      <c r="G3" t="s">
        <v>16</v>
      </c>
      <c r="H3" s="16" t="str">
        <f t="shared" ref="H3:H34" si="0">_xlfn.TEXTJOIN(", ",TRUE,IF(ISNUMBER(SEARCH("password",F3)),"password",""),IF(ISNUMBER(SEARCH("vpn",F3)),"vpn",""),IF(ISNUMBER(SEARCH("network",F3)),"network",""),IF(ISNUMBER(SEARCH("printer",F3)),"printer",""),IF(ISNUMBER(SEARCH("email",F3)),"email",""),IF(ISNUMBER(SEARCH("Wi-Fi",F3)),"Wi-fi",""),IF(ISNUMBER(SEARCH("open",F3)),"open",""),IF(ISNUMBER(SEARCH("sign",F3)),"sign",""),IF(ISNUMBER(SEARCH("aptop's",F3)),"laptop's",""))</f>
        <v>open</v>
      </c>
      <c r="I3">
        <f t="shared" ref="I3:I34" si="1">(C3-B3)*24</f>
        <v>31.670991607185</v>
      </c>
      <c r="J3" t="str">
        <f t="shared" ref="J3:J34" si="2">TEXT(B3,"dddd")</f>
        <v>Thursday</v>
      </c>
      <c r="K3" t="str">
        <f t="shared" ref="K3:K34" si="3">TEXT(B3,"yyyy-mm")</f>
        <v>2025-06</v>
      </c>
      <c r="L3">
        <f t="shared" ref="L3:L34" si="4">HOUR(B3)</f>
        <v>6</v>
      </c>
    </row>
    <row r="4" hidden="1" spans="1:12">
      <c r="A4" t="s">
        <v>21</v>
      </c>
      <c r="B4" s="15">
        <v>45827.6969297467</v>
      </c>
      <c r="C4" s="15">
        <v>45833.9393321597</v>
      </c>
      <c r="D4" t="s">
        <v>18</v>
      </c>
      <c r="E4" t="s">
        <v>22</v>
      </c>
      <c r="F4" t="s">
        <v>23</v>
      </c>
      <c r="G4" t="s">
        <v>24</v>
      </c>
      <c r="H4" s="16" t="str">
        <f t="shared" si="0"/>
        <v>open</v>
      </c>
      <c r="I4">
        <f t="shared" si="1"/>
        <v>149.817657912732</v>
      </c>
      <c r="J4" t="str">
        <f t="shared" si="2"/>
        <v>Thursday</v>
      </c>
      <c r="K4" t="str">
        <f t="shared" si="3"/>
        <v>2025-06</v>
      </c>
      <c r="L4">
        <f t="shared" si="4"/>
        <v>16</v>
      </c>
    </row>
    <row r="5" hidden="1" spans="1:12">
      <c r="A5" t="s">
        <v>25</v>
      </c>
      <c r="B5" s="15">
        <v>45829.0463928805</v>
      </c>
      <c r="C5" s="15">
        <v>45830.7415301863</v>
      </c>
      <c r="D5" t="s">
        <v>26</v>
      </c>
      <c r="E5" t="s">
        <v>27</v>
      </c>
      <c r="F5" t="s">
        <v>28</v>
      </c>
      <c r="G5" t="s">
        <v>16</v>
      </c>
      <c r="H5" s="16" t="str">
        <f t="shared" si="0"/>
        <v>password</v>
      </c>
      <c r="I5">
        <f t="shared" si="1"/>
        <v>40.68329533824</v>
      </c>
      <c r="J5" t="str">
        <f t="shared" si="2"/>
        <v>Saturday</v>
      </c>
      <c r="K5" t="str">
        <f t="shared" si="3"/>
        <v>2025-06</v>
      </c>
      <c r="L5">
        <f t="shared" si="4"/>
        <v>1</v>
      </c>
    </row>
    <row r="6" hidden="1" spans="1:12">
      <c r="A6" t="s">
        <v>29</v>
      </c>
      <c r="B6" s="15">
        <v>45830.641442064</v>
      </c>
      <c r="C6" s="15">
        <v>45835.5398075298</v>
      </c>
      <c r="D6" t="s">
        <v>26</v>
      </c>
      <c r="E6" t="s">
        <v>27</v>
      </c>
      <c r="F6" t="s">
        <v>30</v>
      </c>
      <c r="G6" t="s">
        <v>24</v>
      </c>
      <c r="H6" s="16" t="str">
        <f t="shared" si="0"/>
        <v>password</v>
      </c>
      <c r="I6">
        <f t="shared" si="1"/>
        <v>117.560771180957</v>
      </c>
      <c r="J6" t="str">
        <f t="shared" si="2"/>
        <v>Sunday</v>
      </c>
      <c r="K6" t="str">
        <f t="shared" si="3"/>
        <v>2025-06</v>
      </c>
      <c r="L6">
        <f t="shared" si="4"/>
        <v>15</v>
      </c>
    </row>
    <row r="7" hidden="1" spans="1:12">
      <c r="A7" t="s">
        <v>31</v>
      </c>
      <c r="B7" s="15">
        <v>45830.9789999812</v>
      </c>
      <c r="C7" s="15">
        <v>45831.6904427417</v>
      </c>
      <c r="D7" t="s">
        <v>18</v>
      </c>
      <c r="E7" t="s">
        <v>14</v>
      </c>
      <c r="F7" t="s">
        <v>32</v>
      </c>
      <c r="G7" t="s">
        <v>16</v>
      </c>
      <c r="H7" s="16" t="str">
        <f t="shared" si="0"/>
        <v>open</v>
      </c>
      <c r="I7">
        <f t="shared" si="1"/>
        <v>17.074626253685</v>
      </c>
      <c r="J7" t="str">
        <f t="shared" si="2"/>
        <v>Sunday</v>
      </c>
      <c r="K7" t="str">
        <f t="shared" si="3"/>
        <v>2025-06</v>
      </c>
      <c r="L7">
        <f t="shared" si="4"/>
        <v>23</v>
      </c>
    </row>
    <row r="8" hidden="1" spans="1:12">
      <c r="A8" t="s">
        <v>33</v>
      </c>
      <c r="B8" s="15">
        <v>45831.9511301609</v>
      </c>
      <c r="C8" s="15">
        <v>45833.4629653149</v>
      </c>
      <c r="D8" t="s">
        <v>18</v>
      </c>
      <c r="E8" t="s">
        <v>27</v>
      </c>
      <c r="F8" t="s">
        <v>34</v>
      </c>
      <c r="G8" t="s">
        <v>16</v>
      </c>
      <c r="H8" s="16" t="str">
        <f t="shared" si="0"/>
        <v>open</v>
      </c>
      <c r="I8">
        <f t="shared" si="1"/>
        <v>36.284043696709</v>
      </c>
      <c r="J8" t="str">
        <f t="shared" si="2"/>
        <v>Monday</v>
      </c>
      <c r="K8" t="str">
        <f t="shared" si="3"/>
        <v>2025-06</v>
      </c>
      <c r="L8">
        <f t="shared" si="4"/>
        <v>22</v>
      </c>
    </row>
    <row r="9" hidden="1" spans="1:12">
      <c r="A9" t="s">
        <v>35</v>
      </c>
      <c r="B9" s="15">
        <v>45832.0186492365</v>
      </c>
      <c r="C9" s="15">
        <v>45832.5103239712</v>
      </c>
      <c r="D9" t="s">
        <v>13</v>
      </c>
      <c r="E9" t="s">
        <v>36</v>
      </c>
      <c r="F9" t="s">
        <v>37</v>
      </c>
      <c r="G9" t="s">
        <v>38</v>
      </c>
      <c r="H9" s="16" t="str">
        <f t="shared" si="0"/>
        <v>Wi-fi</v>
      </c>
      <c r="I9">
        <f t="shared" si="1"/>
        <v>11.8001936323126</v>
      </c>
      <c r="J9" t="str">
        <f t="shared" si="2"/>
        <v>Tuesday</v>
      </c>
      <c r="K9" t="str">
        <f t="shared" si="3"/>
        <v>2025-06</v>
      </c>
      <c r="L9">
        <f t="shared" si="4"/>
        <v>0</v>
      </c>
    </row>
    <row r="10" hidden="1" spans="1:12">
      <c r="A10" t="s">
        <v>39</v>
      </c>
      <c r="B10" s="15">
        <v>45832.0807722271</v>
      </c>
      <c r="C10" s="15">
        <v>45832.2406566139</v>
      </c>
      <c r="D10" t="s">
        <v>13</v>
      </c>
      <c r="E10" t="s">
        <v>40</v>
      </c>
      <c r="F10" t="s">
        <v>41</v>
      </c>
      <c r="G10" t="s">
        <v>38</v>
      </c>
      <c r="H10" s="16" t="str">
        <f t="shared" si="0"/>
        <v>Wi-fi</v>
      </c>
      <c r="I10">
        <f t="shared" si="1"/>
        <v>3.83722528454382</v>
      </c>
      <c r="J10" t="str">
        <f t="shared" si="2"/>
        <v>Tuesday</v>
      </c>
      <c r="K10" t="str">
        <f t="shared" si="3"/>
        <v>2025-06</v>
      </c>
      <c r="L10">
        <f t="shared" si="4"/>
        <v>1</v>
      </c>
    </row>
    <row r="11" hidden="1" spans="1:12">
      <c r="A11" t="s">
        <v>42</v>
      </c>
      <c r="B11" s="15">
        <v>45832.2480745489</v>
      </c>
      <c r="C11" s="15">
        <v>45837.0320867156</v>
      </c>
      <c r="D11" t="s">
        <v>43</v>
      </c>
      <c r="E11" t="s">
        <v>22</v>
      </c>
      <c r="F11" t="s">
        <v>44</v>
      </c>
      <c r="G11" t="s">
        <v>24</v>
      </c>
      <c r="H11" s="16" t="str">
        <f t="shared" si="0"/>
        <v>sign</v>
      </c>
      <c r="I11">
        <f t="shared" si="1"/>
        <v>114.8162920014</v>
      </c>
      <c r="J11" t="str">
        <f t="shared" si="2"/>
        <v>Tuesday</v>
      </c>
      <c r="K11" t="str">
        <f t="shared" si="3"/>
        <v>2025-06</v>
      </c>
      <c r="L11">
        <f t="shared" si="4"/>
        <v>5</v>
      </c>
    </row>
    <row r="12" hidden="1" spans="1:12">
      <c r="A12" t="s">
        <v>45</v>
      </c>
      <c r="B12" s="15">
        <v>45832.4606659894</v>
      </c>
      <c r="C12" s="15">
        <v>45832.7877224772</v>
      </c>
      <c r="D12" t="s">
        <v>13</v>
      </c>
      <c r="E12" t="s">
        <v>22</v>
      </c>
      <c r="F12" t="s">
        <v>46</v>
      </c>
      <c r="G12" t="s">
        <v>38</v>
      </c>
      <c r="H12" s="16" t="str">
        <f t="shared" si="0"/>
        <v>Wi-fi</v>
      </c>
      <c r="I12">
        <f t="shared" si="1"/>
        <v>7.84935570729431</v>
      </c>
      <c r="J12" t="str">
        <f t="shared" si="2"/>
        <v>Tuesday</v>
      </c>
      <c r="K12" t="str">
        <f t="shared" si="3"/>
        <v>2025-06</v>
      </c>
      <c r="L12">
        <f t="shared" si="4"/>
        <v>11</v>
      </c>
    </row>
    <row r="13" hidden="1" spans="1:12">
      <c r="A13" t="s">
        <v>47</v>
      </c>
      <c r="B13" s="15">
        <v>45832.5181676446</v>
      </c>
      <c r="C13" s="15">
        <v>45834.451125616</v>
      </c>
      <c r="D13" t="s">
        <v>13</v>
      </c>
      <c r="E13" t="s">
        <v>48</v>
      </c>
      <c r="F13" t="s">
        <v>49</v>
      </c>
      <c r="G13" t="s">
        <v>16</v>
      </c>
      <c r="H13" s="16" t="str">
        <f t="shared" si="0"/>
        <v>Wi-fi</v>
      </c>
      <c r="I13">
        <f t="shared" si="1"/>
        <v>46.3909913138486</v>
      </c>
      <c r="J13" t="str">
        <f t="shared" si="2"/>
        <v>Tuesday</v>
      </c>
      <c r="K13" t="str">
        <f t="shared" si="3"/>
        <v>2025-06</v>
      </c>
      <c r="L13">
        <f t="shared" si="4"/>
        <v>12</v>
      </c>
    </row>
    <row r="14" spans="1:12">
      <c r="A14" t="s">
        <v>50</v>
      </c>
      <c r="B14" s="15">
        <v>45833.2527641674</v>
      </c>
      <c r="C14" s="15">
        <v>45833.7823231035</v>
      </c>
      <c r="D14" t="s">
        <v>51</v>
      </c>
      <c r="E14" t="s">
        <v>52</v>
      </c>
      <c r="F14" t="s">
        <v>53</v>
      </c>
      <c r="G14" t="s">
        <v>16</v>
      </c>
      <c r="H14" s="16" t="s">
        <v>54</v>
      </c>
      <c r="I14">
        <f t="shared" si="1"/>
        <v>12.7094144656439</v>
      </c>
      <c r="J14" t="str">
        <f t="shared" si="2"/>
        <v>Wednesday</v>
      </c>
      <c r="K14" t="str">
        <f t="shared" si="3"/>
        <v>2025-06</v>
      </c>
      <c r="L14">
        <f t="shared" si="4"/>
        <v>6</v>
      </c>
    </row>
    <row r="15" spans="1:12">
      <c r="A15" t="s">
        <v>55</v>
      </c>
      <c r="B15" s="15">
        <v>45833.8942494476</v>
      </c>
      <c r="C15" s="15">
        <v>45837.2978206745</v>
      </c>
      <c r="D15" t="s">
        <v>56</v>
      </c>
      <c r="E15" t="s">
        <v>48</v>
      </c>
      <c r="F15" t="s">
        <v>57</v>
      </c>
      <c r="G15" t="s">
        <v>24</v>
      </c>
      <c r="H15" s="16" t="s">
        <v>54</v>
      </c>
      <c r="I15">
        <f t="shared" si="1"/>
        <v>81.6857094446314</v>
      </c>
      <c r="J15" t="str">
        <f t="shared" si="2"/>
        <v>Wednesday</v>
      </c>
      <c r="K15" t="str">
        <f t="shared" si="3"/>
        <v>2025-06</v>
      </c>
      <c r="L15">
        <f t="shared" si="4"/>
        <v>21</v>
      </c>
    </row>
    <row r="16" hidden="1" spans="1:12">
      <c r="A16" t="s">
        <v>58</v>
      </c>
      <c r="B16" s="15">
        <v>45833.9416986336</v>
      </c>
      <c r="C16" s="15">
        <v>45834.4164924873</v>
      </c>
      <c r="D16" t="s">
        <v>18</v>
      </c>
      <c r="E16" t="s">
        <v>52</v>
      </c>
      <c r="F16" t="s">
        <v>59</v>
      </c>
      <c r="G16" t="s">
        <v>16</v>
      </c>
      <c r="H16" s="16" t="str">
        <f t="shared" si="0"/>
        <v>open</v>
      </c>
      <c r="I16">
        <f t="shared" si="1"/>
        <v>11.395052487147</v>
      </c>
      <c r="J16" t="str">
        <f t="shared" si="2"/>
        <v>Wednesday</v>
      </c>
      <c r="K16" t="str">
        <f t="shared" si="3"/>
        <v>2025-06</v>
      </c>
      <c r="L16">
        <f t="shared" si="4"/>
        <v>22</v>
      </c>
    </row>
    <row r="17" spans="1:12">
      <c r="A17" t="s">
        <v>60</v>
      </c>
      <c r="B17" s="15">
        <v>45834.2772580966</v>
      </c>
      <c r="C17" s="15">
        <v>45834.8801860945</v>
      </c>
      <c r="D17" t="s">
        <v>56</v>
      </c>
      <c r="E17" t="s">
        <v>36</v>
      </c>
      <c r="F17" t="s">
        <v>61</v>
      </c>
      <c r="G17" t="s">
        <v>16</v>
      </c>
      <c r="H17" s="16" t="s">
        <v>54</v>
      </c>
      <c r="I17">
        <f t="shared" si="1"/>
        <v>14.4702719500638</v>
      </c>
      <c r="J17" t="str">
        <f t="shared" si="2"/>
        <v>Thursday</v>
      </c>
      <c r="K17" t="str">
        <f t="shared" si="3"/>
        <v>2025-06</v>
      </c>
      <c r="L17">
        <f t="shared" si="4"/>
        <v>6</v>
      </c>
    </row>
    <row r="18" hidden="1" spans="1:12">
      <c r="A18" t="s">
        <v>62</v>
      </c>
      <c r="B18" s="15">
        <v>45835.0352422774</v>
      </c>
      <c r="C18" s="15">
        <v>45839.417101814</v>
      </c>
      <c r="D18" t="s">
        <v>26</v>
      </c>
      <c r="E18" t="s">
        <v>48</v>
      </c>
      <c r="F18" t="s">
        <v>63</v>
      </c>
      <c r="G18" t="s">
        <v>24</v>
      </c>
      <c r="H18" s="16" t="str">
        <f t="shared" si="0"/>
        <v>password</v>
      </c>
      <c r="I18">
        <f t="shared" si="1"/>
        <v>105.164628878818</v>
      </c>
      <c r="J18" t="str">
        <f t="shared" si="2"/>
        <v>Friday</v>
      </c>
      <c r="K18" t="str">
        <f t="shared" si="3"/>
        <v>2025-06</v>
      </c>
      <c r="L18">
        <f t="shared" si="4"/>
        <v>0</v>
      </c>
    </row>
    <row r="19" hidden="1" spans="1:12">
      <c r="A19" t="s">
        <v>64</v>
      </c>
      <c r="B19" s="15">
        <v>45835.1280066736</v>
      </c>
      <c r="C19" s="15">
        <v>45835.637567473</v>
      </c>
      <c r="D19" t="s">
        <v>18</v>
      </c>
      <c r="E19" t="s">
        <v>40</v>
      </c>
      <c r="F19" t="s">
        <v>65</v>
      </c>
      <c r="G19" t="s">
        <v>16</v>
      </c>
      <c r="H19" s="16" t="str">
        <f t="shared" si="0"/>
        <v>open</v>
      </c>
      <c r="I19">
        <f t="shared" si="1"/>
        <v>12.2294591835234</v>
      </c>
      <c r="J19" t="str">
        <f t="shared" si="2"/>
        <v>Friday</v>
      </c>
      <c r="K19" t="str">
        <f t="shared" si="3"/>
        <v>2025-06</v>
      </c>
      <c r="L19">
        <f t="shared" si="4"/>
        <v>3</v>
      </c>
    </row>
    <row r="20" hidden="1" spans="1:12">
      <c r="A20" t="s">
        <v>66</v>
      </c>
      <c r="B20" s="15">
        <v>45835.8740100517</v>
      </c>
      <c r="C20" s="15">
        <v>45839.8391746522</v>
      </c>
      <c r="D20" t="s">
        <v>13</v>
      </c>
      <c r="E20" t="s">
        <v>27</v>
      </c>
      <c r="F20" t="s">
        <v>67</v>
      </c>
      <c r="G20" t="s">
        <v>24</v>
      </c>
      <c r="H20" s="16" t="str">
        <f t="shared" si="0"/>
        <v>Wi-fi</v>
      </c>
      <c r="I20">
        <f t="shared" si="1"/>
        <v>95.1639504127088</v>
      </c>
      <c r="J20" t="str">
        <f t="shared" si="2"/>
        <v>Friday</v>
      </c>
      <c r="K20" t="str">
        <f t="shared" si="3"/>
        <v>2025-06</v>
      </c>
      <c r="L20">
        <f t="shared" si="4"/>
        <v>20</v>
      </c>
    </row>
    <row r="21" spans="1:12">
      <c r="A21" t="s">
        <v>68</v>
      </c>
      <c r="B21" s="15">
        <v>45835.9418515501</v>
      </c>
      <c r="C21" s="15">
        <v>45836.1574148564</v>
      </c>
      <c r="D21" t="s">
        <v>56</v>
      </c>
      <c r="E21" t="s">
        <v>69</v>
      </c>
      <c r="F21" t="s">
        <v>70</v>
      </c>
      <c r="G21" t="s">
        <v>38</v>
      </c>
      <c r="H21" s="16" t="s">
        <v>54</v>
      </c>
      <c r="I21">
        <f t="shared" si="1"/>
        <v>5.1735193519271</v>
      </c>
      <c r="J21" t="str">
        <f t="shared" si="2"/>
        <v>Friday</v>
      </c>
      <c r="K21" t="str">
        <f t="shared" si="3"/>
        <v>2025-06</v>
      </c>
      <c r="L21">
        <f t="shared" si="4"/>
        <v>22</v>
      </c>
    </row>
    <row r="22" hidden="1" spans="1:12">
      <c r="A22" t="s">
        <v>71</v>
      </c>
      <c r="B22" s="15">
        <v>45836.4109612518</v>
      </c>
      <c r="C22" s="15">
        <v>45837.1240878248</v>
      </c>
      <c r="D22" t="s">
        <v>13</v>
      </c>
      <c r="E22" t="s">
        <v>69</v>
      </c>
      <c r="F22" t="s">
        <v>72</v>
      </c>
      <c r="G22" t="s">
        <v>16</v>
      </c>
      <c r="H22" s="16" t="str">
        <f t="shared" si="0"/>
        <v>Wi-fi</v>
      </c>
      <c r="I22">
        <f t="shared" si="1"/>
        <v>17.1150377514423</v>
      </c>
      <c r="J22" t="str">
        <f t="shared" si="2"/>
        <v>Saturday</v>
      </c>
      <c r="K22" t="str">
        <f t="shared" si="3"/>
        <v>2025-06</v>
      </c>
      <c r="L22">
        <f t="shared" si="4"/>
        <v>9</v>
      </c>
    </row>
    <row r="23" hidden="1" spans="1:12">
      <c r="A23" t="s">
        <v>73</v>
      </c>
      <c r="B23" s="15">
        <v>45837.0984918285</v>
      </c>
      <c r="C23" s="15">
        <v>45837.7276141602</v>
      </c>
      <c r="D23" t="s">
        <v>18</v>
      </c>
      <c r="E23" t="s">
        <v>48</v>
      </c>
      <c r="F23" t="s">
        <v>74</v>
      </c>
      <c r="G23" t="s">
        <v>16</v>
      </c>
      <c r="H23" s="16" t="str">
        <f t="shared" si="0"/>
        <v>open</v>
      </c>
      <c r="I23">
        <f t="shared" si="1"/>
        <v>15.0989359592786</v>
      </c>
      <c r="J23" t="str">
        <f t="shared" si="2"/>
        <v>Sunday</v>
      </c>
      <c r="K23" t="str">
        <f t="shared" si="3"/>
        <v>2025-06</v>
      </c>
      <c r="L23">
        <f t="shared" si="4"/>
        <v>2</v>
      </c>
    </row>
    <row r="24" hidden="1" spans="1:12">
      <c r="A24" t="s">
        <v>75</v>
      </c>
      <c r="B24" s="15">
        <v>45837.3851316298</v>
      </c>
      <c r="C24" s="15">
        <v>45838.9700330196</v>
      </c>
      <c r="D24" t="s">
        <v>76</v>
      </c>
      <c r="E24" t="s">
        <v>27</v>
      </c>
      <c r="F24" t="s">
        <v>77</v>
      </c>
      <c r="G24" t="s">
        <v>24</v>
      </c>
      <c r="H24" s="16" t="str">
        <f t="shared" si="0"/>
        <v>laptop's</v>
      </c>
      <c r="I24">
        <f t="shared" si="1"/>
        <v>38.0376333544264</v>
      </c>
      <c r="J24" t="str">
        <f t="shared" si="2"/>
        <v>Sunday</v>
      </c>
      <c r="K24" t="str">
        <f t="shared" si="3"/>
        <v>2025-06</v>
      </c>
      <c r="L24">
        <f t="shared" si="4"/>
        <v>9</v>
      </c>
    </row>
    <row r="25" hidden="1" spans="1:12">
      <c r="A25" t="s">
        <v>78</v>
      </c>
      <c r="B25" s="15">
        <v>45837.8392333981</v>
      </c>
      <c r="C25" s="15">
        <v>45838.438694233</v>
      </c>
      <c r="D25" t="s">
        <v>26</v>
      </c>
      <c r="E25" t="s">
        <v>14</v>
      </c>
      <c r="F25" t="s">
        <v>79</v>
      </c>
      <c r="G25" t="s">
        <v>16</v>
      </c>
      <c r="H25" s="16" t="str">
        <f t="shared" si="0"/>
        <v>password</v>
      </c>
      <c r="I25">
        <f t="shared" si="1"/>
        <v>14.3870600377559</v>
      </c>
      <c r="J25" t="str">
        <f t="shared" si="2"/>
        <v>Sunday</v>
      </c>
      <c r="K25" t="str">
        <f t="shared" si="3"/>
        <v>2025-06</v>
      </c>
      <c r="L25">
        <f t="shared" si="4"/>
        <v>20</v>
      </c>
    </row>
    <row r="26" spans="1:12">
      <c r="A26" t="s">
        <v>80</v>
      </c>
      <c r="B26" s="15">
        <v>45838.6959920687</v>
      </c>
      <c r="C26" s="15">
        <v>45840.8592420705</v>
      </c>
      <c r="D26" t="s">
        <v>43</v>
      </c>
      <c r="E26" t="s">
        <v>69</v>
      </c>
      <c r="F26" t="s">
        <v>81</v>
      </c>
      <c r="G26" t="s">
        <v>24</v>
      </c>
      <c r="H26" s="16" t="s">
        <v>54</v>
      </c>
      <c r="I26">
        <f t="shared" si="1"/>
        <v>51.9180000439519</v>
      </c>
      <c r="J26" t="str">
        <f t="shared" si="2"/>
        <v>Monday</v>
      </c>
      <c r="K26" t="str">
        <f t="shared" si="3"/>
        <v>2025-06</v>
      </c>
      <c r="L26">
        <f t="shared" si="4"/>
        <v>16</v>
      </c>
    </row>
    <row r="27" hidden="1" spans="1:12">
      <c r="A27" t="s">
        <v>82</v>
      </c>
      <c r="B27" s="15">
        <v>45838.7416992816</v>
      </c>
      <c r="C27" s="15">
        <v>45839.8172107487</v>
      </c>
      <c r="D27" t="s">
        <v>76</v>
      </c>
      <c r="E27" t="s">
        <v>27</v>
      </c>
      <c r="F27" t="s">
        <v>83</v>
      </c>
      <c r="G27" t="s">
        <v>24</v>
      </c>
      <c r="H27" s="16" t="str">
        <f t="shared" si="0"/>
        <v>laptop's</v>
      </c>
      <c r="I27">
        <f t="shared" si="1"/>
        <v>25.8122752119089</v>
      </c>
      <c r="J27" t="str">
        <f t="shared" si="2"/>
        <v>Monday</v>
      </c>
      <c r="K27" t="str">
        <f t="shared" si="3"/>
        <v>2025-06</v>
      </c>
      <c r="L27">
        <f t="shared" si="4"/>
        <v>17</v>
      </c>
    </row>
    <row r="28" hidden="1" spans="1:12">
      <c r="A28" t="s">
        <v>84</v>
      </c>
      <c r="B28" s="15">
        <v>45838.9604680718</v>
      </c>
      <c r="C28" s="15">
        <v>45842.4919571202</v>
      </c>
      <c r="D28" t="s">
        <v>13</v>
      </c>
      <c r="E28" t="s">
        <v>48</v>
      </c>
      <c r="F28" t="s">
        <v>85</v>
      </c>
      <c r="G28" t="s">
        <v>24</v>
      </c>
      <c r="H28" s="16" t="str">
        <f t="shared" si="0"/>
        <v>Wi-fi</v>
      </c>
      <c r="I28">
        <f t="shared" si="1"/>
        <v>84.7557371626608</v>
      </c>
      <c r="J28" t="str">
        <f t="shared" si="2"/>
        <v>Monday</v>
      </c>
      <c r="K28" t="str">
        <f t="shared" si="3"/>
        <v>2025-06</v>
      </c>
      <c r="L28">
        <f t="shared" si="4"/>
        <v>23</v>
      </c>
    </row>
    <row r="29" spans="1:12">
      <c r="A29" t="s">
        <v>86</v>
      </c>
      <c r="B29" s="15">
        <v>45839.3675938703</v>
      </c>
      <c r="C29" s="15">
        <v>45840.4727220892</v>
      </c>
      <c r="D29" t="s">
        <v>56</v>
      </c>
      <c r="E29" t="s">
        <v>19</v>
      </c>
      <c r="F29" t="s">
        <v>87</v>
      </c>
      <c r="G29" t="s">
        <v>24</v>
      </c>
      <c r="H29" s="16" t="s">
        <v>54</v>
      </c>
      <c r="I29">
        <f t="shared" si="1"/>
        <v>26.5230772534269</v>
      </c>
      <c r="J29" t="str">
        <f t="shared" si="2"/>
        <v>Tuesday</v>
      </c>
      <c r="K29" t="str">
        <f t="shared" si="3"/>
        <v>2025-07</v>
      </c>
      <c r="L29">
        <f t="shared" si="4"/>
        <v>8</v>
      </c>
    </row>
    <row r="30" hidden="1" spans="1:12">
      <c r="A30" t="s">
        <v>88</v>
      </c>
      <c r="B30" s="15">
        <v>45839.694215014</v>
      </c>
      <c r="C30" s="15">
        <v>45840.6817428568</v>
      </c>
      <c r="D30" t="s">
        <v>18</v>
      </c>
      <c r="E30" t="s">
        <v>14</v>
      </c>
      <c r="F30" t="s">
        <v>89</v>
      </c>
      <c r="G30" t="s">
        <v>16</v>
      </c>
      <c r="H30" s="16" t="str">
        <f t="shared" si="0"/>
        <v>open</v>
      </c>
      <c r="I30">
        <f t="shared" si="1"/>
        <v>23.7006682272186</v>
      </c>
      <c r="J30" t="str">
        <f t="shared" si="2"/>
        <v>Tuesday</v>
      </c>
      <c r="K30" t="str">
        <f t="shared" si="3"/>
        <v>2025-07</v>
      </c>
      <c r="L30">
        <f t="shared" si="4"/>
        <v>16</v>
      </c>
    </row>
    <row r="31" hidden="1" spans="1:12">
      <c r="A31" t="s">
        <v>90</v>
      </c>
      <c r="B31" s="15">
        <v>45841.1338331856</v>
      </c>
      <c r="C31" s="15">
        <v>45841.6527135517</v>
      </c>
      <c r="D31" t="s">
        <v>13</v>
      </c>
      <c r="E31" t="s">
        <v>27</v>
      </c>
      <c r="F31" t="s">
        <v>91</v>
      </c>
      <c r="G31" t="s">
        <v>16</v>
      </c>
      <c r="H31" s="16" t="str">
        <f t="shared" si="0"/>
        <v>Wi-fi</v>
      </c>
      <c r="I31">
        <f t="shared" si="1"/>
        <v>12.4531287871068</v>
      </c>
      <c r="J31" t="str">
        <f t="shared" si="2"/>
        <v>Thursday</v>
      </c>
      <c r="K31" t="str">
        <f t="shared" si="3"/>
        <v>2025-07</v>
      </c>
      <c r="L31">
        <f t="shared" si="4"/>
        <v>3</v>
      </c>
    </row>
    <row r="32" hidden="1" spans="1:12">
      <c r="A32" t="s">
        <v>92</v>
      </c>
      <c r="B32" s="15">
        <v>45841.3105913024</v>
      </c>
      <c r="C32" s="15">
        <v>45842.9990580478</v>
      </c>
      <c r="D32" t="s">
        <v>76</v>
      </c>
      <c r="E32" t="s">
        <v>48</v>
      </c>
      <c r="F32" t="s">
        <v>93</v>
      </c>
      <c r="G32" t="s">
        <v>16</v>
      </c>
      <c r="H32" s="16" t="str">
        <f t="shared" si="0"/>
        <v>laptop's</v>
      </c>
      <c r="I32">
        <f t="shared" si="1"/>
        <v>40.5232018885436</v>
      </c>
      <c r="J32" t="str">
        <f t="shared" si="2"/>
        <v>Thursday</v>
      </c>
      <c r="K32" t="str">
        <f t="shared" si="3"/>
        <v>2025-07</v>
      </c>
      <c r="L32">
        <f t="shared" si="4"/>
        <v>7</v>
      </c>
    </row>
    <row r="33" spans="1:12">
      <c r="A33" t="s">
        <v>94</v>
      </c>
      <c r="B33" s="15">
        <v>45841.8118676554</v>
      </c>
      <c r="C33" s="15">
        <v>45843.7189113783</v>
      </c>
      <c r="D33" t="s">
        <v>51</v>
      </c>
      <c r="E33" t="s">
        <v>27</v>
      </c>
      <c r="F33" t="s">
        <v>95</v>
      </c>
      <c r="G33" t="s">
        <v>16</v>
      </c>
      <c r="H33" s="16" t="s">
        <v>54</v>
      </c>
      <c r="I33">
        <f t="shared" si="1"/>
        <v>45.7690493494738</v>
      </c>
      <c r="J33" t="str">
        <f t="shared" si="2"/>
        <v>Thursday</v>
      </c>
      <c r="K33" t="str">
        <f t="shared" si="3"/>
        <v>2025-07</v>
      </c>
      <c r="L33">
        <f t="shared" si="4"/>
        <v>19</v>
      </c>
    </row>
    <row r="34" hidden="1" spans="1:12">
      <c r="A34" t="s">
        <v>96</v>
      </c>
      <c r="B34" s="15">
        <v>45843.3218515165</v>
      </c>
      <c r="C34" s="15">
        <v>45847.8516145608</v>
      </c>
      <c r="D34" t="s">
        <v>18</v>
      </c>
      <c r="E34" t="s">
        <v>22</v>
      </c>
      <c r="F34" t="s">
        <v>97</v>
      </c>
      <c r="G34" t="s">
        <v>24</v>
      </c>
      <c r="H34" s="16" t="str">
        <f t="shared" si="0"/>
        <v>open</v>
      </c>
      <c r="I34">
        <f t="shared" si="1"/>
        <v>108.714313062723</v>
      </c>
      <c r="J34" t="str">
        <f t="shared" si="2"/>
        <v>Saturday</v>
      </c>
      <c r="K34" t="str">
        <f t="shared" si="3"/>
        <v>2025-07</v>
      </c>
      <c r="L34">
        <f t="shared" si="4"/>
        <v>7</v>
      </c>
    </row>
    <row r="35" hidden="1" spans="1:12">
      <c r="A35" t="s">
        <v>98</v>
      </c>
      <c r="B35" s="15">
        <v>45843.4040944658</v>
      </c>
      <c r="C35" s="15">
        <v>45843.878437821</v>
      </c>
      <c r="D35" t="s">
        <v>18</v>
      </c>
      <c r="E35" t="s">
        <v>27</v>
      </c>
      <c r="F35" t="s">
        <v>99</v>
      </c>
      <c r="G35" t="s">
        <v>38</v>
      </c>
      <c r="H35" s="16" t="str">
        <f t="shared" ref="H35:H66" si="5">_xlfn.TEXTJOIN(", ",TRUE,IF(ISNUMBER(SEARCH("password",F35)),"password",""),IF(ISNUMBER(SEARCH("vpn",F35)),"vpn",""),IF(ISNUMBER(SEARCH("network",F35)),"network",""),IF(ISNUMBER(SEARCH("printer",F35)),"printer",""),IF(ISNUMBER(SEARCH("email",F35)),"email",""),IF(ISNUMBER(SEARCH("Wi-Fi",F35)),"Wi-fi",""),IF(ISNUMBER(SEARCH("open",F35)),"open",""),IF(ISNUMBER(SEARCH("sign",F35)),"sign",""),IF(ISNUMBER(SEARCH("aptop's",F35)),"laptop's",""))</f>
        <v>open</v>
      </c>
      <c r="I35">
        <f t="shared" ref="I35:I66" si="6">(C35-B35)*24</f>
        <v>11.3842405258329</v>
      </c>
      <c r="J35" t="str">
        <f t="shared" ref="J35:J66" si="7">TEXT(B35,"dddd")</f>
        <v>Saturday</v>
      </c>
      <c r="K35" t="str">
        <f t="shared" ref="K35:K66" si="8">TEXT(B35,"yyyy-mm")</f>
        <v>2025-07</v>
      </c>
      <c r="L35">
        <f t="shared" ref="L35:L66" si="9">HOUR(B35)</f>
        <v>9</v>
      </c>
    </row>
    <row r="36" hidden="1" spans="1:12">
      <c r="A36" t="s">
        <v>100</v>
      </c>
      <c r="B36" s="15">
        <v>45844.0960521938</v>
      </c>
      <c r="C36" s="15">
        <v>45845.5437539901</v>
      </c>
      <c r="D36" t="s">
        <v>13</v>
      </c>
      <c r="E36" t="s">
        <v>14</v>
      </c>
      <c r="F36" t="s">
        <v>101</v>
      </c>
      <c r="G36" t="s">
        <v>16</v>
      </c>
      <c r="H36" s="16" t="str">
        <f t="shared" si="5"/>
        <v>Wi-fi</v>
      </c>
      <c r="I36">
        <f t="shared" si="6"/>
        <v>34.7448431113735</v>
      </c>
      <c r="J36" t="str">
        <f t="shared" si="7"/>
        <v>Sunday</v>
      </c>
      <c r="K36" t="str">
        <f t="shared" si="8"/>
        <v>2025-07</v>
      </c>
      <c r="L36">
        <f t="shared" si="9"/>
        <v>2</v>
      </c>
    </row>
    <row r="37" hidden="1" spans="1:12">
      <c r="A37" t="s">
        <v>102</v>
      </c>
      <c r="B37" s="15">
        <v>45844.4229627874</v>
      </c>
      <c r="C37" s="15">
        <v>45849.0143888417</v>
      </c>
      <c r="D37" t="s">
        <v>76</v>
      </c>
      <c r="E37" t="s">
        <v>52</v>
      </c>
      <c r="F37" t="s">
        <v>103</v>
      </c>
      <c r="G37" t="s">
        <v>24</v>
      </c>
      <c r="H37" s="16" t="str">
        <f t="shared" si="5"/>
        <v>laptop's</v>
      </c>
      <c r="I37">
        <f t="shared" si="6"/>
        <v>110.194225304411</v>
      </c>
      <c r="J37" t="str">
        <f t="shared" si="7"/>
        <v>Sunday</v>
      </c>
      <c r="K37" t="str">
        <f t="shared" si="8"/>
        <v>2025-07</v>
      </c>
      <c r="L37">
        <f t="shared" si="9"/>
        <v>10</v>
      </c>
    </row>
    <row r="38" hidden="1" spans="1:12">
      <c r="A38" t="s">
        <v>104</v>
      </c>
      <c r="B38" s="15">
        <v>45845.6952959747</v>
      </c>
      <c r="C38" s="15">
        <v>45846.4197692282</v>
      </c>
      <c r="D38" t="s">
        <v>76</v>
      </c>
      <c r="E38" t="s">
        <v>22</v>
      </c>
      <c r="F38" t="s">
        <v>105</v>
      </c>
      <c r="G38" t="s">
        <v>16</v>
      </c>
      <c r="H38" s="16" t="str">
        <f t="shared" si="5"/>
        <v>laptop's</v>
      </c>
      <c r="I38">
        <f t="shared" si="6"/>
        <v>17.3873580847867</v>
      </c>
      <c r="J38" t="str">
        <f t="shared" si="7"/>
        <v>Monday</v>
      </c>
      <c r="K38" t="str">
        <f t="shared" si="8"/>
        <v>2025-07</v>
      </c>
      <c r="L38">
        <f t="shared" si="9"/>
        <v>16</v>
      </c>
    </row>
    <row r="39" hidden="1" spans="1:12">
      <c r="A39" t="s">
        <v>106</v>
      </c>
      <c r="B39" s="15">
        <v>45846.4826015233</v>
      </c>
      <c r="C39" s="15">
        <v>45848.3925046903</v>
      </c>
      <c r="D39" t="s">
        <v>18</v>
      </c>
      <c r="E39" t="s">
        <v>69</v>
      </c>
      <c r="F39" t="s">
        <v>107</v>
      </c>
      <c r="G39" t="s">
        <v>16</v>
      </c>
      <c r="H39" s="16" t="str">
        <f t="shared" si="5"/>
        <v>open</v>
      </c>
      <c r="I39">
        <f t="shared" si="6"/>
        <v>45.8376760070678</v>
      </c>
      <c r="J39" t="str">
        <f t="shared" si="7"/>
        <v>Tuesday</v>
      </c>
      <c r="K39" t="str">
        <f t="shared" si="8"/>
        <v>2025-07</v>
      </c>
      <c r="L39">
        <f t="shared" si="9"/>
        <v>11</v>
      </c>
    </row>
    <row r="40" hidden="1" spans="1:12">
      <c r="A40" t="s">
        <v>108</v>
      </c>
      <c r="B40" s="15">
        <v>45847.9395611997</v>
      </c>
      <c r="C40" s="15">
        <v>45848.0496736285</v>
      </c>
      <c r="D40" t="s">
        <v>18</v>
      </c>
      <c r="E40" t="s">
        <v>27</v>
      </c>
      <c r="F40" t="s">
        <v>109</v>
      </c>
      <c r="G40" t="s">
        <v>38</v>
      </c>
      <c r="H40" s="16" t="str">
        <f t="shared" si="5"/>
        <v>open</v>
      </c>
      <c r="I40">
        <f t="shared" si="6"/>
        <v>2.64269829215482</v>
      </c>
      <c r="J40" t="str">
        <f t="shared" si="7"/>
        <v>Wednesday</v>
      </c>
      <c r="K40" t="str">
        <f t="shared" si="8"/>
        <v>2025-07</v>
      </c>
      <c r="L40">
        <f t="shared" si="9"/>
        <v>22</v>
      </c>
    </row>
    <row r="41" hidden="1" spans="1:12">
      <c r="A41" t="s">
        <v>110</v>
      </c>
      <c r="B41" s="15">
        <v>45848.1329018778</v>
      </c>
      <c r="C41" s="15">
        <v>45848.9666898713</v>
      </c>
      <c r="D41" t="s">
        <v>76</v>
      </c>
      <c r="E41" t="s">
        <v>111</v>
      </c>
      <c r="F41" t="s">
        <v>112</v>
      </c>
      <c r="G41" t="s">
        <v>16</v>
      </c>
      <c r="H41" s="16" t="str">
        <f t="shared" si="5"/>
        <v>laptop's</v>
      </c>
      <c r="I41">
        <f t="shared" si="6"/>
        <v>20.0109118457185</v>
      </c>
      <c r="J41" t="str">
        <f t="shared" si="7"/>
        <v>Thursday</v>
      </c>
      <c r="K41" t="str">
        <f t="shared" si="8"/>
        <v>2025-07</v>
      </c>
      <c r="L41">
        <f t="shared" si="9"/>
        <v>3</v>
      </c>
    </row>
    <row r="42" hidden="1" spans="1:12">
      <c r="A42" t="s">
        <v>113</v>
      </c>
      <c r="B42" s="15">
        <v>45849.7573924395</v>
      </c>
      <c r="C42" s="15">
        <v>45855.2782152723</v>
      </c>
      <c r="D42" t="s">
        <v>13</v>
      </c>
      <c r="E42" t="s">
        <v>22</v>
      </c>
      <c r="F42" t="s">
        <v>114</v>
      </c>
      <c r="G42" t="s">
        <v>24</v>
      </c>
      <c r="H42" s="16" t="str">
        <f t="shared" si="5"/>
        <v>Wi-fi</v>
      </c>
      <c r="I42">
        <f t="shared" si="6"/>
        <v>132.499747985916</v>
      </c>
      <c r="J42" t="str">
        <f t="shared" si="7"/>
        <v>Friday</v>
      </c>
      <c r="K42" t="str">
        <f t="shared" si="8"/>
        <v>2025-07</v>
      </c>
      <c r="L42">
        <f t="shared" si="9"/>
        <v>18</v>
      </c>
    </row>
    <row r="43" hidden="1" spans="1:12">
      <c r="A43" t="s">
        <v>115</v>
      </c>
      <c r="B43" s="15">
        <v>45850.0108149759</v>
      </c>
      <c r="C43" s="15">
        <v>45850.7953331261</v>
      </c>
      <c r="D43" t="s">
        <v>76</v>
      </c>
      <c r="E43" t="s">
        <v>27</v>
      </c>
      <c r="F43" t="s">
        <v>116</v>
      </c>
      <c r="G43" t="s">
        <v>16</v>
      </c>
      <c r="H43" s="16" t="str">
        <f t="shared" si="5"/>
        <v>laptop's</v>
      </c>
      <c r="I43">
        <f t="shared" si="6"/>
        <v>18.8284356038785</v>
      </c>
      <c r="J43" t="str">
        <f t="shared" si="7"/>
        <v>Saturday</v>
      </c>
      <c r="K43" t="str">
        <f t="shared" si="8"/>
        <v>2025-07</v>
      </c>
      <c r="L43">
        <f t="shared" si="9"/>
        <v>0</v>
      </c>
    </row>
    <row r="44" hidden="1" spans="1:12">
      <c r="A44" t="s">
        <v>117</v>
      </c>
      <c r="B44" s="15">
        <v>45850.1511246505</v>
      </c>
      <c r="C44" s="15">
        <v>45854.4045724827</v>
      </c>
      <c r="D44" t="s">
        <v>13</v>
      </c>
      <c r="E44" t="s">
        <v>48</v>
      </c>
      <c r="F44" t="s">
        <v>118</v>
      </c>
      <c r="G44" t="s">
        <v>24</v>
      </c>
      <c r="H44" s="16" t="str">
        <f t="shared" si="5"/>
        <v>Wi-fi</v>
      </c>
      <c r="I44">
        <f t="shared" si="6"/>
        <v>102.08274797257</v>
      </c>
      <c r="J44" t="str">
        <f t="shared" si="7"/>
        <v>Saturday</v>
      </c>
      <c r="K44" t="str">
        <f t="shared" si="8"/>
        <v>2025-07</v>
      </c>
      <c r="L44">
        <f t="shared" si="9"/>
        <v>3</v>
      </c>
    </row>
    <row r="45" hidden="1" spans="1:12">
      <c r="A45" t="s">
        <v>119</v>
      </c>
      <c r="B45" s="15">
        <v>45850.2899938661</v>
      </c>
      <c r="C45" s="15">
        <v>45850.4974441122</v>
      </c>
      <c r="D45" t="s">
        <v>76</v>
      </c>
      <c r="E45" t="s">
        <v>111</v>
      </c>
      <c r="F45" t="s">
        <v>120</v>
      </c>
      <c r="G45" t="s">
        <v>38</v>
      </c>
      <c r="H45" s="16" t="str">
        <f t="shared" si="5"/>
        <v>laptop's</v>
      </c>
      <c r="I45">
        <f t="shared" si="6"/>
        <v>4.97880590596469</v>
      </c>
      <c r="J45" t="str">
        <f t="shared" si="7"/>
        <v>Saturday</v>
      </c>
      <c r="K45" t="str">
        <f t="shared" si="8"/>
        <v>2025-07</v>
      </c>
      <c r="L45">
        <f t="shared" si="9"/>
        <v>6</v>
      </c>
    </row>
    <row r="46" hidden="1" spans="1:12">
      <c r="A46" t="s">
        <v>121</v>
      </c>
      <c r="B46" s="15">
        <v>45850.5032057394</v>
      </c>
      <c r="C46" s="15">
        <v>45851.2655100586</v>
      </c>
      <c r="D46" t="s">
        <v>18</v>
      </c>
      <c r="E46" t="s">
        <v>69</v>
      </c>
      <c r="F46" t="s">
        <v>122</v>
      </c>
      <c r="G46" t="s">
        <v>16</v>
      </c>
      <c r="H46" s="16" t="str">
        <f t="shared" si="5"/>
        <v>open</v>
      </c>
      <c r="I46">
        <f t="shared" si="6"/>
        <v>18.2953036609688</v>
      </c>
      <c r="J46" t="str">
        <f t="shared" si="7"/>
        <v>Saturday</v>
      </c>
      <c r="K46" t="str">
        <f t="shared" si="8"/>
        <v>2025-07</v>
      </c>
      <c r="L46">
        <f t="shared" si="9"/>
        <v>12</v>
      </c>
    </row>
    <row r="47" hidden="1" spans="1:12">
      <c r="A47" t="s">
        <v>123</v>
      </c>
      <c r="B47" s="15">
        <v>45851.0168141945</v>
      </c>
      <c r="C47" s="15">
        <v>45857.9337402902</v>
      </c>
      <c r="D47" t="s">
        <v>18</v>
      </c>
      <c r="E47" t="s">
        <v>111</v>
      </c>
      <c r="F47" t="s">
        <v>124</v>
      </c>
      <c r="G47" t="s">
        <v>24</v>
      </c>
      <c r="H47" s="16" t="str">
        <f t="shared" si="5"/>
        <v>open</v>
      </c>
      <c r="I47">
        <f t="shared" si="6"/>
        <v>166.006226297293</v>
      </c>
      <c r="J47" t="str">
        <f t="shared" si="7"/>
        <v>Sunday</v>
      </c>
      <c r="K47" t="str">
        <f t="shared" si="8"/>
        <v>2025-07</v>
      </c>
      <c r="L47">
        <f t="shared" si="9"/>
        <v>0</v>
      </c>
    </row>
    <row r="48" hidden="1" spans="1:12">
      <c r="A48" t="s">
        <v>125</v>
      </c>
      <c r="B48" s="15">
        <v>45851.2380766393</v>
      </c>
      <c r="C48" s="15">
        <v>45852.8166541602</v>
      </c>
      <c r="D48" t="s">
        <v>18</v>
      </c>
      <c r="E48" t="s">
        <v>27</v>
      </c>
      <c r="F48" t="s">
        <v>126</v>
      </c>
      <c r="G48" t="s">
        <v>16</v>
      </c>
      <c r="H48" s="16" t="str">
        <f t="shared" si="5"/>
        <v>open</v>
      </c>
      <c r="I48">
        <f t="shared" si="6"/>
        <v>37.8858605021378</v>
      </c>
      <c r="J48" t="str">
        <f t="shared" si="7"/>
        <v>Sunday</v>
      </c>
      <c r="K48" t="str">
        <f t="shared" si="8"/>
        <v>2025-07</v>
      </c>
      <c r="L48">
        <f t="shared" si="9"/>
        <v>5</v>
      </c>
    </row>
    <row r="49" hidden="1" spans="1:12">
      <c r="A49" t="s">
        <v>127</v>
      </c>
      <c r="B49" s="15">
        <v>45852.1453485378</v>
      </c>
      <c r="C49" s="15">
        <v>45853.4932913562</v>
      </c>
      <c r="D49" t="s">
        <v>18</v>
      </c>
      <c r="E49" t="s">
        <v>111</v>
      </c>
      <c r="F49" t="s">
        <v>128</v>
      </c>
      <c r="G49" t="s">
        <v>16</v>
      </c>
      <c r="H49" s="16" t="str">
        <f t="shared" si="5"/>
        <v>open</v>
      </c>
      <c r="I49">
        <f t="shared" si="6"/>
        <v>32.350627640204</v>
      </c>
      <c r="J49" t="str">
        <f t="shared" si="7"/>
        <v>Monday</v>
      </c>
      <c r="K49" t="str">
        <f t="shared" si="8"/>
        <v>2025-07</v>
      </c>
      <c r="L49">
        <f t="shared" si="9"/>
        <v>3</v>
      </c>
    </row>
    <row r="50" hidden="1" spans="1:12">
      <c r="A50" t="s">
        <v>129</v>
      </c>
      <c r="B50" s="15">
        <v>45852.2474946134</v>
      </c>
      <c r="C50" s="15">
        <v>45852.5248996596</v>
      </c>
      <c r="D50" t="s">
        <v>26</v>
      </c>
      <c r="E50" t="s">
        <v>14</v>
      </c>
      <c r="F50" t="s">
        <v>130</v>
      </c>
      <c r="G50" t="s">
        <v>38</v>
      </c>
      <c r="H50" s="16" t="str">
        <f t="shared" si="5"/>
        <v>password</v>
      </c>
      <c r="I50">
        <f t="shared" si="6"/>
        <v>6.65772110939724</v>
      </c>
      <c r="J50" t="str">
        <f t="shared" si="7"/>
        <v>Monday</v>
      </c>
      <c r="K50" t="str">
        <f t="shared" si="8"/>
        <v>2025-07</v>
      </c>
      <c r="L50">
        <f t="shared" si="9"/>
        <v>5</v>
      </c>
    </row>
    <row r="51" hidden="1" spans="1:12">
      <c r="A51" t="s">
        <v>131</v>
      </c>
      <c r="B51" s="15">
        <v>45853.3750717683</v>
      </c>
      <c r="C51" s="15">
        <v>45853.7938615141</v>
      </c>
      <c r="D51" t="s">
        <v>13</v>
      </c>
      <c r="E51" t="s">
        <v>111</v>
      </c>
      <c r="F51" t="s">
        <v>132</v>
      </c>
      <c r="G51" t="s">
        <v>38</v>
      </c>
      <c r="H51" s="16" t="str">
        <f t="shared" si="5"/>
        <v>Wi-fi</v>
      </c>
      <c r="I51">
        <f t="shared" si="6"/>
        <v>10.0509539003251</v>
      </c>
      <c r="J51" t="str">
        <f t="shared" si="7"/>
        <v>Tuesday</v>
      </c>
      <c r="K51" t="str">
        <f t="shared" si="8"/>
        <v>2025-07</v>
      </c>
      <c r="L51">
        <f t="shared" si="9"/>
        <v>9</v>
      </c>
    </row>
    <row r="52" spans="1:12">
      <c r="A52" t="s">
        <v>133</v>
      </c>
      <c r="B52" s="15">
        <v>45854.5987740321</v>
      </c>
      <c r="C52" s="15">
        <v>45855.7015263735</v>
      </c>
      <c r="D52" t="s">
        <v>56</v>
      </c>
      <c r="E52" t="s">
        <v>14</v>
      </c>
      <c r="F52" t="s">
        <v>134</v>
      </c>
      <c r="G52" t="s">
        <v>16</v>
      </c>
      <c r="H52" s="16" t="s">
        <v>54</v>
      </c>
      <c r="I52">
        <f t="shared" si="6"/>
        <v>26.4660561936325</v>
      </c>
      <c r="J52" t="str">
        <f t="shared" si="7"/>
        <v>Wednesday</v>
      </c>
      <c r="K52" t="str">
        <f t="shared" si="8"/>
        <v>2025-07</v>
      </c>
      <c r="L52">
        <f t="shared" si="9"/>
        <v>14</v>
      </c>
    </row>
    <row r="53" hidden="1" spans="1:12">
      <c r="A53" t="s">
        <v>135</v>
      </c>
      <c r="B53" s="15">
        <v>45855.6411874726</v>
      </c>
      <c r="C53" s="15">
        <v>45860.058005165</v>
      </c>
      <c r="D53" t="s">
        <v>18</v>
      </c>
      <c r="E53" t="s">
        <v>52</v>
      </c>
      <c r="F53" t="s">
        <v>136</v>
      </c>
      <c r="G53" t="s">
        <v>24</v>
      </c>
      <c r="H53" s="16" t="str">
        <f t="shared" si="5"/>
        <v>open</v>
      </c>
      <c r="I53">
        <f t="shared" si="6"/>
        <v>106.003624618112</v>
      </c>
      <c r="J53" t="str">
        <f t="shared" si="7"/>
        <v>Thursday</v>
      </c>
      <c r="K53" t="str">
        <f t="shared" si="8"/>
        <v>2025-07</v>
      </c>
      <c r="L53">
        <f t="shared" si="9"/>
        <v>15</v>
      </c>
    </row>
    <row r="54" spans="1:12">
      <c r="A54" t="s">
        <v>137</v>
      </c>
      <c r="B54" s="15">
        <v>45855.6546037272</v>
      </c>
      <c r="C54" s="15">
        <v>45855.9446531062</v>
      </c>
      <c r="D54" t="s">
        <v>43</v>
      </c>
      <c r="E54" t="s">
        <v>19</v>
      </c>
      <c r="F54" t="s">
        <v>138</v>
      </c>
      <c r="G54" t="s">
        <v>38</v>
      </c>
      <c r="H54" s="16" t="s">
        <v>54</v>
      </c>
      <c r="I54">
        <f t="shared" si="6"/>
        <v>6.96118509565713</v>
      </c>
      <c r="J54" t="str">
        <f t="shared" si="7"/>
        <v>Thursday</v>
      </c>
      <c r="K54" t="str">
        <f t="shared" si="8"/>
        <v>2025-07</v>
      </c>
      <c r="L54">
        <f t="shared" si="9"/>
        <v>15</v>
      </c>
    </row>
    <row r="55" hidden="1" spans="1:12">
      <c r="A55" t="s">
        <v>139</v>
      </c>
      <c r="B55" s="15">
        <v>45856.2652503668</v>
      </c>
      <c r="C55" s="15">
        <v>45861.837133453</v>
      </c>
      <c r="D55" t="s">
        <v>76</v>
      </c>
      <c r="E55" t="s">
        <v>111</v>
      </c>
      <c r="F55" t="s">
        <v>140</v>
      </c>
      <c r="G55" t="s">
        <v>24</v>
      </c>
      <c r="H55" s="16" t="str">
        <f t="shared" si="5"/>
        <v>laptop's</v>
      </c>
      <c r="I55">
        <f t="shared" si="6"/>
        <v>133.725194069208</v>
      </c>
      <c r="J55" t="str">
        <f t="shared" si="7"/>
        <v>Friday</v>
      </c>
      <c r="K55" t="str">
        <f t="shared" si="8"/>
        <v>2025-07</v>
      </c>
      <c r="L55">
        <f t="shared" si="9"/>
        <v>6</v>
      </c>
    </row>
    <row r="56" spans="1:12">
      <c r="A56" t="s">
        <v>141</v>
      </c>
      <c r="B56" s="15">
        <v>45857.5433045175</v>
      </c>
      <c r="C56" s="15">
        <v>45858.3092987818</v>
      </c>
      <c r="D56" t="s">
        <v>56</v>
      </c>
      <c r="E56" t="s">
        <v>36</v>
      </c>
      <c r="F56" t="s">
        <v>142</v>
      </c>
      <c r="G56" t="s">
        <v>16</v>
      </c>
      <c r="H56" s="16" t="s">
        <v>54</v>
      </c>
      <c r="I56">
        <f t="shared" si="6"/>
        <v>18.383862341987</v>
      </c>
      <c r="J56" t="str">
        <f t="shared" si="7"/>
        <v>Saturday</v>
      </c>
      <c r="K56" t="str">
        <f t="shared" si="8"/>
        <v>2025-07</v>
      </c>
      <c r="L56">
        <f t="shared" si="9"/>
        <v>13</v>
      </c>
    </row>
    <row r="57" hidden="1" spans="1:12">
      <c r="A57" t="s">
        <v>143</v>
      </c>
      <c r="B57" s="15">
        <v>45858.4384650433</v>
      </c>
      <c r="C57" s="15">
        <v>45858.5911151342</v>
      </c>
      <c r="D57" t="s">
        <v>18</v>
      </c>
      <c r="E57" t="s">
        <v>27</v>
      </c>
      <c r="F57" t="s">
        <v>144</v>
      </c>
      <c r="G57" t="s">
        <v>38</v>
      </c>
      <c r="H57" s="16" t="str">
        <f t="shared" si="5"/>
        <v>open</v>
      </c>
      <c r="I57">
        <f t="shared" si="6"/>
        <v>3.66360217955662</v>
      </c>
      <c r="J57" t="str">
        <f t="shared" si="7"/>
        <v>Sunday</v>
      </c>
      <c r="K57" t="str">
        <f t="shared" si="8"/>
        <v>2025-07</v>
      </c>
      <c r="L57">
        <f t="shared" si="9"/>
        <v>10</v>
      </c>
    </row>
    <row r="58" hidden="1" spans="1:12">
      <c r="A58" t="s">
        <v>145</v>
      </c>
      <c r="B58" s="15">
        <v>45859.2966873695</v>
      </c>
      <c r="C58" s="15">
        <v>45859.7119592741</v>
      </c>
      <c r="D58" t="s">
        <v>26</v>
      </c>
      <c r="E58" t="s">
        <v>48</v>
      </c>
      <c r="F58" t="s">
        <v>146</v>
      </c>
      <c r="G58" t="s">
        <v>38</v>
      </c>
      <c r="H58" s="16" t="str">
        <f t="shared" si="5"/>
        <v>password</v>
      </c>
      <c r="I58">
        <f t="shared" si="6"/>
        <v>9.96652571012964</v>
      </c>
      <c r="J58" t="str">
        <f t="shared" si="7"/>
        <v>Monday</v>
      </c>
      <c r="K58" t="str">
        <f t="shared" si="8"/>
        <v>2025-07</v>
      </c>
      <c r="L58">
        <f t="shared" si="9"/>
        <v>7</v>
      </c>
    </row>
    <row r="59" hidden="1" spans="1:12">
      <c r="A59" t="s">
        <v>147</v>
      </c>
      <c r="B59" s="15">
        <v>45859.9155168008</v>
      </c>
      <c r="C59" s="15">
        <v>45860.0495791588</v>
      </c>
      <c r="D59" t="s">
        <v>76</v>
      </c>
      <c r="E59" t="s">
        <v>14</v>
      </c>
      <c r="F59" t="s">
        <v>148</v>
      </c>
      <c r="G59" t="s">
        <v>149</v>
      </c>
      <c r="H59" s="16" t="str">
        <f t="shared" si="5"/>
        <v>laptop's</v>
      </c>
      <c r="I59">
        <f t="shared" si="6"/>
        <v>3.21749659226043</v>
      </c>
      <c r="J59" t="str">
        <f t="shared" si="7"/>
        <v>Monday</v>
      </c>
      <c r="K59" t="str">
        <f t="shared" si="8"/>
        <v>2025-07</v>
      </c>
      <c r="L59">
        <f t="shared" si="9"/>
        <v>21</v>
      </c>
    </row>
    <row r="60" hidden="1" spans="1:12">
      <c r="A60" t="s">
        <v>150</v>
      </c>
      <c r="B60" s="15">
        <v>45860.3538731875</v>
      </c>
      <c r="C60" s="15">
        <v>45867.2839997488</v>
      </c>
      <c r="D60" t="s">
        <v>43</v>
      </c>
      <c r="E60" t="s">
        <v>22</v>
      </c>
      <c r="F60" t="s">
        <v>151</v>
      </c>
      <c r="G60" t="s">
        <v>24</v>
      </c>
      <c r="H60" s="16" t="str">
        <f t="shared" si="5"/>
        <v>sign</v>
      </c>
      <c r="I60">
        <f t="shared" si="6"/>
        <v>166.323037470574</v>
      </c>
      <c r="J60" t="str">
        <f t="shared" si="7"/>
        <v>Tuesday</v>
      </c>
      <c r="K60" t="str">
        <f t="shared" si="8"/>
        <v>2025-07</v>
      </c>
      <c r="L60">
        <f t="shared" si="9"/>
        <v>8</v>
      </c>
    </row>
    <row r="61" hidden="1" spans="1:12">
      <c r="A61" t="s">
        <v>152</v>
      </c>
      <c r="B61" s="15">
        <v>45860.3811759642</v>
      </c>
      <c r="C61" s="15">
        <v>45864.6630073141</v>
      </c>
      <c r="D61" t="s">
        <v>18</v>
      </c>
      <c r="E61" t="s">
        <v>22</v>
      </c>
      <c r="F61" t="s">
        <v>153</v>
      </c>
      <c r="G61" t="s">
        <v>24</v>
      </c>
      <c r="H61" s="16" t="str">
        <f t="shared" si="5"/>
        <v>open</v>
      </c>
      <c r="I61">
        <f t="shared" si="6"/>
        <v>102.7639523978</v>
      </c>
      <c r="J61" t="str">
        <f t="shared" si="7"/>
        <v>Tuesday</v>
      </c>
      <c r="K61" t="str">
        <f t="shared" si="8"/>
        <v>2025-07</v>
      </c>
      <c r="L61">
        <f t="shared" si="9"/>
        <v>9</v>
      </c>
    </row>
    <row r="62" spans="1:12">
      <c r="A62" t="s">
        <v>154</v>
      </c>
      <c r="B62" s="15">
        <v>45861.3490983246</v>
      </c>
      <c r="C62" s="15">
        <v>45865.9652083128</v>
      </c>
      <c r="D62" t="s">
        <v>56</v>
      </c>
      <c r="E62" t="s">
        <v>48</v>
      </c>
      <c r="F62" t="s">
        <v>155</v>
      </c>
      <c r="G62" t="s">
        <v>24</v>
      </c>
      <c r="H62" s="16" t="s">
        <v>54</v>
      </c>
      <c r="I62">
        <f t="shared" si="6"/>
        <v>110.786639715952</v>
      </c>
      <c r="J62" t="str">
        <f t="shared" si="7"/>
        <v>Wednesday</v>
      </c>
      <c r="K62" t="str">
        <f t="shared" si="8"/>
        <v>2025-07</v>
      </c>
      <c r="L62">
        <f t="shared" si="9"/>
        <v>8</v>
      </c>
    </row>
    <row r="63" hidden="1" spans="1:12">
      <c r="A63" t="s">
        <v>156</v>
      </c>
      <c r="B63" s="15">
        <v>45861.8326803011</v>
      </c>
      <c r="C63" s="15">
        <v>45864.4789656894</v>
      </c>
      <c r="D63" t="s">
        <v>18</v>
      </c>
      <c r="E63" t="s">
        <v>27</v>
      </c>
      <c r="F63" t="s">
        <v>157</v>
      </c>
      <c r="G63" t="s">
        <v>24</v>
      </c>
      <c r="H63" s="16" t="str">
        <f t="shared" si="5"/>
        <v>open</v>
      </c>
      <c r="I63">
        <f t="shared" si="6"/>
        <v>63.5108493202133</v>
      </c>
      <c r="J63" t="str">
        <f t="shared" si="7"/>
        <v>Wednesday</v>
      </c>
      <c r="K63" t="str">
        <f t="shared" si="8"/>
        <v>2025-07</v>
      </c>
      <c r="L63">
        <f t="shared" si="9"/>
        <v>19</v>
      </c>
    </row>
    <row r="64" hidden="1" spans="1:12">
      <c r="A64" t="s">
        <v>158</v>
      </c>
      <c r="B64" s="15">
        <v>45861.940402639</v>
      </c>
      <c r="C64" s="15">
        <v>45862.0555729016</v>
      </c>
      <c r="D64" t="s">
        <v>18</v>
      </c>
      <c r="E64" t="s">
        <v>52</v>
      </c>
      <c r="F64" t="s">
        <v>159</v>
      </c>
      <c r="G64" t="s">
        <v>38</v>
      </c>
      <c r="H64" s="16" t="str">
        <f t="shared" si="5"/>
        <v>open</v>
      </c>
      <c r="I64">
        <f t="shared" si="6"/>
        <v>2.76408630382502</v>
      </c>
      <c r="J64" t="str">
        <f t="shared" si="7"/>
        <v>Wednesday</v>
      </c>
      <c r="K64" t="str">
        <f t="shared" si="8"/>
        <v>2025-07</v>
      </c>
      <c r="L64">
        <f t="shared" si="9"/>
        <v>22</v>
      </c>
    </row>
    <row r="65" hidden="1" spans="1:12">
      <c r="A65" t="s">
        <v>160</v>
      </c>
      <c r="B65" s="15">
        <v>45862.2778178425</v>
      </c>
      <c r="C65" s="15">
        <v>45864.0963674815</v>
      </c>
      <c r="D65" t="s">
        <v>26</v>
      </c>
      <c r="E65" t="s">
        <v>40</v>
      </c>
      <c r="F65" t="s">
        <v>161</v>
      </c>
      <c r="G65" t="s">
        <v>16</v>
      </c>
      <c r="H65" s="16" t="str">
        <f t="shared" si="5"/>
        <v>password</v>
      </c>
      <c r="I65">
        <f t="shared" si="6"/>
        <v>43.6451913359924</v>
      </c>
      <c r="J65" t="str">
        <f t="shared" si="7"/>
        <v>Thursday</v>
      </c>
      <c r="K65" t="str">
        <f t="shared" si="8"/>
        <v>2025-07</v>
      </c>
      <c r="L65">
        <f t="shared" si="9"/>
        <v>6</v>
      </c>
    </row>
    <row r="66" hidden="1" spans="1:12">
      <c r="A66" t="s">
        <v>162</v>
      </c>
      <c r="B66" s="15">
        <v>45862.5385023227</v>
      </c>
      <c r="C66" s="15">
        <v>45863.3739084374</v>
      </c>
      <c r="D66" t="s">
        <v>18</v>
      </c>
      <c r="E66" t="s">
        <v>111</v>
      </c>
      <c r="F66" t="s">
        <v>163</v>
      </c>
      <c r="G66" t="s">
        <v>16</v>
      </c>
      <c r="H66" s="16" t="str">
        <f t="shared" si="5"/>
        <v>open</v>
      </c>
      <c r="I66">
        <f t="shared" si="6"/>
        <v>20.049746752542</v>
      </c>
      <c r="J66" t="str">
        <f t="shared" si="7"/>
        <v>Thursday</v>
      </c>
      <c r="K66" t="str">
        <f t="shared" si="8"/>
        <v>2025-07</v>
      </c>
      <c r="L66">
        <f t="shared" si="9"/>
        <v>12</v>
      </c>
    </row>
    <row r="67" hidden="1" spans="1:12">
      <c r="A67" t="s">
        <v>164</v>
      </c>
      <c r="B67" s="15">
        <v>45863.6296430304</v>
      </c>
      <c r="C67" s="15">
        <v>45868.0300287115</v>
      </c>
      <c r="D67" t="s">
        <v>26</v>
      </c>
      <c r="E67" t="s">
        <v>14</v>
      </c>
      <c r="F67" t="s">
        <v>165</v>
      </c>
      <c r="G67" t="s">
        <v>24</v>
      </c>
      <c r="H67" s="16" t="str">
        <f t="shared" ref="H67:H98" si="10">_xlfn.TEXTJOIN(", ",TRUE,IF(ISNUMBER(SEARCH("password",F67)),"password",""),IF(ISNUMBER(SEARCH("vpn",F67)),"vpn",""),IF(ISNUMBER(SEARCH("network",F67)),"network",""),IF(ISNUMBER(SEARCH("printer",F67)),"printer",""),IF(ISNUMBER(SEARCH("email",F67)),"email",""),IF(ISNUMBER(SEARCH("Wi-Fi",F67)),"Wi-fi",""),IF(ISNUMBER(SEARCH("open",F67)),"open",""),IF(ISNUMBER(SEARCH("sign",F67)),"sign",""),IF(ISNUMBER(SEARCH("aptop's",F67)),"laptop's",""))</f>
        <v>password</v>
      </c>
      <c r="I67">
        <f t="shared" ref="I67:I98" si="11">(C67-B67)*24</f>
        <v>105.609256347525</v>
      </c>
      <c r="J67" t="str">
        <f t="shared" ref="J67:J98" si="12">TEXT(B67,"dddd")</f>
        <v>Friday</v>
      </c>
      <c r="K67" t="str">
        <f t="shared" ref="K67:K98" si="13">TEXT(B67,"yyyy-mm")</f>
        <v>2025-07</v>
      </c>
      <c r="L67">
        <f t="shared" ref="L67:L98" si="14">HOUR(B67)</f>
        <v>15</v>
      </c>
    </row>
    <row r="68" spans="1:12">
      <c r="A68" t="s">
        <v>166</v>
      </c>
      <c r="B68" s="15">
        <v>45863.7413020989</v>
      </c>
      <c r="C68" s="15">
        <v>45864.9092613146</v>
      </c>
      <c r="D68" t="s">
        <v>56</v>
      </c>
      <c r="E68" t="s">
        <v>69</v>
      </c>
      <c r="F68" t="s">
        <v>167</v>
      </c>
      <c r="G68" t="s">
        <v>16</v>
      </c>
      <c r="H68" s="16" t="s">
        <v>54</v>
      </c>
      <c r="I68">
        <f t="shared" si="11"/>
        <v>28.0310211780597</v>
      </c>
      <c r="J68" t="str">
        <f t="shared" si="12"/>
        <v>Friday</v>
      </c>
      <c r="K68" t="str">
        <f t="shared" si="13"/>
        <v>2025-07</v>
      </c>
      <c r="L68">
        <f t="shared" si="14"/>
        <v>17</v>
      </c>
    </row>
    <row r="69" hidden="1" spans="1:12">
      <c r="A69" t="s">
        <v>168</v>
      </c>
      <c r="B69" s="15">
        <v>45863.8863346521</v>
      </c>
      <c r="C69" s="15">
        <v>45870.5617892212</v>
      </c>
      <c r="D69" t="s">
        <v>76</v>
      </c>
      <c r="E69" t="s">
        <v>19</v>
      </c>
      <c r="F69" t="s">
        <v>169</v>
      </c>
      <c r="G69" t="s">
        <v>24</v>
      </c>
      <c r="H69" s="16" t="str">
        <f t="shared" si="10"/>
        <v>laptop's</v>
      </c>
      <c r="I69">
        <f t="shared" si="11"/>
        <v>160.210909656831</v>
      </c>
      <c r="J69" t="str">
        <f t="shared" si="12"/>
        <v>Friday</v>
      </c>
      <c r="K69" t="str">
        <f t="shared" si="13"/>
        <v>2025-07</v>
      </c>
      <c r="L69">
        <f t="shared" si="14"/>
        <v>21</v>
      </c>
    </row>
    <row r="70" spans="1:12">
      <c r="A70" t="s">
        <v>170</v>
      </c>
      <c r="B70" s="15">
        <v>45866.0294435014</v>
      </c>
      <c r="C70" s="15">
        <v>45872.4586430096</v>
      </c>
      <c r="D70" t="s">
        <v>51</v>
      </c>
      <c r="E70" t="s">
        <v>52</v>
      </c>
      <c r="F70" t="s">
        <v>171</v>
      </c>
      <c r="G70" t="s">
        <v>24</v>
      </c>
      <c r="H70" s="16" t="s">
        <v>54</v>
      </c>
      <c r="I70">
        <f t="shared" si="11"/>
        <v>154.300788196153</v>
      </c>
      <c r="J70" t="str">
        <f t="shared" si="12"/>
        <v>Monday</v>
      </c>
      <c r="K70" t="str">
        <f t="shared" si="13"/>
        <v>2025-07</v>
      </c>
      <c r="L70">
        <f t="shared" si="14"/>
        <v>0</v>
      </c>
    </row>
    <row r="71" hidden="1" spans="1:12">
      <c r="A71" t="s">
        <v>172</v>
      </c>
      <c r="B71" s="15">
        <v>45866.6209715139</v>
      </c>
      <c r="C71" s="15">
        <v>45869.3411035986</v>
      </c>
      <c r="D71" t="s">
        <v>76</v>
      </c>
      <c r="E71" t="s">
        <v>27</v>
      </c>
      <c r="F71" t="s">
        <v>173</v>
      </c>
      <c r="G71" t="s">
        <v>24</v>
      </c>
      <c r="H71" s="16" t="str">
        <f t="shared" si="10"/>
        <v>laptop's</v>
      </c>
      <c r="I71">
        <f t="shared" si="11"/>
        <v>65.2831700331881</v>
      </c>
      <c r="J71" t="str">
        <f t="shared" si="12"/>
        <v>Monday</v>
      </c>
      <c r="K71" t="str">
        <f t="shared" si="13"/>
        <v>2025-07</v>
      </c>
      <c r="L71">
        <f t="shared" si="14"/>
        <v>14</v>
      </c>
    </row>
    <row r="72" hidden="1" spans="1:12">
      <c r="A72" t="s">
        <v>174</v>
      </c>
      <c r="B72" s="15">
        <v>45866.7413652219</v>
      </c>
      <c r="C72" s="15">
        <v>45867.0682784588</v>
      </c>
      <c r="D72" t="s">
        <v>76</v>
      </c>
      <c r="E72" t="s">
        <v>48</v>
      </c>
      <c r="F72" t="s">
        <v>175</v>
      </c>
      <c r="G72" t="s">
        <v>38</v>
      </c>
      <c r="H72" s="16" t="str">
        <f t="shared" si="10"/>
        <v>laptop's</v>
      </c>
      <c r="I72">
        <f t="shared" si="11"/>
        <v>7.84591768670361</v>
      </c>
      <c r="J72" t="str">
        <f t="shared" si="12"/>
        <v>Monday</v>
      </c>
      <c r="K72" t="str">
        <f t="shared" si="13"/>
        <v>2025-07</v>
      </c>
      <c r="L72">
        <f t="shared" si="14"/>
        <v>17</v>
      </c>
    </row>
    <row r="73" spans="1:12">
      <c r="A73" t="s">
        <v>176</v>
      </c>
      <c r="B73" s="15">
        <v>45867.0758318307</v>
      </c>
      <c r="C73" s="15">
        <v>45869.559900423</v>
      </c>
      <c r="D73" t="s">
        <v>51</v>
      </c>
      <c r="E73" t="s">
        <v>36</v>
      </c>
      <c r="F73" t="s">
        <v>177</v>
      </c>
      <c r="G73" t="s">
        <v>24</v>
      </c>
      <c r="H73" s="16" t="s">
        <v>54</v>
      </c>
      <c r="I73">
        <f t="shared" si="11"/>
        <v>59.6176462142612</v>
      </c>
      <c r="J73" t="str">
        <f t="shared" si="12"/>
        <v>Tuesday</v>
      </c>
      <c r="K73" t="str">
        <f t="shared" si="13"/>
        <v>2025-07</v>
      </c>
      <c r="L73">
        <f t="shared" si="14"/>
        <v>1</v>
      </c>
    </row>
    <row r="74" hidden="1" spans="1:12">
      <c r="A74" t="s">
        <v>178</v>
      </c>
      <c r="B74" s="15">
        <v>45867.6182490818</v>
      </c>
      <c r="C74" s="15">
        <v>45868.3922164511</v>
      </c>
      <c r="D74" t="s">
        <v>18</v>
      </c>
      <c r="E74" t="s">
        <v>69</v>
      </c>
      <c r="F74" t="s">
        <v>179</v>
      </c>
      <c r="G74" t="s">
        <v>16</v>
      </c>
      <c r="H74" s="16" t="str">
        <f t="shared" si="10"/>
        <v>open</v>
      </c>
      <c r="I74">
        <f t="shared" si="11"/>
        <v>18.5752168644103</v>
      </c>
      <c r="J74" t="str">
        <f t="shared" si="12"/>
        <v>Tuesday</v>
      </c>
      <c r="K74" t="str">
        <f t="shared" si="13"/>
        <v>2025-07</v>
      </c>
      <c r="L74">
        <f t="shared" si="14"/>
        <v>14</v>
      </c>
    </row>
    <row r="75" hidden="1" spans="1:12">
      <c r="A75" t="s">
        <v>180</v>
      </c>
      <c r="B75" s="15">
        <v>45868.1830289795</v>
      </c>
      <c r="C75" s="15">
        <v>45868.5473409328</v>
      </c>
      <c r="D75" t="s">
        <v>26</v>
      </c>
      <c r="E75" t="s">
        <v>19</v>
      </c>
      <c r="F75" t="s">
        <v>181</v>
      </c>
      <c r="G75" t="s">
        <v>38</v>
      </c>
      <c r="H75" s="16" t="str">
        <f t="shared" si="10"/>
        <v>password</v>
      </c>
      <c r="I75">
        <f t="shared" si="11"/>
        <v>8.74348688061582</v>
      </c>
      <c r="J75" t="str">
        <f t="shared" si="12"/>
        <v>Wednesday</v>
      </c>
      <c r="K75" t="str">
        <f t="shared" si="13"/>
        <v>2025-07</v>
      </c>
      <c r="L75">
        <f t="shared" si="14"/>
        <v>4</v>
      </c>
    </row>
    <row r="76" hidden="1" spans="1:12">
      <c r="A76" t="s">
        <v>182</v>
      </c>
      <c r="B76" s="15">
        <v>45868.9010722794</v>
      </c>
      <c r="C76" s="15">
        <v>45868.9650960713</v>
      </c>
      <c r="D76" t="s">
        <v>18</v>
      </c>
      <c r="E76" t="s">
        <v>22</v>
      </c>
      <c r="F76" t="s">
        <v>183</v>
      </c>
      <c r="G76" t="s">
        <v>149</v>
      </c>
      <c r="H76" s="16" t="str">
        <f t="shared" si="10"/>
        <v>open</v>
      </c>
      <c r="I76">
        <f t="shared" si="11"/>
        <v>1.53657100576675</v>
      </c>
      <c r="J76" t="str">
        <f t="shared" si="12"/>
        <v>Wednesday</v>
      </c>
      <c r="K76" t="str">
        <f t="shared" si="13"/>
        <v>2025-07</v>
      </c>
      <c r="L76">
        <f t="shared" si="14"/>
        <v>21</v>
      </c>
    </row>
    <row r="77" hidden="1" spans="1:12">
      <c r="A77" t="s">
        <v>184</v>
      </c>
      <c r="B77" s="15">
        <v>45869.0106872922</v>
      </c>
      <c r="C77" s="15">
        <v>45869.377826102</v>
      </c>
      <c r="D77" t="s">
        <v>76</v>
      </c>
      <c r="E77" t="s">
        <v>36</v>
      </c>
      <c r="F77" t="s">
        <v>185</v>
      </c>
      <c r="G77" t="s">
        <v>16</v>
      </c>
      <c r="H77" s="16" t="str">
        <f t="shared" si="10"/>
        <v>laptop's</v>
      </c>
      <c r="I77">
        <f t="shared" si="11"/>
        <v>8.81133143435</v>
      </c>
      <c r="J77" t="str">
        <f t="shared" si="12"/>
        <v>Thursday</v>
      </c>
      <c r="K77" t="str">
        <f t="shared" si="13"/>
        <v>2025-07</v>
      </c>
      <c r="L77">
        <f t="shared" si="14"/>
        <v>0</v>
      </c>
    </row>
    <row r="78" hidden="1" spans="1:12">
      <c r="A78" t="s">
        <v>186</v>
      </c>
      <c r="B78" s="15">
        <v>45869.1754494703</v>
      </c>
      <c r="C78" s="15">
        <v>45870.1759881931</v>
      </c>
      <c r="D78" t="s">
        <v>76</v>
      </c>
      <c r="E78" t="s">
        <v>69</v>
      </c>
      <c r="F78" t="s">
        <v>187</v>
      </c>
      <c r="G78" t="s">
        <v>16</v>
      </c>
      <c r="H78" s="16" t="str">
        <f t="shared" si="10"/>
        <v>laptop's</v>
      </c>
      <c r="I78">
        <f t="shared" si="11"/>
        <v>24.0129293456557</v>
      </c>
      <c r="J78" t="str">
        <f t="shared" si="12"/>
        <v>Thursday</v>
      </c>
      <c r="K78" t="str">
        <f t="shared" si="13"/>
        <v>2025-07</v>
      </c>
      <c r="L78">
        <f t="shared" si="14"/>
        <v>4</v>
      </c>
    </row>
    <row r="79" hidden="1" spans="1:12">
      <c r="A79" t="s">
        <v>188</v>
      </c>
      <c r="B79" s="15">
        <v>45869.8275866217</v>
      </c>
      <c r="C79" s="15">
        <v>45876.0590952106</v>
      </c>
      <c r="D79" t="s">
        <v>18</v>
      </c>
      <c r="E79" t="s">
        <v>27</v>
      </c>
      <c r="F79" t="s">
        <v>189</v>
      </c>
      <c r="G79" t="s">
        <v>24</v>
      </c>
      <c r="H79" s="16" t="str">
        <f t="shared" si="10"/>
        <v>open</v>
      </c>
      <c r="I79">
        <f t="shared" si="11"/>
        <v>149.556206133042</v>
      </c>
      <c r="J79" t="str">
        <f t="shared" si="12"/>
        <v>Thursday</v>
      </c>
      <c r="K79" t="str">
        <f t="shared" si="13"/>
        <v>2025-07</v>
      </c>
      <c r="L79">
        <f t="shared" si="14"/>
        <v>19</v>
      </c>
    </row>
    <row r="80" spans="1:12">
      <c r="A80" t="s">
        <v>190</v>
      </c>
      <c r="B80" s="15">
        <v>45871.3279250519</v>
      </c>
      <c r="C80" s="15">
        <v>45872.6031659023</v>
      </c>
      <c r="D80" t="s">
        <v>56</v>
      </c>
      <c r="E80" t="s">
        <v>48</v>
      </c>
      <c r="F80" t="s">
        <v>191</v>
      </c>
      <c r="G80" t="s">
        <v>16</v>
      </c>
      <c r="H80" s="16" t="s">
        <v>54</v>
      </c>
      <c r="I80">
        <f t="shared" si="11"/>
        <v>30.6057804091251</v>
      </c>
      <c r="J80" t="str">
        <f t="shared" si="12"/>
        <v>Saturday</v>
      </c>
      <c r="K80" t="str">
        <f t="shared" si="13"/>
        <v>2025-08</v>
      </c>
      <c r="L80">
        <f t="shared" si="14"/>
        <v>7</v>
      </c>
    </row>
    <row r="81" hidden="1" spans="1:12">
      <c r="A81" t="s">
        <v>192</v>
      </c>
      <c r="B81" s="15">
        <v>45871.3313527153</v>
      </c>
      <c r="C81" s="15">
        <v>45871.6636179768</v>
      </c>
      <c r="D81" t="s">
        <v>26</v>
      </c>
      <c r="E81" t="s">
        <v>14</v>
      </c>
      <c r="F81" t="s">
        <v>193</v>
      </c>
      <c r="G81" t="s">
        <v>38</v>
      </c>
      <c r="H81" s="16" t="str">
        <f t="shared" si="10"/>
        <v>password, sign</v>
      </c>
      <c r="I81">
        <f t="shared" si="11"/>
        <v>7.97436627710704</v>
      </c>
      <c r="J81" t="str">
        <f t="shared" si="12"/>
        <v>Saturday</v>
      </c>
      <c r="K81" t="str">
        <f t="shared" si="13"/>
        <v>2025-08</v>
      </c>
      <c r="L81">
        <f t="shared" si="14"/>
        <v>7</v>
      </c>
    </row>
    <row r="82" spans="1:12">
      <c r="A82" t="s">
        <v>194</v>
      </c>
      <c r="B82" s="15">
        <v>45871.769415837</v>
      </c>
      <c r="C82" s="15">
        <v>45872.5078962269</v>
      </c>
      <c r="D82" t="s">
        <v>51</v>
      </c>
      <c r="E82" t="s">
        <v>48</v>
      </c>
      <c r="F82" t="s">
        <v>195</v>
      </c>
      <c r="G82" t="s">
        <v>16</v>
      </c>
      <c r="H82" s="16" t="s">
        <v>54</v>
      </c>
      <c r="I82">
        <f t="shared" si="11"/>
        <v>17.7235293585691</v>
      </c>
      <c r="J82" t="str">
        <f t="shared" si="12"/>
        <v>Saturday</v>
      </c>
      <c r="K82" t="str">
        <f t="shared" si="13"/>
        <v>2025-08</v>
      </c>
      <c r="L82">
        <f t="shared" si="14"/>
        <v>18</v>
      </c>
    </row>
    <row r="83" hidden="1" spans="1:12">
      <c r="A83" t="s">
        <v>196</v>
      </c>
      <c r="B83" s="15">
        <v>45872.1267704168</v>
      </c>
      <c r="C83" s="15">
        <v>45872.2988907202</v>
      </c>
      <c r="D83" t="s">
        <v>76</v>
      </c>
      <c r="E83" t="s">
        <v>19</v>
      </c>
      <c r="F83" t="s">
        <v>197</v>
      </c>
      <c r="G83" t="s">
        <v>38</v>
      </c>
      <c r="H83" s="16" t="str">
        <f t="shared" si="10"/>
        <v>laptop's</v>
      </c>
      <c r="I83">
        <f t="shared" si="11"/>
        <v>4.13088728202274</v>
      </c>
      <c r="J83" t="str">
        <f t="shared" si="12"/>
        <v>Sunday</v>
      </c>
      <c r="K83" t="str">
        <f t="shared" si="13"/>
        <v>2025-08</v>
      </c>
      <c r="L83">
        <f t="shared" si="14"/>
        <v>3</v>
      </c>
    </row>
    <row r="84" hidden="1" spans="1:12">
      <c r="A84" t="s">
        <v>198</v>
      </c>
      <c r="B84" s="15">
        <v>45872.2813217295</v>
      </c>
      <c r="C84" s="15">
        <v>45874.6954120335</v>
      </c>
      <c r="D84" t="s">
        <v>13</v>
      </c>
      <c r="E84" t="s">
        <v>40</v>
      </c>
      <c r="F84" t="s">
        <v>199</v>
      </c>
      <c r="G84" t="s">
        <v>24</v>
      </c>
      <c r="H84" s="16" t="str">
        <f t="shared" si="10"/>
        <v>Wi-fi</v>
      </c>
      <c r="I84">
        <f t="shared" si="11"/>
        <v>57.9381672962336</v>
      </c>
      <c r="J84" t="str">
        <f t="shared" si="12"/>
        <v>Sunday</v>
      </c>
      <c r="K84" t="str">
        <f t="shared" si="13"/>
        <v>2025-08</v>
      </c>
      <c r="L84">
        <f t="shared" si="14"/>
        <v>6</v>
      </c>
    </row>
    <row r="85" hidden="1" spans="1:12">
      <c r="A85" t="s">
        <v>200</v>
      </c>
      <c r="B85" s="15">
        <v>45872.284382633</v>
      </c>
      <c r="C85" s="15">
        <v>45875.9511245296</v>
      </c>
      <c r="D85" t="s">
        <v>76</v>
      </c>
      <c r="E85" t="s">
        <v>48</v>
      </c>
      <c r="F85" t="s">
        <v>201</v>
      </c>
      <c r="G85" t="s">
        <v>24</v>
      </c>
      <c r="H85" s="16" t="str">
        <f t="shared" si="10"/>
        <v>laptop's</v>
      </c>
      <c r="I85">
        <f t="shared" si="11"/>
        <v>88.0018055196851</v>
      </c>
      <c r="J85" t="str">
        <f t="shared" si="12"/>
        <v>Sunday</v>
      </c>
      <c r="K85" t="str">
        <f t="shared" si="13"/>
        <v>2025-08</v>
      </c>
      <c r="L85">
        <f t="shared" si="14"/>
        <v>6</v>
      </c>
    </row>
    <row r="86" spans="1:12">
      <c r="A86" t="s">
        <v>202</v>
      </c>
      <c r="B86" s="15">
        <v>45872.9460959342</v>
      </c>
      <c r="C86" s="15">
        <v>45879.5416313515</v>
      </c>
      <c r="D86" t="s">
        <v>51</v>
      </c>
      <c r="E86" t="s">
        <v>19</v>
      </c>
      <c r="F86" t="s">
        <v>203</v>
      </c>
      <c r="G86" t="s">
        <v>24</v>
      </c>
      <c r="H86" s="16" t="s">
        <v>54</v>
      </c>
      <c r="I86">
        <f t="shared" si="11"/>
        <v>158.292850013589</v>
      </c>
      <c r="J86" t="str">
        <f t="shared" si="12"/>
        <v>Sunday</v>
      </c>
      <c r="K86" t="str">
        <f t="shared" si="13"/>
        <v>2025-08</v>
      </c>
      <c r="L86">
        <f t="shared" si="14"/>
        <v>22</v>
      </c>
    </row>
    <row r="87" hidden="1" spans="1:12">
      <c r="A87" t="s">
        <v>204</v>
      </c>
      <c r="B87" s="15">
        <v>45873.8560220562</v>
      </c>
      <c r="C87" s="15">
        <v>45879.4115923781</v>
      </c>
      <c r="D87" t="s">
        <v>18</v>
      </c>
      <c r="E87" t="s">
        <v>111</v>
      </c>
      <c r="F87" t="s">
        <v>205</v>
      </c>
      <c r="G87" t="s">
        <v>24</v>
      </c>
      <c r="H87" s="16" t="str">
        <f t="shared" si="10"/>
        <v>network, open</v>
      </c>
      <c r="I87">
        <f t="shared" si="11"/>
        <v>133.333687725593</v>
      </c>
      <c r="J87" t="str">
        <f t="shared" si="12"/>
        <v>Monday</v>
      </c>
      <c r="K87" t="str">
        <f t="shared" si="13"/>
        <v>2025-08</v>
      </c>
      <c r="L87">
        <f t="shared" si="14"/>
        <v>20</v>
      </c>
    </row>
    <row r="88" hidden="1" spans="1:12">
      <c r="A88" t="s">
        <v>206</v>
      </c>
      <c r="B88" s="15">
        <v>45874.4569656824</v>
      </c>
      <c r="C88" s="15">
        <v>45875.0768611758</v>
      </c>
      <c r="D88" t="s">
        <v>76</v>
      </c>
      <c r="E88" t="s">
        <v>40</v>
      </c>
      <c r="F88" t="s">
        <v>207</v>
      </c>
      <c r="G88" t="s">
        <v>16</v>
      </c>
      <c r="H88" s="16" t="str">
        <f t="shared" si="10"/>
        <v>laptop's</v>
      </c>
      <c r="I88">
        <f t="shared" si="11"/>
        <v>14.8774918409181</v>
      </c>
      <c r="J88" t="str">
        <f t="shared" si="12"/>
        <v>Tuesday</v>
      </c>
      <c r="K88" t="str">
        <f t="shared" si="13"/>
        <v>2025-08</v>
      </c>
      <c r="L88">
        <f t="shared" si="14"/>
        <v>10</v>
      </c>
    </row>
    <row r="89" hidden="1" spans="1:12">
      <c r="A89" t="s">
        <v>208</v>
      </c>
      <c r="B89" s="15">
        <v>45875.1921679751</v>
      </c>
      <c r="C89" s="15">
        <v>45881.4645908568</v>
      </c>
      <c r="D89" t="s">
        <v>18</v>
      </c>
      <c r="E89" t="s">
        <v>19</v>
      </c>
      <c r="F89" t="s">
        <v>209</v>
      </c>
      <c r="G89" t="s">
        <v>24</v>
      </c>
      <c r="H89" s="16" t="str">
        <f t="shared" si="10"/>
        <v>open</v>
      </c>
      <c r="I89">
        <f t="shared" si="11"/>
        <v>150.538149160508</v>
      </c>
      <c r="J89" t="str">
        <f t="shared" si="12"/>
        <v>Wednesday</v>
      </c>
      <c r="K89" t="str">
        <f t="shared" si="13"/>
        <v>2025-08</v>
      </c>
      <c r="L89">
        <f t="shared" si="14"/>
        <v>4</v>
      </c>
    </row>
    <row r="90" hidden="1" spans="1:12">
      <c r="A90" t="s">
        <v>210</v>
      </c>
      <c r="B90" s="15">
        <v>45875.4945045822</v>
      </c>
      <c r="C90" s="15">
        <v>45880.34644511</v>
      </c>
      <c r="D90" t="s">
        <v>18</v>
      </c>
      <c r="E90" t="s">
        <v>22</v>
      </c>
      <c r="F90" t="s">
        <v>211</v>
      </c>
      <c r="G90" t="s">
        <v>24</v>
      </c>
      <c r="H90" s="16" t="str">
        <f t="shared" si="10"/>
        <v>open</v>
      </c>
      <c r="I90">
        <f t="shared" si="11"/>
        <v>116.446572668734</v>
      </c>
      <c r="J90" t="str">
        <f t="shared" si="12"/>
        <v>Wednesday</v>
      </c>
      <c r="K90" t="str">
        <f t="shared" si="13"/>
        <v>2025-08</v>
      </c>
      <c r="L90">
        <f t="shared" si="14"/>
        <v>11</v>
      </c>
    </row>
    <row r="91" spans="1:12">
      <c r="A91" t="s">
        <v>212</v>
      </c>
      <c r="B91" s="15">
        <v>45875.5714203043</v>
      </c>
      <c r="C91" s="15">
        <v>45877.3032063004</v>
      </c>
      <c r="D91" t="s">
        <v>56</v>
      </c>
      <c r="E91" t="s">
        <v>22</v>
      </c>
      <c r="F91" t="s">
        <v>213</v>
      </c>
      <c r="G91" t="s">
        <v>16</v>
      </c>
      <c r="H91" s="16" t="s">
        <v>54</v>
      </c>
      <c r="I91">
        <f t="shared" si="11"/>
        <v>41.5628639068455</v>
      </c>
      <c r="J91" t="str">
        <f t="shared" si="12"/>
        <v>Wednesday</v>
      </c>
      <c r="K91" t="str">
        <f t="shared" si="13"/>
        <v>2025-08</v>
      </c>
      <c r="L91">
        <f t="shared" si="14"/>
        <v>13</v>
      </c>
    </row>
    <row r="92" spans="1:12">
      <c r="A92" t="s">
        <v>214</v>
      </c>
      <c r="B92" s="15">
        <v>45877.970792115</v>
      </c>
      <c r="C92" s="15">
        <v>45883.9720638091</v>
      </c>
      <c r="D92" t="s">
        <v>43</v>
      </c>
      <c r="E92" t="s">
        <v>27</v>
      </c>
      <c r="F92" t="s">
        <v>215</v>
      </c>
      <c r="G92" t="s">
        <v>24</v>
      </c>
      <c r="H92" s="16" t="s">
        <v>54</v>
      </c>
      <c r="I92">
        <f t="shared" si="11"/>
        <v>144.030520659755</v>
      </c>
      <c r="J92" t="str">
        <f t="shared" si="12"/>
        <v>Friday</v>
      </c>
      <c r="K92" t="str">
        <f t="shared" si="13"/>
        <v>2025-08</v>
      </c>
      <c r="L92">
        <f t="shared" si="14"/>
        <v>23</v>
      </c>
    </row>
    <row r="93" hidden="1" spans="1:12">
      <c r="A93" t="s">
        <v>216</v>
      </c>
      <c r="B93" s="15">
        <v>45878.7439720316</v>
      </c>
      <c r="C93" s="15">
        <v>45879.8560856257</v>
      </c>
      <c r="D93" t="s">
        <v>13</v>
      </c>
      <c r="E93" t="s">
        <v>27</v>
      </c>
      <c r="F93" t="s">
        <v>217</v>
      </c>
      <c r="G93" t="s">
        <v>16</v>
      </c>
      <c r="H93" s="16" t="str">
        <f t="shared" si="10"/>
        <v>Wi-fi</v>
      </c>
      <c r="I93">
        <f t="shared" si="11"/>
        <v>26.6907262587338</v>
      </c>
      <c r="J93" t="str">
        <f t="shared" si="12"/>
        <v>Saturday</v>
      </c>
      <c r="K93" t="str">
        <f t="shared" si="13"/>
        <v>2025-08</v>
      </c>
      <c r="L93">
        <f t="shared" si="14"/>
        <v>17</v>
      </c>
    </row>
    <row r="94" hidden="1" spans="1:12">
      <c r="A94" t="s">
        <v>218</v>
      </c>
      <c r="B94" s="15">
        <v>45879.4704541874</v>
      </c>
      <c r="C94" s="15">
        <v>45881.3481218941</v>
      </c>
      <c r="D94" t="s">
        <v>18</v>
      </c>
      <c r="E94" t="s">
        <v>27</v>
      </c>
      <c r="F94" t="s">
        <v>219</v>
      </c>
      <c r="G94" t="s">
        <v>16</v>
      </c>
      <c r="H94" s="16" t="str">
        <f t="shared" si="10"/>
        <v>open</v>
      </c>
      <c r="I94">
        <f t="shared" si="11"/>
        <v>45.0640249613207</v>
      </c>
      <c r="J94" t="str">
        <f t="shared" si="12"/>
        <v>Sunday</v>
      </c>
      <c r="K94" t="str">
        <f t="shared" si="13"/>
        <v>2025-08</v>
      </c>
      <c r="L94">
        <f t="shared" si="14"/>
        <v>11</v>
      </c>
    </row>
    <row r="95" spans="1:12">
      <c r="A95" t="s">
        <v>220</v>
      </c>
      <c r="B95" s="15">
        <v>45879.5207552982</v>
      </c>
      <c r="C95" s="15">
        <v>45883.3892306023</v>
      </c>
      <c r="D95" t="s">
        <v>51</v>
      </c>
      <c r="E95" t="s">
        <v>111</v>
      </c>
      <c r="F95" t="s">
        <v>221</v>
      </c>
      <c r="G95" t="s">
        <v>24</v>
      </c>
      <c r="H95" s="16" t="s">
        <v>54</v>
      </c>
      <c r="I95">
        <f t="shared" si="11"/>
        <v>92.8434072984383</v>
      </c>
      <c r="J95" t="str">
        <f t="shared" si="12"/>
        <v>Sunday</v>
      </c>
      <c r="K95" t="str">
        <f t="shared" si="13"/>
        <v>2025-08</v>
      </c>
      <c r="L95">
        <f t="shared" si="14"/>
        <v>12</v>
      </c>
    </row>
    <row r="96" spans="1:12">
      <c r="A96" t="s">
        <v>222</v>
      </c>
      <c r="B96" s="15">
        <v>45880.4559711811</v>
      </c>
      <c r="C96" s="15">
        <v>45886.6717489918</v>
      </c>
      <c r="D96" t="s">
        <v>56</v>
      </c>
      <c r="E96" t="s">
        <v>14</v>
      </c>
      <c r="F96" t="s">
        <v>223</v>
      </c>
      <c r="G96" t="s">
        <v>24</v>
      </c>
      <c r="H96" s="16" t="s">
        <v>54</v>
      </c>
      <c r="I96">
        <f t="shared" si="11"/>
        <v>149.178667456785</v>
      </c>
      <c r="J96" t="str">
        <f t="shared" si="12"/>
        <v>Monday</v>
      </c>
      <c r="K96" t="str">
        <f t="shared" si="13"/>
        <v>2025-08</v>
      </c>
      <c r="L96">
        <f t="shared" si="14"/>
        <v>10</v>
      </c>
    </row>
    <row r="97" hidden="1" spans="1:12">
      <c r="A97" t="s">
        <v>224</v>
      </c>
      <c r="B97" s="15">
        <v>45881.7428797932</v>
      </c>
      <c r="C97" s="15">
        <v>45883.5655044634</v>
      </c>
      <c r="D97" t="s">
        <v>26</v>
      </c>
      <c r="E97" t="s">
        <v>36</v>
      </c>
      <c r="F97" t="s">
        <v>225</v>
      </c>
      <c r="G97" t="s">
        <v>24</v>
      </c>
      <c r="H97" s="16" t="str">
        <f t="shared" si="10"/>
        <v>password</v>
      </c>
      <c r="I97">
        <f t="shared" si="11"/>
        <v>43.7429920868017</v>
      </c>
      <c r="J97" t="str">
        <f t="shared" si="12"/>
        <v>Tuesday</v>
      </c>
      <c r="K97" t="str">
        <f t="shared" si="13"/>
        <v>2025-08</v>
      </c>
      <c r="L97">
        <f t="shared" si="14"/>
        <v>17</v>
      </c>
    </row>
    <row r="98" hidden="1" spans="1:12">
      <c r="A98" t="s">
        <v>226</v>
      </c>
      <c r="B98" s="15">
        <v>45883.8542483967</v>
      </c>
      <c r="C98" s="15">
        <v>45884.3641030497</v>
      </c>
      <c r="D98" t="s">
        <v>26</v>
      </c>
      <c r="E98" t="s">
        <v>22</v>
      </c>
      <c r="F98" t="s">
        <v>227</v>
      </c>
      <c r="G98" t="s">
        <v>16</v>
      </c>
      <c r="H98" s="16" t="str">
        <f t="shared" si="10"/>
        <v>password</v>
      </c>
      <c r="I98">
        <f t="shared" si="11"/>
        <v>12.2365116717992</v>
      </c>
      <c r="J98" t="str">
        <f t="shared" si="12"/>
        <v>Thursday</v>
      </c>
      <c r="K98" t="str">
        <f t="shared" si="13"/>
        <v>2025-08</v>
      </c>
      <c r="L98">
        <f t="shared" si="14"/>
        <v>20</v>
      </c>
    </row>
    <row r="99" spans="1:12">
      <c r="A99" t="s">
        <v>228</v>
      </c>
      <c r="B99" s="15">
        <v>45884.0436333631</v>
      </c>
      <c r="C99" s="15">
        <v>45891.0268264222</v>
      </c>
      <c r="D99" t="s">
        <v>56</v>
      </c>
      <c r="E99" t="s">
        <v>19</v>
      </c>
      <c r="F99" t="s">
        <v>229</v>
      </c>
      <c r="G99" t="s">
        <v>24</v>
      </c>
      <c r="H99" s="16" t="s">
        <v>54</v>
      </c>
      <c r="I99">
        <f t="shared" ref="I99:I130" si="15">(C99-B99)*24</f>
        <v>167.596633418289</v>
      </c>
      <c r="J99" t="str">
        <f t="shared" ref="J99:J130" si="16">TEXT(B99,"dddd")</f>
        <v>Friday</v>
      </c>
      <c r="K99" t="str">
        <f t="shared" ref="K99:K130" si="17">TEXT(B99,"yyyy-mm")</f>
        <v>2025-08</v>
      </c>
      <c r="L99">
        <f t="shared" ref="L99:L130" si="18">HOUR(B99)</f>
        <v>1</v>
      </c>
    </row>
    <row r="100" hidden="1" spans="1:12">
      <c r="A100" t="s">
        <v>230</v>
      </c>
      <c r="B100" s="15">
        <v>45884.8623666872</v>
      </c>
      <c r="C100" s="15">
        <v>45885.4122552101</v>
      </c>
      <c r="D100" t="s">
        <v>18</v>
      </c>
      <c r="E100" t="s">
        <v>27</v>
      </c>
      <c r="F100" t="s">
        <v>231</v>
      </c>
      <c r="G100" t="s">
        <v>16</v>
      </c>
      <c r="H100" s="16" t="str">
        <f t="shared" ref="H99:H130" si="19">_xlfn.TEXTJOIN(", ",TRUE,IF(ISNUMBER(SEARCH("password",F100)),"password",""),IF(ISNUMBER(SEARCH("vpn",F100)),"vpn",""),IF(ISNUMBER(SEARCH("network",F100)),"network",""),IF(ISNUMBER(SEARCH("printer",F100)),"printer",""),IF(ISNUMBER(SEARCH("email",F100)),"email",""),IF(ISNUMBER(SEARCH("Wi-Fi",F100)),"Wi-fi",""),IF(ISNUMBER(SEARCH("open",F100)),"open",""),IF(ISNUMBER(SEARCH("sign",F100)),"sign",""),IF(ISNUMBER(SEARCH("aptop's",F100)),"laptop's",""))</f>
        <v>open</v>
      </c>
      <c r="I100">
        <f t="shared" si="15"/>
        <v>13.1973245486151</v>
      </c>
      <c r="J100" t="str">
        <f t="shared" si="16"/>
        <v>Friday</v>
      </c>
      <c r="K100" t="str">
        <f t="shared" si="17"/>
        <v>2025-08</v>
      </c>
      <c r="L100">
        <f t="shared" si="18"/>
        <v>20</v>
      </c>
    </row>
    <row r="101" spans="1:12">
      <c r="A101" t="s">
        <v>232</v>
      </c>
      <c r="B101" s="15">
        <v>45886.5125196461</v>
      </c>
      <c r="C101" s="15">
        <v>45887.7705725637</v>
      </c>
      <c r="D101" t="s">
        <v>51</v>
      </c>
      <c r="E101" t="s">
        <v>111</v>
      </c>
      <c r="F101" t="s">
        <v>233</v>
      </c>
      <c r="G101" t="s">
        <v>16</v>
      </c>
      <c r="H101" s="16" t="s">
        <v>54</v>
      </c>
      <c r="I101">
        <f t="shared" si="15"/>
        <v>30.1932700226898</v>
      </c>
      <c r="J101" t="str">
        <f t="shared" si="16"/>
        <v>Sunday</v>
      </c>
      <c r="K101" t="str">
        <f t="shared" si="17"/>
        <v>2025-08</v>
      </c>
      <c r="L101">
        <f t="shared" si="18"/>
        <v>12</v>
      </c>
    </row>
    <row r="102" hidden="1" spans="1:12">
      <c r="A102" t="s">
        <v>234</v>
      </c>
      <c r="B102" s="15">
        <v>45886.5511992908</v>
      </c>
      <c r="C102" s="15">
        <v>45886.637388002</v>
      </c>
      <c r="D102" t="s">
        <v>18</v>
      </c>
      <c r="E102" t="s">
        <v>19</v>
      </c>
      <c r="F102" t="s">
        <v>235</v>
      </c>
      <c r="G102" t="s">
        <v>149</v>
      </c>
      <c r="H102" s="16" t="str">
        <f t="shared" si="19"/>
        <v>open</v>
      </c>
      <c r="I102">
        <f t="shared" si="15"/>
        <v>2.0685290673282</v>
      </c>
      <c r="J102" t="str">
        <f t="shared" si="16"/>
        <v>Sunday</v>
      </c>
      <c r="K102" t="str">
        <f t="shared" si="17"/>
        <v>2025-08</v>
      </c>
      <c r="L102">
        <f t="shared" si="18"/>
        <v>13</v>
      </c>
    </row>
    <row r="103" hidden="1" spans="1:12">
      <c r="A103" t="s">
        <v>236</v>
      </c>
      <c r="B103" s="15">
        <v>45886.7994854724</v>
      </c>
      <c r="C103" s="15">
        <v>45887.4136129712</v>
      </c>
      <c r="D103" t="s">
        <v>13</v>
      </c>
      <c r="E103" t="s">
        <v>69</v>
      </c>
      <c r="F103" t="s">
        <v>237</v>
      </c>
      <c r="G103" t="s">
        <v>16</v>
      </c>
      <c r="H103" s="16" t="str">
        <f t="shared" si="19"/>
        <v>Wi-fi</v>
      </c>
      <c r="I103">
        <f t="shared" si="15"/>
        <v>14.7390599714709</v>
      </c>
      <c r="J103" t="str">
        <f t="shared" si="16"/>
        <v>Sunday</v>
      </c>
      <c r="K103" t="str">
        <f t="shared" si="17"/>
        <v>2025-08</v>
      </c>
      <c r="L103">
        <f t="shared" si="18"/>
        <v>19</v>
      </c>
    </row>
    <row r="104" hidden="1" spans="1:12">
      <c r="A104" t="s">
        <v>238</v>
      </c>
      <c r="B104" s="15">
        <v>45887.4319798414</v>
      </c>
      <c r="C104" s="15">
        <v>45887.9681676404</v>
      </c>
      <c r="D104" t="s">
        <v>76</v>
      </c>
      <c r="E104" t="s">
        <v>69</v>
      </c>
      <c r="F104" t="s">
        <v>239</v>
      </c>
      <c r="G104" t="s">
        <v>16</v>
      </c>
      <c r="H104" s="16" t="str">
        <f t="shared" si="19"/>
        <v>laptop's</v>
      </c>
      <c r="I104">
        <f t="shared" si="15"/>
        <v>12.8685071754735</v>
      </c>
      <c r="J104" t="str">
        <f t="shared" si="16"/>
        <v>Monday</v>
      </c>
      <c r="K104" t="str">
        <f t="shared" si="17"/>
        <v>2025-08</v>
      </c>
      <c r="L104">
        <f t="shared" si="18"/>
        <v>10</v>
      </c>
    </row>
    <row r="105" hidden="1" spans="1:12">
      <c r="A105" t="s">
        <v>240</v>
      </c>
      <c r="B105" s="15">
        <v>45888.049664404</v>
      </c>
      <c r="C105" s="15">
        <v>45889.7962115174</v>
      </c>
      <c r="D105" t="s">
        <v>13</v>
      </c>
      <c r="E105" t="s">
        <v>27</v>
      </c>
      <c r="F105" t="s">
        <v>241</v>
      </c>
      <c r="G105" t="s">
        <v>16</v>
      </c>
      <c r="H105" s="16" t="str">
        <f t="shared" si="19"/>
        <v>Wi-fi</v>
      </c>
      <c r="I105">
        <f t="shared" si="15"/>
        <v>41.9171307199867</v>
      </c>
      <c r="J105" t="str">
        <f t="shared" si="16"/>
        <v>Tuesday</v>
      </c>
      <c r="K105" t="str">
        <f t="shared" si="17"/>
        <v>2025-08</v>
      </c>
      <c r="L105">
        <f t="shared" si="18"/>
        <v>1</v>
      </c>
    </row>
    <row r="106" hidden="1" spans="1:12">
      <c r="A106" t="s">
        <v>242</v>
      </c>
      <c r="B106" s="15">
        <v>45888.5574720218</v>
      </c>
      <c r="C106" s="15">
        <v>45889.528593067</v>
      </c>
      <c r="D106" t="s">
        <v>18</v>
      </c>
      <c r="E106" t="s">
        <v>69</v>
      </c>
      <c r="F106" t="s">
        <v>243</v>
      </c>
      <c r="G106" t="s">
        <v>16</v>
      </c>
      <c r="H106" s="16" t="str">
        <f t="shared" si="19"/>
        <v>open</v>
      </c>
      <c r="I106">
        <f t="shared" si="15"/>
        <v>23.3069050846389</v>
      </c>
      <c r="J106" t="str">
        <f t="shared" si="16"/>
        <v>Tuesday</v>
      </c>
      <c r="K106" t="str">
        <f t="shared" si="17"/>
        <v>2025-08</v>
      </c>
      <c r="L106">
        <f t="shared" si="18"/>
        <v>13</v>
      </c>
    </row>
    <row r="107" hidden="1" spans="1:12">
      <c r="A107" t="s">
        <v>244</v>
      </c>
      <c r="B107" s="15">
        <v>45889.4720849758</v>
      </c>
      <c r="C107" s="15">
        <v>45889.5636004774</v>
      </c>
      <c r="D107" t="s">
        <v>76</v>
      </c>
      <c r="E107" t="s">
        <v>48</v>
      </c>
      <c r="F107" t="s">
        <v>245</v>
      </c>
      <c r="G107" t="s">
        <v>38</v>
      </c>
      <c r="H107" s="16" t="str">
        <f t="shared" si="19"/>
        <v>laptop's</v>
      </c>
      <c r="I107">
        <f t="shared" si="15"/>
        <v>2.19637203763705</v>
      </c>
      <c r="J107" t="str">
        <f t="shared" si="16"/>
        <v>Wednesday</v>
      </c>
      <c r="K107" t="str">
        <f t="shared" si="17"/>
        <v>2025-08</v>
      </c>
      <c r="L107">
        <f t="shared" si="18"/>
        <v>11</v>
      </c>
    </row>
    <row r="108" hidden="1" spans="1:12">
      <c r="A108" t="s">
        <v>246</v>
      </c>
      <c r="B108" s="15">
        <v>45890.6103388832</v>
      </c>
      <c r="C108" s="15">
        <v>45896.4338275429</v>
      </c>
      <c r="D108" t="s">
        <v>13</v>
      </c>
      <c r="E108" t="s">
        <v>22</v>
      </c>
      <c r="F108" t="s">
        <v>247</v>
      </c>
      <c r="G108" t="s">
        <v>24</v>
      </c>
      <c r="H108" s="16" t="str">
        <f t="shared" si="19"/>
        <v>Wi-fi</v>
      </c>
      <c r="I108">
        <f t="shared" si="15"/>
        <v>139.763727832586</v>
      </c>
      <c r="J108" t="str">
        <f t="shared" si="16"/>
        <v>Thursday</v>
      </c>
      <c r="K108" t="str">
        <f t="shared" si="17"/>
        <v>2025-08</v>
      </c>
      <c r="L108">
        <f t="shared" si="18"/>
        <v>14</v>
      </c>
    </row>
    <row r="109" hidden="1" spans="1:12">
      <c r="A109" t="s">
        <v>248</v>
      </c>
      <c r="B109" s="15">
        <v>45891.4432370154</v>
      </c>
      <c r="C109" s="15">
        <v>45892.5915448802</v>
      </c>
      <c r="D109" t="s">
        <v>26</v>
      </c>
      <c r="E109" t="s">
        <v>19</v>
      </c>
      <c r="F109" t="s">
        <v>249</v>
      </c>
      <c r="G109" t="s">
        <v>24</v>
      </c>
      <c r="H109" s="16" t="str">
        <f t="shared" si="19"/>
        <v>password</v>
      </c>
      <c r="I109">
        <f t="shared" si="15"/>
        <v>27.5593887538416</v>
      </c>
      <c r="J109" t="str">
        <f t="shared" si="16"/>
        <v>Friday</v>
      </c>
      <c r="K109" t="str">
        <f t="shared" si="17"/>
        <v>2025-08</v>
      </c>
      <c r="L109">
        <f t="shared" si="18"/>
        <v>10</v>
      </c>
    </row>
    <row r="110" hidden="1" spans="1:12">
      <c r="A110" t="s">
        <v>250</v>
      </c>
      <c r="B110" s="15">
        <v>45892.2212899775</v>
      </c>
      <c r="C110" s="15">
        <v>45893.6924865511</v>
      </c>
      <c r="D110" t="s">
        <v>18</v>
      </c>
      <c r="E110" t="s">
        <v>14</v>
      </c>
      <c r="F110" t="s">
        <v>251</v>
      </c>
      <c r="G110" t="s">
        <v>16</v>
      </c>
      <c r="H110" s="16" t="str">
        <f t="shared" si="19"/>
        <v>open</v>
      </c>
      <c r="I110">
        <f t="shared" si="15"/>
        <v>35.3087177653215</v>
      </c>
      <c r="J110" t="str">
        <f t="shared" si="16"/>
        <v>Saturday</v>
      </c>
      <c r="K110" t="str">
        <f t="shared" si="17"/>
        <v>2025-08</v>
      </c>
      <c r="L110">
        <f t="shared" si="18"/>
        <v>5</v>
      </c>
    </row>
    <row r="111" hidden="1" spans="1:12">
      <c r="A111" t="s">
        <v>252</v>
      </c>
      <c r="B111" s="15">
        <v>45893.712596359</v>
      </c>
      <c r="C111" s="15">
        <v>45899.8217692402</v>
      </c>
      <c r="D111" t="s">
        <v>18</v>
      </c>
      <c r="E111" t="s">
        <v>36</v>
      </c>
      <c r="F111" t="s">
        <v>253</v>
      </c>
      <c r="G111" t="s">
        <v>24</v>
      </c>
      <c r="H111" s="16" t="str">
        <f t="shared" si="19"/>
        <v>open</v>
      </c>
      <c r="I111">
        <f t="shared" si="15"/>
        <v>146.620149147813</v>
      </c>
      <c r="J111" t="str">
        <f t="shared" si="16"/>
        <v>Sunday</v>
      </c>
      <c r="K111" t="str">
        <f t="shared" si="17"/>
        <v>2025-08</v>
      </c>
      <c r="L111">
        <f t="shared" si="18"/>
        <v>17</v>
      </c>
    </row>
    <row r="112" hidden="1" spans="1:12">
      <c r="A112" t="s">
        <v>254</v>
      </c>
      <c r="B112" s="15">
        <v>45893.9992773374</v>
      </c>
      <c r="C112" s="15">
        <v>45894.3161929195</v>
      </c>
      <c r="D112" t="s">
        <v>18</v>
      </c>
      <c r="E112" t="s">
        <v>27</v>
      </c>
      <c r="F112" t="s">
        <v>255</v>
      </c>
      <c r="G112" t="s">
        <v>38</v>
      </c>
      <c r="H112" s="16" t="str">
        <f t="shared" si="19"/>
        <v>open</v>
      </c>
      <c r="I112">
        <f t="shared" si="15"/>
        <v>7.60597397008678</v>
      </c>
      <c r="J112" t="str">
        <f t="shared" si="16"/>
        <v>Sunday</v>
      </c>
      <c r="K112" t="str">
        <f t="shared" si="17"/>
        <v>2025-08</v>
      </c>
      <c r="L112">
        <f t="shared" si="18"/>
        <v>23</v>
      </c>
    </row>
    <row r="113" hidden="1" spans="1:12">
      <c r="A113" t="s">
        <v>256</v>
      </c>
      <c r="B113" s="15">
        <v>45894.9491843785</v>
      </c>
      <c r="C113" s="15">
        <v>45898.2201317943</v>
      </c>
      <c r="D113" t="s">
        <v>18</v>
      </c>
      <c r="E113" t="s">
        <v>19</v>
      </c>
      <c r="F113" t="s">
        <v>257</v>
      </c>
      <c r="G113" t="s">
        <v>24</v>
      </c>
      <c r="H113" s="16" t="str">
        <f t="shared" si="19"/>
        <v>open</v>
      </c>
      <c r="I113">
        <f t="shared" si="15"/>
        <v>78.5027379784151</v>
      </c>
      <c r="J113" t="str">
        <f t="shared" si="16"/>
        <v>Monday</v>
      </c>
      <c r="K113" t="str">
        <f t="shared" si="17"/>
        <v>2025-08</v>
      </c>
      <c r="L113">
        <f t="shared" si="18"/>
        <v>22</v>
      </c>
    </row>
    <row r="114" hidden="1" spans="1:12">
      <c r="A114" t="s">
        <v>258</v>
      </c>
      <c r="B114" s="15">
        <v>45895.0157723423</v>
      </c>
      <c r="C114" s="15">
        <v>45898.9616000059</v>
      </c>
      <c r="D114" t="s">
        <v>76</v>
      </c>
      <c r="E114" t="s">
        <v>19</v>
      </c>
      <c r="F114" t="s">
        <v>259</v>
      </c>
      <c r="G114" t="s">
        <v>24</v>
      </c>
      <c r="H114" s="16" t="str">
        <f t="shared" si="19"/>
        <v>laptop's</v>
      </c>
      <c r="I114">
        <f t="shared" si="15"/>
        <v>94.6998639253434</v>
      </c>
      <c r="J114" t="str">
        <f t="shared" si="16"/>
        <v>Tuesday</v>
      </c>
      <c r="K114" t="str">
        <f t="shared" si="17"/>
        <v>2025-08</v>
      </c>
      <c r="L114">
        <f t="shared" si="18"/>
        <v>0</v>
      </c>
    </row>
    <row r="115" hidden="1" spans="1:12">
      <c r="A115" t="s">
        <v>260</v>
      </c>
      <c r="B115" s="15">
        <v>45896.4622449242</v>
      </c>
      <c r="C115" s="15">
        <v>45897.4929423619</v>
      </c>
      <c r="D115" t="s">
        <v>76</v>
      </c>
      <c r="E115" t="s">
        <v>48</v>
      </c>
      <c r="F115" t="s">
        <v>261</v>
      </c>
      <c r="G115" t="s">
        <v>16</v>
      </c>
      <c r="H115" s="16" t="str">
        <f t="shared" si="19"/>
        <v>laptop's</v>
      </c>
      <c r="I115">
        <f t="shared" si="15"/>
        <v>24.7367385039688</v>
      </c>
      <c r="J115" t="str">
        <f t="shared" si="16"/>
        <v>Wednesday</v>
      </c>
      <c r="K115" t="str">
        <f t="shared" si="17"/>
        <v>2025-08</v>
      </c>
      <c r="L115">
        <f t="shared" si="18"/>
        <v>11</v>
      </c>
    </row>
    <row r="116" hidden="1" spans="1:12">
      <c r="A116" t="s">
        <v>262</v>
      </c>
      <c r="B116" s="15">
        <v>45896.5555766892</v>
      </c>
      <c r="C116" s="15">
        <v>45902.6864739969</v>
      </c>
      <c r="D116" t="s">
        <v>18</v>
      </c>
      <c r="E116" t="s">
        <v>14</v>
      </c>
      <c r="F116" t="s">
        <v>263</v>
      </c>
      <c r="G116" t="s">
        <v>24</v>
      </c>
      <c r="H116" s="16" t="str">
        <f t="shared" si="19"/>
        <v>open</v>
      </c>
      <c r="I116">
        <f t="shared" si="15"/>
        <v>147.141535383649</v>
      </c>
      <c r="J116" t="str">
        <f t="shared" si="16"/>
        <v>Wednesday</v>
      </c>
      <c r="K116" t="str">
        <f t="shared" si="17"/>
        <v>2025-08</v>
      </c>
      <c r="L116">
        <f t="shared" si="18"/>
        <v>13</v>
      </c>
    </row>
    <row r="117" hidden="1" spans="1:12">
      <c r="A117" t="s">
        <v>264</v>
      </c>
      <c r="B117" s="15">
        <v>45896.9147345485</v>
      </c>
      <c r="C117" s="15">
        <v>45898.2770474883</v>
      </c>
      <c r="D117" t="s">
        <v>18</v>
      </c>
      <c r="E117" t="s">
        <v>111</v>
      </c>
      <c r="F117" t="s">
        <v>265</v>
      </c>
      <c r="G117" t="s">
        <v>16</v>
      </c>
      <c r="H117" s="16" t="str">
        <f t="shared" si="19"/>
        <v>open</v>
      </c>
      <c r="I117">
        <f t="shared" si="15"/>
        <v>32.6955105554662</v>
      </c>
      <c r="J117" t="str">
        <f t="shared" si="16"/>
        <v>Wednesday</v>
      </c>
      <c r="K117" t="str">
        <f t="shared" si="17"/>
        <v>2025-08</v>
      </c>
      <c r="L117">
        <f t="shared" si="18"/>
        <v>21</v>
      </c>
    </row>
    <row r="118" spans="1:12">
      <c r="A118" t="s">
        <v>266</v>
      </c>
      <c r="B118" s="15">
        <v>45897.07516568</v>
      </c>
      <c r="C118" s="15">
        <v>45897.4034487357</v>
      </c>
      <c r="D118" t="s">
        <v>56</v>
      </c>
      <c r="E118" t="s">
        <v>14</v>
      </c>
      <c r="F118" t="s">
        <v>267</v>
      </c>
      <c r="G118" t="s">
        <v>38</v>
      </c>
      <c r="H118" s="16" t="s">
        <v>54</v>
      </c>
      <c r="I118">
        <f t="shared" si="15"/>
        <v>7.8787933368003</v>
      </c>
      <c r="J118" t="str">
        <f t="shared" si="16"/>
        <v>Thursday</v>
      </c>
      <c r="K118" t="str">
        <f t="shared" si="17"/>
        <v>2025-08</v>
      </c>
      <c r="L118">
        <f t="shared" si="18"/>
        <v>1</v>
      </c>
    </row>
    <row r="119" spans="1:12">
      <c r="A119" t="s">
        <v>268</v>
      </c>
      <c r="B119" s="15">
        <v>45897.3348509725</v>
      </c>
      <c r="C119" s="15">
        <v>45902.1950884296</v>
      </c>
      <c r="D119" t="s">
        <v>43</v>
      </c>
      <c r="E119" t="s">
        <v>27</v>
      </c>
      <c r="F119" t="s">
        <v>269</v>
      </c>
      <c r="G119" t="s">
        <v>24</v>
      </c>
      <c r="H119" s="16" t="s">
        <v>54</v>
      </c>
      <c r="I119">
        <f t="shared" si="15"/>
        <v>116.645698968263</v>
      </c>
      <c r="J119" t="str">
        <f t="shared" si="16"/>
        <v>Thursday</v>
      </c>
      <c r="K119" t="str">
        <f t="shared" si="17"/>
        <v>2025-08</v>
      </c>
      <c r="L119">
        <f t="shared" si="18"/>
        <v>8</v>
      </c>
    </row>
    <row r="120" hidden="1" spans="1:12">
      <c r="A120" t="s">
        <v>270</v>
      </c>
      <c r="B120" s="15">
        <v>45897.4791039173</v>
      </c>
      <c r="C120" s="15">
        <v>45904.4445842899</v>
      </c>
      <c r="D120" t="s">
        <v>18</v>
      </c>
      <c r="E120" t="s">
        <v>111</v>
      </c>
      <c r="F120" t="s">
        <v>271</v>
      </c>
      <c r="G120" t="s">
        <v>24</v>
      </c>
      <c r="H120" s="16" t="str">
        <f t="shared" si="19"/>
        <v>open</v>
      </c>
      <c r="I120">
        <f t="shared" si="15"/>
        <v>167.171528940671</v>
      </c>
      <c r="J120" t="str">
        <f t="shared" si="16"/>
        <v>Thursday</v>
      </c>
      <c r="K120" t="str">
        <f t="shared" si="17"/>
        <v>2025-08</v>
      </c>
      <c r="L120">
        <f t="shared" si="18"/>
        <v>11</v>
      </c>
    </row>
    <row r="121" hidden="1" spans="1:12">
      <c r="A121" t="s">
        <v>272</v>
      </c>
      <c r="B121" s="15">
        <v>45898.5193601184</v>
      </c>
      <c r="C121" s="15">
        <v>45900.1831566569</v>
      </c>
      <c r="D121" t="s">
        <v>18</v>
      </c>
      <c r="E121" t="s">
        <v>36</v>
      </c>
      <c r="F121" t="s">
        <v>273</v>
      </c>
      <c r="G121" t="s">
        <v>16</v>
      </c>
      <c r="H121" s="16" t="str">
        <f t="shared" si="19"/>
        <v>open</v>
      </c>
      <c r="I121">
        <f t="shared" si="15"/>
        <v>39.9311169250868</v>
      </c>
      <c r="J121" t="str">
        <f t="shared" si="16"/>
        <v>Friday</v>
      </c>
      <c r="K121" t="str">
        <f t="shared" si="17"/>
        <v>2025-08</v>
      </c>
      <c r="L121">
        <f t="shared" si="18"/>
        <v>12</v>
      </c>
    </row>
    <row r="122" hidden="1" spans="1:12">
      <c r="A122" t="s">
        <v>274</v>
      </c>
      <c r="B122" s="15">
        <v>45899.5715938541</v>
      </c>
      <c r="C122" s="15">
        <v>45901.4874861427</v>
      </c>
      <c r="D122" t="s">
        <v>13</v>
      </c>
      <c r="E122" t="s">
        <v>36</v>
      </c>
      <c r="F122" t="s">
        <v>275</v>
      </c>
      <c r="G122" t="s">
        <v>16</v>
      </c>
      <c r="H122" s="16" t="str">
        <f t="shared" si="19"/>
        <v>Wi-fi</v>
      </c>
      <c r="I122">
        <f t="shared" si="15"/>
        <v>45.9814149265294</v>
      </c>
      <c r="J122" t="str">
        <f t="shared" si="16"/>
        <v>Saturday</v>
      </c>
      <c r="K122" t="str">
        <f t="shared" si="17"/>
        <v>2025-08</v>
      </c>
      <c r="L122">
        <f t="shared" si="18"/>
        <v>13</v>
      </c>
    </row>
    <row r="123" hidden="1" spans="1:12">
      <c r="A123" t="s">
        <v>276</v>
      </c>
      <c r="B123" s="15">
        <v>45899.8451906283</v>
      </c>
      <c r="C123" s="15">
        <v>45906.1098506284</v>
      </c>
      <c r="D123" t="s">
        <v>13</v>
      </c>
      <c r="E123" t="s">
        <v>111</v>
      </c>
      <c r="F123" t="s">
        <v>277</v>
      </c>
      <c r="G123" t="s">
        <v>24</v>
      </c>
      <c r="H123" s="16" t="str">
        <f t="shared" si="19"/>
        <v>Wi-fi</v>
      </c>
      <c r="I123">
        <f t="shared" si="15"/>
        <v>150.351840002986</v>
      </c>
      <c r="J123" t="str">
        <f t="shared" si="16"/>
        <v>Saturday</v>
      </c>
      <c r="K123" t="str">
        <f t="shared" si="17"/>
        <v>2025-08</v>
      </c>
      <c r="L123">
        <f t="shared" si="18"/>
        <v>20</v>
      </c>
    </row>
    <row r="124" spans="1:12">
      <c r="A124" t="s">
        <v>278</v>
      </c>
      <c r="B124" s="15">
        <v>45900.659474217</v>
      </c>
      <c r="C124" s="15">
        <v>45900.7432119007</v>
      </c>
      <c r="D124" t="s">
        <v>51</v>
      </c>
      <c r="E124" t="s">
        <v>48</v>
      </c>
      <c r="F124" t="s">
        <v>279</v>
      </c>
      <c r="G124" t="s">
        <v>149</v>
      </c>
      <c r="H124" s="16" t="s">
        <v>54</v>
      </c>
      <c r="I124">
        <f t="shared" si="15"/>
        <v>2.00970440829406</v>
      </c>
      <c r="J124" t="str">
        <f t="shared" si="16"/>
        <v>Sunday</v>
      </c>
      <c r="K124" t="str">
        <f t="shared" si="17"/>
        <v>2025-08</v>
      </c>
      <c r="L124">
        <f t="shared" si="18"/>
        <v>15</v>
      </c>
    </row>
    <row r="125" hidden="1" spans="1:12">
      <c r="A125" t="s">
        <v>280</v>
      </c>
      <c r="B125" s="15">
        <v>45901.6806950623</v>
      </c>
      <c r="C125" s="15">
        <v>45902.1132428738</v>
      </c>
      <c r="D125" t="s">
        <v>18</v>
      </c>
      <c r="E125" t="s">
        <v>19</v>
      </c>
      <c r="F125" t="s">
        <v>281</v>
      </c>
      <c r="G125" t="s">
        <v>16</v>
      </c>
      <c r="H125" s="16" t="str">
        <f t="shared" si="19"/>
        <v>open</v>
      </c>
      <c r="I125">
        <f t="shared" si="15"/>
        <v>10.3811474768445</v>
      </c>
      <c r="J125" t="str">
        <f t="shared" si="16"/>
        <v>Monday</v>
      </c>
      <c r="K125" t="str">
        <f t="shared" si="17"/>
        <v>2025-09</v>
      </c>
      <c r="L125">
        <f t="shared" si="18"/>
        <v>16</v>
      </c>
    </row>
    <row r="126" hidden="1" spans="1:12">
      <c r="A126" t="s">
        <v>282</v>
      </c>
      <c r="B126" s="15">
        <v>45901.8110995687</v>
      </c>
      <c r="C126" s="15">
        <v>45903.304233006</v>
      </c>
      <c r="D126" t="s">
        <v>18</v>
      </c>
      <c r="E126" t="s">
        <v>27</v>
      </c>
      <c r="F126" t="s">
        <v>283</v>
      </c>
      <c r="G126" t="s">
        <v>16</v>
      </c>
      <c r="H126" s="16" t="str">
        <f t="shared" si="19"/>
        <v>open</v>
      </c>
      <c r="I126">
        <f t="shared" si="15"/>
        <v>35.8352024944033</v>
      </c>
      <c r="J126" t="str">
        <f t="shared" si="16"/>
        <v>Monday</v>
      </c>
      <c r="K126" t="str">
        <f t="shared" si="17"/>
        <v>2025-09</v>
      </c>
      <c r="L126">
        <f t="shared" si="18"/>
        <v>19</v>
      </c>
    </row>
    <row r="127" hidden="1" spans="1:12">
      <c r="A127" t="s">
        <v>284</v>
      </c>
      <c r="B127" s="15">
        <v>45902.639425537</v>
      </c>
      <c r="C127" s="15">
        <v>45908.6816241466</v>
      </c>
      <c r="D127" t="s">
        <v>18</v>
      </c>
      <c r="E127" t="s">
        <v>19</v>
      </c>
      <c r="F127" t="s">
        <v>285</v>
      </c>
      <c r="G127" t="s">
        <v>24</v>
      </c>
      <c r="H127" s="16" t="str">
        <f t="shared" si="19"/>
        <v>open</v>
      </c>
      <c r="I127">
        <f t="shared" si="15"/>
        <v>145.012766630331</v>
      </c>
      <c r="J127" t="str">
        <f t="shared" si="16"/>
        <v>Tuesday</v>
      </c>
      <c r="K127" t="str">
        <f t="shared" si="17"/>
        <v>2025-09</v>
      </c>
      <c r="L127">
        <f t="shared" si="18"/>
        <v>15</v>
      </c>
    </row>
    <row r="128" spans="1:12">
      <c r="A128" t="s">
        <v>286</v>
      </c>
      <c r="B128" s="15">
        <v>45902.7060462185</v>
      </c>
      <c r="C128" s="15">
        <v>45906.2091348235</v>
      </c>
      <c r="D128" t="s">
        <v>43</v>
      </c>
      <c r="E128" t="s">
        <v>48</v>
      </c>
      <c r="F128" t="s">
        <v>287</v>
      </c>
      <c r="G128" t="s">
        <v>24</v>
      </c>
      <c r="H128" s="16" t="s">
        <v>54</v>
      </c>
      <c r="I128">
        <f t="shared" si="15"/>
        <v>84.0741265191464</v>
      </c>
      <c r="J128" t="str">
        <f t="shared" si="16"/>
        <v>Tuesday</v>
      </c>
      <c r="K128" t="str">
        <f t="shared" si="17"/>
        <v>2025-09</v>
      </c>
      <c r="L128">
        <f t="shared" si="18"/>
        <v>16</v>
      </c>
    </row>
    <row r="129" spans="1:12">
      <c r="A129" t="s">
        <v>288</v>
      </c>
      <c r="B129" s="15">
        <v>45903.1071000392</v>
      </c>
      <c r="C129" s="15">
        <v>45903.4450078636</v>
      </c>
      <c r="D129" t="s">
        <v>56</v>
      </c>
      <c r="E129" t="s">
        <v>40</v>
      </c>
      <c r="F129" t="s">
        <v>289</v>
      </c>
      <c r="G129" t="s">
        <v>38</v>
      </c>
      <c r="H129" s="16" t="s">
        <v>54</v>
      </c>
      <c r="I129">
        <f t="shared" si="15"/>
        <v>8.10978778428398</v>
      </c>
      <c r="J129" t="str">
        <f t="shared" si="16"/>
        <v>Wednesday</v>
      </c>
      <c r="K129" t="str">
        <f t="shared" si="17"/>
        <v>2025-09</v>
      </c>
      <c r="L129">
        <f t="shared" si="18"/>
        <v>2</v>
      </c>
    </row>
    <row r="130" hidden="1" spans="1:12">
      <c r="A130" t="s">
        <v>290</v>
      </c>
      <c r="B130" s="15">
        <v>45903.907044257</v>
      </c>
      <c r="C130" s="15">
        <v>45904.2868883618</v>
      </c>
      <c r="D130" t="s">
        <v>18</v>
      </c>
      <c r="E130" t="s">
        <v>36</v>
      </c>
      <c r="F130" t="s">
        <v>291</v>
      </c>
      <c r="G130" t="s">
        <v>38</v>
      </c>
      <c r="H130" s="16" t="str">
        <f t="shared" si="19"/>
        <v>open</v>
      </c>
      <c r="I130">
        <f t="shared" si="15"/>
        <v>9.11625851498684</v>
      </c>
      <c r="J130" t="str">
        <f t="shared" si="16"/>
        <v>Wednesday</v>
      </c>
      <c r="K130" t="str">
        <f t="shared" si="17"/>
        <v>2025-09</v>
      </c>
      <c r="L130">
        <f t="shared" si="18"/>
        <v>21</v>
      </c>
    </row>
    <row r="131" hidden="1" spans="1:12">
      <c r="A131" t="s">
        <v>292</v>
      </c>
      <c r="B131" s="15">
        <v>45904.0015849202</v>
      </c>
      <c r="C131" s="15">
        <v>45908.7436110043</v>
      </c>
      <c r="D131" t="s">
        <v>26</v>
      </c>
      <c r="E131" t="s">
        <v>52</v>
      </c>
      <c r="F131" t="s">
        <v>293</v>
      </c>
      <c r="G131" t="s">
        <v>24</v>
      </c>
      <c r="H131" s="16" t="str">
        <f t="shared" ref="H131:H151" si="20">_xlfn.TEXTJOIN(", ",TRUE,IF(ISNUMBER(SEARCH("password",F131)),"password",""),IF(ISNUMBER(SEARCH("vpn",F131)),"vpn",""),IF(ISNUMBER(SEARCH("network",F131)),"network",""),IF(ISNUMBER(SEARCH("printer",F131)),"printer",""),IF(ISNUMBER(SEARCH("email",F131)),"email",""),IF(ISNUMBER(SEARCH("Wi-Fi",F131)),"Wi-fi",""),IF(ISNUMBER(SEARCH("open",F131)),"open",""),IF(ISNUMBER(SEARCH("sign",F131)),"sign",""),IF(ISNUMBER(SEARCH("aptop's",F131)),"laptop's",""))</f>
        <v>password</v>
      </c>
      <c r="I131">
        <f t="shared" ref="I131:I151" si="21">(C131-B131)*24</f>
        <v>113.808626018115</v>
      </c>
      <c r="J131" t="str">
        <f t="shared" ref="J131:J151" si="22">TEXT(B131,"dddd")</f>
        <v>Thursday</v>
      </c>
      <c r="K131" t="str">
        <f t="shared" ref="K131:K151" si="23">TEXT(B131,"yyyy-mm")</f>
        <v>2025-09</v>
      </c>
      <c r="L131">
        <f t="shared" ref="L131:L151" si="24">HOUR(B131)</f>
        <v>0</v>
      </c>
    </row>
    <row r="132" spans="1:12">
      <c r="A132" t="s">
        <v>294</v>
      </c>
      <c r="B132" s="15">
        <v>45904.3972516261</v>
      </c>
      <c r="C132" s="15">
        <v>45905.9934781818</v>
      </c>
      <c r="D132" t="s">
        <v>56</v>
      </c>
      <c r="E132" t="s">
        <v>111</v>
      </c>
      <c r="F132" t="s">
        <v>295</v>
      </c>
      <c r="G132" t="s">
        <v>16</v>
      </c>
      <c r="H132" s="16" t="s">
        <v>54</v>
      </c>
      <c r="I132">
        <f t="shared" si="21"/>
        <v>38.3094373345957</v>
      </c>
      <c r="J132" t="str">
        <f t="shared" si="22"/>
        <v>Thursday</v>
      </c>
      <c r="K132" t="str">
        <f t="shared" si="23"/>
        <v>2025-09</v>
      </c>
      <c r="L132">
        <f t="shared" si="24"/>
        <v>9</v>
      </c>
    </row>
    <row r="133" spans="1:12">
      <c r="A133" t="s">
        <v>296</v>
      </c>
      <c r="B133" s="15">
        <v>45904.814613438</v>
      </c>
      <c r="C133" s="15">
        <v>45910.2283233801</v>
      </c>
      <c r="D133" t="s">
        <v>51</v>
      </c>
      <c r="E133" t="s">
        <v>19</v>
      </c>
      <c r="F133" t="s">
        <v>297</v>
      </c>
      <c r="G133" t="s">
        <v>24</v>
      </c>
      <c r="H133" s="16" t="s">
        <v>54</v>
      </c>
      <c r="I133">
        <f t="shared" si="21"/>
        <v>129.929038610368</v>
      </c>
      <c r="J133" t="str">
        <f t="shared" si="22"/>
        <v>Thursday</v>
      </c>
      <c r="K133" t="str">
        <f t="shared" si="23"/>
        <v>2025-09</v>
      </c>
      <c r="L133">
        <f t="shared" si="24"/>
        <v>19</v>
      </c>
    </row>
    <row r="134" hidden="1" spans="1:12">
      <c r="A134" t="s">
        <v>298</v>
      </c>
      <c r="B134" s="15">
        <v>45905.2428088644</v>
      </c>
      <c r="C134" s="15">
        <v>45906.9579536837</v>
      </c>
      <c r="D134" t="s">
        <v>13</v>
      </c>
      <c r="E134" t="s">
        <v>69</v>
      </c>
      <c r="F134" t="s">
        <v>299</v>
      </c>
      <c r="G134" t="s">
        <v>16</v>
      </c>
      <c r="H134" s="16" t="str">
        <f t="shared" si="20"/>
        <v>Wi-fi</v>
      </c>
      <c r="I134">
        <f t="shared" si="21"/>
        <v>41.1634756625863</v>
      </c>
      <c r="J134" t="str">
        <f t="shared" si="22"/>
        <v>Friday</v>
      </c>
      <c r="K134" t="str">
        <f t="shared" si="23"/>
        <v>2025-09</v>
      </c>
      <c r="L134">
        <f t="shared" si="24"/>
        <v>5</v>
      </c>
    </row>
    <row r="135" spans="1:12">
      <c r="A135" t="s">
        <v>300</v>
      </c>
      <c r="B135" s="15">
        <v>45906.2632096191</v>
      </c>
      <c r="C135" s="15">
        <v>45906.4419824522</v>
      </c>
      <c r="D135" t="s">
        <v>51</v>
      </c>
      <c r="E135" t="s">
        <v>52</v>
      </c>
      <c r="F135" t="s">
        <v>301</v>
      </c>
      <c r="G135" t="s">
        <v>38</v>
      </c>
      <c r="H135" s="16" t="s">
        <v>54</v>
      </c>
      <c r="I135">
        <f t="shared" si="21"/>
        <v>4.29054799431469</v>
      </c>
      <c r="J135" t="str">
        <f t="shared" si="22"/>
        <v>Saturday</v>
      </c>
      <c r="K135" t="str">
        <f t="shared" si="23"/>
        <v>2025-09</v>
      </c>
      <c r="L135">
        <f t="shared" si="24"/>
        <v>6</v>
      </c>
    </row>
    <row r="136" spans="1:12">
      <c r="A136" t="s">
        <v>302</v>
      </c>
      <c r="B136" s="15">
        <v>45906.7293885728</v>
      </c>
      <c r="C136" s="15">
        <v>45908.6729719465</v>
      </c>
      <c r="D136" t="s">
        <v>56</v>
      </c>
      <c r="E136" t="s">
        <v>27</v>
      </c>
      <c r="F136" t="s">
        <v>303</v>
      </c>
      <c r="G136" t="s">
        <v>16</v>
      </c>
      <c r="H136" s="16" t="s">
        <v>54</v>
      </c>
      <c r="I136">
        <f t="shared" si="21"/>
        <v>46.6460009681177</v>
      </c>
      <c r="J136" t="str">
        <f t="shared" si="22"/>
        <v>Saturday</v>
      </c>
      <c r="K136" t="str">
        <f t="shared" si="23"/>
        <v>2025-09</v>
      </c>
      <c r="L136">
        <f t="shared" si="24"/>
        <v>17</v>
      </c>
    </row>
    <row r="137" hidden="1" spans="1:12">
      <c r="A137" t="s">
        <v>304</v>
      </c>
      <c r="B137" s="15">
        <v>45907.0211704871</v>
      </c>
      <c r="C137" s="15">
        <v>45908.0257089689</v>
      </c>
      <c r="D137" t="s">
        <v>18</v>
      </c>
      <c r="E137" t="s">
        <v>36</v>
      </c>
      <c r="F137" t="s">
        <v>305</v>
      </c>
      <c r="G137" t="s">
        <v>16</v>
      </c>
      <c r="H137" s="16" t="str">
        <f t="shared" si="20"/>
        <v>open</v>
      </c>
      <c r="I137">
        <f t="shared" si="21"/>
        <v>24.1089235633845</v>
      </c>
      <c r="J137" t="str">
        <f t="shared" si="22"/>
        <v>Sunday</v>
      </c>
      <c r="K137" t="str">
        <f t="shared" si="23"/>
        <v>2025-09</v>
      </c>
      <c r="L137">
        <f t="shared" si="24"/>
        <v>0</v>
      </c>
    </row>
    <row r="138" spans="1:12">
      <c r="A138" t="s">
        <v>306</v>
      </c>
      <c r="B138" s="15">
        <v>45907.1099213591</v>
      </c>
      <c r="C138" s="15">
        <v>45910.5873720055</v>
      </c>
      <c r="D138" t="s">
        <v>56</v>
      </c>
      <c r="E138" t="s">
        <v>14</v>
      </c>
      <c r="F138" t="s">
        <v>307</v>
      </c>
      <c r="G138" t="s">
        <v>24</v>
      </c>
      <c r="H138" s="16" t="s">
        <v>54</v>
      </c>
      <c r="I138">
        <f t="shared" si="21"/>
        <v>83.4588155129459</v>
      </c>
      <c r="J138" t="str">
        <f t="shared" si="22"/>
        <v>Sunday</v>
      </c>
      <c r="K138" t="str">
        <f t="shared" si="23"/>
        <v>2025-09</v>
      </c>
      <c r="L138">
        <f t="shared" si="24"/>
        <v>2</v>
      </c>
    </row>
    <row r="139" hidden="1" spans="1:12">
      <c r="A139" t="s">
        <v>308</v>
      </c>
      <c r="B139" s="15">
        <v>45909.3655786884</v>
      </c>
      <c r="C139" s="15">
        <v>45913.2630693251</v>
      </c>
      <c r="D139" t="s">
        <v>18</v>
      </c>
      <c r="E139" t="s">
        <v>40</v>
      </c>
      <c r="F139" t="s">
        <v>309</v>
      </c>
      <c r="G139" t="s">
        <v>24</v>
      </c>
      <c r="H139" s="16" t="str">
        <f t="shared" si="20"/>
        <v>open</v>
      </c>
      <c r="I139">
        <f t="shared" si="21"/>
        <v>93.539775279758</v>
      </c>
      <c r="J139" t="str">
        <f t="shared" si="22"/>
        <v>Tuesday</v>
      </c>
      <c r="K139" t="str">
        <f t="shared" si="23"/>
        <v>2025-09</v>
      </c>
      <c r="L139">
        <f t="shared" si="24"/>
        <v>8</v>
      </c>
    </row>
    <row r="140" hidden="1" spans="1:12">
      <c r="A140" t="s">
        <v>310</v>
      </c>
      <c r="B140" s="15">
        <v>45909.7098157174</v>
      </c>
      <c r="C140" s="15">
        <v>45910.0545903144</v>
      </c>
      <c r="D140" t="s">
        <v>13</v>
      </c>
      <c r="E140" t="s">
        <v>111</v>
      </c>
      <c r="F140" t="s">
        <v>311</v>
      </c>
      <c r="G140" t="s">
        <v>38</v>
      </c>
      <c r="H140" s="16" t="str">
        <f t="shared" si="20"/>
        <v>Wi-fi</v>
      </c>
      <c r="I140">
        <f t="shared" si="21"/>
        <v>8.2745903286268</v>
      </c>
      <c r="J140" t="str">
        <f t="shared" si="22"/>
        <v>Tuesday</v>
      </c>
      <c r="K140" t="str">
        <f t="shared" si="23"/>
        <v>2025-09</v>
      </c>
      <c r="L140">
        <f t="shared" si="24"/>
        <v>17</v>
      </c>
    </row>
    <row r="141" hidden="1" spans="1:12">
      <c r="A141" t="s">
        <v>312</v>
      </c>
      <c r="B141" s="15">
        <v>45910.2487537493</v>
      </c>
      <c r="C141" s="15">
        <v>45910.5846696177</v>
      </c>
      <c r="D141" t="s">
        <v>26</v>
      </c>
      <c r="E141" t="s">
        <v>36</v>
      </c>
      <c r="F141" t="s">
        <v>313</v>
      </c>
      <c r="G141" t="s">
        <v>16</v>
      </c>
      <c r="H141" s="16" t="str">
        <f t="shared" si="20"/>
        <v>password</v>
      </c>
      <c r="I141">
        <f t="shared" si="21"/>
        <v>8.06198084098287</v>
      </c>
      <c r="J141" t="str">
        <f t="shared" si="22"/>
        <v>Wednesday</v>
      </c>
      <c r="K141" t="str">
        <f t="shared" si="23"/>
        <v>2025-09</v>
      </c>
      <c r="L141">
        <f t="shared" si="24"/>
        <v>5</v>
      </c>
    </row>
    <row r="142" hidden="1" spans="1:12">
      <c r="A142" t="s">
        <v>314</v>
      </c>
      <c r="B142" s="15">
        <v>45910.6177404281</v>
      </c>
      <c r="C142" s="15">
        <v>45911.8323733023</v>
      </c>
      <c r="D142" t="s">
        <v>18</v>
      </c>
      <c r="E142" t="s">
        <v>111</v>
      </c>
      <c r="F142" t="s">
        <v>315</v>
      </c>
      <c r="G142" t="s">
        <v>16</v>
      </c>
      <c r="H142" s="16" t="str">
        <f t="shared" si="20"/>
        <v>open</v>
      </c>
      <c r="I142">
        <f t="shared" si="21"/>
        <v>29.1511889815447</v>
      </c>
      <c r="J142" t="str">
        <f t="shared" si="22"/>
        <v>Wednesday</v>
      </c>
      <c r="K142" t="str">
        <f t="shared" si="23"/>
        <v>2025-09</v>
      </c>
      <c r="L142">
        <f t="shared" si="24"/>
        <v>14</v>
      </c>
    </row>
    <row r="143" hidden="1" spans="1:12">
      <c r="A143" t="s">
        <v>316</v>
      </c>
      <c r="B143" s="15">
        <v>45910.846970935</v>
      </c>
      <c r="C143" s="15">
        <v>45912.4190878361</v>
      </c>
      <c r="D143" t="s">
        <v>18</v>
      </c>
      <c r="E143" t="s">
        <v>69</v>
      </c>
      <c r="F143" t="s">
        <v>317</v>
      </c>
      <c r="G143" t="s">
        <v>16</v>
      </c>
      <c r="H143" s="16" t="str">
        <f t="shared" si="20"/>
        <v>open</v>
      </c>
      <c r="I143">
        <f t="shared" si="21"/>
        <v>37.7308056250331</v>
      </c>
      <c r="J143" t="str">
        <f t="shared" si="22"/>
        <v>Wednesday</v>
      </c>
      <c r="K143" t="str">
        <f t="shared" si="23"/>
        <v>2025-09</v>
      </c>
      <c r="L143">
        <f t="shared" si="24"/>
        <v>20</v>
      </c>
    </row>
    <row r="144" spans="1:12">
      <c r="A144" t="s">
        <v>318</v>
      </c>
      <c r="B144" s="15">
        <v>45910.8710207111</v>
      </c>
      <c r="C144" s="15">
        <v>45912.6924763596</v>
      </c>
      <c r="D144" t="s">
        <v>51</v>
      </c>
      <c r="E144" t="s">
        <v>22</v>
      </c>
      <c r="F144" t="s">
        <v>319</v>
      </c>
      <c r="G144" t="s">
        <v>24</v>
      </c>
      <c r="H144" s="16" t="s">
        <v>54</v>
      </c>
      <c r="I144">
        <f t="shared" si="21"/>
        <v>43.7149355639121</v>
      </c>
      <c r="J144" t="str">
        <f t="shared" si="22"/>
        <v>Wednesday</v>
      </c>
      <c r="K144" t="str">
        <f t="shared" si="23"/>
        <v>2025-09</v>
      </c>
      <c r="L144">
        <f t="shared" si="24"/>
        <v>20</v>
      </c>
    </row>
    <row r="145" hidden="1" spans="1:12">
      <c r="A145" t="s">
        <v>320</v>
      </c>
      <c r="B145" s="15">
        <v>45911.5383173451</v>
      </c>
      <c r="C145" s="15">
        <v>45913.2718728889</v>
      </c>
      <c r="D145" t="s">
        <v>18</v>
      </c>
      <c r="E145" t="s">
        <v>14</v>
      </c>
      <c r="F145" t="s">
        <v>321</v>
      </c>
      <c r="G145" t="s">
        <v>16</v>
      </c>
      <c r="H145" s="16" t="str">
        <f t="shared" si="20"/>
        <v>open</v>
      </c>
      <c r="I145">
        <f t="shared" si="21"/>
        <v>41.6053330505965</v>
      </c>
      <c r="J145" t="str">
        <f t="shared" si="22"/>
        <v>Thursday</v>
      </c>
      <c r="K145" t="str">
        <f t="shared" si="23"/>
        <v>2025-09</v>
      </c>
      <c r="L145">
        <f t="shared" si="24"/>
        <v>12</v>
      </c>
    </row>
    <row r="146" hidden="1" spans="1:12">
      <c r="A146" t="s">
        <v>322</v>
      </c>
      <c r="B146" s="15">
        <v>45912.7907453252</v>
      </c>
      <c r="C146" s="15">
        <v>45914.1055422514</v>
      </c>
      <c r="D146" t="s">
        <v>18</v>
      </c>
      <c r="E146" t="s">
        <v>19</v>
      </c>
      <c r="F146" t="s">
        <v>323</v>
      </c>
      <c r="G146" t="s">
        <v>16</v>
      </c>
      <c r="H146" s="16" t="str">
        <f t="shared" si="20"/>
        <v>open</v>
      </c>
      <c r="I146">
        <f t="shared" si="21"/>
        <v>31.5551262303488</v>
      </c>
      <c r="J146" t="str">
        <f t="shared" si="22"/>
        <v>Friday</v>
      </c>
      <c r="K146" t="str">
        <f t="shared" si="23"/>
        <v>2025-09</v>
      </c>
      <c r="L146">
        <f t="shared" si="24"/>
        <v>18</v>
      </c>
    </row>
    <row r="147" hidden="1" spans="1:12">
      <c r="A147" t="s">
        <v>324</v>
      </c>
      <c r="B147" s="15">
        <v>45913.6810121133</v>
      </c>
      <c r="C147" s="15">
        <v>45914.8990673427</v>
      </c>
      <c r="D147" t="s">
        <v>13</v>
      </c>
      <c r="E147" t="s">
        <v>36</v>
      </c>
      <c r="F147" t="s">
        <v>325</v>
      </c>
      <c r="G147" t="s">
        <v>16</v>
      </c>
      <c r="H147" s="16" t="str">
        <f t="shared" si="20"/>
        <v>Wi-fi</v>
      </c>
      <c r="I147">
        <f t="shared" si="21"/>
        <v>29.2333255049307</v>
      </c>
      <c r="J147" t="str">
        <f t="shared" si="22"/>
        <v>Saturday</v>
      </c>
      <c r="K147" t="str">
        <f t="shared" si="23"/>
        <v>2025-09</v>
      </c>
      <c r="L147">
        <f t="shared" si="24"/>
        <v>16</v>
      </c>
    </row>
    <row r="148" hidden="1" spans="1:12">
      <c r="A148" t="s">
        <v>326</v>
      </c>
      <c r="B148" s="15">
        <v>45913.7684003513</v>
      </c>
      <c r="C148" s="15">
        <v>45914.8073955042</v>
      </c>
      <c r="D148" t="s">
        <v>76</v>
      </c>
      <c r="E148" t="s">
        <v>27</v>
      </c>
      <c r="F148" t="s">
        <v>327</v>
      </c>
      <c r="G148" t="s">
        <v>24</v>
      </c>
      <c r="H148" s="16" t="str">
        <f t="shared" si="20"/>
        <v>laptop's</v>
      </c>
      <c r="I148">
        <f t="shared" si="21"/>
        <v>24.9358836685424</v>
      </c>
      <c r="J148" t="str">
        <f t="shared" si="22"/>
        <v>Saturday</v>
      </c>
      <c r="K148" t="str">
        <f t="shared" si="23"/>
        <v>2025-09</v>
      </c>
      <c r="L148">
        <f t="shared" si="24"/>
        <v>18</v>
      </c>
    </row>
    <row r="149" hidden="1" spans="1:12">
      <c r="A149" t="s">
        <v>328</v>
      </c>
      <c r="B149" s="15">
        <v>45914.7432080392</v>
      </c>
      <c r="C149" s="15">
        <v>45917.9911887258</v>
      </c>
      <c r="D149" t="s">
        <v>76</v>
      </c>
      <c r="E149" t="s">
        <v>22</v>
      </c>
      <c r="F149" t="s">
        <v>329</v>
      </c>
      <c r="G149" t="s">
        <v>24</v>
      </c>
      <c r="H149" s="16" t="str">
        <f t="shared" si="20"/>
        <v>laptop's</v>
      </c>
      <c r="I149">
        <f t="shared" si="21"/>
        <v>77.9515364795225</v>
      </c>
      <c r="J149" t="str">
        <f t="shared" si="22"/>
        <v>Sunday</v>
      </c>
      <c r="K149" t="str">
        <f t="shared" si="23"/>
        <v>2025-09</v>
      </c>
      <c r="L149">
        <f t="shared" si="24"/>
        <v>17</v>
      </c>
    </row>
    <row r="150" hidden="1" spans="1:12">
      <c r="A150" t="s">
        <v>330</v>
      </c>
      <c r="B150" s="15">
        <v>45914.8075022684</v>
      </c>
      <c r="C150" s="15">
        <v>45914.9350717021</v>
      </c>
      <c r="D150" t="s">
        <v>18</v>
      </c>
      <c r="E150" t="s">
        <v>27</v>
      </c>
      <c r="F150" t="s">
        <v>331</v>
      </c>
      <c r="G150" t="s">
        <v>38</v>
      </c>
      <c r="H150" s="16" t="str">
        <f t="shared" si="20"/>
        <v>open</v>
      </c>
      <c r="I150">
        <f t="shared" si="21"/>
        <v>3.06166640954325</v>
      </c>
      <c r="J150" t="str">
        <f t="shared" si="22"/>
        <v>Sunday</v>
      </c>
      <c r="K150" t="str">
        <f t="shared" si="23"/>
        <v>2025-09</v>
      </c>
      <c r="L150">
        <f t="shared" si="24"/>
        <v>19</v>
      </c>
    </row>
    <row r="151" hidden="1" spans="1:12">
      <c r="A151" t="s">
        <v>332</v>
      </c>
      <c r="B151" s="15">
        <v>45915.5437170881</v>
      </c>
      <c r="C151" s="15">
        <v>45917.3314554618</v>
      </c>
      <c r="D151" t="s">
        <v>56</v>
      </c>
      <c r="E151" t="s">
        <v>69</v>
      </c>
      <c r="F151" t="s">
        <v>333</v>
      </c>
      <c r="G151" t="s">
        <v>24</v>
      </c>
      <c r="H151" s="16" t="str">
        <f t="shared" si="20"/>
        <v>network</v>
      </c>
      <c r="I151">
        <f t="shared" si="21"/>
        <v>42.905720967392</v>
      </c>
      <c r="J151" t="str">
        <f t="shared" si="22"/>
        <v>Monday</v>
      </c>
      <c r="K151" t="str">
        <f t="shared" si="23"/>
        <v>2025-09</v>
      </c>
      <c r="L151">
        <f t="shared" si="24"/>
        <v>13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zoomScale="50" zoomScaleNormal="50" topLeftCell="A31" workbookViewId="0">
      <selection activeCell="L71" sqref="L71"/>
    </sheetView>
  </sheetViews>
  <sheetFormatPr defaultColWidth="9" defaultRowHeight="14.5"/>
  <cols>
    <col min="1" max="1" width="14.8181818181818"/>
    <col min="2" max="3" width="17.7272727272727"/>
    <col min="14" max="16" width="34"/>
    <col min="17" max="164" width="12.0909090909091"/>
    <col min="165" max="165" width="11.5454545454545"/>
  </cols>
  <sheetData>
    <row r="1" spans="1:2">
      <c r="A1" s="4" t="s">
        <v>3</v>
      </c>
      <c r="B1" s="4" t="s">
        <v>334</v>
      </c>
    </row>
    <row r="2" spans="1:2">
      <c r="A2" s="5" t="s">
        <v>26</v>
      </c>
      <c r="B2" s="6">
        <v>44.3867868312052</v>
      </c>
    </row>
    <row r="3" spans="1:2">
      <c r="A3" s="5" t="s">
        <v>51</v>
      </c>
      <c r="B3" s="6">
        <v>62.616181791309</v>
      </c>
    </row>
    <row r="4" spans="1:2">
      <c r="A4" s="5" t="s">
        <v>76</v>
      </c>
      <c r="B4" s="6">
        <v>42.6366201021229</v>
      </c>
    </row>
    <row r="5" spans="1:2">
      <c r="A5" s="5" t="s">
        <v>13</v>
      </c>
      <c r="B5" s="6">
        <v>50.1144642433071</v>
      </c>
    </row>
    <row r="6" spans="1:2">
      <c r="A6" s="5" t="s">
        <v>56</v>
      </c>
      <c r="B6" s="6">
        <v>51.5429254736034</v>
      </c>
    </row>
    <row r="7" spans="1:2">
      <c r="A7" s="5" t="s">
        <v>43</v>
      </c>
      <c r="B7" s="6">
        <v>97.8241229655355</v>
      </c>
    </row>
    <row r="8" spans="1:2">
      <c r="A8" s="5" t="s">
        <v>18</v>
      </c>
      <c r="B8" s="6">
        <v>54.6831940202186</v>
      </c>
    </row>
    <row r="9" spans="1:3">
      <c r="A9" s="7"/>
      <c r="C9" s="8"/>
    </row>
    <row r="10" spans="1:2">
      <c r="A10" s="9" t="s">
        <v>6</v>
      </c>
      <c r="B10" s="4" t="s">
        <v>334</v>
      </c>
    </row>
    <row r="11" spans="1:2">
      <c r="A11" s="9" t="s">
        <v>149</v>
      </c>
      <c r="B11" s="6">
        <v>2.20807526841236</v>
      </c>
    </row>
    <row r="12" spans="1:2">
      <c r="A12" s="9" t="s">
        <v>38</v>
      </c>
      <c r="B12" s="6">
        <v>6.678350460066</v>
      </c>
    </row>
    <row r="13" spans="1:16">
      <c r="A13" s="9" t="s">
        <v>24</v>
      </c>
      <c r="B13" s="6">
        <v>105.140955467955</v>
      </c>
      <c r="O13" t="s">
        <v>335</v>
      </c>
      <c r="P13">
        <v>150</v>
      </c>
    </row>
    <row r="14" spans="1:16">
      <c r="A14" s="9" t="s">
        <v>16</v>
      </c>
      <c r="B14" s="6">
        <v>27.3099282318865</v>
      </c>
      <c r="O14" t="s">
        <v>336</v>
      </c>
      <c r="P14">
        <v>150</v>
      </c>
    </row>
    <row r="15" spans="1:16">
      <c r="A15" s="7"/>
      <c r="C15" s="8"/>
      <c r="O15" t="s">
        <v>337</v>
      </c>
      <c r="P15">
        <v>53.3</v>
      </c>
    </row>
    <row r="16" spans="1:3">
      <c r="A16" s="7"/>
      <c r="C16" s="8"/>
    </row>
    <row r="17" spans="1:3">
      <c r="A17" s="7"/>
      <c r="C17" s="8"/>
    </row>
    <row r="18" spans="1:16">
      <c r="A18" s="9" t="s">
        <v>4</v>
      </c>
      <c r="B18" s="4" t="s">
        <v>334</v>
      </c>
      <c r="N18" s="4" t="s">
        <v>338</v>
      </c>
      <c r="O18" s="4" t="s">
        <v>339</v>
      </c>
      <c r="P18" s="4" t="s">
        <v>334</v>
      </c>
    </row>
    <row r="19" spans="1:16">
      <c r="A19" s="9" t="s">
        <v>14</v>
      </c>
      <c r="B19" s="6">
        <v>46.389953920334</v>
      </c>
      <c r="N19" s="10">
        <v>150</v>
      </c>
      <c r="O19" s="10">
        <v>150</v>
      </c>
      <c r="P19" s="12">
        <v>53.2966130555037</v>
      </c>
    </row>
    <row r="20" spans="1:2">
      <c r="A20" s="9" t="s">
        <v>19</v>
      </c>
      <c r="B20" s="6">
        <v>72.6103981788792</v>
      </c>
    </row>
    <row r="21" spans="1:15">
      <c r="A21" s="9" t="s">
        <v>22</v>
      </c>
      <c r="B21" s="6">
        <v>82.2256289168262</v>
      </c>
      <c r="N21" t="s">
        <v>335</v>
      </c>
      <c r="O21">
        <v>150</v>
      </c>
    </row>
    <row r="22" spans="1:15">
      <c r="A22" s="9" t="s">
        <v>27</v>
      </c>
      <c r="B22" s="6">
        <v>47.0425690203297</v>
      </c>
      <c r="N22" t="s">
        <v>336</v>
      </c>
      <c r="O22">
        <v>150</v>
      </c>
    </row>
    <row r="23" spans="1:15">
      <c r="A23" s="9" t="s">
        <v>36</v>
      </c>
      <c r="B23" s="6">
        <v>35.375343621807</v>
      </c>
      <c r="N23" t="s">
        <v>337</v>
      </c>
      <c r="O23">
        <v>53.3</v>
      </c>
    </row>
    <row r="24" spans="1:2">
      <c r="A24" s="9" t="s">
        <v>40</v>
      </c>
      <c r="B24" s="6">
        <v>33.4538711436076</v>
      </c>
    </row>
    <row r="25" spans="1:2">
      <c r="A25" s="9" t="s">
        <v>48</v>
      </c>
      <c r="B25" s="6">
        <v>50.214652499386</v>
      </c>
    </row>
    <row r="26" spans="1:2">
      <c r="A26" s="9" t="s">
        <v>52</v>
      </c>
      <c r="B26" s="6">
        <v>64.4332956734652</v>
      </c>
    </row>
    <row r="27" spans="1:2">
      <c r="A27" s="9" t="s">
        <v>69</v>
      </c>
      <c r="B27" s="6">
        <v>27.2623699064342</v>
      </c>
    </row>
    <row r="28" spans="1:2">
      <c r="A28" s="9" t="s">
        <v>111</v>
      </c>
      <c r="B28" s="6">
        <v>66.8435579751167</v>
      </c>
    </row>
    <row r="29" spans="1:1">
      <c r="A29" s="7"/>
    </row>
    <row r="30" spans="1:1">
      <c r="A30" s="7"/>
    </row>
    <row r="31" spans="1:2">
      <c r="A31" s="9" t="s">
        <v>7</v>
      </c>
      <c r="B31" s="4" t="s">
        <v>338</v>
      </c>
    </row>
    <row r="32" spans="1:3">
      <c r="A32" s="9" t="s">
        <v>340</v>
      </c>
      <c r="B32" s="10">
        <v>24</v>
      </c>
      <c r="C32" s="11"/>
    </row>
    <row r="33" spans="1:3">
      <c r="A33" s="9" t="s">
        <v>341</v>
      </c>
      <c r="B33" s="10">
        <v>1</v>
      </c>
      <c r="C33" s="11"/>
    </row>
    <row r="34" spans="1:3">
      <c r="A34" s="9" t="s">
        <v>342</v>
      </c>
      <c r="B34" s="10">
        <v>1</v>
      </c>
      <c r="C34" s="11"/>
    </row>
    <row r="35" spans="1:3">
      <c r="A35" s="9" t="s">
        <v>343</v>
      </c>
      <c r="B35" s="10">
        <v>50</v>
      </c>
      <c r="C35" s="11"/>
    </row>
    <row r="36" spans="1:3">
      <c r="A36" s="9" t="s">
        <v>54</v>
      </c>
      <c r="B36" s="10">
        <v>34</v>
      </c>
      <c r="C36" s="11"/>
    </row>
    <row r="37" spans="1:3">
      <c r="A37" s="9" t="s">
        <v>344</v>
      </c>
      <c r="B37" s="10">
        <v>14</v>
      </c>
      <c r="C37" s="11"/>
    </row>
    <row r="38" spans="1:3">
      <c r="A38" s="9" t="s">
        <v>345</v>
      </c>
      <c r="B38" s="10">
        <v>1</v>
      </c>
      <c r="C38" s="11"/>
    </row>
    <row r="39" spans="1:3">
      <c r="A39" s="9" t="s">
        <v>346</v>
      </c>
      <c r="B39" s="10">
        <v>2</v>
      </c>
      <c r="C39" s="11"/>
    </row>
    <row r="40" spans="1:3">
      <c r="A40" s="9" t="s">
        <v>347</v>
      </c>
      <c r="B40" s="10">
        <v>23</v>
      </c>
      <c r="C40" s="11"/>
    </row>
    <row r="44" spans="1:2">
      <c r="A44" s="4" t="s">
        <v>9</v>
      </c>
      <c r="B44" s="4" t="s">
        <v>338</v>
      </c>
    </row>
    <row r="45" spans="1:2">
      <c r="A45" s="4" t="s">
        <v>348</v>
      </c>
      <c r="B45" s="10">
        <v>24</v>
      </c>
    </row>
    <row r="46" spans="1:2">
      <c r="A46" s="4" t="s">
        <v>349</v>
      </c>
      <c r="B46" s="10">
        <v>23</v>
      </c>
    </row>
    <row r="47" spans="1:2">
      <c r="A47" s="4" t="s">
        <v>350</v>
      </c>
      <c r="B47" s="10">
        <v>20</v>
      </c>
    </row>
    <row r="48" spans="1:2">
      <c r="A48" s="4" t="s">
        <v>351</v>
      </c>
      <c r="B48" s="10">
        <v>26</v>
      </c>
    </row>
    <row r="49" spans="1:2">
      <c r="A49" s="4" t="s">
        <v>352</v>
      </c>
      <c r="B49" s="10">
        <v>19</v>
      </c>
    </row>
    <row r="50" spans="1:2">
      <c r="A50" s="4" t="s">
        <v>353</v>
      </c>
      <c r="B50" s="10">
        <v>22</v>
      </c>
    </row>
    <row r="51" spans="1:2">
      <c r="A51" s="4" t="s">
        <v>354</v>
      </c>
      <c r="B51" s="10">
        <v>16</v>
      </c>
    </row>
    <row r="55" spans="1:2">
      <c r="A55" s="4" t="s">
        <v>11</v>
      </c>
      <c r="B55" s="4" t="s">
        <v>338</v>
      </c>
    </row>
    <row r="56" spans="1:2">
      <c r="A56" s="4">
        <v>7</v>
      </c>
      <c r="B56" s="10">
        <v>6</v>
      </c>
    </row>
    <row r="57" spans="1:2">
      <c r="A57" s="4">
        <v>6</v>
      </c>
      <c r="B57" s="10">
        <v>9</v>
      </c>
    </row>
    <row r="58" spans="1:2">
      <c r="A58" s="4">
        <v>16</v>
      </c>
      <c r="B58" s="10">
        <v>7</v>
      </c>
    </row>
    <row r="59" spans="1:2">
      <c r="A59" s="4">
        <v>1</v>
      </c>
      <c r="B59" s="10">
        <v>6</v>
      </c>
    </row>
    <row r="60" spans="1:2">
      <c r="A60" s="4">
        <v>15</v>
      </c>
      <c r="B60" s="10">
        <v>6</v>
      </c>
    </row>
    <row r="61" spans="1:2">
      <c r="A61" s="4">
        <v>23</v>
      </c>
      <c r="B61" s="10">
        <v>4</v>
      </c>
    </row>
    <row r="62" spans="1:2">
      <c r="A62" s="4">
        <v>22</v>
      </c>
      <c r="B62" s="10">
        <v>7</v>
      </c>
    </row>
    <row r="63" spans="1:2">
      <c r="A63" s="4">
        <v>0</v>
      </c>
      <c r="B63" s="10">
        <v>9</v>
      </c>
    </row>
    <row r="64" spans="1:2">
      <c r="A64" s="4">
        <v>5</v>
      </c>
      <c r="B64" s="10">
        <v>6</v>
      </c>
    </row>
    <row r="65" spans="1:2">
      <c r="A65" s="4">
        <v>11</v>
      </c>
      <c r="B65" s="10">
        <v>7</v>
      </c>
    </row>
    <row r="66" spans="1:2">
      <c r="A66" s="4">
        <v>12</v>
      </c>
      <c r="B66" s="10">
        <v>7</v>
      </c>
    </row>
    <row r="67" spans="1:2">
      <c r="A67" s="4">
        <v>21</v>
      </c>
      <c r="B67" s="10">
        <v>6</v>
      </c>
    </row>
    <row r="68" spans="1:2">
      <c r="A68" s="4">
        <v>3</v>
      </c>
      <c r="B68" s="10">
        <v>6</v>
      </c>
    </row>
    <row r="69" spans="1:2">
      <c r="A69" s="4">
        <v>20</v>
      </c>
      <c r="B69" s="10">
        <v>8</v>
      </c>
    </row>
    <row r="70" spans="1:2">
      <c r="A70" s="4">
        <v>9</v>
      </c>
      <c r="B70" s="10">
        <v>6</v>
      </c>
    </row>
    <row r="71" spans="1:2">
      <c r="A71" s="4">
        <v>2</v>
      </c>
      <c r="B71" s="10">
        <v>4</v>
      </c>
    </row>
    <row r="72" spans="1:2">
      <c r="A72" s="4">
        <v>17</v>
      </c>
      <c r="B72" s="10">
        <v>9</v>
      </c>
    </row>
    <row r="73" spans="1:2">
      <c r="A73" s="4">
        <v>8</v>
      </c>
      <c r="B73" s="10">
        <v>5</v>
      </c>
    </row>
    <row r="74" spans="1:2">
      <c r="A74" s="4">
        <v>19</v>
      </c>
      <c r="B74" s="10">
        <v>7</v>
      </c>
    </row>
    <row r="75" spans="1:2">
      <c r="A75" s="4">
        <v>10</v>
      </c>
      <c r="B75" s="10">
        <v>6</v>
      </c>
    </row>
    <row r="76" spans="1:2">
      <c r="A76" s="4">
        <v>18</v>
      </c>
      <c r="B76" s="10">
        <v>4</v>
      </c>
    </row>
    <row r="77" spans="1:2">
      <c r="A77" s="4">
        <v>14</v>
      </c>
      <c r="B77" s="10">
        <v>5</v>
      </c>
    </row>
    <row r="78" spans="1:2">
      <c r="A78" s="4">
        <v>13</v>
      </c>
      <c r="B78" s="10">
        <v>7</v>
      </c>
    </row>
    <row r="79" spans="1:2">
      <c r="A79" s="4">
        <v>4</v>
      </c>
      <c r="B79" s="10">
        <v>3</v>
      </c>
    </row>
  </sheetData>
  <pageMargins left="0.7" right="0.7" top="0.75" bottom="0.75" header="0.3" footer="0.3"/>
  <headerFooter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6" sqref="A6"/>
    </sheetView>
  </sheetViews>
  <sheetFormatPr defaultColWidth="9" defaultRowHeight="14.5" outlineLevelRow="7"/>
  <cols>
    <col min="1" max="1" width="82.2727272727273" customWidth="1"/>
  </cols>
  <sheetData>
    <row r="1" spans="1:1">
      <c r="A1" s="1" t="s">
        <v>355</v>
      </c>
    </row>
    <row r="2" spans="1:1">
      <c r="A2" s="2" t="s">
        <v>356</v>
      </c>
    </row>
    <row r="3" spans="1:1">
      <c r="A3" s="2" t="s">
        <v>357</v>
      </c>
    </row>
    <row r="4" spans="1:1">
      <c r="A4" t="s">
        <v>358</v>
      </c>
    </row>
    <row r="5" spans="1:1">
      <c r="A5" t="s">
        <v>359</v>
      </c>
    </row>
    <row r="6" spans="1:1">
      <c r="A6" t="s">
        <v>360</v>
      </c>
    </row>
    <row r="7" spans="1:1">
      <c r="A7" t="s">
        <v>361</v>
      </c>
    </row>
    <row r="8" ht="20" spans="1:1">
      <c r="A8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 Dashboard</vt:lpstr>
      <vt:lpstr>Data &amp; Calculations</vt:lpstr>
      <vt:lpstr>Detailed Analysis</vt:lpstr>
      <vt:lpstr>Recommendations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WPS_1707895409</cp:lastModifiedBy>
  <dcterms:created xsi:type="dcterms:W3CDTF">2025-09-15T06:04:00Z</dcterms:created>
  <dcterms:modified xsi:type="dcterms:W3CDTF">2025-09-15T15:43:42Z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7C74F35004894F41BDA9E9877C8F9F43_13</vt:lpwstr>
  </property>
  <property fmtid="{D5CDD505-2E9C-101B-9397-08002B2CF9AE}" pid="3" name="KSOProductBuildVer">
    <vt:lpwstr>1033-12.2.0.22549</vt:lpwstr>
  </property>
</Properties>
</file>