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said\Desktop\Code\saa3053_HW11\"/>
    </mc:Choice>
  </mc:AlternateContent>
  <xr:revisionPtr revIDLastSave="0" documentId="13_ncr:1_{F069E770-083F-465F-B10B-C6C759B99CC8}" xr6:coauthVersionLast="32" xr6:coauthVersionMax="32" xr10:uidLastSave="{00000000-0000-0000-0000-000000000000}"/>
  <bookViews>
    <workbookView xWindow="0" yWindow="0" windowWidth="17256" windowHeight="5652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D9" i="1"/>
  <c r="B8" i="1"/>
  <c r="D13" i="1"/>
  <c r="D12" i="1"/>
  <c r="D11" i="1"/>
  <c r="D10" i="1"/>
  <c r="B11" i="6"/>
  <c r="B10" i="6"/>
  <c r="A29" i="6"/>
  <c r="A28" i="6"/>
  <c r="A20" i="6"/>
  <c r="A21" i="6" s="1"/>
  <c r="A22" i="6" s="1"/>
  <c r="A23" i="6" s="1"/>
  <c r="A24" i="6" s="1"/>
  <c r="A25" i="6" s="1"/>
  <c r="A26" i="6" s="1"/>
  <c r="A27" i="6" s="1"/>
  <c r="A19" i="6"/>
  <c r="A24" i="5" l="1"/>
  <c r="B12" i="5"/>
  <c r="A20" i="5"/>
  <c r="A21" i="5" s="1"/>
  <c r="A22" i="5" s="1"/>
  <c r="A23" i="5" s="1"/>
  <c r="A19" i="5"/>
  <c r="A20" i="4" l="1"/>
  <c r="A21" i="4" s="1"/>
  <c r="A19" i="4"/>
  <c r="B5" i="3" l="1"/>
  <c r="B11" i="3" l="1"/>
  <c r="B8" i="3"/>
  <c r="B5" i="2" l="1"/>
  <c r="B6" i="2"/>
  <c r="B11" i="2"/>
  <c r="B12" i="2" s="1"/>
  <c r="B10" i="2"/>
  <c r="B7" i="2" l="1"/>
  <c r="B8" i="2" s="1"/>
  <c r="B9" i="2" s="1"/>
  <c r="B22" i="1"/>
  <c r="B23" i="1" s="1"/>
  <c r="B24" i="1" s="1"/>
  <c r="B25" i="1" s="1"/>
  <c r="B5" i="6"/>
  <c r="B6" i="6" s="1"/>
  <c r="B7" i="6" s="1"/>
  <c r="B8" i="6" s="1"/>
  <c r="B9" i="6" s="1"/>
  <c r="B12" i="6" s="1"/>
  <c r="B6" i="5"/>
  <c r="B7" i="5" s="1"/>
  <c r="B8" i="5" s="1"/>
  <c r="B9" i="5" s="1"/>
  <c r="B10" i="5" s="1"/>
  <c r="B11" i="5" s="1"/>
  <c r="B6" i="4"/>
  <c r="B7" i="4" s="1"/>
  <c r="B8" i="4" s="1"/>
  <c r="B10" i="4" s="1"/>
  <c r="B11" i="4" s="1"/>
  <c r="B6" i="3"/>
  <c r="B7" i="3" s="1"/>
  <c r="B9" i="3" s="1"/>
  <c r="B10" i="3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</calcChain>
</file>

<file path=xl/sharedStrings.xml><?xml version="1.0" encoding="utf-8"?>
<sst xmlns="http://schemas.openxmlformats.org/spreadsheetml/2006/main" count="557" uniqueCount="165">
  <si>
    <t>Product Name:</t>
  </si>
  <si>
    <t>Name:</t>
  </si>
  <si>
    <t>Initials:</t>
  </si>
  <si>
    <t>Student ID: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</si>
  <si>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</si>
  <si>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</si>
  <si>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</si>
  <si>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</si>
  <si>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</si>
  <si>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</si>
  <si>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</si>
  <si>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</si>
  <si>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</si>
  <si>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</si>
  <si>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</si>
  <si>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</si>
  <si>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</si>
  <si>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</si>
  <si>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As a …</t>
  </si>
  <si>
    <t>I want to…</t>
  </si>
  <si>
    <t>So that…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</si>
  <si>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</si>
  <si>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</si>
  <si>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</si>
  <si>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</si>
  <si>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PM</t>
  </si>
  <si>
    <t>Expected Sprint</t>
  </si>
  <si>
    <t>Start</t>
  </si>
  <si>
    <t>NS</t>
  </si>
  <si>
    <t>Create any type of media</t>
  </si>
  <si>
    <t>CLI</t>
  </si>
  <si>
    <t>No Menu Required</t>
  </si>
  <si>
    <t>Create a bundle of media</t>
  </si>
  <si>
    <t>I can check out media and create bundles</t>
  </si>
  <si>
    <t>LB</t>
  </si>
  <si>
    <t>Create a Librarian</t>
  </si>
  <si>
    <t>Create a Customer</t>
  </si>
  <si>
    <t>We can keep track of who has what media</t>
  </si>
  <si>
    <t>They can check out/in media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</si>
  <si>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</si>
  <si>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</si>
  <si>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</si>
  <si>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</si>
  <si>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</si>
  <si>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</si>
  <si>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</si>
  <si>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</si>
  <si>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</si>
  <si>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</si>
  <si>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</si>
  <si>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</si>
  <si>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</si>
  <si>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</si>
  <si>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</si>
  <si>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CU</t>
  </si>
  <si>
    <t>Browse Catalog</t>
  </si>
  <si>
    <t>Check out Media</t>
  </si>
  <si>
    <t>Customers can check out books</t>
  </si>
  <si>
    <t>Check in Media</t>
  </si>
  <si>
    <t>Customers can check in books</t>
  </si>
  <si>
    <t>Pay Balance</t>
  </si>
  <si>
    <t>Pay fine and check out new books</t>
  </si>
  <si>
    <t>Need to list all media. Also list all bundles and media in those bundles. Creating Menu</t>
  </si>
  <si>
    <t>Add or Create</t>
  </si>
  <si>
    <t>I can do it from a menu</t>
  </si>
  <si>
    <t>Save/Load Data</t>
  </si>
  <si>
    <t>Don’t loose records of clients, media, and transaction</t>
  </si>
  <si>
    <t>GUI</t>
  </si>
  <si>
    <t>ALL</t>
  </si>
  <si>
    <t>Open a main GUI Window</t>
  </si>
  <si>
    <t>I can use my mouse</t>
  </si>
  <si>
    <t>Create Media and Bundles Via GUI</t>
  </si>
  <si>
    <t>Make this process more user friendly</t>
  </si>
  <si>
    <t>Browse GUI Catalog</t>
  </si>
  <si>
    <t>They can see what is available</t>
  </si>
  <si>
    <t>they can see what is available</t>
  </si>
  <si>
    <t>Should be options in the menu</t>
  </si>
  <si>
    <t>Create Librarians via GUI</t>
  </si>
  <si>
    <t>Create Customers via aGUI</t>
  </si>
  <si>
    <t>Check out Media in GUI</t>
  </si>
  <si>
    <t>Check in Media in GUI</t>
  </si>
  <si>
    <t>Pay Balance in GUI</t>
  </si>
  <si>
    <t>See everything that’s checked out and to who</t>
  </si>
  <si>
    <t>See what's not in the library</t>
  </si>
  <si>
    <t xml:space="preserve">Save/Load Data to default file name </t>
  </si>
  <si>
    <t>Save and Load from different file names</t>
  </si>
  <si>
    <t>See pictures of the media</t>
  </si>
  <si>
    <t>Have users log in</t>
  </si>
  <si>
    <t>Undo</t>
  </si>
  <si>
    <t>Copy Paste</t>
  </si>
  <si>
    <t>Bulk Check Out/In</t>
  </si>
  <si>
    <t>Requires MVC</t>
  </si>
  <si>
    <t>Librarian creates transaction with customer info</t>
  </si>
  <si>
    <t>Librarian modifies transaction to check in</t>
  </si>
  <si>
    <t>Customer can't check out media till balance is paid</t>
  </si>
  <si>
    <t>Just opening a window</t>
  </si>
  <si>
    <t>Have this in one window</t>
  </si>
  <si>
    <t>Be able to do this in dialog windows</t>
  </si>
  <si>
    <t>Dialog Windows</t>
  </si>
  <si>
    <t>See a menu Bar</t>
  </si>
  <si>
    <t>Same as before but in a GUI</t>
  </si>
  <si>
    <t>Still have dialog boxes, but main menu dialog box is replaced with menu bar</t>
  </si>
  <si>
    <t>Make it easier to find stuff</t>
  </si>
  <si>
    <t>Manage multiple libraries</t>
  </si>
  <si>
    <t>A scrollable list</t>
  </si>
  <si>
    <t>Save to whatever file was opened, or a defualt name</t>
  </si>
  <si>
    <t>Save/load to a user specified file</t>
  </si>
  <si>
    <t>So customers can see what book to look for</t>
  </si>
  <si>
    <t>Picture must be added when creating media</t>
  </si>
  <si>
    <t>So not all options are available to everyone</t>
  </si>
  <si>
    <t>Can be hardcoded user names and passwords, such as "PM" for project manager with password "password". Each user type must have different usernames and passwords</t>
  </si>
  <si>
    <t>It's not full of pop up dialog boxes</t>
  </si>
  <si>
    <t>All contents in a window. Different window layout for different users</t>
  </si>
  <si>
    <t>So that librarians can check out multiple books at once</t>
  </si>
  <si>
    <t>One window where multiple media ids can be typed, and check out multiple customers at once</t>
  </si>
  <si>
    <t xml:space="preserve">Undo mistakes </t>
  </si>
  <si>
    <t>Undo events (add media, check out, etc)</t>
  </si>
  <si>
    <t>Not waste time typing</t>
  </si>
  <si>
    <t>Just do it where you can. It's built in some places. Don't start your own.</t>
  </si>
  <si>
    <t>CM</t>
  </si>
  <si>
    <t>Architecture</t>
  </si>
  <si>
    <t>UML</t>
  </si>
  <si>
    <t>Initials Here</t>
  </si>
  <si>
    <t>Add methods to Media and derived classes</t>
  </si>
  <si>
    <t>Media</t>
  </si>
  <si>
    <t>Code</t>
  </si>
  <si>
    <t>Write and compile empty Media class</t>
  </si>
  <si>
    <t>Variables and Constructor</t>
  </si>
  <si>
    <t xml:space="preserve">Code </t>
  </si>
  <si>
    <t>Operator Overload &lt;&lt;</t>
  </si>
  <si>
    <t>Test</t>
  </si>
  <si>
    <t>Test Constructor and &lt;&lt;</t>
  </si>
  <si>
    <t>Add Get Methods</t>
  </si>
  <si>
    <t>Test get methods in main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</si>
  <si>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</si>
  <si>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</si>
  <si>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</si>
  <si>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</si>
  <si>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</si>
  <si>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</si>
  <si>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</si>
  <si>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</si>
  <si>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Wrap Up</t>
  </si>
  <si>
    <t>Wrap_Up</t>
  </si>
  <si>
    <t>Delivery</t>
  </si>
  <si>
    <t>Demo</t>
  </si>
  <si>
    <t>Follow Same pattern used in Media for Bundle and all other classes</t>
  </si>
  <si>
    <t>Zip up and deliver sprint #1 (UML, Code, and spreadsheet)</t>
  </si>
  <si>
    <t>Chill</t>
  </si>
  <si>
    <t>Said Adem</t>
  </si>
  <si>
    <t>SA</t>
  </si>
  <si>
    <t>I can check out bundles</t>
  </si>
  <si>
    <t>Update UML</t>
  </si>
  <si>
    <t>Save/Load</t>
  </si>
  <si>
    <t>Ommitted by Gieser</t>
  </si>
  <si>
    <t>Test menu options</t>
  </si>
  <si>
    <t>CMP</t>
  </si>
  <si>
    <t>NC</t>
  </si>
  <si>
    <t>3 tests this week. Will be done with sprint 5.</t>
  </si>
  <si>
    <t>I didn't know how to implement it</t>
  </si>
  <si>
    <t>Could not complete this task in time</t>
  </si>
  <si>
    <t>Done through cli. It's a feature…</t>
  </si>
  <si>
    <t>File</t>
  </si>
  <si>
    <t>Update UML diagram</t>
  </si>
  <si>
    <t>Create Use 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</si>
</sst>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" fontId="0" fillId="0" borderId="0" xfId="0" applyNumberFormat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32</c:v>
                </c:pt>
                <c:pt idx="1">
                  <c:v>22</c:v>
                </c:pt>
                <c:pt idx="2">
                  <c:v>14</c:v>
                </c:pt>
                <c:pt idx="3">
                  <c:v>10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6-4C16-9E57-1795F7D6E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1348592"/>
        <c:axId val="-1841348048"/>
      </c:lineChart>
      <c:catAx>
        <c:axId val="-184134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048"/>
        <c:crosses val="autoZero"/>
        <c:auto val="1"/>
        <c:lblAlgn val="ctr"/>
        <c:lblOffset val="100"/>
        <c:noMultiLvlLbl val="0"/>
      </c:catAx>
      <c:valAx>
        <c:axId val="-18413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3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1'!$A$5:$A$12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1'!$B$5:$B$12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2-4314-B19F-07D26F36D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832"/>
        <c:axId val="-1844252656"/>
      </c:lineChart>
      <c:catAx>
        <c:axId val="-18442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2656"/>
        <c:crosses val="autoZero"/>
        <c:auto val="1"/>
        <c:lblAlgn val="ctr"/>
        <c:lblOffset val="100"/>
        <c:noMultiLvlLbl val="0"/>
      </c:catAx>
      <c:valAx>
        <c:axId val="-1844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0-4937-96C3-BFB3BD2E8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7008"/>
        <c:axId val="-1844255920"/>
      </c:lineChart>
      <c:catAx>
        <c:axId val="-18442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5920"/>
        <c:crosses val="autoZero"/>
        <c:auto val="1"/>
        <c:lblAlgn val="ctr"/>
        <c:lblOffset val="100"/>
        <c:noMultiLvlLbl val="0"/>
      </c:catAx>
      <c:valAx>
        <c:axId val="-1844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C-4814-907D-CB31379C5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3744"/>
        <c:axId val="-1920352160"/>
      </c:lineChart>
      <c:catAx>
        <c:axId val="-184425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2160"/>
        <c:crosses val="autoZero"/>
        <c:auto val="1"/>
        <c:lblAlgn val="ctr"/>
        <c:lblOffset val="100"/>
        <c:noMultiLvlLbl val="0"/>
      </c:catAx>
      <c:valAx>
        <c:axId val="-1920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A-4297-A3B6-66FDA79EA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4254288"/>
        <c:axId val="-1844251024"/>
      </c:lineChart>
      <c:catAx>
        <c:axId val="-184425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1024"/>
        <c:crosses val="autoZero"/>
        <c:auto val="1"/>
        <c:lblAlgn val="ctr"/>
        <c:lblOffset val="100"/>
        <c:noMultiLvlLbl val="0"/>
      </c:catAx>
      <c:valAx>
        <c:axId val="-18442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42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7-46B4-8241-95BE0C46E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0353248"/>
        <c:axId val="-1920349984"/>
      </c:lineChart>
      <c:catAx>
        <c:axId val="-19203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49984"/>
        <c:crosses val="autoZero"/>
        <c:auto val="1"/>
        <c:lblAlgn val="ctr"/>
        <c:lblOffset val="100"/>
        <c:noMultiLvlLbl val="0"/>
      </c:catAx>
      <c:valAx>
        <c:axId val="-19203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03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0</xdr:row>
      <xdr:rowOff>87630</xdr:rowOff>
    </xdr:from>
    <xdr:to>
      <xdr:col>13</xdr:col>
      <xdr:colOff>205740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7</xdr:col>
      <xdr:colOff>7620</xdr:colOff>
      <xdr:row>15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topLeftCell="A34" workbookViewId="0">
      <selection activeCell="B14" sqref="B14"/>
    </sheetView>
  </sheetViews>
  <sheetFormatPr defaultRowHeight="14.4"/>
  <cols>
    <col min="1" max="1" width="13.33203125" bestFit="1" customWidth="1"/>
    <col min="2" max="2" width="11" bestFit="1" customWidth="1"/>
    <col min="4" max="4" width="13.6640625" bestFit="1" customWidth="1"/>
    <col min="5" max="5" width="12.6640625" bestFit="1" customWidth="1"/>
    <col min="6" max="6" width="9.88671875" bestFit="1" customWidth="1"/>
    <col min="7" max="7" width="38.5546875" bestFit="1" customWidth="1"/>
    <col min="8" max="8" width="45.109375" bestFit="1" customWidth="1"/>
  </cols>
  <sheetData>
    <row r="1" spans="1:5">
      <c r="A1" t="s">
        <v>0</v>
      </c>
      <c r="B1" s="1" t="s">
        <v>148</v>
      </c>
    </row>
    <row r="3" spans="1:5">
      <c r="A3" t="s">
        <v>1</v>
      </c>
      <c r="B3" s="1" t="s">
        <v>149</v>
      </c>
    </row>
    <row r="4" spans="1:5">
      <c r="A4" t="s">
        <v>2</v>
      </c>
      <c r="B4" s="1" t="s">
        <v>150</v>
      </c>
    </row>
    <row r="5" spans="1:5">
      <c r="A5" t="s">
        <v>3</v>
      </c>
      <c r="B5" s="1">
        <v>1000873053</v>
      </c>
    </row>
    <row r="7" spans="1:5">
      <c r="A7" t="s">
        <v>4</v>
      </c>
      <c r="B7" t="s">
        <v>10</v>
      </c>
      <c r="C7" t="s">
        <v>11</v>
      </c>
      <c r="D7" t="s">
        <v>12</v>
      </c>
      <c r="E7" t="s">
        <v>13</v>
      </c>
    </row>
    <row r="8" spans="1:5">
      <c r="A8" t="s">
        <v>27</v>
      </c>
      <c r="B8">
        <f>32</f>
        <v>32</v>
      </c>
      <c r="C8">
        <v>0</v>
      </c>
      <c r="D8">
        <v>0</v>
      </c>
    </row>
    <row r="9" spans="1:5">
      <c r="A9" t="s">
        <v>6</v>
      </c>
      <c r="B9">
        <v>22</v>
      </c>
      <c r="C9">
        <v>10</v>
      </c>
      <c r="D9" s="1">
        <f>10</f>
        <v>10</v>
      </c>
      <c r="E9" s="2">
        <v>43189</v>
      </c>
    </row>
    <row r="10" spans="1:5">
      <c r="A10" t="s">
        <v>5</v>
      </c>
      <c r="B10">
        <f>14</f>
        <v>14</v>
      </c>
      <c r="C10">
        <v>18</v>
      </c>
      <c r="D10" s="1">
        <f>18</f>
        <v>18</v>
      </c>
      <c r="E10" s="2">
        <v>43198</v>
      </c>
    </row>
    <row r="11" spans="1:5">
      <c r="A11" t="s">
        <v>7</v>
      </c>
      <c r="B11" s="7">
        <f>10</f>
        <v>10</v>
      </c>
      <c r="C11">
        <v>22</v>
      </c>
      <c r="D11" s="1">
        <f>22</f>
        <v>22</v>
      </c>
      <c r="E11" s="2">
        <v>43205</v>
      </c>
    </row>
    <row r="12" spans="1:5">
      <c r="A12" t="s">
        <v>8</v>
      </c>
      <c r="B12" s="7">
        <f>9</f>
        <v>9</v>
      </c>
      <c r="C12">
        <v>23</v>
      </c>
      <c r="D12" s="1">
        <f>23</f>
        <v>23</v>
      </c>
      <c r="E12" s="2">
        <v>43212</v>
      </c>
    </row>
    <row r="13" spans="1:5">
      <c r="A13" t="s">
        <v>9</v>
      </c>
      <c r="B13" s="7">
        <f>0</f>
        <v>0</v>
      </c>
      <c r="C13">
        <v>32</v>
      </c>
      <c r="D13" s="1">
        <f>32</f>
        <v>32</v>
      </c>
      <c r="E13" s="2">
        <v>43219</v>
      </c>
    </row>
    <row r="14" spans="1:5">
      <c r="D14" s="5"/>
      <c r="E14" s="2"/>
    </row>
    <row r="17" spans="1:10">
      <c r="A17" s="3" t="s">
        <v>23</v>
      </c>
    </row>
    <row r="18" spans="1:10">
      <c r="A18" s="4" t="s">
        <v>24</v>
      </c>
    </row>
    <row r="19" spans="1:10">
      <c r="A19" s="4"/>
    </row>
    <row r="20" spans="1:10">
      <c r="A20" t="s">
        <v>14</v>
      </c>
      <c r="B20" t="s">
        <v>17</v>
      </c>
      <c r="C20" t="s">
        <v>15</v>
      </c>
      <c r="D20" t="s">
        <v>26</v>
      </c>
      <c r="E20" t="s">
        <v>16</v>
      </c>
      <c r="F20" t="s">
        <v>18</v>
      </c>
      <c r="G20" t="s">
        <v>19</v>
      </c>
      <c r="H20" t="s">
        <v>20</v>
      </c>
      <c r="I20" t="s">
        <v>21</v>
      </c>
      <c r="J20" t="s">
        <v>22</v>
      </c>
    </row>
    <row r="21" spans="1:10">
      <c r="A21" s="1" t="s">
        <v>119</v>
      </c>
      <c r="B21">
        <v>1</v>
      </c>
      <c r="C21" s="1" t="s">
        <v>156</v>
      </c>
      <c r="D21" s="5">
        <v>1</v>
      </c>
      <c r="E21" s="1">
        <v>1</v>
      </c>
      <c r="F21" t="s">
        <v>25</v>
      </c>
      <c r="G21" t="s">
        <v>29</v>
      </c>
      <c r="H21" t="s">
        <v>33</v>
      </c>
      <c r="I21" t="s">
        <v>30</v>
      </c>
      <c r="J21" t="s">
        <v>31</v>
      </c>
    </row>
    <row r="22" spans="1:10">
      <c r="A22" s="1" t="s">
        <v>138</v>
      </c>
      <c r="B22">
        <f>B21+1</f>
        <v>2</v>
      </c>
      <c r="C22" s="1" t="s">
        <v>156</v>
      </c>
      <c r="D22">
        <v>1</v>
      </c>
      <c r="E22" s="1">
        <v>1</v>
      </c>
      <c r="F22" t="s">
        <v>25</v>
      </c>
      <c r="G22" t="s">
        <v>32</v>
      </c>
      <c r="H22" s="7" t="s">
        <v>151</v>
      </c>
      <c r="I22" t="s">
        <v>30</v>
      </c>
      <c r="J22" t="s">
        <v>31</v>
      </c>
    </row>
    <row r="23" spans="1:10">
      <c r="A23" s="1"/>
      <c r="B23">
        <f t="shared" ref="B23:B48" si="0">B22+1</f>
        <v>3</v>
      </c>
      <c r="C23" s="1" t="s">
        <v>156</v>
      </c>
      <c r="D23">
        <v>1</v>
      </c>
      <c r="E23" s="1">
        <v>1</v>
      </c>
      <c r="F23" t="s">
        <v>25</v>
      </c>
      <c r="G23" t="s">
        <v>35</v>
      </c>
      <c r="H23" t="s">
        <v>38</v>
      </c>
      <c r="I23" t="s">
        <v>30</v>
      </c>
      <c r="J23" t="s">
        <v>31</v>
      </c>
    </row>
    <row r="24" spans="1:10">
      <c r="A24" s="1"/>
      <c r="B24">
        <f t="shared" si="0"/>
        <v>4</v>
      </c>
      <c r="C24" s="1" t="s">
        <v>156</v>
      </c>
      <c r="D24">
        <v>1</v>
      </c>
      <c r="E24" s="1">
        <v>1</v>
      </c>
      <c r="F24" t="s">
        <v>34</v>
      </c>
      <c r="G24" t="s">
        <v>36</v>
      </c>
      <c r="H24" t="s">
        <v>37</v>
      </c>
      <c r="I24" t="s">
        <v>30</v>
      </c>
      <c r="J24" t="s">
        <v>31</v>
      </c>
    </row>
    <row r="25" spans="1:10">
      <c r="A25" s="1"/>
      <c r="B25">
        <f t="shared" si="0"/>
        <v>5</v>
      </c>
      <c r="C25" s="1" t="s">
        <v>156</v>
      </c>
      <c r="D25">
        <v>2</v>
      </c>
      <c r="E25" s="1">
        <v>2</v>
      </c>
      <c r="F25" t="s">
        <v>54</v>
      </c>
      <c r="G25" t="s">
        <v>55</v>
      </c>
      <c r="H25" t="s">
        <v>75</v>
      </c>
      <c r="I25" t="s">
        <v>30</v>
      </c>
      <c r="J25" t="s">
        <v>62</v>
      </c>
    </row>
    <row r="26" spans="1:10">
      <c r="A26" s="1"/>
      <c r="B26">
        <f t="shared" si="0"/>
        <v>6</v>
      </c>
      <c r="C26" s="1" t="s">
        <v>156</v>
      </c>
      <c r="D26">
        <v>2</v>
      </c>
      <c r="E26" s="1">
        <v>2</v>
      </c>
      <c r="F26" t="s">
        <v>25</v>
      </c>
      <c r="G26" t="s">
        <v>63</v>
      </c>
      <c r="H26" t="s">
        <v>64</v>
      </c>
      <c r="I26" t="s">
        <v>30</v>
      </c>
      <c r="J26" t="s">
        <v>91</v>
      </c>
    </row>
    <row r="27" spans="1:10">
      <c r="A27" s="1"/>
      <c r="B27">
        <f t="shared" si="0"/>
        <v>7</v>
      </c>
      <c r="C27" s="1" t="s">
        <v>156</v>
      </c>
      <c r="D27">
        <v>2</v>
      </c>
      <c r="E27" s="1">
        <v>2</v>
      </c>
      <c r="F27" t="s">
        <v>34</v>
      </c>
      <c r="G27" t="s">
        <v>56</v>
      </c>
      <c r="H27" t="s">
        <v>57</v>
      </c>
      <c r="I27" t="s">
        <v>30</v>
      </c>
      <c r="J27" t="s">
        <v>92</v>
      </c>
    </row>
    <row r="28" spans="1:10">
      <c r="A28" s="1"/>
      <c r="B28">
        <f t="shared" si="0"/>
        <v>8</v>
      </c>
      <c r="C28" s="1" t="s">
        <v>156</v>
      </c>
      <c r="D28">
        <v>2</v>
      </c>
      <c r="E28" s="1">
        <v>2</v>
      </c>
      <c r="F28" t="s">
        <v>34</v>
      </c>
      <c r="G28" t="s">
        <v>58</v>
      </c>
      <c r="H28" t="s">
        <v>59</v>
      </c>
      <c r="I28" t="s">
        <v>30</v>
      </c>
      <c r="J28" t="s">
        <v>93</v>
      </c>
    </row>
    <row r="29" spans="1:10">
      <c r="A29" s="1"/>
      <c r="B29">
        <f t="shared" si="0"/>
        <v>9</v>
      </c>
      <c r="C29" s="1" t="s">
        <v>156</v>
      </c>
      <c r="D29">
        <v>2</v>
      </c>
      <c r="E29" s="1">
        <v>2</v>
      </c>
      <c r="F29" t="s">
        <v>54</v>
      </c>
      <c r="G29" t="s">
        <v>60</v>
      </c>
      <c r="H29" t="s">
        <v>61</v>
      </c>
      <c r="I29" t="s">
        <v>30</v>
      </c>
      <c r="J29" t="s">
        <v>94</v>
      </c>
    </row>
    <row r="30" spans="1:10">
      <c r="A30" s="1"/>
      <c r="B30">
        <f t="shared" si="0"/>
        <v>10</v>
      </c>
      <c r="C30" s="1" t="s">
        <v>156</v>
      </c>
      <c r="D30">
        <v>2</v>
      </c>
      <c r="E30" s="1">
        <v>2</v>
      </c>
      <c r="F30" t="s">
        <v>25</v>
      </c>
      <c r="G30" t="s">
        <v>65</v>
      </c>
      <c r="H30" t="s">
        <v>66</v>
      </c>
      <c r="I30" t="s">
        <v>30</v>
      </c>
      <c r="J30" t="s">
        <v>76</v>
      </c>
    </row>
    <row r="31" spans="1:10">
      <c r="A31" s="1"/>
      <c r="B31">
        <f t="shared" si="0"/>
        <v>11</v>
      </c>
      <c r="C31" s="1" t="s">
        <v>156</v>
      </c>
      <c r="D31">
        <v>3</v>
      </c>
      <c r="E31" s="1">
        <v>3</v>
      </c>
      <c r="F31" t="s">
        <v>68</v>
      </c>
      <c r="G31" t="s">
        <v>69</v>
      </c>
      <c r="H31" t="s">
        <v>70</v>
      </c>
      <c r="I31" t="s">
        <v>67</v>
      </c>
      <c r="J31" t="s">
        <v>95</v>
      </c>
    </row>
    <row r="32" spans="1:10">
      <c r="A32" s="1"/>
      <c r="B32">
        <f t="shared" si="0"/>
        <v>12</v>
      </c>
      <c r="C32" s="1" t="s">
        <v>156</v>
      </c>
      <c r="D32">
        <v>3</v>
      </c>
      <c r="E32" s="1">
        <v>3</v>
      </c>
      <c r="F32" t="s">
        <v>25</v>
      </c>
      <c r="G32" t="s">
        <v>71</v>
      </c>
      <c r="H32" t="s">
        <v>72</v>
      </c>
      <c r="I32" t="s">
        <v>67</v>
      </c>
      <c r="J32" t="s">
        <v>97</v>
      </c>
    </row>
    <row r="33" spans="1:10">
      <c r="A33" s="1"/>
      <c r="B33">
        <f t="shared" si="0"/>
        <v>13</v>
      </c>
      <c r="C33" s="1" t="s">
        <v>156</v>
      </c>
      <c r="D33">
        <v>3</v>
      </c>
      <c r="E33" s="1">
        <v>3</v>
      </c>
      <c r="F33" t="s">
        <v>54</v>
      </c>
      <c r="G33" t="s">
        <v>73</v>
      </c>
      <c r="H33" t="s">
        <v>74</v>
      </c>
      <c r="I33" t="s">
        <v>67</v>
      </c>
      <c r="J33" t="s">
        <v>98</v>
      </c>
    </row>
    <row r="34" spans="1:10">
      <c r="A34" s="1"/>
      <c r="B34">
        <f t="shared" si="0"/>
        <v>14</v>
      </c>
      <c r="C34" s="1" t="s">
        <v>28</v>
      </c>
      <c r="D34">
        <v>4</v>
      </c>
      <c r="E34" s="1">
        <v>5</v>
      </c>
      <c r="F34" t="s">
        <v>25</v>
      </c>
      <c r="G34" t="s">
        <v>77</v>
      </c>
      <c r="H34" t="s">
        <v>38</v>
      </c>
      <c r="I34" t="s">
        <v>67</v>
      </c>
      <c r="J34" t="s">
        <v>100</v>
      </c>
    </row>
    <row r="35" spans="1:10">
      <c r="A35" s="1"/>
      <c r="B35">
        <f t="shared" si="0"/>
        <v>15</v>
      </c>
      <c r="C35" s="1" t="s">
        <v>28</v>
      </c>
      <c r="D35">
        <v>4</v>
      </c>
      <c r="E35" s="1">
        <v>5</v>
      </c>
      <c r="F35" t="s">
        <v>34</v>
      </c>
      <c r="G35" t="s">
        <v>78</v>
      </c>
      <c r="H35" t="s">
        <v>37</v>
      </c>
      <c r="I35" t="s">
        <v>67</v>
      </c>
      <c r="J35" t="s">
        <v>100</v>
      </c>
    </row>
    <row r="36" spans="1:10">
      <c r="A36" s="1"/>
      <c r="B36">
        <f t="shared" si="0"/>
        <v>16</v>
      </c>
      <c r="C36" s="1" t="s">
        <v>28</v>
      </c>
      <c r="D36">
        <v>4</v>
      </c>
      <c r="E36" s="1">
        <v>5</v>
      </c>
      <c r="F36" t="s">
        <v>34</v>
      </c>
      <c r="G36" t="s">
        <v>79</v>
      </c>
      <c r="H36" t="s">
        <v>57</v>
      </c>
      <c r="I36" t="s">
        <v>67</v>
      </c>
      <c r="J36" t="s">
        <v>100</v>
      </c>
    </row>
    <row r="37" spans="1:10">
      <c r="A37" s="1"/>
      <c r="B37">
        <f t="shared" si="0"/>
        <v>17</v>
      </c>
      <c r="C37" s="1" t="s">
        <v>28</v>
      </c>
      <c r="D37">
        <v>4</v>
      </c>
      <c r="E37" s="1">
        <v>5</v>
      </c>
      <c r="F37" t="s">
        <v>34</v>
      </c>
      <c r="G37" t="s">
        <v>80</v>
      </c>
      <c r="H37" t="s">
        <v>59</v>
      </c>
      <c r="I37" t="s">
        <v>67</v>
      </c>
      <c r="J37" t="s">
        <v>100</v>
      </c>
    </row>
    <row r="38" spans="1:10">
      <c r="A38" s="1"/>
      <c r="B38">
        <f t="shared" si="0"/>
        <v>18</v>
      </c>
      <c r="C38" s="1" t="s">
        <v>28</v>
      </c>
      <c r="D38">
        <v>4</v>
      </c>
      <c r="E38" s="1">
        <v>5</v>
      </c>
      <c r="F38" t="s">
        <v>54</v>
      </c>
      <c r="G38" t="s">
        <v>81</v>
      </c>
      <c r="H38" t="s">
        <v>61</v>
      </c>
      <c r="I38" t="s">
        <v>67</v>
      </c>
      <c r="J38" t="s">
        <v>100</v>
      </c>
    </row>
    <row r="39" spans="1:10">
      <c r="A39" s="1"/>
      <c r="B39">
        <f t="shared" si="0"/>
        <v>19</v>
      </c>
      <c r="C39" s="1" t="s">
        <v>28</v>
      </c>
      <c r="D39">
        <v>4</v>
      </c>
      <c r="E39" s="1">
        <v>5</v>
      </c>
      <c r="F39" t="s">
        <v>68</v>
      </c>
      <c r="G39" t="s">
        <v>99</v>
      </c>
      <c r="H39" t="s">
        <v>102</v>
      </c>
      <c r="I39" t="s">
        <v>67</v>
      </c>
      <c r="J39" t="s">
        <v>101</v>
      </c>
    </row>
    <row r="40" spans="1:10">
      <c r="A40" s="1"/>
      <c r="B40">
        <f t="shared" si="0"/>
        <v>20</v>
      </c>
      <c r="C40" s="1" t="s">
        <v>28</v>
      </c>
      <c r="D40">
        <v>5</v>
      </c>
      <c r="E40" s="1">
        <v>5</v>
      </c>
      <c r="F40" t="s">
        <v>25</v>
      </c>
      <c r="G40" t="s">
        <v>82</v>
      </c>
      <c r="H40" t="s">
        <v>83</v>
      </c>
      <c r="I40" t="s">
        <v>67</v>
      </c>
      <c r="J40" t="s">
        <v>104</v>
      </c>
    </row>
    <row r="41" spans="1:10">
      <c r="A41" s="1"/>
      <c r="B41">
        <f t="shared" si="0"/>
        <v>21</v>
      </c>
      <c r="C41" s="1" t="s">
        <v>28</v>
      </c>
      <c r="D41">
        <v>5</v>
      </c>
      <c r="E41" s="1">
        <v>5</v>
      </c>
      <c r="F41" t="s">
        <v>25</v>
      </c>
      <c r="G41" t="s">
        <v>84</v>
      </c>
      <c r="H41" t="s">
        <v>66</v>
      </c>
      <c r="I41" t="s">
        <v>67</v>
      </c>
      <c r="J41" t="s">
        <v>105</v>
      </c>
    </row>
    <row r="42" spans="1:10">
      <c r="A42" s="1"/>
      <c r="B42">
        <f t="shared" si="0"/>
        <v>22</v>
      </c>
      <c r="C42" s="1" t="s">
        <v>28</v>
      </c>
      <c r="D42">
        <v>5</v>
      </c>
      <c r="E42" s="1">
        <v>5</v>
      </c>
      <c r="F42" t="s">
        <v>25</v>
      </c>
      <c r="G42" t="s">
        <v>85</v>
      </c>
      <c r="H42" t="s">
        <v>103</v>
      </c>
      <c r="I42" t="s">
        <v>67</v>
      </c>
      <c r="J42" t="s">
        <v>106</v>
      </c>
    </row>
    <row r="43" spans="1:10">
      <c r="A43" s="1"/>
      <c r="B43">
        <f t="shared" si="0"/>
        <v>23</v>
      </c>
      <c r="C43" s="1" t="s">
        <v>28</v>
      </c>
      <c r="D43">
        <v>6</v>
      </c>
      <c r="E43" s="1"/>
      <c r="F43" t="s">
        <v>54</v>
      </c>
      <c r="G43" t="s">
        <v>86</v>
      </c>
      <c r="H43" t="s">
        <v>107</v>
      </c>
      <c r="I43" t="s">
        <v>67</v>
      </c>
      <c r="J43" t="s">
        <v>108</v>
      </c>
    </row>
    <row r="44" spans="1:10">
      <c r="A44" s="1"/>
      <c r="B44">
        <f t="shared" si="0"/>
        <v>24</v>
      </c>
      <c r="C44" s="1" t="s">
        <v>28</v>
      </c>
      <c r="D44">
        <v>6</v>
      </c>
      <c r="E44" s="1"/>
      <c r="F44" t="s">
        <v>68</v>
      </c>
      <c r="G44" t="s">
        <v>87</v>
      </c>
      <c r="H44" t="s">
        <v>109</v>
      </c>
      <c r="I44" t="s">
        <v>67</v>
      </c>
      <c r="J44" t="s">
        <v>110</v>
      </c>
    </row>
    <row r="45" spans="1:10">
      <c r="A45" s="1"/>
      <c r="B45">
        <f t="shared" si="0"/>
        <v>25</v>
      </c>
      <c r="C45" s="1" t="s">
        <v>28</v>
      </c>
      <c r="D45">
        <v>6</v>
      </c>
      <c r="E45" s="1"/>
      <c r="F45" t="s">
        <v>34</v>
      </c>
      <c r="G45" t="s">
        <v>90</v>
      </c>
      <c r="H45" t="s">
        <v>113</v>
      </c>
      <c r="I45" t="s">
        <v>67</v>
      </c>
      <c r="J45" t="s">
        <v>114</v>
      </c>
    </row>
    <row r="46" spans="1:10">
      <c r="A46" s="1"/>
      <c r="B46">
        <f t="shared" si="0"/>
        <v>26</v>
      </c>
      <c r="C46" s="1" t="s">
        <v>28</v>
      </c>
      <c r="D46">
        <v>7</v>
      </c>
      <c r="E46" s="1"/>
      <c r="F46" t="s">
        <v>68</v>
      </c>
      <c r="G46" t="s">
        <v>88</v>
      </c>
      <c r="H46" t="s">
        <v>115</v>
      </c>
      <c r="I46" t="s">
        <v>67</v>
      </c>
      <c r="J46" t="s">
        <v>116</v>
      </c>
    </row>
    <row r="47" spans="1:10">
      <c r="A47" s="1"/>
      <c r="B47">
        <f t="shared" si="0"/>
        <v>27</v>
      </c>
      <c r="C47" s="1" t="s">
        <v>28</v>
      </c>
      <c r="D47">
        <v>7</v>
      </c>
      <c r="E47" s="1"/>
      <c r="F47" t="s">
        <v>68</v>
      </c>
      <c r="G47" t="s">
        <v>89</v>
      </c>
      <c r="H47" t="s">
        <v>117</v>
      </c>
      <c r="I47" t="s">
        <v>67</v>
      </c>
      <c r="J47" t="s">
        <v>118</v>
      </c>
    </row>
    <row r="48" spans="1:10">
      <c r="A48" s="1"/>
      <c r="B48">
        <f t="shared" si="0"/>
        <v>28</v>
      </c>
      <c r="C48" s="1" t="s">
        <v>28</v>
      </c>
      <c r="D48">
        <v>7</v>
      </c>
      <c r="E48" s="1"/>
      <c r="F48" t="s">
        <v>68</v>
      </c>
      <c r="G48" t="s">
        <v>96</v>
      </c>
      <c r="H48" t="s">
        <v>111</v>
      </c>
      <c r="I48" t="s">
        <v>67</v>
      </c>
      <c r="J48" t="s">
        <v>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workbookViewId="0">
      <selection activeCell="C18" sqref="C18"/>
    </sheetView>
  </sheetViews>
  <sheetFormatPr defaultRowHeight="14.4"/>
  <cols>
    <col min="1" max="1" width="10.109375" bestFit="1" customWidth="1"/>
    <col min="2" max="3" width="11" bestFit="1" customWidth="1"/>
    <col min="4" max="5" width="10.6640625" bestFit="1" customWidth="1"/>
    <col min="6" max="6" width="48.33203125" bestFit="1" customWidth="1"/>
    <col min="7" max="7" width="14.33203125" bestFit="1" customWidth="1"/>
  </cols>
  <sheetData>
    <row r="1" spans="1:2">
      <c r="A1" t="s">
        <v>39</v>
      </c>
      <c r="B1" s="1">
        <v>1</v>
      </c>
    </row>
    <row r="2" spans="1:2">
      <c r="A2" t="s">
        <v>40</v>
      </c>
      <c r="B2" s="6">
        <v>43183</v>
      </c>
    </row>
    <row r="3" spans="1:2">
      <c r="A3" t="s">
        <v>41</v>
      </c>
      <c r="B3" s="6">
        <v>43189</v>
      </c>
    </row>
    <row r="5" spans="1:2">
      <c r="A5" t="s">
        <v>42</v>
      </c>
      <c r="B5">
        <f>10</f>
        <v>10</v>
      </c>
    </row>
    <row r="6" spans="1:2">
      <c r="A6" t="s">
        <v>43</v>
      </c>
      <c r="B6" s="1">
        <f>B5</f>
        <v>10</v>
      </c>
    </row>
    <row r="7" spans="1:2">
      <c r="A7" t="s">
        <v>44</v>
      </c>
      <c r="B7" s="1">
        <f t="shared" ref="B7:B9" si="0">B6</f>
        <v>10</v>
      </c>
    </row>
    <row r="8" spans="1:2">
      <c r="A8" t="s">
        <v>45</v>
      </c>
      <c r="B8" s="1">
        <f t="shared" si="0"/>
        <v>10</v>
      </c>
    </row>
    <row r="9" spans="1:2">
      <c r="A9" t="s">
        <v>46</v>
      </c>
      <c r="B9" s="1">
        <f t="shared" si="0"/>
        <v>10</v>
      </c>
    </row>
    <row r="10" spans="1:2">
      <c r="A10" t="s">
        <v>47</v>
      </c>
      <c r="B10" s="1">
        <f>7</f>
        <v>7</v>
      </c>
    </row>
    <row r="11" spans="1:2">
      <c r="A11" t="s">
        <v>48</v>
      </c>
      <c r="B11" s="1">
        <f>0</f>
        <v>0</v>
      </c>
    </row>
    <row r="12" spans="1:2">
      <c r="A12" t="s">
        <v>49</v>
      </c>
      <c r="B12" s="1">
        <f>B11</f>
        <v>0</v>
      </c>
    </row>
    <row r="17" spans="1:8">
      <c r="A17" t="s">
        <v>50</v>
      </c>
      <c r="B17" t="s">
        <v>14</v>
      </c>
      <c r="C17" t="s">
        <v>51</v>
      </c>
      <c r="D17" t="s">
        <v>21</v>
      </c>
      <c r="E17" t="s">
        <v>52</v>
      </c>
      <c r="F17" t="s">
        <v>53</v>
      </c>
      <c r="G17" t="s">
        <v>15</v>
      </c>
      <c r="H17" t="s">
        <v>22</v>
      </c>
    </row>
    <row r="18" spans="1:8">
      <c r="A18">
        <v>1</v>
      </c>
      <c r="B18" t="s">
        <v>119</v>
      </c>
      <c r="C18" t="s">
        <v>120</v>
      </c>
      <c r="D18" t="s">
        <v>121</v>
      </c>
      <c r="E18" t="s">
        <v>150</v>
      </c>
      <c r="F18" t="s">
        <v>123</v>
      </c>
      <c r="G18" t="s">
        <v>12</v>
      </c>
    </row>
    <row r="19" spans="1:8">
      <c r="A19">
        <v>2</v>
      </c>
      <c r="B19" t="s">
        <v>119</v>
      </c>
      <c r="C19" t="s">
        <v>124</v>
      </c>
      <c r="D19" t="s">
        <v>125</v>
      </c>
      <c r="E19" s="7" t="s">
        <v>150</v>
      </c>
      <c r="F19" t="s">
        <v>126</v>
      </c>
      <c r="G19" t="s">
        <v>12</v>
      </c>
    </row>
    <row r="20" spans="1:8">
      <c r="A20">
        <v>3</v>
      </c>
      <c r="B20" t="s">
        <v>119</v>
      </c>
      <c r="C20" t="s">
        <v>124</v>
      </c>
      <c r="D20" t="s">
        <v>125</v>
      </c>
      <c r="E20" s="7" t="s">
        <v>150</v>
      </c>
      <c r="F20" t="s">
        <v>127</v>
      </c>
      <c r="G20" t="s">
        <v>12</v>
      </c>
    </row>
    <row r="21" spans="1:8">
      <c r="A21">
        <v>4</v>
      </c>
      <c r="B21" t="s">
        <v>119</v>
      </c>
      <c r="C21" t="s">
        <v>124</v>
      </c>
      <c r="D21" t="s">
        <v>128</v>
      </c>
      <c r="E21" s="7" t="s">
        <v>150</v>
      </c>
      <c r="F21" t="s">
        <v>129</v>
      </c>
      <c r="G21" t="s">
        <v>12</v>
      </c>
    </row>
    <row r="22" spans="1:8">
      <c r="A22">
        <v>5</v>
      </c>
      <c r="B22" t="s">
        <v>119</v>
      </c>
      <c r="C22" t="s">
        <v>124</v>
      </c>
      <c r="D22" t="s">
        <v>130</v>
      </c>
      <c r="E22" s="7" t="s">
        <v>150</v>
      </c>
      <c r="F22" t="s">
        <v>131</v>
      </c>
      <c r="G22" t="s">
        <v>12</v>
      </c>
    </row>
    <row r="23" spans="1:8">
      <c r="A23">
        <v>6</v>
      </c>
      <c r="B23" t="s">
        <v>119</v>
      </c>
      <c r="C23" t="s">
        <v>124</v>
      </c>
      <c r="D23" t="s">
        <v>125</v>
      </c>
      <c r="E23" s="7" t="s">
        <v>150</v>
      </c>
      <c r="F23" t="s">
        <v>132</v>
      </c>
      <c r="G23" t="s">
        <v>12</v>
      </c>
    </row>
    <row r="24" spans="1:8">
      <c r="A24">
        <v>7</v>
      </c>
      <c r="B24" t="s">
        <v>119</v>
      </c>
      <c r="C24" t="s">
        <v>124</v>
      </c>
      <c r="D24" t="s">
        <v>130</v>
      </c>
      <c r="E24" s="7" t="s">
        <v>150</v>
      </c>
      <c r="F24" t="s">
        <v>133</v>
      </c>
      <c r="G24" t="s">
        <v>12</v>
      </c>
    </row>
    <row r="25" spans="1:8">
      <c r="A25">
        <v>8</v>
      </c>
    </row>
    <row r="26" spans="1:8">
      <c r="A26" t="s">
        <v>134</v>
      </c>
    </row>
    <row r="27" spans="1:8">
      <c r="A27" t="s">
        <v>140</v>
      </c>
    </row>
    <row r="29" spans="1:8">
      <c r="A29" t="s">
        <v>135</v>
      </c>
      <c r="B29" t="s">
        <v>119</v>
      </c>
      <c r="C29" t="s">
        <v>142</v>
      </c>
      <c r="D29" t="s">
        <v>121</v>
      </c>
      <c r="E29" t="s">
        <v>122</v>
      </c>
      <c r="F29" t="s">
        <v>136</v>
      </c>
      <c r="G29" t="s">
        <v>12</v>
      </c>
    </row>
    <row r="30" spans="1:8">
      <c r="A30" t="s">
        <v>137</v>
      </c>
      <c r="B30" t="s">
        <v>138</v>
      </c>
      <c r="C30" t="s">
        <v>120</v>
      </c>
      <c r="D30" t="s">
        <v>121</v>
      </c>
      <c r="E30" t="s">
        <v>122</v>
      </c>
      <c r="F30" t="s">
        <v>139</v>
      </c>
      <c r="G30" t="s">
        <v>12</v>
      </c>
    </row>
    <row r="31" spans="1:8">
      <c r="A31" t="s">
        <v>146</v>
      </c>
    </row>
    <row r="33" spans="1:7">
      <c r="A33" t="s">
        <v>141</v>
      </c>
      <c r="B33" t="s">
        <v>145</v>
      </c>
      <c r="C33" t="s">
        <v>143</v>
      </c>
      <c r="D33" t="s">
        <v>144</v>
      </c>
      <c r="E33" t="s">
        <v>122</v>
      </c>
      <c r="F33" t="s">
        <v>147</v>
      </c>
      <c r="G33" t="s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workbookViewId="0">
      <selection activeCell="H21" sqref="H21"/>
    </sheetView>
  </sheetViews>
  <sheetFormatPr defaultRowHeight="14.4"/>
  <cols>
    <col min="1" max="1" width="10.109375" bestFit="1" customWidth="1"/>
    <col min="5" max="5" width="13.6640625" customWidth="1"/>
    <col min="6" max="6" width="25.33203125" customWidth="1"/>
    <col min="7" max="7" width="10.6640625" customWidth="1"/>
    <col min="8" max="8" width="17.88671875" customWidth="1"/>
  </cols>
  <sheetData>
    <row r="1" spans="1:2">
      <c r="A1" t="s">
        <v>39</v>
      </c>
      <c r="B1" s="1">
        <v>2</v>
      </c>
    </row>
    <row r="2" spans="1:2">
      <c r="A2" t="s">
        <v>40</v>
      </c>
      <c r="B2" s="6">
        <v>43192</v>
      </c>
    </row>
    <row r="3" spans="1:2">
      <c r="A3" t="s">
        <v>41</v>
      </c>
      <c r="B3" s="6">
        <v>43198</v>
      </c>
    </row>
    <row r="5" spans="1:2">
      <c r="A5" t="s">
        <v>42</v>
      </c>
      <c r="B5">
        <f>8</f>
        <v>8</v>
      </c>
    </row>
    <row r="6" spans="1:2">
      <c r="A6" t="s">
        <v>43</v>
      </c>
      <c r="B6" s="1">
        <f t="shared" ref="B6:B10" si="0">B5</f>
        <v>8</v>
      </c>
    </row>
    <row r="7" spans="1:2">
      <c r="A7" t="s">
        <v>44</v>
      </c>
      <c r="B7" s="1">
        <f t="shared" si="0"/>
        <v>8</v>
      </c>
    </row>
    <row r="8" spans="1:2">
      <c r="A8" t="s">
        <v>45</v>
      </c>
      <c r="B8" s="1">
        <f>5</f>
        <v>5</v>
      </c>
    </row>
    <row r="9" spans="1:2">
      <c r="A9" t="s">
        <v>46</v>
      </c>
      <c r="B9" s="1">
        <f t="shared" si="0"/>
        <v>5</v>
      </c>
    </row>
    <row r="10" spans="1:2">
      <c r="A10" t="s">
        <v>47</v>
      </c>
      <c r="B10" s="1">
        <f t="shared" si="0"/>
        <v>5</v>
      </c>
    </row>
    <row r="11" spans="1:2">
      <c r="A11" t="s">
        <v>48</v>
      </c>
      <c r="B11" s="1">
        <f>2</f>
        <v>2</v>
      </c>
    </row>
    <row r="12" spans="1:2">
      <c r="A12" t="s">
        <v>49</v>
      </c>
      <c r="B12" s="1">
        <v>0</v>
      </c>
    </row>
    <row r="17" spans="1:8">
      <c r="A17" t="s">
        <v>50</v>
      </c>
      <c r="B17" t="s">
        <v>14</v>
      </c>
      <c r="C17" t="s">
        <v>51</v>
      </c>
      <c r="D17" t="s">
        <v>21</v>
      </c>
      <c r="E17" t="s">
        <v>52</v>
      </c>
      <c r="F17" t="s">
        <v>53</v>
      </c>
      <c r="G17" t="s">
        <v>15</v>
      </c>
      <c r="H17" t="s">
        <v>22</v>
      </c>
    </row>
    <row r="18" spans="1:8">
      <c r="A18" s="7">
        <v>1</v>
      </c>
      <c r="B18" s="7" t="s">
        <v>25</v>
      </c>
      <c r="C18" s="7" t="s">
        <v>120</v>
      </c>
      <c r="D18" s="7" t="s">
        <v>121</v>
      </c>
      <c r="E18" s="7" t="s">
        <v>150</v>
      </c>
      <c r="F18" s="7" t="s">
        <v>152</v>
      </c>
      <c r="G18" s="7" t="s">
        <v>12</v>
      </c>
      <c r="H18" s="7"/>
    </row>
    <row r="19" spans="1:8">
      <c r="A19" s="7">
        <v>2</v>
      </c>
      <c r="B19" s="7" t="s">
        <v>54</v>
      </c>
      <c r="C19" s="7" t="s">
        <v>124</v>
      </c>
      <c r="D19" s="7" t="s">
        <v>125</v>
      </c>
      <c r="E19" s="7" t="s">
        <v>150</v>
      </c>
      <c r="F19" s="7" t="s">
        <v>55</v>
      </c>
      <c r="G19" s="7" t="s">
        <v>12</v>
      </c>
      <c r="H19" s="7"/>
    </row>
    <row r="20" spans="1:8">
      <c r="A20" s="7">
        <v>3</v>
      </c>
      <c r="B20" s="7" t="s">
        <v>25</v>
      </c>
      <c r="C20" s="7" t="s">
        <v>124</v>
      </c>
      <c r="D20" s="7" t="s">
        <v>125</v>
      </c>
      <c r="E20" s="7" t="s">
        <v>150</v>
      </c>
      <c r="F20" s="7" t="s">
        <v>63</v>
      </c>
      <c r="G20" s="7" t="s">
        <v>12</v>
      </c>
      <c r="H20" s="7"/>
    </row>
    <row r="21" spans="1:8">
      <c r="A21" s="7">
        <v>4</v>
      </c>
      <c r="B21" s="7" t="s">
        <v>34</v>
      </c>
      <c r="C21" s="7" t="s">
        <v>124</v>
      </c>
      <c r="D21" s="7" t="s">
        <v>128</v>
      </c>
      <c r="E21" s="7" t="s">
        <v>150</v>
      </c>
      <c r="F21" s="7" t="s">
        <v>56</v>
      </c>
      <c r="G21" s="7" t="s">
        <v>12</v>
      </c>
      <c r="H21" s="7"/>
    </row>
    <row r="22" spans="1:8">
      <c r="A22" s="7">
        <v>5</v>
      </c>
      <c r="B22" s="7" t="s">
        <v>34</v>
      </c>
      <c r="C22" s="7" t="s">
        <v>124</v>
      </c>
      <c r="D22" s="7" t="s">
        <v>125</v>
      </c>
      <c r="E22" s="7" t="s">
        <v>150</v>
      </c>
      <c r="F22" s="7" t="s">
        <v>58</v>
      </c>
      <c r="G22" s="7" t="s">
        <v>12</v>
      </c>
      <c r="H22" s="7"/>
    </row>
    <row r="23" spans="1:8">
      <c r="A23" s="7">
        <v>6</v>
      </c>
      <c r="B23" s="7" t="s">
        <v>54</v>
      </c>
      <c r="C23" s="7" t="s">
        <v>124</v>
      </c>
      <c r="D23" s="7" t="s">
        <v>125</v>
      </c>
      <c r="E23" s="7" t="s">
        <v>150</v>
      </c>
      <c r="F23" s="7" t="s">
        <v>60</v>
      </c>
      <c r="G23" s="7" t="s">
        <v>12</v>
      </c>
      <c r="H23" s="7"/>
    </row>
    <row r="24" spans="1:8">
      <c r="A24" s="7">
        <v>7</v>
      </c>
      <c r="B24" s="7" t="s">
        <v>25</v>
      </c>
      <c r="C24" s="7" t="s">
        <v>124</v>
      </c>
      <c r="D24" s="7" t="s">
        <v>125</v>
      </c>
      <c r="E24" s="7" t="s">
        <v>150</v>
      </c>
      <c r="F24" s="7" t="s">
        <v>153</v>
      </c>
      <c r="G24" s="7" t="s">
        <v>12</v>
      </c>
      <c r="H24" s="7" t="s">
        <v>154</v>
      </c>
    </row>
    <row r="25" spans="1:8">
      <c r="A25">
        <v>8</v>
      </c>
      <c r="B25" t="s">
        <v>25</v>
      </c>
      <c r="C25" t="s">
        <v>124</v>
      </c>
      <c r="D25" t="s">
        <v>130</v>
      </c>
      <c r="E25" t="s">
        <v>150</v>
      </c>
      <c r="F25" t="s">
        <v>155</v>
      </c>
      <c r="G25" t="s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workbookViewId="0">
      <selection activeCell="F24" sqref="F24"/>
    </sheetView>
  </sheetViews>
  <sheetFormatPr defaultRowHeight="14.4"/>
  <cols>
    <col min="1" max="1" width="10.109375" bestFit="1" customWidth="1"/>
    <col min="3" max="3" width="10.88671875" customWidth="1"/>
    <col min="6" max="6" width="28.6640625" customWidth="1"/>
    <col min="7" max="7" width="9.88671875" customWidth="1"/>
  </cols>
  <sheetData>
    <row r="1" spans="1:2">
      <c r="A1" t="s">
        <v>39</v>
      </c>
      <c r="B1" s="1">
        <v>3</v>
      </c>
    </row>
    <row r="2" spans="1:2">
      <c r="A2" t="s">
        <v>40</v>
      </c>
      <c r="B2" s="6">
        <v>43199</v>
      </c>
    </row>
    <row r="3" spans="1:2">
      <c r="A3" t="s">
        <v>41</v>
      </c>
      <c r="B3" s="6">
        <v>43205</v>
      </c>
    </row>
    <row r="5" spans="1:2">
      <c r="A5" t="s">
        <v>42</v>
      </c>
      <c r="B5">
        <v>4</v>
      </c>
    </row>
    <row r="6" spans="1:2">
      <c r="A6" t="s">
        <v>43</v>
      </c>
      <c r="B6" s="1">
        <f t="shared" ref="B6:B10" si="0">B5</f>
        <v>4</v>
      </c>
    </row>
    <row r="7" spans="1:2">
      <c r="A7" t="s">
        <v>44</v>
      </c>
      <c r="B7" s="1">
        <f t="shared" si="0"/>
        <v>4</v>
      </c>
    </row>
    <row r="8" spans="1:2">
      <c r="A8" t="s">
        <v>45</v>
      </c>
      <c r="B8" s="1">
        <f t="shared" si="0"/>
        <v>4</v>
      </c>
    </row>
    <row r="9" spans="1:2">
      <c r="A9" t="s">
        <v>46</v>
      </c>
      <c r="B9" s="1">
        <v>3</v>
      </c>
    </row>
    <row r="10" spans="1:2">
      <c r="A10" t="s">
        <v>47</v>
      </c>
      <c r="B10" s="1">
        <f t="shared" si="0"/>
        <v>3</v>
      </c>
    </row>
    <row r="11" spans="1:2">
      <c r="A11" t="s">
        <v>48</v>
      </c>
      <c r="B11" s="1">
        <f>B10</f>
        <v>3</v>
      </c>
    </row>
    <row r="12" spans="1:2">
      <c r="A12" t="s">
        <v>49</v>
      </c>
      <c r="B12" s="1">
        <v>0</v>
      </c>
    </row>
    <row r="17" spans="1:8">
      <c r="A17" t="s">
        <v>50</v>
      </c>
      <c r="B17" t="s">
        <v>14</v>
      </c>
      <c r="C17" t="s">
        <v>51</v>
      </c>
      <c r="D17" t="s">
        <v>21</v>
      </c>
      <c r="E17" t="s">
        <v>52</v>
      </c>
      <c r="F17" t="s">
        <v>53</v>
      </c>
      <c r="G17" t="s">
        <v>15</v>
      </c>
      <c r="H17" t="s">
        <v>22</v>
      </c>
    </row>
    <row r="18" spans="1:8">
      <c r="A18">
        <v>1</v>
      </c>
      <c r="B18" s="7" t="s">
        <v>68</v>
      </c>
      <c r="C18" t="s">
        <v>67</v>
      </c>
      <c r="D18" t="s">
        <v>125</v>
      </c>
      <c r="E18" t="s">
        <v>150</v>
      </c>
      <c r="F18" s="7" t="s">
        <v>69</v>
      </c>
      <c r="G18" t="s">
        <v>12</v>
      </c>
    </row>
    <row r="19" spans="1:8">
      <c r="A19">
        <f>A18+1</f>
        <v>2</v>
      </c>
      <c r="B19" s="7" t="s">
        <v>25</v>
      </c>
      <c r="C19" s="7" t="s">
        <v>67</v>
      </c>
      <c r="D19" s="7" t="s">
        <v>125</v>
      </c>
      <c r="E19" s="7" t="s">
        <v>150</v>
      </c>
      <c r="F19" s="7" t="s">
        <v>71</v>
      </c>
      <c r="G19" s="7" t="s">
        <v>12</v>
      </c>
    </row>
    <row r="20" spans="1:8">
      <c r="A20" s="7">
        <f t="shared" ref="A20:A21" si="1">A19+1</f>
        <v>3</v>
      </c>
      <c r="B20" s="7" t="s">
        <v>54</v>
      </c>
      <c r="C20" s="7" t="s">
        <v>67</v>
      </c>
      <c r="D20" s="7" t="s">
        <v>125</v>
      </c>
      <c r="E20" s="7" t="s">
        <v>150</v>
      </c>
      <c r="F20" s="7" t="s">
        <v>73</v>
      </c>
      <c r="G20" s="7" t="s">
        <v>12</v>
      </c>
    </row>
    <row r="21" spans="1:8">
      <c r="A21" s="7">
        <f t="shared" si="1"/>
        <v>4</v>
      </c>
      <c r="B21" t="s">
        <v>25</v>
      </c>
      <c r="C21" t="s">
        <v>120</v>
      </c>
      <c r="D21" t="s">
        <v>121</v>
      </c>
      <c r="E21" t="s">
        <v>150</v>
      </c>
      <c r="F21" s="7" t="s">
        <v>152</v>
      </c>
      <c r="G21" s="7" t="s">
        <v>12</v>
      </c>
    </row>
    <row r="22" spans="1:8">
      <c r="A22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workbookViewId="0">
      <selection activeCell="F30" sqref="F30"/>
    </sheetView>
  </sheetViews>
  <sheetFormatPr defaultRowHeight="14.4"/>
  <cols>
    <col min="1" max="1" width="10.109375" bestFit="1" customWidth="1"/>
    <col min="3" max="3" width="10.77734375" customWidth="1"/>
    <col min="6" max="6" width="22.44140625" customWidth="1"/>
    <col min="7" max="7" width="9.44140625" customWidth="1"/>
    <col min="8" max="8" width="36.21875" customWidth="1"/>
  </cols>
  <sheetData>
    <row r="1" spans="1:2">
      <c r="A1" t="s">
        <v>39</v>
      </c>
      <c r="B1" s="1">
        <v>4</v>
      </c>
    </row>
    <row r="2" spans="1:2">
      <c r="A2" t="s">
        <v>40</v>
      </c>
      <c r="B2" s="6">
        <v>43206</v>
      </c>
    </row>
    <row r="3" spans="1:2">
      <c r="A3" t="s">
        <v>41</v>
      </c>
      <c r="B3" s="6">
        <v>43212</v>
      </c>
    </row>
    <row r="5" spans="1:2">
      <c r="A5" t="s">
        <v>42</v>
      </c>
      <c r="B5">
        <v>7</v>
      </c>
    </row>
    <row r="6" spans="1:2">
      <c r="A6" t="s">
        <v>43</v>
      </c>
      <c r="B6" s="1">
        <f t="shared" ref="B6:B11" si="0">B5</f>
        <v>7</v>
      </c>
    </row>
    <row r="7" spans="1:2">
      <c r="A7" t="s">
        <v>44</v>
      </c>
      <c r="B7" s="1">
        <f t="shared" si="0"/>
        <v>7</v>
      </c>
    </row>
    <row r="8" spans="1:2">
      <c r="A8" t="s">
        <v>45</v>
      </c>
      <c r="B8" s="1">
        <f t="shared" si="0"/>
        <v>7</v>
      </c>
    </row>
    <row r="9" spans="1:2">
      <c r="A9" t="s">
        <v>46</v>
      </c>
      <c r="B9" s="1">
        <f t="shared" si="0"/>
        <v>7</v>
      </c>
    </row>
    <row r="10" spans="1:2">
      <c r="A10" t="s">
        <v>47</v>
      </c>
      <c r="B10" s="1">
        <f t="shared" si="0"/>
        <v>7</v>
      </c>
    </row>
    <row r="11" spans="1:2">
      <c r="A11" t="s">
        <v>48</v>
      </c>
      <c r="B11" s="1">
        <f t="shared" si="0"/>
        <v>7</v>
      </c>
    </row>
    <row r="12" spans="1:2">
      <c r="A12" t="s">
        <v>49</v>
      </c>
      <c r="B12" s="1">
        <f>6</f>
        <v>6</v>
      </c>
    </row>
    <row r="17" spans="1:8">
      <c r="A17" t="s">
        <v>50</v>
      </c>
      <c r="B17" t="s">
        <v>14</v>
      </c>
      <c r="C17" t="s">
        <v>51</v>
      </c>
      <c r="D17" t="s">
        <v>21</v>
      </c>
      <c r="E17" t="s">
        <v>52</v>
      </c>
      <c r="F17" t="s">
        <v>53</v>
      </c>
      <c r="G17" t="s">
        <v>15</v>
      </c>
      <c r="H17" t="s">
        <v>22</v>
      </c>
    </row>
    <row r="18" spans="1:8">
      <c r="A18">
        <v>1</v>
      </c>
      <c r="B18" s="7" t="s">
        <v>25</v>
      </c>
      <c r="C18" t="s">
        <v>67</v>
      </c>
      <c r="D18" t="s">
        <v>125</v>
      </c>
      <c r="E18" t="s">
        <v>150</v>
      </c>
      <c r="F18" s="7" t="s">
        <v>77</v>
      </c>
      <c r="G18" t="s">
        <v>157</v>
      </c>
      <c r="H18" t="s">
        <v>158</v>
      </c>
    </row>
    <row r="19" spans="1:8">
      <c r="A19">
        <f>A18+1</f>
        <v>2</v>
      </c>
      <c r="B19" s="7" t="s">
        <v>34</v>
      </c>
      <c r="C19" s="7" t="s">
        <v>67</v>
      </c>
      <c r="D19" s="7" t="s">
        <v>125</v>
      </c>
      <c r="E19" s="7" t="s">
        <v>150</v>
      </c>
      <c r="F19" s="7" t="s">
        <v>78</v>
      </c>
      <c r="G19" s="7" t="s">
        <v>157</v>
      </c>
      <c r="H19" s="7" t="s">
        <v>158</v>
      </c>
    </row>
    <row r="20" spans="1:8">
      <c r="A20" s="7">
        <f t="shared" ref="A20:A24" si="1">A19+1</f>
        <v>3</v>
      </c>
      <c r="B20" s="7" t="s">
        <v>34</v>
      </c>
      <c r="C20" s="7" t="s">
        <v>67</v>
      </c>
      <c r="D20" s="7" t="s">
        <v>125</v>
      </c>
      <c r="E20" s="7" t="s">
        <v>150</v>
      </c>
      <c r="F20" s="7" t="s">
        <v>79</v>
      </c>
      <c r="G20" s="7" t="s">
        <v>157</v>
      </c>
      <c r="H20" s="7" t="s">
        <v>158</v>
      </c>
    </row>
    <row r="21" spans="1:8">
      <c r="A21" s="7">
        <f t="shared" si="1"/>
        <v>4</v>
      </c>
      <c r="B21" s="7" t="s">
        <v>34</v>
      </c>
      <c r="C21" s="7" t="s">
        <v>67</v>
      </c>
      <c r="D21" s="7" t="s">
        <v>125</v>
      </c>
      <c r="E21" s="7" t="s">
        <v>150</v>
      </c>
      <c r="F21" s="7" t="s">
        <v>80</v>
      </c>
      <c r="G21" s="7" t="s">
        <v>157</v>
      </c>
      <c r="H21" s="7" t="s">
        <v>158</v>
      </c>
    </row>
    <row r="22" spans="1:8">
      <c r="A22" s="7">
        <f t="shared" si="1"/>
        <v>5</v>
      </c>
      <c r="B22" s="7" t="s">
        <v>54</v>
      </c>
      <c r="C22" s="7" t="s">
        <v>67</v>
      </c>
      <c r="D22" s="7" t="s">
        <v>125</v>
      </c>
      <c r="E22" s="7" t="s">
        <v>150</v>
      </c>
      <c r="F22" s="7" t="s">
        <v>81</v>
      </c>
      <c r="G22" s="7" t="s">
        <v>157</v>
      </c>
      <c r="H22" s="7" t="s">
        <v>158</v>
      </c>
    </row>
    <row r="23" spans="1:8">
      <c r="A23" s="7">
        <f t="shared" si="1"/>
        <v>6</v>
      </c>
      <c r="B23" s="7" t="s">
        <v>68</v>
      </c>
      <c r="C23" s="7" t="s">
        <v>67</v>
      </c>
      <c r="D23" s="7" t="s">
        <v>125</v>
      </c>
      <c r="E23" s="7" t="s">
        <v>150</v>
      </c>
      <c r="F23" s="7" t="s">
        <v>99</v>
      </c>
      <c r="G23" s="7" t="s">
        <v>157</v>
      </c>
      <c r="H23" s="7" t="s">
        <v>158</v>
      </c>
    </row>
    <row r="24" spans="1:8">
      <c r="A24" s="7">
        <f t="shared" si="1"/>
        <v>7</v>
      </c>
      <c r="B24" t="s">
        <v>25</v>
      </c>
      <c r="C24" t="s">
        <v>120</v>
      </c>
      <c r="D24" t="s">
        <v>121</v>
      </c>
      <c r="E24" s="7" t="s">
        <v>150</v>
      </c>
      <c r="F24" t="s">
        <v>152</v>
      </c>
      <c r="G24" t="s">
        <v>12</v>
      </c>
    </row>
    <row r="25" spans="1:8">
      <c r="A25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workbookViewId="0">
      <selection activeCell="F32" sqref="F32"/>
    </sheetView>
  </sheetViews>
  <sheetFormatPr defaultRowHeight="14.4"/>
  <cols>
    <col min="1" max="1" width="10.109375" bestFit="1" customWidth="1"/>
    <col min="4" max="4" width="10.88671875" customWidth="1"/>
    <col min="6" max="6" width="37.88671875" customWidth="1"/>
    <col min="8" max="8" width="30.21875" customWidth="1"/>
  </cols>
  <sheetData>
    <row r="1" spans="1:2">
      <c r="A1" t="s">
        <v>39</v>
      </c>
      <c r="B1" s="1">
        <v>5</v>
      </c>
    </row>
    <row r="2" spans="1:2">
      <c r="A2" t="s">
        <v>40</v>
      </c>
      <c r="B2" s="6">
        <v>43213</v>
      </c>
    </row>
    <row r="3" spans="1:2">
      <c r="A3" t="s">
        <v>41</v>
      </c>
      <c r="B3" s="6">
        <v>43219</v>
      </c>
    </row>
    <row r="5" spans="1:2">
      <c r="A5" t="s">
        <v>42</v>
      </c>
      <c r="B5">
        <f>COUNT(A15:A1000)</f>
        <v>12</v>
      </c>
    </row>
    <row r="6" spans="1:2">
      <c r="A6" t="s">
        <v>43</v>
      </c>
      <c r="B6" s="1">
        <f t="shared" ref="B6:B12" si="0">B5</f>
        <v>12</v>
      </c>
    </row>
    <row r="7" spans="1:2">
      <c r="A7" t="s">
        <v>44</v>
      </c>
      <c r="B7" s="1">
        <f t="shared" si="0"/>
        <v>12</v>
      </c>
    </row>
    <row r="8" spans="1:2">
      <c r="A8" t="s">
        <v>45</v>
      </c>
      <c r="B8" s="1">
        <f t="shared" si="0"/>
        <v>12</v>
      </c>
    </row>
    <row r="9" spans="1:2">
      <c r="A9" t="s">
        <v>46</v>
      </c>
      <c r="B9" s="1">
        <f t="shared" si="0"/>
        <v>12</v>
      </c>
    </row>
    <row r="10" spans="1:2">
      <c r="A10" t="s">
        <v>47</v>
      </c>
      <c r="B10" s="1">
        <f>5</f>
        <v>5</v>
      </c>
    </row>
    <row r="11" spans="1:2">
      <c r="A11" t="s">
        <v>48</v>
      </c>
      <c r="B11" s="1">
        <f>3</f>
        <v>3</v>
      </c>
    </row>
    <row r="12" spans="1:2">
      <c r="A12" t="s">
        <v>49</v>
      </c>
      <c r="B12" s="1">
        <f>B11</f>
        <v>3</v>
      </c>
    </row>
    <row r="17" spans="1:8">
      <c r="A17" t="s">
        <v>50</v>
      </c>
      <c r="B17" t="s">
        <v>14</v>
      </c>
      <c r="C17" t="s">
        <v>51</v>
      </c>
      <c r="D17" t="s">
        <v>21</v>
      </c>
      <c r="E17" t="s">
        <v>52</v>
      </c>
      <c r="F17" t="s">
        <v>53</v>
      </c>
      <c r="G17" t="s">
        <v>15</v>
      </c>
      <c r="H17" t="s">
        <v>22</v>
      </c>
    </row>
    <row r="18" spans="1:8">
      <c r="A18">
        <v>1</v>
      </c>
      <c r="B18" s="7" t="s">
        <v>25</v>
      </c>
      <c r="C18" t="s">
        <v>124</v>
      </c>
      <c r="D18" t="s">
        <v>67</v>
      </c>
      <c r="E18" t="s">
        <v>150</v>
      </c>
      <c r="F18" s="7" t="s">
        <v>71</v>
      </c>
      <c r="G18" t="s">
        <v>156</v>
      </c>
    </row>
    <row r="19" spans="1:8">
      <c r="A19">
        <f>A18+1</f>
        <v>2</v>
      </c>
      <c r="B19" s="7" t="s">
        <v>25</v>
      </c>
      <c r="C19" s="7" t="s">
        <v>124</v>
      </c>
      <c r="D19" s="7" t="s">
        <v>67</v>
      </c>
      <c r="E19" s="7" t="s">
        <v>150</v>
      </c>
      <c r="F19" s="7" t="s">
        <v>77</v>
      </c>
      <c r="G19" s="7" t="s">
        <v>156</v>
      </c>
    </row>
    <row r="20" spans="1:8">
      <c r="A20" s="7">
        <f t="shared" ref="A20:A27" si="1">A19+1</f>
        <v>3</v>
      </c>
      <c r="B20" s="7" t="s">
        <v>34</v>
      </c>
      <c r="C20" s="7" t="s">
        <v>124</v>
      </c>
      <c r="D20" s="7" t="s">
        <v>67</v>
      </c>
      <c r="E20" s="7" t="s">
        <v>150</v>
      </c>
      <c r="F20" s="7" t="s">
        <v>78</v>
      </c>
      <c r="G20" s="7" t="s">
        <v>156</v>
      </c>
    </row>
    <row r="21" spans="1:8">
      <c r="A21" s="7">
        <f t="shared" si="1"/>
        <v>4</v>
      </c>
      <c r="B21" s="7" t="s">
        <v>34</v>
      </c>
      <c r="C21" s="7" t="s">
        <v>124</v>
      </c>
      <c r="D21" s="7" t="s">
        <v>67</v>
      </c>
      <c r="E21" s="7" t="s">
        <v>150</v>
      </c>
      <c r="F21" s="7" t="s">
        <v>79</v>
      </c>
      <c r="G21" s="7" t="s">
        <v>156</v>
      </c>
      <c r="H21" t="s">
        <v>161</v>
      </c>
    </row>
    <row r="22" spans="1:8">
      <c r="A22" s="7">
        <f t="shared" si="1"/>
        <v>5</v>
      </c>
      <c r="B22" s="7" t="s">
        <v>34</v>
      </c>
      <c r="C22" s="7" t="s">
        <v>124</v>
      </c>
      <c r="D22" s="7" t="s">
        <v>67</v>
      </c>
      <c r="E22" s="7" t="s">
        <v>150</v>
      </c>
      <c r="F22" s="7" t="s">
        <v>80</v>
      </c>
      <c r="G22" s="7" t="s">
        <v>156</v>
      </c>
      <c r="H22" s="7" t="s">
        <v>161</v>
      </c>
    </row>
    <row r="23" spans="1:8">
      <c r="A23" s="7">
        <f t="shared" si="1"/>
        <v>6</v>
      </c>
      <c r="B23" s="7" t="s">
        <v>54</v>
      </c>
      <c r="C23" s="7" t="s">
        <v>124</v>
      </c>
      <c r="D23" s="7" t="s">
        <v>67</v>
      </c>
      <c r="E23" s="7" t="s">
        <v>150</v>
      </c>
      <c r="F23" s="7" t="s">
        <v>81</v>
      </c>
      <c r="G23" s="7" t="s">
        <v>156</v>
      </c>
    </row>
    <row r="24" spans="1:8">
      <c r="A24" s="7">
        <f t="shared" si="1"/>
        <v>7</v>
      </c>
      <c r="B24" s="7" t="s">
        <v>68</v>
      </c>
      <c r="C24" s="7" t="s">
        <v>124</v>
      </c>
      <c r="D24" s="7" t="s">
        <v>67</v>
      </c>
      <c r="E24" s="7" t="s">
        <v>150</v>
      </c>
      <c r="F24" s="7" t="s">
        <v>99</v>
      </c>
      <c r="G24" t="s">
        <v>157</v>
      </c>
      <c r="H24" t="s">
        <v>159</v>
      </c>
    </row>
    <row r="25" spans="1:8">
      <c r="A25" s="7">
        <f t="shared" si="1"/>
        <v>8</v>
      </c>
      <c r="B25" s="7" t="s">
        <v>25</v>
      </c>
      <c r="C25" s="7" t="s">
        <v>124</v>
      </c>
      <c r="D25" s="7" t="s">
        <v>67</v>
      </c>
      <c r="E25" s="7" t="s">
        <v>150</v>
      </c>
      <c r="F25" s="7" t="s">
        <v>82</v>
      </c>
      <c r="G25" s="7" t="s">
        <v>156</v>
      </c>
    </row>
    <row r="26" spans="1:8">
      <c r="A26" s="7">
        <f t="shared" si="1"/>
        <v>9</v>
      </c>
      <c r="B26" s="7" t="s">
        <v>25</v>
      </c>
      <c r="C26" t="s">
        <v>162</v>
      </c>
      <c r="D26" s="7" t="s">
        <v>67</v>
      </c>
      <c r="E26" s="7" t="s">
        <v>150</v>
      </c>
      <c r="F26" s="7" t="s">
        <v>84</v>
      </c>
      <c r="G26" s="7" t="s">
        <v>157</v>
      </c>
      <c r="H26" t="s">
        <v>160</v>
      </c>
    </row>
    <row r="27" spans="1:8">
      <c r="A27" s="7">
        <f t="shared" si="1"/>
        <v>10</v>
      </c>
      <c r="B27" s="7" t="s">
        <v>25</v>
      </c>
      <c r="C27" s="7" t="s">
        <v>162</v>
      </c>
      <c r="D27" s="7" t="s">
        <v>67</v>
      </c>
      <c r="E27" s="7" t="s">
        <v>150</v>
      </c>
      <c r="F27" s="7" t="s">
        <v>85</v>
      </c>
      <c r="G27" s="7" t="s">
        <v>157</v>
      </c>
      <c r="H27" s="7" t="s">
        <v>160</v>
      </c>
    </row>
    <row r="28" spans="1:8">
      <c r="A28" s="7">
        <f>A27+1</f>
        <v>11</v>
      </c>
      <c r="B28" t="s">
        <v>25</v>
      </c>
      <c r="C28" t="s">
        <v>121</v>
      </c>
      <c r="D28" t="s">
        <v>120</v>
      </c>
      <c r="F28" t="s">
        <v>163</v>
      </c>
      <c r="G28" t="s">
        <v>156</v>
      </c>
    </row>
    <row r="29" spans="1:8">
      <c r="A29" s="7">
        <f>A28+1</f>
        <v>12</v>
      </c>
      <c r="B29" t="s">
        <v>25</v>
      </c>
      <c r="C29" t="s">
        <v>121</v>
      </c>
      <c r="D29" s="7" t="s">
        <v>120</v>
      </c>
      <c r="F29" t="s">
        <v>164</v>
      </c>
      <c r="G29" t="s">
        <v>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Said</cp:lastModifiedBy>
  <dcterms:created xsi:type="dcterms:W3CDTF">2018-03-24T23:54:18Z</dcterms:created>
  <dcterms:modified xsi:type="dcterms:W3CDTF">2018-04-30T02:10:33Z</dcterms:modified>
</cp:coreProperties>
</file>