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id Fawzy Training\Data Analysis\مسار تحليل البيانات فى المقاولين العرب\EXCEL TRAINING COURCES\EXcel Advanced\_Preperation\Excercise\"/>
    </mc:Choice>
  </mc:AlternateContent>
  <xr:revisionPtr revIDLastSave="0" documentId="13_ncr:1_{9146BF2A-E0EF-41E6-9EA9-A8BF852A8AB2}" xr6:coauthVersionLast="47" xr6:coauthVersionMax="47" xr10:uidLastSave="{00000000-0000-0000-0000-000000000000}"/>
  <bookViews>
    <workbookView xWindow="-120" yWindow="-120" windowWidth="29040" windowHeight="15720" activeTab="2" xr2:uid="{F834B0FE-07F0-4502-B9D6-DCEA0411B2B2}"/>
  </bookViews>
  <sheets>
    <sheet name="A - INDEX and MATCH" sheetId="1" r:id="rId1"/>
    <sheet name="B- XLOOKUP" sheetId="2" r:id="rId2"/>
    <sheet name="C-Create Drop Down List" sheetId="8" r:id="rId3"/>
  </sheets>
  <definedNames>
    <definedName name="App">'A - INDEX and MATCH'!$B$6:$B$16</definedName>
    <definedName name="Australia">#REF!</definedName>
    <definedName name="Bali">#REF!</definedName>
    <definedName name="Category">'A - INDEX and MATCH'!$A$6:$A$16</definedName>
    <definedName name="Countries">#REF!</definedName>
    <definedName name="Deb" localSheetId="1" hidden="1">{"FirstQ",#N/A,FALSE,"Budget2000";"SecondQ",#N/A,FALSE,"Budget2000"}</definedName>
    <definedName name="Deb" localSheetId="2" hidden="1">{"FirstQ",#N/A,FALSE,"Budget2000";"SecondQ",#N/A,FALSE,"Budget2000"}</definedName>
    <definedName name="Deb" hidden="1">{"FirstQ",#N/A,FALSE,"Budget2000";"SecondQ",#N/A,FALSE,"Budget2000"}</definedName>
    <definedName name="East">#REF!</definedName>
    <definedName name="ee" localSheetId="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India">#REF!</definedName>
    <definedName name="k" localSheetId="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North">#REF!</definedName>
    <definedName name="Profit">'A - INDEX and MATCH'!$D$6:$D$16</definedName>
    <definedName name="q" localSheetId="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evenue">'A - INDEX and MATCH'!$C$6:$C$16</definedName>
    <definedName name="rr" localSheetId="0" hidden="1">{"FirstQ",#N/A,FALSE,"Budget2000";"SecondQ",#N/A,FALSE,"Budget2000"}</definedName>
    <definedName name="rr" localSheetId="1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uth">#REF!</definedName>
    <definedName name="Teesst" localSheetId="1" hidden="1">{"FirstQ",#N/A,FALSE,"Budget2000";"SecondQ",#N/A,FALSE,"Budget2000";"Summary",#N/A,FALSE,"Budget2000"}</definedName>
    <definedName name="Teesst" localSheetId="2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localSheetId="2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localSheetId="2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Thailand">#REF!</definedName>
    <definedName name="Unique">_xlfn.ANCHORARRAY(#REF!)</definedName>
    <definedName name="West">#REF!</definedName>
    <definedName name="wrn.AllData." localSheetId="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localSheetId="2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8" l="1"/>
  <c r="I6" i="8"/>
  <c r="H9" i="2"/>
  <c r="H6" i="2"/>
  <c r="H7" i="2"/>
  <c r="H9" i="1"/>
  <c r="H7" i="1"/>
  <c r="H6" i="1"/>
  <c r="H13" i="1"/>
  <c r="F20" i="2" l="1"/>
  <c r="E20" i="2"/>
  <c r="D20" i="2"/>
  <c r="C20" i="2"/>
  <c r="F20" i="1"/>
  <c r="E20" i="1"/>
  <c r="D20" i="1"/>
  <c r="C20" i="1"/>
</calcChain>
</file>

<file path=xl/sharedStrings.xml><?xml version="1.0" encoding="utf-8"?>
<sst xmlns="http://schemas.openxmlformats.org/spreadsheetml/2006/main" count="185" uniqueCount="62">
  <si>
    <t>INDEX &amp; MATCH - Perfect for Complex Lookups</t>
  </si>
  <si>
    <t>Basic Example</t>
  </si>
  <si>
    <t>Category</t>
  </si>
  <si>
    <t>App</t>
  </si>
  <si>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</si>
  <si>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</si>
  <si>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</si>
  <si>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</si>
  <si>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</si>
  <si>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</si>
  <si>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</si>
  <si>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</si>
  <si>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Bejewelled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</si>
  <si>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</si>
  <si>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</si>
  <si>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</si>
  <si>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</si>
  <si>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</si>
  <si>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</si>
  <si>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</si>
  <si>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</si>
  <si>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</si>
  <si>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</si>
  <si>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</si>
  <si>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</si>
  <si>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</si>
  <si>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</si>
  <si>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</si>
  <si>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</si>
  <si>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</si>
  <si>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</si>
  <si>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</si>
  <si>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</si>
  <si>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</si>
  <si>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</si>
  <si>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</si>
  <si>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</si>
  <si>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</si>
  <si>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</si>
  <si>
    <t>The NEW! XLOOKUP and XMATCH Functions</t>
  </si>
  <si>
    <t>Sales</t>
  </si>
  <si>
    <t>Dynamic Data Validation Drop-Down Lists</t>
  </si>
  <si>
    <t>Name</t>
  </si>
  <si>
    <t>Department</t>
  </si>
  <si>
    <t>Salary</t>
  </si>
  <si>
    <t>Sarah Jones</t>
  </si>
  <si>
    <t>IT</t>
  </si>
  <si>
    <t>Lucy Edwards</t>
  </si>
  <si>
    <t>Mike Woods</t>
  </si>
  <si>
    <t>Carl Taylor</t>
  </si>
  <si>
    <t>Marketing</t>
  </si>
  <si>
    <t>Michael Parks</t>
  </si>
  <si>
    <t>Vin Patel</t>
  </si>
  <si>
    <t>Finance</t>
  </si>
  <si>
    <t>Ming Sia</t>
  </si>
  <si>
    <t>Phllip Lim</t>
  </si>
  <si>
    <t>Olivia Porter</t>
  </si>
  <si>
    <t>Sam Spencer</t>
  </si>
  <si>
    <t>Marcus Green</t>
  </si>
  <si>
    <t>Said Fawzy</t>
  </si>
  <si>
    <t>Nabil Hasan</t>
  </si>
  <si>
    <t>Fathi Fathi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</si>
</sst>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2"/>
      <color theme="1"/>
      <name val="Arial"/>
      <family val="2"/>
    </font>
    <font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 style="thin">
        <color theme="7" tint="-0.249977111117893"/>
      </bottom>
      <diagonal/>
    </border>
    <border>
      <left/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3" fillId="0" borderId="1" xfId="0" applyFon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2" xfId="0" applyBorder="1"/>
    <xf numFmtId="44" fontId="0" fillId="3" borderId="2" xfId="1" applyFont="1" applyFill="1" applyBorder="1"/>
    <xf numFmtId="0" fontId="0" fillId="0" borderId="0" xfId="0" applyAlignment="1">
      <alignment horizontal="left"/>
    </xf>
    <xf numFmtId="3" fontId="0" fillId="3" borderId="2" xfId="0" applyNumberFormat="1" applyFill="1" applyBorder="1"/>
    <xf numFmtId="0" fontId="3" fillId="0" borderId="0" xfId="0" applyFont="1"/>
    <xf numFmtId="0" fontId="4" fillId="4" borderId="0" xfId="0" applyFont="1" applyFill="1"/>
    <xf numFmtId="0" fontId="5" fillId="0" borderId="1" xfId="0" applyFont="1" applyBorder="1"/>
    <xf numFmtId="0" fontId="5" fillId="0" borderId="3" xfId="0" applyFont="1" applyBorder="1"/>
    <xf numFmtId="3" fontId="0" fillId="0" borderId="0" xfId="0" applyNumberFormat="1"/>
    <xf numFmtId="0" fontId="5" fillId="0" borderId="0" xfId="0" applyFont="1"/>
    <xf numFmtId="3" fontId="0" fillId="5" borderId="0" xfId="0" applyNumberFormat="1" applyFill="1"/>
    <xf numFmtId="0" fontId="0" fillId="0" borderId="1" xfId="0" applyBorder="1"/>
    <xf numFmtId="0" fontId="0" fillId="0" borderId="5" xfId="0" applyBorder="1"/>
    <xf numFmtId="44" fontId="0" fillId="3" borderId="6" xfId="1" applyFont="1" applyFill="1" applyBorder="1"/>
    <xf numFmtId="0" fontId="4" fillId="2" borderId="7" xfId="0" applyFont="1" applyFill="1" applyBorder="1"/>
    <xf numFmtId="0" fontId="4" fillId="2" borderId="8" xfId="0" applyFont="1" applyFill="1" applyBorder="1" applyAlignment="1">
      <alignment horizontal="left" wrapText="1"/>
    </xf>
    <xf numFmtId="0" fontId="4" fillId="2" borderId="8" xfId="0" applyFont="1" applyFill="1" applyBorder="1"/>
    <xf numFmtId="0" fontId="4" fillId="2" borderId="9" xfId="0" applyFont="1" applyFill="1" applyBorder="1"/>
    <xf numFmtId="0" fontId="0" fillId="0" borderId="10" xfId="0" applyBorder="1"/>
    <xf numFmtId="0" fontId="0" fillId="0" borderId="11" xfId="0" applyBorder="1"/>
    <xf numFmtId="44" fontId="0" fillId="3" borderId="11" xfId="1" applyFont="1" applyFill="1" applyBorder="1"/>
    <xf numFmtId="44" fontId="0" fillId="3" borderId="12" xfId="1" applyFont="1" applyFill="1" applyBorder="1"/>
    <xf numFmtId="0" fontId="8" fillId="0" borderId="1" xfId="2" applyFont="1" applyBorder="1"/>
    <xf numFmtId="0" fontId="7" fillId="6" borderId="0" xfId="2" applyFont="1" applyFill="1"/>
    <xf numFmtId="0" fontId="6" fillId="0" borderId="0" xfId="2"/>
    <xf numFmtId="0" fontId="9" fillId="6" borderId="4" xfId="2" applyFont="1" applyFill="1" applyBorder="1"/>
    <xf numFmtId="0" fontId="6" fillId="0" borderId="4" xfId="2" applyBorder="1"/>
    <xf numFmtId="164" fontId="0" fillId="0" borderId="0" xfId="3" applyNumberFormat="1" applyFont="1"/>
    <xf numFmtId="0" fontId="6" fillId="0" borderId="0" xfId="2" applyFill="1"/>
  </cellXfs>
  <cellStyles count="4">
    <cellStyle name="Currency" xfId="1" builtinId="4"/>
    <cellStyle name="Currency 2" xfId="3" xr:uid="{2C878366-EABF-418D-A04F-6886E3B2E913}"/>
    <cellStyle name="Normal" xfId="0" builtinId="0"/>
    <cellStyle name="Normal 2" xfId="2" xr:uid="{60B90AC7-A16E-4D13-8154-B52114E00401}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theme="7" tint="-0.249977111117893"/>
        </left>
        <right/>
        <top style="thin">
          <color theme="7" tint="-0.249977111117893"/>
        </top>
        <bottom style="thin">
          <color theme="7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theme="7" tint="-0.249977111117893"/>
        </left>
        <right style="thin">
          <color theme="7" tint="-0.249977111117893"/>
        </right>
        <top style="thin">
          <color theme="7" tint="-0.249977111117893"/>
        </top>
        <bottom style="thin">
          <color theme="7" tint="-0.249977111117893"/>
        </bottom>
        <vertical/>
        <horizontal/>
      </border>
    </dxf>
    <dxf>
      <border diagonalUp="0" diagonalDown="0">
        <left style="thin">
          <color theme="7" tint="-0.249977111117893"/>
        </left>
        <right style="thin">
          <color theme="7" tint="-0.249977111117893"/>
        </right>
        <top style="thin">
          <color theme="7" tint="-0.249977111117893"/>
        </top>
        <bottom style="thin">
          <color theme="7" tint="-0.249977111117893"/>
        </bottom>
        <vertical/>
        <horizontal/>
      </border>
    </dxf>
    <dxf>
      <border diagonalUp="0" diagonalDown="0">
        <left/>
        <right style="thin">
          <color theme="7" tint="-0.249977111117893"/>
        </right>
        <top style="thin">
          <color theme="7" tint="-0.249977111117893"/>
        </top>
        <bottom style="thin">
          <color theme="7" tint="-0.249977111117893"/>
        </bottom>
        <vertical/>
        <horizontal/>
      </border>
    </dxf>
    <dxf>
      <border outline="0">
        <top style="thin">
          <color theme="7" tint="-0.249977111117893"/>
        </top>
      </border>
    </dxf>
    <dxf>
      <border outline="0">
        <left style="thin">
          <color theme="7" tint="-0.249977111117893"/>
        </left>
        <right style="thin">
          <color theme="7" tint="-0.249977111117893"/>
        </right>
        <top style="thin">
          <color theme="7" tint="-0.249977111117893"/>
        </top>
        <bottom style="thin">
          <color theme="7" tint="-0.249977111117893"/>
        </bottom>
      </border>
    </dxf>
    <dxf>
      <border outline="0">
        <bottom style="thin">
          <color theme="7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  <border diagonalUp="0" diagonalDown="0" outline="0">
        <left style="thin">
          <color theme="7" tint="-0.249977111117893"/>
        </left>
        <right style="thin">
          <color theme="7" tint="-0.249977111117893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1866AA-6E6A-45C4-A2D8-B4955CD6E6EB}" name="App_List" displayName="App_List" ref="A5:D17" totalsRowShown="0" headerRowDxfId="9" headerRowBorderDxfId="8" tableBorderDxfId="7" totalsRowBorderDxfId="6">
  <autoFilter ref="A5:D17" xr:uid="{001866AA-6E6A-45C4-A2D8-B4955CD6E6EB}"/>
  <tableColumns count="4">
    <tableColumn id="1" xr3:uid="{DF3FC84D-0F59-4F8B-9DE8-47D0C8F3F95A}" name="Category" dataDxfId="5"/>
    <tableColumn id="2" xr3:uid="{AC9AE400-A472-487B-B3C5-477166C1740D}" name="App" dataDxfId="4"/>
    <tableColumn id="3" xr3:uid="{137E2E3D-B31F-479A-AB16-2C79663702B6}" name="Revenue" dataDxfId="3" dataCellStyle="Currency"/>
    <tableColumn id="4" xr3:uid="{A841FB9A-EC0B-48DE-8A9B-8FC75124DA38}" name="Profit" dataDxfId="2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B55B3B-3176-4D9D-B817-2528A57BE8B8}" name="Table2" displayName="Table2" ref="A4:C23" totalsRowShown="0" headerRowDxfId="0" headerRowCellStyle="Normal 2">
  <autoFilter ref="A4:C23" xr:uid="{75B55B3B-3176-4D9D-B817-2528A57BE8B8}"/>
  <tableColumns count="3">
    <tableColumn id="1" xr3:uid="{82B85AE2-7947-473A-910F-442CA9CE91E9}" name="Name" dataCellStyle="Normal 2"/>
    <tableColumn id="2" xr3:uid="{7B4C00D0-2C3B-43EF-B1B5-A23510D77CE9}" name="Department" dataCellStyle="Normal 2"/>
    <tableColumn id="3" xr3:uid="{6B0A581F-5BD6-46C0-8ADE-EEA79F0C7D70}" name="Salary" dataDxfId="1" dataCellStyle="Currency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7" tint="-0.249977111117893"/>
  </sheetPr>
  <dimension ref="A1:I34"/>
  <sheetViews>
    <sheetView topLeftCell="A3" zoomScale="120" zoomScaleNormal="120" workbookViewId="0">
      <selection activeCell="G13" sqref="G13"/>
    </sheetView>
  </sheetViews>
  <sheetFormatPr defaultRowHeight="15" x14ac:dyDescent="0.25"/>
  <cols>
    <col min="1" max="1" width="16.140625" customWidth="1"/>
    <col min="2" max="2" width="13.7109375" customWidth="1"/>
    <col min="3" max="3" width="14.5703125" bestFit="1" customWidth="1"/>
    <col min="4" max="4" width="12" bestFit="1" customWidth="1"/>
    <col min="5" max="5" width="15.28515625" bestFit="1" customWidth="1"/>
    <col min="6" max="6" width="12.28515625" bestFit="1" customWidth="1"/>
    <col min="7" max="7" width="14.28515625" customWidth="1"/>
    <col min="8" max="8" width="21.5703125" customWidth="1"/>
  </cols>
  <sheetData>
    <row r="1" spans="1:8" s="1" customFormat="1" ht="15.75" x14ac:dyDescent="0.25">
      <c r="A1" s="1" t="s">
        <v>0</v>
      </c>
      <c r="B1" s="2"/>
      <c r="C1" s="3"/>
    </row>
    <row r="3" spans="1:8" ht="17.25" x14ac:dyDescent="0.3">
      <c r="A3" s="4" t="s">
        <v>1</v>
      </c>
      <c r="B3" s="5"/>
      <c r="C3" s="5"/>
      <c r="D3" s="5"/>
      <c r="E3" s="5"/>
      <c r="F3" s="5"/>
      <c r="G3" s="5"/>
      <c r="H3" s="5"/>
    </row>
    <row r="5" spans="1:8" x14ac:dyDescent="0.25">
      <c r="A5" s="6" t="s">
        <v>2</v>
      </c>
      <c r="B5" s="7" t="s">
        <v>3</v>
      </c>
      <c r="C5" s="6" t="s">
        <v>4</v>
      </c>
      <c r="D5" s="6" t="s">
        <v>5</v>
      </c>
      <c r="G5" s="8" t="s">
        <v>6</v>
      </c>
      <c r="H5" s="6" t="s">
        <v>7</v>
      </c>
    </row>
    <row r="6" spans="1:8" x14ac:dyDescent="0.25">
      <c r="A6" s="9" t="s">
        <v>8</v>
      </c>
      <c r="B6" s="9" t="s">
        <v>9</v>
      </c>
      <c r="C6" s="10">
        <v>11649</v>
      </c>
      <c r="D6" s="10">
        <v>802</v>
      </c>
      <c r="G6" s="11" t="s">
        <v>2</v>
      </c>
      <c r="H6" s="12" t="str">
        <f>INDEX(Category,MATCH(H5,App,0))</f>
        <v>Productivity</v>
      </c>
    </row>
    <row r="7" spans="1:8" x14ac:dyDescent="0.25">
      <c r="A7" s="9" t="s">
        <v>8</v>
      </c>
      <c r="B7" s="9" t="s">
        <v>10</v>
      </c>
      <c r="C7" s="10">
        <v>7718</v>
      </c>
      <c r="D7" s="10">
        <v>876</v>
      </c>
      <c r="G7" s="11" t="s">
        <v>5</v>
      </c>
      <c r="H7" s="10">
        <f>INDEX(Profit,MATCH(H5,App,0))</f>
        <v>1166</v>
      </c>
    </row>
    <row r="8" spans="1:8" x14ac:dyDescent="0.25">
      <c r="A8" s="9" t="s">
        <v>8</v>
      </c>
      <c r="B8" s="9" t="s">
        <v>11</v>
      </c>
      <c r="C8" s="10">
        <v>15033</v>
      </c>
      <c r="D8" s="10">
        <v>469</v>
      </c>
      <c r="G8" s="11"/>
    </row>
    <row r="9" spans="1:8" x14ac:dyDescent="0.25">
      <c r="A9" s="9" t="s">
        <v>8</v>
      </c>
      <c r="B9" s="9" t="s">
        <v>12</v>
      </c>
      <c r="C9" s="10">
        <v>18700.5</v>
      </c>
      <c r="D9" s="10">
        <v>984.90000000000009</v>
      </c>
      <c r="G9" s="11" t="s">
        <v>4</v>
      </c>
      <c r="H9" s="10">
        <f>INDEX(Revenue,MATCH(H5,App,0))</f>
        <v>17990</v>
      </c>
    </row>
    <row r="10" spans="1:8" x14ac:dyDescent="0.25">
      <c r="A10" s="9" t="s">
        <v>13</v>
      </c>
      <c r="B10" s="9" t="s">
        <v>14</v>
      </c>
      <c r="C10" s="10">
        <v>14432</v>
      </c>
      <c r="D10" s="10">
        <v>240</v>
      </c>
    </row>
    <row r="11" spans="1:8" x14ac:dyDescent="0.25">
      <c r="A11" s="9" t="s">
        <v>13</v>
      </c>
      <c r="B11" s="9" t="s">
        <v>7</v>
      </c>
      <c r="C11" s="10">
        <v>17990</v>
      </c>
      <c r="D11" s="10">
        <v>1166</v>
      </c>
    </row>
    <row r="12" spans="1:8" x14ac:dyDescent="0.25">
      <c r="A12" s="9" t="s">
        <v>13</v>
      </c>
      <c r="B12" s="9" t="s">
        <v>15</v>
      </c>
      <c r="C12" s="10">
        <v>11022</v>
      </c>
      <c r="D12" s="10">
        <v>550</v>
      </c>
    </row>
    <row r="13" spans="1:8" x14ac:dyDescent="0.25">
      <c r="A13" s="9" t="s">
        <v>16</v>
      </c>
      <c r="B13" s="9" t="s">
        <v>17</v>
      </c>
      <c r="C13" s="10">
        <v>17760</v>
      </c>
      <c r="D13" s="10">
        <v>800</v>
      </c>
      <c r="H13">
        <f>MATCH("Twitter",B6:B16,0)</f>
        <v>8</v>
      </c>
    </row>
    <row r="14" spans="1:8" x14ac:dyDescent="0.25">
      <c r="A14" s="9" t="s">
        <v>16</v>
      </c>
      <c r="B14" s="9" t="s">
        <v>18</v>
      </c>
      <c r="C14" s="10">
        <v>30399.599999999999</v>
      </c>
      <c r="D14" s="10">
        <v>786.8</v>
      </c>
    </row>
    <row r="15" spans="1:8" x14ac:dyDescent="0.25">
      <c r="A15" s="9" t="s">
        <v>16</v>
      </c>
      <c r="B15" s="9" t="s">
        <v>19</v>
      </c>
      <c r="C15" s="10">
        <v>20400</v>
      </c>
      <c r="D15" s="10">
        <v>614.40000000000009</v>
      </c>
    </row>
    <row r="16" spans="1:8" x14ac:dyDescent="0.25">
      <c r="A16" s="9" t="s">
        <v>16</v>
      </c>
      <c r="B16" s="9" t="s">
        <v>20</v>
      </c>
      <c r="C16" s="10">
        <v>60000</v>
      </c>
      <c r="D16" s="10">
        <v>10000</v>
      </c>
    </row>
    <row r="18" spans="1:9" ht="17.25" hidden="1" x14ac:dyDescent="0.3">
      <c r="A18" s="4" t="s">
        <v>21</v>
      </c>
      <c r="B18" s="5"/>
      <c r="C18" s="5"/>
      <c r="D18" s="5"/>
      <c r="E18" s="5"/>
      <c r="F18" s="5"/>
      <c r="G18" s="5"/>
      <c r="H18" s="5"/>
    </row>
    <row r="19" spans="1:9" ht="17.25" hidden="1" x14ac:dyDescent="0.3">
      <c r="A19" s="1"/>
      <c r="B19" s="13"/>
      <c r="C19" s="13"/>
      <c r="D19" s="13"/>
      <c r="E19" s="13"/>
      <c r="F19" s="13"/>
      <c r="G19" s="13"/>
      <c r="H19" s="13"/>
    </row>
    <row r="20" spans="1:9" hidden="1" x14ac:dyDescent="0.25">
      <c r="C20" t="str">
        <f>C21&amp;C22</f>
        <v>ActualRevenue</v>
      </c>
      <c r="D20" t="str">
        <f t="shared" ref="D20:F20" si="0">D21&amp;D22</f>
        <v>ActualProfit</v>
      </c>
      <c r="E20" t="str">
        <f t="shared" si="0"/>
        <v>BudgetRevenue</v>
      </c>
      <c r="F20" t="str">
        <f t="shared" si="0"/>
        <v>BudgetProfit</v>
      </c>
    </row>
    <row r="21" spans="1:9" hidden="1" x14ac:dyDescent="0.25">
      <c r="C21" s="14" t="s">
        <v>22</v>
      </c>
      <c r="D21" s="14" t="s">
        <v>22</v>
      </c>
      <c r="E21" s="14" t="s">
        <v>23</v>
      </c>
      <c r="F21" s="14" t="s">
        <v>23</v>
      </c>
      <c r="H21" s="15" t="s">
        <v>24</v>
      </c>
      <c r="I21" s="15" t="s">
        <v>22</v>
      </c>
    </row>
    <row r="22" spans="1:9" hidden="1" x14ac:dyDescent="0.25">
      <c r="A22" s="14" t="s">
        <v>25</v>
      </c>
      <c r="B22" s="14" t="s">
        <v>26</v>
      </c>
      <c r="C22" s="14" t="s">
        <v>4</v>
      </c>
      <c r="D22" s="14" t="s">
        <v>5</v>
      </c>
      <c r="E22" s="14" t="s">
        <v>4</v>
      </c>
      <c r="F22" s="14" t="s">
        <v>5</v>
      </c>
      <c r="I22" s="16" t="s">
        <v>4</v>
      </c>
    </row>
    <row r="23" spans="1:9" hidden="1" x14ac:dyDescent="0.25">
      <c r="A23" t="s">
        <v>8</v>
      </c>
      <c r="B23" t="s">
        <v>27</v>
      </c>
      <c r="C23" s="17">
        <v>11649</v>
      </c>
      <c r="D23" s="17">
        <v>802</v>
      </c>
      <c r="E23" s="17">
        <v>10593</v>
      </c>
      <c r="F23" s="17">
        <v>554</v>
      </c>
      <c r="H23" s="18" t="s">
        <v>28</v>
      </c>
      <c r="I23" s="19"/>
    </row>
    <row r="24" spans="1:9" hidden="1" x14ac:dyDescent="0.25">
      <c r="A24" t="s">
        <v>8</v>
      </c>
      <c r="B24" t="s">
        <v>29</v>
      </c>
      <c r="C24" s="17">
        <v>7718</v>
      </c>
      <c r="D24" s="17">
        <v>876</v>
      </c>
      <c r="E24" s="17">
        <v>6409</v>
      </c>
      <c r="F24" s="17">
        <v>654</v>
      </c>
    </row>
    <row r="25" spans="1:9" hidden="1" x14ac:dyDescent="0.25">
      <c r="A25" t="s">
        <v>8</v>
      </c>
      <c r="B25" t="s">
        <v>30</v>
      </c>
      <c r="C25" s="17">
        <v>15033</v>
      </c>
      <c r="D25" s="17">
        <v>469</v>
      </c>
      <c r="E25" s="17">
        <v>12724</v>
      </c>
      <c r="F25" s="17">
        <v>530</v>
      </c>
    </row>
    <row r="26" spans="1:9" hidden="1" x14ac:dyDescent="0.25">
      <c r="A26" t="s">
        <v>8</v>
      </c>
      <c r="B26" t="s">
        <v>31</v>
      </c>
      <c r="C26" s="17">
        <v>18700.5</v>
      </c>
      <c r="D26" s="17">
        <v>984.90000000000009</v>
      </c>
      <c r="E26" s="17">
        <v>19101.600000000002</v>
      </c>
      <c r="F26" s="17">
        <v>1302</v>
      </c>
      <c r="H26" s="15" t="s">
        <v>32</v>
      </c>
      <c r="I26" s="20"/>
    </row>
    <row r="27" spans="1:9" hidden="1" x14ac:dyDescent="0.25">
      <c r="A27" t="s">
        <v>13</v>
      </c>
      <c r="B27" t="s">
        <v>28</v>
      </c>
      <c r="C27" s="17">
        <v>14432</v>
      </c>
      <c r="D27" s="17">
        <v>240</v>
      </c>
      <c r="E27" s="17">
        <v>15113</v>
      </c>
      <c r="F27" s="17">
        <v>363</v>
      </c>
      <c r="I27" s="19"/>
    </row>
    <row r="28" spans="1:9" hidden="1" x14ac:dyDescent="0.25">
      <c r="A28" t="s">
        <v>13</v>
      </c>
      <c r="B28" t="s">
        <v>33</v>
      </c>
      <c r="C28" s="17">
        <v>17990</v>
      </c>
      <c r="D28" s="17">
        <v>1166</v>
      </c>
      <c r="E28" s="17">
        <v>18181</v>
      </c>
      <c r="F28" s="17">
        <v>1223</v>
      </c>
    </row>
    <row r="29" spans="1:9" hidden="1" x14ac:dyDescent="0.25">
      <c r="A29" t="s">
        <v>13</v>
      </c>
      <c r="B29" t="s">
        <v>34</v>
      </c>
      <c r="C29" s="17">
        <v>11022</v>
      </c>
      <c r="D29" s="17">
        <v>550</v>
      </c>
      <c r="E29" s="17">
        <v>13112</v>
      </c>
      <c r="F29" s="17">
        <v>474</v>
      </c>
    </row>
    <row r="30" spans="1:9" hidden="1" x14ac:dyDescent="0.25">
      <c r="A30" t="s">
        <v>35</v>
      </c>
      <c r="B30" t="s">
        <v>36</v>
      </c>
      <c r="C30" s="17">
        <v>17760</v>
      </c>
      <c r="D30" s="17">
        <v>800</v>
      </c>
      <c r="E30" s="17">
        <v>16854</v>
      </c>
      <c r="F30" s="17">
        <v>572</v>
      </c>
    </row>
    <row r="31" spans="1:9" hidden="1" x14ac:dyDescent="0.25">
      <c r="A31" t="s">
        <v>35</v>
      </c>
      <c r="B31" t="s">
        <v>37</v>
      </c>
      <c r="C31" s="17">
        <v>30399.599999999999</v>
      </c>
      <c r="D31" s="17">
        <v>786.8</v>
      </c>
      <c r="E31" s="17">
        <v>30237.199999999997</v>
      </c>
      <c r="F31" s="17">
        <v>932.4</v>
      </c>
    </row>
    <row r="32" spans="1:9" hidden="1" x14ac:dyDescent="0.25">
      <c r="A32" t="s">
        <v>35</v>
      </c>
      <c r="B32" t="s">
        <v>38</v>
      </c>
      <c r="C32" s="17">
        <v>20400</v>
      </c>
      <c r="D32" s="17">
        <v>614.40000000000009</v>
      </c>
      <c r="E32" s="17">
        <v>18476.8</v>
      </c>
      <c r="F32" s="17">
        <v>1120</v>
      </c>
    </row>
    <row r="33" hidden="1" x14ac:dyDescent="0.25"/>
    <row r="34" hidden="1" x14ac:dyDescent="0.25"/>
  </sheetData>
  <dataValidations count="4">
    <dataValidation type="list" allowBlank="1" showInputMessage="1" showErrorMessage="1" sqref="H5" xr:uid="{B4E93922-FCAF-404E-BF14-6A7D73BF1182}">
      <formula1>$B$6:$B$16</formula1>
    </dataValidation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2B92-C43C-4BCC-A19F-634F0CE10A81}">
  <sheetPr>
    <tabColor theme="7" tint="-0.249977111117893"/>
  </sheetPr>
  <dimension ref="A1:I34"/>
  <sheetViews>
    <sheetView topLeftCell="A2" zoomScale="120" zoomScaleNormal="120" workbookViewId="0">
      <selection activeCell="H10" sqref="H10"/>
    </sheetView>
  </sheetViews>
  <sheetFormatPr defaultRowHeight="15" x14ac:dyDescent="0.25"/>
  <cols>
    <col min="1" max="1" width="16.140625" customWidth="1"/>
    <col min="2" max="2" width="13.7109375" customWidth="1"/>
    <col min="3" max="3" width="14.5703125" bestFit="1" customWidth="1"/>
    <col min="4" max="4" width="14.28515625" customWidth="1"/>
    <col min="5" max="5" width="15.28515625" bestFit="1" customWidth="1"/>
    <col min="6" max="6" width="12.28515625" bestFit="1" customWidth="1"/>
    <col min="7" max="7" width="14.28515625" customWidth="1"/>
    <col min="8" max="8" width="21.5703125" customWidth="1"/>
  </cols>
  <sheetData>
    <row r="1" spans="1:8" s="1" customFormat="1" ht="15.75" x14ac:dyDescent="0.25">
      <c r="A1" s="1" t="s">
        <v>39</v>
      </c>
      <c r="B1" s="2"/>
      <c r="C1" s="3"/>
    </row>
    <row r="3" spans="1:8" ht="17.25" x14ac:dyDescent="0.3">
      <c r="A3" s="4" t="s">
        <v>1</v>
      </c>
      <c r="B3" s="5"/>
      <c r="C3" s="5"/>
      <c r="D3" s="5"/>
      <c r="E3" s="5"/>
      <c r="F3" s="5"/>
      <c r="G3" s="5"/>
      <c r="H3" s="5"/>
    </row>
    <row r="5" spans="1:8" x14ac:dyDescent="0.25">
      <c r="A5" s="23" t="s">
        <v>2</v>
      </c>
      <c r="B5" s="24" t="s">
        <v>3</v>
      </c>
      <c r="C5" s="25" t="s">
        <v>4</v>
      </c>
      <c r="D5" s="26" t="s">
        <v>5</v>
      </c>
      <c r="G5" s="8" t="s">
        <v>6</v>
      </c>
      <c r="H5" s="6" t="s">
        <v>7</v>
      </c>
    </row>
    <row r="6" spans="1:8" x14ac:dyDescent="0.25">
      <c r="A6" s="21" t="s">
        <v>8</v>
      </c>
      <c r="B6" s="9" t="s">
        <v>9</v>
      </c>
      <c r="C6" s="10">
        <v>11649</v>
      </c>
      <c r="D6" s="22">
        <v>802</v>
      </c>
      <c r="G6" s="11" t="s">
        <v>2</v>
      </c>
      <c r="H6" s="12" t="str">
        <f>_xlfn.XLOOKUP(H5,B6:B17,A6:A17)</f>
        <v>Productivity</v>
      </c>
    </row>
    <row r="7" spans="1:8" x14ac:dyDescent="0.25">
      <c r="A7" s="21" t="s">
        <v>8</v>
      </c>
      <c r="B7" s="9" t="s">
        <v>10</v>
      </c>
      <c r="C7" s="10">
        <v>7718</v>
      </c>
      <c r="D7" s="22">
        <v>876</v>
      </c>
      <c r="G7" s="11" t="s">
        <v>5</v>
      </c>
      <c r="H7" s="10">
        <f>_xlfn.XLOOKUP(H5,App_List[App],App_List[Profit],,0,1)</f>
        <v>1166</v>
      </c>
    </row>
    <row r="8" spans="1:8" x14ac:dyDescent="0.25">
      <c r="A8" s="21" t="s">
        <v>8</v>
      </c>
      <c r="B8" s="9" t="s">
        <v>11</v>
      </c>
      <c r="C8" s="10">
        <v>15033</v>
      </c>
      <c r="D8" s="22">
        <v>469</v>
      </c>
      <c r="G8" s="11"/>
    </row>
    <row r="9" spans="1:8" x14ac:dyDescent="0.25">
      <c r="A9" s="21" t="s">
        <v>8</v>
      </c>
      <c r="B9" s="9" t="s">
        <v>12</v>
      </c>
      <c r="C9" s="10">
        <v>18700.5</v>
      </c>
      <c r="D9" s="22">
        <v>984.90000000000009</v>
      </c>
      <c r="G9" s="11" t="s">
        <v>4</v>
      </c>
      <c r="H9" s="10">
        <f>_xlfn.XLOOKUP(H5,App_List[App],App_List[Revenue],,0,-1)</f>
        <v>50000</v>
      </c>
    </row>
    <row r="10" spans="1:8" x14ac:dyDescent="0.25">
      <c r="A10" s="21" t="s">
        <v>13</v>
      </c>
      <c r="B10" s="9" t="s">
        <v>14</v>
      </c>
      <c r="C10" s="10">
        <v>14432</v>
      </c>
      <c r="D10" s="22">
        <v>240</v>
      </c>
    </row>
    <row r="11" spans="1:8" x14ac:dyDescent="0.25">
      <c r="A11" s="21" t="s">
        <v>13</v>
      </c>
      <c r="B11" s="9" t="s">
        <v>7</v>
      </c>
      <c r="C11" s="10">
        <v>17990</v>
      </c>
      <c r="D11" s="22">
        <v>1166</v>
      </c>
    </row>
    <row r="12" spans="1:8" x14ac:dyDescent="0.25">
      <c r="A12" s="21" t="s">
        <v>13</v>
      </c>
      <c r="B12" s="9" t="s">
        <v>15</v>
      </c>
      <c r="C12" s="10">
        <v>11022</v>
      </c>
      <c r="D12" s="22">
        <v>550</v>
      </c>
    </row>
    <row r="13" spans="1:8" x14ac:dyDescent="0.25">
      <c r="A13" s="21" t="s">
        <v>16</v>
      </c>
      <c r="B13" s="9" t="s">
        <v>17</v>
      </c>
      <c r="C13" s="10">
        <v>17760</v>
      </c>
      <c r="D13" s="22">
        <v>800</v>
      </c>
    </row>
    <row r="14" spans="1:8" x14ac:dyDescent="0.25">
      <c r="A14" s="21" t="s">
        <v>16</v>
      </c>
      <c r="B14" s="9" t="s">
        <v>18</v>
      </c>
      <c r="C14" s="10">
        <v>30399.599999999999</v>
      </c>
      <c r="D14" s="22">
        <v>786.8</v>
      </c>
    </row>
    <row r="15" spans="1:8" x14ac:dyDescent="0.25">
      <c r="A15" s="21" t="s">
        <v>16</v>
      </c>
      <c r="B15" s="9" t="s">
        <v>19</v>
      </c>
      <c r="C15" s="10">
        <v>20400</v>
      </c>
      <c r="D15" s="22">
        <v>614.40000000000009</v>
      </c>
    </row>
    <row r="16" spans="1:8" x14ac:dyDescent="0.25">
      <c r="A16" s="27" t="s">
        <v>16</v>
      </c>
      <c r="B16" s="28" t="s">
        <v>20</v>
      </c>
      <c r="C16" s="29">
        <v>60000</v>
      </c>
      <c r="D16" s="30">
        <v>10000</v>
      </c>
    </row>
    <row r="17" spans="1:9" x14ac:dyDescent="0.25">
      <c r="A17" s="27" t="s">
        <v>35</v>
      </c>
      <c r="B17" s="28" t="s">
        <v>7</v>
      </c>
      <c r="C17" s="29">
        <v>50000</v>
      </c>
      <c r="D17" s="30">
        <v>40000</v>
      </c>
    </row>
    <row r="18" spans="1:9" ht="17.25" hidden="1" x14ac:dyDescent="0.3">
      <c r="A18" s="4" t="s">
        <v>21</v>
      </c>
      <c r="B18" s="5"/>
      <c r="C18" s="5"/>
      <c r="D18" s="5"/>
      <c r="E18" s="5"/>
      <c r="F18" s="5"/>
      <c r="G18" s="5"/>
      <c r="H18" s="5"/>
    </row>
    <row r="19" spans="1:9" ht="17.25" hidden="1" x14ac:dyDescent="0.3">
      <c r="A19" s="1"/>
      <c r="B19" s="13"/>
      <c r="C19" s="13"/>
      <c r="D19" s="13"/>
      <c r="E19" s="13"/>
      <c r="F19" s="13"/>
      <c r="G19" s="13"/>
      <c r="H19" s="13"/>
    </row>
    <row r="20" spans="1:9" hidden="1" x14ac:dyDescent="0.25">
      <c r="C20" t="str">
        <f>C21&amp;C22</f>
        <v>ActualRevenue</v>
      </c>
      <c r="D20" t="str">
        <f t="shared" ref="D20:F20" si="0">D21&amp;D22</f>
        <v>ActualProfit</v>
      </c>
      <c r="E20" t="str">
        <f t="shared" si="0"/>
        <v>BudgetRevenue</v>
      </c>
      <c r="F20" t="str">
        <f t="shared" si="0"/>
        <v>BudgetProfit</v>
      </c>
    </row>
    <row r="21" spans="1:9" hidden="1" x14ac:dyDescent="0.25">
      <c r="C21" s="14" t="s">
        <v>22</v>
      </c>
      <c r="D21" s="14" t="s">
        <v>22</v>
      </c>
      <c r="E21" s="14" t="s">
        <v>23</v>
      </c>
      <c r="F21" s="14" t="s">
        <v>23</v>
      </c>
      <c r="H21" s="15" t="s">
        <v>24</v>
      </c>
      <c r="I21" s="15" t="s">
        <v>22</v>
      </c>
    </row>
    <row r="22" spans="1:9" hidden="1" x14ac:dyDescent="0.25">
      <c r="A22" s="14" t="s">
        <v>25</v>
      </c>
      <c r="B22" s="14" t="s">
        <v>26</v>
      </c>
      <c r="C22" s="14" t="s">
        <v>4</v>
      </c>
      <c r="D22" s="14" t="s">
        <v>5</v>
      </c>
      <c r="E22" s="14" t="s">
        <v>4</v>
      </c>
      <c r="F22" s="14" t="s">
        <v>5</v>
      </c>
      <c r="I22" s="16" t="s">
        <v>4</v>
      </c>
    </row>
    <row r="23" spans="1:9" hidden="1" x14ac:dyDescent="0.25">
      <c r="A23" t="s">
        <v>8</v>
      </c>
      <c r="B23" t="s">
        <v>27</v>
      </c>
      <c r="C23" s="17">
        <v>11649</v>
      </c>
      <c r="D23" s="17">
        <v>802</v>
      </c>
      <c r="E23" s="17">
        <v>10593</v>
      </c>
      <c r="F23" s="17">
        <v>554</v>
      </c>
      <c r="H23" s="18" t="s">
        <v>28</v>
      </c>
      <c r="I23" s="19"/>
    </row>
    <row r="24" spans="1:9" hidden="1" x14ac:dyDescent="0.25">
      <c r="A24" t="s">
        <v>8</v>
      </c>
      <c r="B24" t="s">
        <v>29</v>
      </c>
      <c r="C24" s="17">
        <v>7718</v>
      </c>
      <c r="D24" s="17">
        <v>876</v>
      </c>
      <c r="E24" s="17">
        <v>6409</v>
      </c>
      <c r="F24" s="17">
        <v>654</v>
      </c>
    </row>
    <row r="25" spans="1:9" hidden="1" x14ac:dyDescent="0.25">
      <c r="A25" t="s">
        <v>8</v>
      </c>
      <c r="B25" t="s">
        <v>30</v>
      </c>
      <c r="C25" s="17">
        <v>15033</v>
      </c>
      <c r="D25" s="17">
        <v>469</v>
      </c>
      <c r="E25" s="17">
        <v>12724</v>
      </c>
      <c r="F25" s="17">
        <v>530</v>
      </c>
    </row>
    <row r="26" spans="1:9" hidden="1" x14ac:dyDescent="0.25">
      <c r="A26" t="s">
        <v>8</v>
      </c>
      <c r="B26" t="s">
        <v>31</v>
      </c>
      <c r="C26" s="17">
        <v>18700.5</v>
      </c>
      <c r="D26" s="17">
        <v>984.90000000000009</v>
      </c>
      <c r="E26" s="17">
        <v>19101.600000000002</v>
      </c>
      <c r="F26" s="17">
        <v>1302</v>
      </c>
      <c r="H26" s="15" t="s">
        <v>32</v>
      </c>
      <c r="I26" s="20"/>
    </row>
    <row r="27" spans="1:9" hidden="1" x14ac:dyDescent="0.25">
      <c r="A27" t="s">
        <v>13</v>
      </c>
      <c r="B27" t="s">
        <v>28</v>
      </c>
      <c r="C27" s="17">
        <v>14432</v>
      </c>
      <c r="D27" s="17">
        <v>240</v>
      </c>
      <c r="E27" s="17">
        <v>15113</v>
      </c>
      <c r="F27" s="17">
        <v>363</v>
      </c>
      <c r="I27" s="19"/>
    </row>
    <row r="28" spans="1:9" hidden="1" x14ac:dyDescent="0.25">
      <c r="A28" t="s">
        <v>13</v>
      </c>
      <c r="B28" t="s">
        <v>33</v>
      </c>
      <c r="C28" s="17">
        <v>17990</v>
      </c>
      <c r="D28" s="17">
        <v>1166</v>
      </c>
      <c r="E28" s="17">
        <v>18181</v>
      </c>
      <c r="F28" s="17">
        <v>1223</v>
      </c>
    </row>
    <row r="29" spans="1:9" hidden="1" x14ac:dyDescent="0.25">
      <c r="A29" t="s">
        <v>13</v>
      </c>
      <c r="B29" t="s">
        <v>34</v>
      </c>
      <c r="C29" s="17">
        <v>11022</v>
      </c>
      <c r="D29" s="17">
        <v>550</v>
      </c>
      <c r="E29" s="17">
        <v>13112</v>
      </c>
      <c r="F29" s="17">
        <v>474</v>
      </c>
    </row>
    <row r="30" spans="1:9" hidden="1" x14ac:dyDescent="0.25">
      <c r="A30" t="s">
        <v>35</v>
      </c>
      <c r="B30" t="s">
        <v>36</v>
      </c>
      <c r="C30" s="17">
        <v>17760</v>
      </c>
      <c r="D30" s="17">
        <v>800</v>
      </c>
      <c r="E30" s="17">
        <v>16854</v>
      </c>
      <c r="F30" s="17">
        <v>572</v>
      </c>
    </row>
    <row r="31" spans="1:9" hidden="1" x14ac:dyDescent="0.25">
      <c r="A31" t="s">
        <v>35</v>
      </c>
      <c r="B31" t="s">
        <v>37</v>
      </c>
      <c r="C31" s="17">
        <v>30399.599999999999</v>
      </c>
      <c r="D31" s="17">
        <v>786.8</v>
      </c>
      <c r="E31" s="17">
        <v>30237.199999999997</v>
      </c>
      <c r="F31" s="17">
        <v>932.4</v>
      </c>
    </row>
    <row r="32" spans="1:9" hidden="1" x14ac:dyDescent="0.25">
      <c r="A32" t="s">
        <v>35</v>
      </c>
      <c r="B32" t="s">
        <v>38</v>
      </c>
      <c r="C32" s="17">
        <v>20400</v>
      </c>
      <c r="D32" s="17">
        <v>614.40000000000009</v>
      </c>
      <c r="E32" s="17">
        <v>18476.8</v>
      </c>
      <c r="F32" s="17">
        <v>1120</v>
      </c>
    </row>
    <row r="33" hidden="1" x14ac:dyDescent="0.25"/>
    <row r="34" hidden="1" x14ac:dyDescent="0.25"/>
  </sheetData>
  <dataValidations count="4">
    <dataValidation type="list" allowBlank="1" showInputMessage="1" showErrorMessage="1" sqref="I22" xr:uid="{2A763D57-0C6F-41D6-929C-0F221E4331EF}">
      <formula1>$C$22:$D$22</formula1>
    </dataValidation>
    <dataValidation type="list" allowBlank="1" showInputMessage="1" showErrorMessage="1" sqref="H23" xr:uid="{F5301BD9-4104-43DA-AEBC-BE7B95789327}">
      <formula1>$B$22:$B$31</formula1>
    </dataValidation>
    <dataValidation type="list" allowBlank="1" showInputMessage="1" showErrorMessage="1" sqref="I21" xr:uid="{67C5D584-A2E8-432A-8652-B90C09F3319E}">
      <formula1>$D$21:$E$21</formula1>
    </dataValidation>
    <dataValidation type="list" allowBlank="1" showInputMessage="1" showErrorMessage="1" sqref="H5" xr:uid="{0846FC1D-3B0D-454B-AC5A-50035A43CD76}">
      <formula1>$B$6:$B$17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0B3B8-9743-421A-8798-0C2F589B06C5}">
  <dimension ref="A1:I23"/>
  <sheetViews>
    <sheetView tabSelected="1" workbookViewId="0">
      <selection activeCell="F19" sqref="F19"/>
    </sheetView>
  </sheetViews>
  <sheetFormatPr defaultRowHeight="14.25" x14ac:dyDescent="0.2"/>
  <cols>
    <col min="1" max="1" width="19" style="33" customWidth="1"/>
    <col min="2" max="2" width="15" style="33" customWidth="1"/>
    <col min="3" max="3" width="14.7109375" style="33" customWidth="1"/>
    <col min="4" max="4" width="11.140625" style="33" bestFit="1" customWidth="1"/>
    <col min="5" max="5" width="14.140625" style="33" customWidth="1"/>
    <col min="6" max="6" width="18.28515625" style="33" customWidth="1"/>
    <col min="7" max="7" width="9.140625" style="33"/>
    <col min="8" max="8" width="11.7109375" style="33" bestFit="1" customWidth="1"/>
    <col min="9" max="9" width="18.5703125" style="33" customWidth="1"/>
    <col min="10" max="16384" width="9.140625" style="33"/>
  </cols>
  <sheetData>
    <row r="1" spans="1:9" s="31" customFormat="1" ht="15" x14ac:dyDescent="0.2">
      <c r="A1" s="31" t="s">
        <v>41</v>
      </c>
    </row>
    <row r="4" spans="1:9" ht="15" x14ac:dyDescent="0.25">
      <c r="A4" s="32" t="s">
        <v>42</v>
      </c>
      <c r="B4" s="32" t="s">
        <v>43</v>
      </c>
      <c r="C4" s="32" t="s">
        <v>44</v>
      </c>
      <c r="H4" s="34" t="s">
        <v>42</v>
      </c>
      <c r="I4" s="35" t="s">
        <v>45</v>
      </c>
    </row>
    <row r="5" spans="1:9" ht="15" x14ac:dyDescent="0.25">
      <c r="A5" s="33" t="s">
        <v>45</v>
      </c>
      <c r="B5" s="33" t="s">
        <v>46</v>
      </c>
      <c r="C5" s="36">
        <v>55328</v>
      </c>
    </row>
    <row r="6" spans="1:9" ht="15" x14ac:dyDescent="0.25">
      <c r="A6" s="33" t="s">
        <v>47</v>
      </c>
      <c r="B6" s="33" t="s">
        <v>40</v>
      </c>
      <c r="C6" s="36">
        <v>26567</v>
      </c>
      <c r="H6" s="34" t="s">
        <v>43</v>
      </c>
      <c r="I6" s="35" t="str">
        <f>_xlfn.XLOOKUP(I4,A5:A15,B5:B15,,0,1)</f>
        <v>IT</v>
      </c>
    </row>
    <row r="7" spans="1:9" ht="15" x14ac:dyDescent="0.25">
      <c r="A7" s="33" t="s">
        <v>48</v>
      </c>
      <c r="B7" s="33" t="s">
        <v>40</v>
      </c>
      <c r="C7" s="36">
        <v>49938</v>
      </c>
      <c r="H7" s="34" t="s">
        <v>44</v>
      </c>
      <c r="I7" s="35">
        <f>INDEX(C5:C15,MATCH(I4,A5:A15,0))</f>
        <v>55328</v>
      </c>
    </row>
    <row r="8" spans="1:9" ht="15" x14ac:dyDescent="0.25">
      <c r="A8" s="33" t="s">
        <v>49</v>
      </c>
      <c r="B8" s="33" t="s">
        <v>50</v>
      </c>
      <c r="C8" s="36">
        <v>35228</v>
      </c>
    </row>
    <row r="9" spans="1:9" ht="15" x14ac:dyDescent="0.25">
      <c r="A9" s="33" t="s">
        <v>51</v>
      </c>
      <c r="B9" s="33" t="s">
        <v>50</v>
      </c>
      <c r="C9" s="36">
        <v>30716</v>
      </c>
    </row>
    <row r="10" spans="1:9" ht="15" x14ac:dyDescent="0.25">
      <c r="A10" s="33" t="s">
        <v>52</v>
      </c>
      <c r="B10" s="33" t="s">
        <v>53</v>
      </c>
      <c r="C10" s="36">
        <v>33361</v>
      </c>
    </row>
    <row r="11" spans="1:9" ht="15" x14ac:dyDescent="0.25">
      <c r="A11" s="33" t="s">
        <v>54</v>
      </c>
      <c r="B11" s="33" t="s">
        <v>46</v>
      </c>
      <c r="C11" s="36">
        <v>31815</v>
      </c>
    </row>
    <row r="12" spans="1:9" ht="15" x14ac:dyDescent="0.25">
      <c r="A12" s="33" t="s">
        <v>55</v>
      </c>
      <c r="B12" s="33" t="s">
        <v>46</v>
      </c>
      <c r="C12" s="36">
        <v>34222</v>
      </c>
    </row>
    <row r="13" spans="1:9" ht="15" x14ac:dyDescent="0.25">
      <c r="A13" s="33" t="s">
        <v>56</v>
      </c>
      <c r="B13" s="33" t="s">
        <v>53</v>
      </c>
      <c r="C13" s="36">
        <v>33219</v>
      </c>
    </row>
    <row r="14" spans="1:9" ht="15" x14ac:dyDescent="0.25">
      <c r="A14" s="33" t="s">
        <v>57</v>
      </c>
      <c r="B14" s="33" t="s">
        <v>40</v>
      </c>
      <c r="C14" s="36">
        <v>55619</v>
      </c>
    </row>
    <row r="15" spans="1:9" ht="15" x14ac:dyDescent="0.25">
      <c r="A15" s="33" t="s">
        <v>58</v>
      </c>
      <c r="B15" s="33" t="s">
        <v>50</v>
      </c>
      <c r="C15" s="36">
        <v>50441</v>
      </c>
    </row>
    <row r="16" spans="1:9" ht="15" x14ac:dyDescent="0.25">
      <c r="A16" s="33" t="s">
        <v>59</v>
      </c>
      <c r="B16" s="33" t="s">
        <v>50</v>
      </c>
      <c r="C16" s="36">
        <v>45263</v>
      </c>
    </row>
    <row r="17" spans="1:3" ht="15" x14ac:dyDescent="0.25">
      <c r="A17" s="33" t="s">
        <v>59</v>
      </c>
      <c r="B17" s="33" t="s">
        <v>50</v>
      </c>
      <c r="C17" s="36">
        <v>40085</v>
      </c>
    </row>
    <row r="18" spans="1:3" ht="15" x14ac:dyDescent="0.25">
      <c r="A18" s="33" t="s">
        <v>59</v>
      </c>
      <c r="B18" s="33" t="s">
        <v>50</v>
      </c>
      <c r="C18" s="36">
        <v>34907</v>
      </c>
    </row>
    <row r="19" spans="1:3" ht="15" x14ac:dyDescent="0.25">
      <c r="A19" s="33" t="s">
        <v>58</v>
      </c>
      <c r="B19" s="33" t="s">
        <v>50</v>
      </c>
      <c r="C19" s="36">
        <v>29729</v>
      </c>
    </row>
    <row r="20" spans="1:3" ht="15" x14ac:dyDescent="0.25">
      <c r="A20" s="33" t="s">
        <v>58</v>
      </c>
      <c r="B20" s="33" t="s">
        <v>50</v>
      </c>
      <c r="C20" s="36">
        <v>24551</v>
      </c>
    </row>
    <row r="21" spans="1:3" ht="15" x14ac:dyDescent="0.25">
      <c r="A21" s="33" t="s">
        <v>51</v>
      </c>
      <c r="B21" s="33" t="s">
        <v>50</v>
      </c>
      <c r="C21" s="36">
        <v>24551</v>
      </c>
    </row>
    <row r="22" spans="1:3" ht="15" x14ac:dyDescent="0.25">
      <c r="A22" s="37" t="s">
        <v>60</v>
      </c>
      <c r="B22" s="37" t="s">
        <v>46</v>
      </c>
      <c r="C22" s="36">
        <v>25000</v>
      </c>
    </row>
    <row r="23" spans="1:3" ht="15" x14ac:dyDescent="0.25">
      <c r="A23" s="37" t="s">
        <v>61</v>
      </c>
      <c r="B23" s="37"/>
      <c r="C23" s="36"/>
    </row>
  </sheetData>
  <dataValidations count="1">
    <dataValidation type="list" allowBlank="1" showInputMessage="1" showErrorMessage="1" sqref="I4" xr:uid="{F576585D-8DD9-40D2-BBE6-034D88C068A0}">
      <formula1>$A$5:$A$23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B8877E-E82A-4FCB-B699-0F92DC9A0D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B9365-D0CA-44D8-9EA1-624D926D5858}">
  <ds:schemaRefs>
    <ds:schemaRef ds:uri="http://schemas.microsoft.com/office/2006/metadata/properties"/>
    <ds:schemaRef ds:uri="http://schemas.microsoft.com/office/infopath/2007/PartnerControls"/>
    <ds:schemaRef ds:uri="92b31412-8c8f-44f1-a883-141cef3f34cc"/>
    <ds:schemaRef ds:uri="92e4be8c-5aca-45ec-8e17-deab1f90d7c8"/>
  </ds:schemaRefs>
</ds:datastoreItem>
</file>

<file path=customXml/itemProps3.xml><?xml version="1.0" encoding="utf-8"?>
<ds:datastoreItem xmlns:ds="http://schemas.openxmlformats.org/officeDocument/2006/customXml" ds:itemID="{47C9EABB-4209-4965-8606-71CEE927B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4be8c-5aca-45ec-8e17-deab1f90d7c8"/>
    <ds:schemaRef ds:uri="92b31412-8c8f-44f1-a883-141cef3f3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 - INDEX and MATCH</vt:lpstr>
      <vt:lpstr>B- XLOOKUP</vt:lpstr>
      <vt:lpstr>C-Create Drop Down List</vt:lpstr>
      <vt:lpstr>App</vt:lpstr>
      <vt:lpstr>Category</vt:lpstr>
      <vt:lpstr>Profit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Said Fawzy</cp:lastModifiedBy>
  <dcterms:created xsi:type="dcterms:W3CDTF">2022-01-07T01:38:09Z</dcterms:created>
  <dcterms:modified xsi:type="dcterms:W3CDTF">2025-04-30T05:17:19Z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