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upervisao\Documents\docs\helpers\vipapp\quickwork\"/>
    </mc:Choice>
  </mc:AlternateContent>
  <xr:revisionPtr revIDLastSave="0" documentId="13_ncr:1_{F0454499-9957-4CF8-BFD9-FEAD5768E2A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Sheet1!$C$1:$F$16</definedName>
  </definedNames>
  <calcPr calcId="191029"/>
</workbook>
</file>

<file path=xl/calcChain.xml><?xml version="1.0" encoding="utf-8"?>
<calcChain xmlns="http://schemas.openxmlformats.org/spreadsheetml/2006/main">
  <c r="K16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<sst xmlns="http://schemas.openxmlformats.org/spreadsheetml/2006/main" count="196" uniqueCount="146">
  <si>
    <t>code</t>
  </si>
  <si>
    <t>date</t>
  </si>
  <si>
    <t>description</t>
  </si>
  <si>
    <t>5601226041669</t>
  </si>
  <si>
    <t>04/10/2023</t>
  </si>
  <si>
    <t>Ucal Choc Pet  1L</t>
  </si>
  <si>
    <t>5601226003469</t>
  </si>
  <si>
    <t>Ucal Leite Choco 250ml</t>
  </si>
  <si>
    <t>Parmalat Bechamel 200ml</t>
  </si>
  <si>
    <t>120</t>
  </si>
  <si>
    <t>5603089000661</t>
  </si>
  <si>
    <t>Parmalat Bechamel 500ml</t>
  </si>
  <si>
    <t>5603089007738</t>
  </si>
  <si>
    <t>930</t>
  </si>
  <si>
    <t>Natas Parmalat Bechamel s/ gluten 500ml</t>
  </si>
  <si>
    <t>5603089000128</t>
  </si>
  <si>
    <t>PARMALAT LEITE C/ CHOCOLATE 200ML</t>
  </si>
  <si>
    <t>5601049141287</t>
  </si>
  <si>
    <t>Leite c/ chocolate Mimosa 200ml</t>
  </si>
  <si>
    <t>5603722501906</t>
  </si>
  <si>
    <t>Leite c/ chocolate Mimosa Lite Gordo 200ml</t>
  </si>
  <si>
    <t>5601049132995</t>
  </si>
  <si>
    <t>Leite UHT Tetra Meio Gordo 1L</t>
  </si>
  <si>
    <t>105</t>
  </si>
  <si>
    <t>5601049131998</t>
  </si>
  <si>
    <t>Leite Uht bem essencial exportacao Gordo 1L</t>
  </si>
  <si>
    <t>5601049164286</t>
  </si>
  <si>
    <t>Leite Uht Meio Gordo 200ml</t>
  </si>
  <si>
    <t>5601049612336</t>
  </si>
  <si>
    <t>Manteiga c/ sal Mimosa 250g</t>
  </si>
  <si>
    <t>5603722505775</t>
  </si>
  <si>
    <t>Manteiga s/ sal Mimosa 250g</t>
  </si>
  <si>
    <t>5601049213281</t>
  </si>
  <si>
    <t>Natas Mimosa 1L</t>
  </si>
  <si>
    <t>5603722506956</t>
  </si>
  <si>
    <t>Queijo Primor 350g</t>
  </si>
  <si>
    <t>181,76</t>
  </si>
  <si>
    <t>90,92</t>
  </si>
  <si>
    <t>71,97</t>
  </si>
  <si>
    <t>218,36</t>
  </si>
  <si>
    <t>22,93</t>
  </si>
  <si>
    <t>125,86</t>
  </si>
  <si>
    <t>27,84</t>
  </si>
  <si>
    <t>111,96</t>
  </si>
  <si>
    <t>83,52</t>
  </si>
  <si>
    <t>234,99</t>
  </si>
  <si>
    <t>585,00</t>
  </si>
  <si>
    <t>607,40</t>
  </si>
  <si>
    <t>464,58</t>
  </si>
  <si>
    <t>575,06</t>
  </si>
  <si>
    <t>OLD</t>
  </si>
  <si>
    <t>291,66</t>
  </si>
  <si>
    <t>83,95</t>
  </si>
  <si>
    <t>228,33</t>
  </si>
  <si>
    <t>194,16</t>
  </si>
  <si>
    <t>50,74</t>
  </si>
  <si>
    <t>40,46</t>
  </si>
  <si>
    <t>47,18</t>
  </si>
  <si>
    <t>119,16</t>
  </si>
  <si>
    <t>40,50</t>
  </si>
  <si>
    <t>239,16</t>
  </si>
  <si>
    <t>457,50</t>
  </si>
  <si>
    <t>5603089001125</t>
  </si>
  <si>
    <t>QTY</t>
  </si>
  <si>
    <t>NEW</t>
  </si>
  <si>
    <t>PRECO /CX</t>
  </si>
  <si>
    <t>PACKG</t>
  </si>
  <si>
    <t>DESCRICAO</t>
  </si>
  <si>
    <t>BARCODE</t>
  </si>
  <si>
    <t>20</t>
  </si>
  <si>
    <t>CX</t>
  </si>
  <si>
    <t>50</t>
  </si>
  <si>
    <t>5601226041690</t>
  </si>
  <si>
    <t>UCAL LEITE M/G 0% LACT 1000MLx6</t>
  </si>
  <si>
    <t>10</t>
  </si>
  <si>
    <t>1,040.00</t>
  </si>
  <si>
    <t>PARMALAT NATA UHT P/BATER 500 MLx</t>
  </si>
  <si>
    <t>8</t>
  </si>
  <si>
    <t>1,500.00</t>
  </si>
  <si>
    <t>15</t>
  </si>
  <si>
    <t>Agros Leite UHT Magro 1L</t>
  </si>
  <si>
    <t>715.00</t>
  </si>
  <si>
    <t>5601018003103</t>
  </si>
  <si>
    <t>Gresso Leite UHT Gordo 1L:</t>
  </si>
  <si>
    <t>695.00</t>
  </si>
  <si>
    <t>5</t>
  </si>
  <si>
    <t>5601018003509</t>
  </si>
  <si>
    <t>Leite Gresso UHT Magro 1Lx</t>
  </si>
  <si>
    <t>5601018003301</t>
  </si>
  <si>
    <t>Leite Gresso UHT Meio Gordo 1Lx</t>
  </si>
  <si>
    <t>615.00</t>
  </si>
  <si>
    <t>5603722520426</t>
  </si>
  <si>
    <t>Leite Proteina Mimosa Morango 250 ml x 24</t>
  </si>
  <si>
    <t>2,005.00</t>
  </si>
  <si>
    <t>630.00</t>
  </si>
  <si>
    <t>5601049133992</t>
  </si>
  <si>
    <t>Leite UHT bem essencial Magro 1L 6</t>
  </si>
  <si>
    <t>5601192102104</t>
  </si>
  <si>
    <t>Leite UHT Gordo 6 X 1L Agros</t>
  </si>
  <si>
    <t>5601049194283</t>
  </si>
  <si>
    <t>Leite UHT Magro 200 ml x 30</t>
  </si>
  <si>
    <t>1,215.00</t>
  </si>
  <si>
    <t>5601192102203</t>
  </si>
  <si>
    <t>Leite UHT Meio Gordo 6 x1L Agros</t>
  </si>
  <si>
    <t>5603722520976</t>
  </si>
  <si>
    <t>Mant C/Sal Mim 100x8g(8,8€/kgx0,80Kg=7,04€)</t>
  </si>
  <si>
    <t>2,085.00</t>
  </si>
  <si>
    <t>5601049214332</t>
  </si>
  <si>
    <t>Mimosa Chantilly 250gr</t>
  </si>
  <si>
    <t>3,795.00</t>
  </si>
  <si>
    <t>5603722492754</t>
  </si>
  <si>
    <t>Mimosa Leite Condensado 397g 12</t>
  </si>
  <si>
    <t>1,940.00</t>
  </si>
  <si>
    <t>5603722514340</t>
  </si>
  <si>
    <t>Mimosa Leite Condensado Cozido 385g x 12</t>
  </si>
  <si>
    <t>2,020.00</t>
  </si>
  <si>
    <t>5603722506949</t>
  </si>
  <si>
    <t>Quei. Flam. 1/2 bola 700g PR X 12</t>
  </si>
  <si>
    <t>48</t>
  </si>
  <si>
    <t>675.00</t>
  </si>
  <si>
    <t/>
  </si>
  <si>
    <t>mimosa kg-1</t>
  </si>
  <si>
    <t>Quei. Flam. Barra Mimo (€7,315/Kg*10,50Kg=€76,808</t>
  </si>
  <si>
    <t>112.73</t>
  </si>
  <si>
    <t>835.00</t>
  </si>
  <si>
    <t>kg</t>
  </si>
  <si>
    <t>primor kg</t>
  </si>
  <si>
    <t>Quei. Flam. Barra Prim (€7,315/Kg*10,50Kg=€76,808)</t>
  </si>
  <si>
    <t>109.77</t>
  </si>
  <si>
    <t>860.00</t>
  </si>
  <si>
    <t>casteloes kg</t>
  </si>
  <si>
    <t>Queij Pimentão Esp.Peq. Castel. (€9,35/Kg x 4Kg = €</t>
  </si>
  <si>
    <t>17.13</t>
  </si>
  <si>
    <t>1,070.00</t>
  </si>
  <si>
    <t>milhafre kg</t>
  </si>
  <si>
    <t>Queij. Prat Int .Milhafre (€9,35/Kg*6,9Kg=64,515€)</t>
  </si>
  <si>
    <t>20.74</t>
  </si>
  <si>
    <t>1,145.00</t>
  </si>
  <si>
    <t>5603722514258</t>
  </si>
  <si>
    <t>Queij. Prat Md.Met.575gr Cast. X 16</t>
  </si>
  <si>
    <t>mimosa kg-2</t>
  </si>
  <si>
    <t>Queij. -50% Flam Barra Mim (€7,70/Kg</t>
  </si>
  <si>
    <t>108</t>
  </si>
  <si>
    <t>875.00</t>
  </si>
  <si>
    <t>5601192102302'</t>
  </si>
  <si>
    <t>5603089007370'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</si>
</sst>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hair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hair">
        <color theme="0" tint="-0.499984740745262"/>
      </bottom>
      <diagonal/>
    </border>
    <border>
      <left style="thin">
        <color auto="1"/>
      </left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9" fontId="0" fillId="0" borderId="0" xfId="0" applyNumberFormat="1"/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3" xfId="0" applyBorder="1"/>
    <xf numFmtId="0" fontId="0" fillId="0" borderId="6" xfId="0" applyBorder="1"/>
  </cellXfs>
  <cellStyles count="1">
    <cellStyle name="Normal" xfId="0" builtinId="0"/>
  </cellStyles>
  <dxfs count="1">
    <dxf>
      <font>
        <strike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pervisao\Downloads\WhatsApp%20Image%202023-10-04%20at%206.27.23%20AM.jpeg.xlsx" TargetMode="External"/><Relationship Id="rId1" Type="http://schemas.openxmlformats.org/officeDocument/2006/relationships/externalLinkPath" Target="/Users/Supervisao/Downloads/WhatsApp%20Image%202023-10-04%20at%206.27.23%20AM.jp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-1_table-1"/>
    </sheetNames>
    <sheetDataSet>
      <sheetData sheetId="0">
        <row r="2">
          <cell r="A2" t="str">
            <v>5601226041669</v>
          </cell>
          <cell r="B2" t="str">
            <v>Ucal Choc Pet 6x1Lt</v>
          </cell>
          <cell r="C2" t="str">
            <v>20</v>
          </cell>
          <cell r="D2" t="str">
            <v>1,750.00</v>
          </cell>
          <cell r="E2" t="str">
            <v>CX</v>
          </cell>
        </row>
        <row r="3">
          <cell r="A3" t="str">
            <v>5601226003469</v>
          </cell>
          <cell r="B3" t="str">
            <v>UCAL LEITE CHOC 250 MLx 24</v>
          </cell>
          <cell r="C3" t="str">
            <v>50</v>
          </cell>
          <cell r="D3" t="str">
            <v>2,015.00</v>
          </cell>
          <cell r="E3" t="str">
            <v>CX</v>
          </cell>
        </row>
        <row r="4">
          <cell r="A4" t="str">
            <v>5601226041690</v>
          </cell>
          <cell r="B4" t="str">
            <v>UCAL LEITE M/G 0% LACT 1000MLx6</v>
          </cell>
          <cell r="C4" t="str">
            <v>10</v>
          </cell>
          <cell r="D4" t="str">
            <v>1,040.00</v>
          </cell>
          <cell r="E4" t="str">
            <v>CX</v>
          </cell>
        </row>
        <row r="5">
          <cell r="A5" t="str">
            <v>5603089001125</v>
          </cell>
          <cell r="B5" t="str">
            <v>PARMALAT BECHAMEL 200 MLX</v>
          </cell>
          <cell r="C5" t="str">
            <v>10</v>
          </cell>
          <cell r="D5" t="str">
            <v>2,880.00</v>
          </cell>
          <cell r="E5" t="str">
            <v>CX</v>
          </cell>
        </row>
        <row r="6">
          <cell r="A6" t="str">
            <v>5603089000661</v>
          </cell>
          <cell r="B6" t="str">
            <v>PARMALAT BECHAMEL 500 MLX 6</v>
          </cell>
          <cell r="C6" t="str">
            <v>10</v>
          </cell>
          <cell r="D6" t="str">
            <v>1,370.00</v>
          </cell>
          <cell r="E6" t="str">
            <v>CX</v>
          </cell>
        </row>
        <row r="7">
          <cell r="A7" t="str">
            <v>5603089007370</v>
          </cell>
          <cell r="B7" t="str">
            <v>PARMALAT NATA UHT P/BATER 500 MLx</v>
          </cell>
          <cell r="C7" t="str">
            <v>8</v>
          </cell>
          <cell r="D7" t="str">
            <v>1,500.00</v>
          </cell>
          <cell r="E7" t="str">
            <v>CX</v>
          </cell>
        </row>
        <row r="8">
          <cell r="A8" t="str">
            <v>5603089007738</v>
          </cell>
          <cell r="B8" t="str">
            <v>PARMALAT BECHAMEL S/ GLUTEN 500MLx</v>
          </cell>
          <cell r="C8" t="str">
            <v>10</v>
          </cell>
          <cell r="D8" t="str">
            <v>1,165.00</v>
          </cell>
          <cell r="E8" t="str">
            <v>CX</v>
          </cell>
        </row>
        <row r="9">
          <cell r="A9" t="str">
            <v>5603089000128</v>
          </cell>
          <cell r="B9" t="str">
            <v>PARMALAT LEITE C/ CHOC 200 ML 27</v>
          </cell>
          <cell r="C9" t="str">
            <v>15</v>
          </cell>
          <cell r="D9" t="str">
            <v>1,370.00</v>
          </cell>
          <cell r="E9" t="str">
            <v>CX</v>
          </cell>
        </row>
        <row r="10">
          <cell r="A10" t="str">
            <v>5601192102302</v>
          </cell>
          <cell r="B10" t="str">
            <v>Agros Leite UHT Magro 1L</v>
          </cell>
          <cell r="C10" t="str">
            <v>10</v>
          </cell>
          <cell r="D10" t="str">
            <v>715.00</v>
          </cell>
          <cell r="E10" t="str">
            <v>CX</v>
          </cell>
        </row>
        <row r="11">
          <cell r="A11" t="str">
            <v>5601018003103</v>
          </cell>
          <cell r="B11" t="str">
            <v>Gresso Leite UHT Gordo 1L:</v>
          </cell>
          <cell r="C11" t="str">
            <v>10</v>
          </cell>
          <cell r="D11" t="str">
            <v>695.00</v>
          </cell>
          <cell r="E11" t="str">
            <v>CX</v>
          </cell>
        </row>
        <row r="12">
          <cell r="A12" t="str">
            <v>5601049141287</v>
          </cell>
          <cell r="B12" t="str">
            <v>Leite c/ Chocolate Mimosa 200 ml 32</v>
          </cell>
          <cell r="C12" t="str">
            <v>20</v>
          </cell>
          <cell r="D12" t="str">
            <v>1,295.00</v>
          </cell>
          <cell r="E12" t="str">
            <v>CX</v>
          </cell>
        </row>
        <row r="13">
          <cell r="A13" t="str">
            <v>5603722501906</v>
          </cell>
          <cell r="B13" t="str">
            <v>Leite c/ Chocolate Mimosa Light 200 mlx 32</v>
          </cell>
          <cell r="C13" t="str">
            <v>5</v>
          </cell>
          <cell r="D13" t="str">
            <v>1,510.00</v>
          </cell>
          <cell r="E13" t="str">
            <v>CX</v>
          </cell>
        </row>
        <row r="14">
          <cell r="A14" t="str">
            <v>5601018003509</v>
          </cell>
          <cell r="B14" t="str">
            <v>Leite Gresso UHT Magro 1Lx</v>
          </cell>
          <cell r="C14" t="str">
            <v>10</v>
          </cell>
          <cell r="D14" t="str">
            <v>695.00</v>
          </cell>
          <cell r="E14" t="str">
            <v>CX</v>
          </cell>
        </row>
        <row r="15">
          <cell r="A15" t="str">
            <v>5601018003301</v>
          </cell>
          <cell r="B15" t="str">
            <v>Leite Gresso UHT Meio Gordo 1Lx</v>
          </cell>
          <cell r="C15" t="str">
            <v>10</v>
          </cell>
          <cell r="D15" t="str">
            <v>615.00</v>
          </cell>
          <cell r="E15" t="str">
            <v>CX</v>
          </cell>
        </row>
        <row r="16">
          <cell r="A16" t="str">
            <v>5603722520426</v>
          </cell>
          <cell r="B16" t="str">
            <v>Leite Proteina Mimosa Morango 250 ml x 24</v>
          </cell>
          <cell r="C16" t="str">
            <v>5</v>
          </cell>
          <cell r="D16" t="str">
            <v>2,005.00</v>
          </cell>
          <cell r="E16" t="str">
            <v>CX</v>
          </cell>
        </row>
        <row r="17">
          <cell r="A17" t="str">
            <v>5601049132995</v>
          </cell>
          <cell r="B17" t="str">
            <v>Leite UHT BE Meio Gordo 1Lx 6</v>
          </cell>
          <cell r="C17" t="str">
            <v>100</v>
          </cell>
          <cell r="D17" t="str">
            <v>630.00</v>
          </cell>
          <cell r="E17" t="str">
            <v>CX</v>
          </cell>
        </row>
        <row r="18">
          <cell r="A18" t="str">
            <v>5601049131998</v>
          </cell>
          <cell r="B18" t="str">
            <v>Leite UHT bem essencial exportação Gordo 1Lx</v>
          </cell>
          <cell r="C18" t="str">
            <v>50</v>
          </cell>
          <cell r="D18" t="str">
            <v>715.00</v>
          </cell>
          <cell r="E18" t="str">
            <v>CX</v>
          </cell>
        </row>
        <row r="19">
          <cell r="A19" t="str">
            <v>5601049133992</v>
          </cell>
          <cell r="B19" t="str">
            <v>Leite UHT bem essencial Magro 1L 6</v>
          </cell>
          <cell r="C19" t="str">
            <v>50</v>
          </cell>
          <cell r="D19" t="str">
            <v>695.00</v>
          </cell>
          <cell r="E19" t="str">
            <v>CX</v>
          </cell>
        </row>
        <row r="20">
          <cell r="A20" t="str">
            <v>5601192102104</v>
          </cell>
          <cell r="B20" t="str">
            <v>Leite UHT Gordo 6 X 1L Agros</v>
          </cell>
          <cell r="C20" t="str">
            <v>10</v>
          </cell>
          <cell r="D20" t="str">
            <v>715.00</v>
          </cell>
          <cell r="E20" t="str">
            <v>CX</v>
          </cell>
        </row>
        <row r="21">
          <cell r="A21" t="str">
            <v>5601049194283</v>
          </cell>
          <cell r="B21" t="str">
            <v>Leite UHT Magro 200 ml x 30</v>
          </cell>
          <cell r="C21" t="str">
            <v>20</v>
          </cell>
          <cell r="D21" t="str">
            <v>1,215.00</v>
          </cell>
          <cell r="E21" t="str">
            <v>CX</v>
          </cell>
        </row>
        <row r="22">
          <cell r="A22" t="str">
            <v>5601049164286</v>
          </cell>
          <cell r="B22" t="str">
            <v>Leite UHT Meio Gordo 200 ml X 30</v>
          </cell>
          <cell r="C22" t="str">
            <v>35</v>
          </cell>
          <cell r="D22" t="str">
            <v>1,215.00</v>
          </cell>
          <cell r="E22" t="str">
            <v>CX</v>
          </cell>
        </row>
        <row r="23">
          <cell r="A23" t="str">
            <v>5601192102203</v>
          </cell>
          <cell r="B23" t="str">
            <v>Leite UHT Meio Gordo 6 x1L Agros</v>
          </cell>
          <cell r="C23" t="str">
            <v>10</v>
          </cell>
          <cell r="D23" t="str">
            <v>630.00</v>
          </cell>
          <cell r="E23" t="str">
            <v>CX</v>
          </cell>
        </row>
        <row r="24">
          <cell r="A24" t="str">
            <v>5603722520976</v>
          </cell>
          <cell r="B24" t="str">
            <v>Mant C/Sal Mim 100x8g(8,8€/kgx0,80Kg=7,04€)</v>
          </cell>
          <cell r="C24" t="str">
            <v>5</v>
          </cell>
          <cell r="D24" t="str">
            <v>2,085.00</v>
          </cell>
          <cell r="E24" t="str">
            <v>CX</v>
          </cell>
        </row>
        <row r="25">
          <cell r="A25" t="str">
            <v>5601049612336</v>
          </cell>
          <cell r="B25" t="str">
            <v>Mant C/Sal Mim 6x250g (€7,81/Kgx1,5Kg=11,715€</v>
          </cell>
          <cell r="C25" t="str">
            <v>10</v>
          </cell>
          <cell r="D25" t="str">
            <v>1,435.00</v>
          </cell>
          <cell r="E25" t="str">
            <v>CX</v>
          </cell>
        </row>
        <row r="26">
          <cell r="A26" t="str">
            <v>5603722505775</v>
          </cell>
          <cell r="B26" t="str">
            <v>Mant S/Sal Mim 6x250g (€7,81/Kgx1,5Kg=11,715€)</v>
          </cell>
          <cell r="C26" t="str">
            <v>10</v>
          </cell>
          <cell r="D26" t="str">
            <v>1,435.00</v>
          </cell>
          <cell r="E26" t="str">
            <v>CX</v>
          </cell>
        </row>
        <row r="27">
          <cell r="A27" t="str">
            <v>5601049214332</v>
          </cell>
          <cell r="B27" t="str">
            <v>Mimosa Chantilly 250gr</v>
          </cell>
          <cell r="C27" t="str">
            <v>10</v>
          </cell>
          <cell r="D27" t="str">
            <v>3,795.00</v>
          </cell>
          <cell r="E27" t="str">
            <v>CX</v>
          </cell>
        </row>
        <row r="28">
          <cell r="A28" t="str">
            <v>5603722492754</v>
          </cell>
          <cell r="B28" t="str">
            <v>Mimosa Leite Condensado 397g 12</v>
          </cell>
          <cell r="C28" t="str">
            <v>15</v>
          </cell>
          <cell r="D28" t="str">
            <v>1,940.00</v>
          </cell>
          <cell r="E28" t="str">
            <v>CX</v>
          </cell>
        </row>
        <row r="29">
          <cell r="A29" t="str">
            <v>5603722514340</v>
          </cell>
          <cell r="B29" t="str">
            <v>Mimosa Leite Condensado Cozido 385g x 12</v>
          </cell>
          <cell r="C29" t="str">
            <v>10</v>
          </cell>
          <cell r="D29" t="str">
            <v>2,020.00</v>
          </cell>
          <cell r="E29" t="str">
            <v>CX</v>
          </cell>
        </row>
        <row r="30">
          <cell r="A30" t="str">
            <v>5601049213281</v>
          </cell>
          <cell r="B30" t="str">
            <v>Nata UHT Mimosa x1L</v>
          </cell>
          <cell r="C30" t="str">
            <v>10</v>
          </cell>
          <cell r="D30" t="str">
            <v>2,745.00</v>
          </cell>
          <cell r="E30" t="str">
            <v>CX</v>
          </cell>
        </row>
        <row r="31">
          <cell r="A31" t="str">
            <v>5603722506949</v>
          </cell>
          <cell r="B31" t="str">
            <v>Quei. Flam. 1/2 bola 700g PR X 12</v>
          </cell>
          <cell r="C31" t="str">
            <v>48</v>
          </cell>
          <cell r="D31" t="str">
            <v>675.00</v>
          </cell>
          <cell r="E31" t="str">
            <v/>
          </cell>
        </row>
        <row r="32">
          <cell r="A32" t="str">
            <v>5603722506956</v>
          </cell>
          <cell r="B32" t="str">
            <v>Queijo Flam. bola 350g 24 PRIMOR</v>
          </cell>
          <cell r="C32" t="str">
            <v>120</v>
          </cell>
          <cell r="D32" t="str">
            <v>340.00</v>
          </cell>
          <cell r="E32" t="str">
            <v/>
          </cell>
        </row>
        <row r="33">
          <cell r="A33" t="str">
            <v>mimosa kg-1</v>
          </cell>
          <cell r="B33" t="str">
            <v>Quei. Flam. Barra Mimo (€7,315/Kg*10,50Kg=€76,808</v>
          </cell>
          <cell r="C33" t="str">
            <v>112.73</v>
          </cell>
          <cell r="D33" t="str">
            <v>835.00</v>
          </cell>
          <cell r="E33" t="str">
            <v>kg</v>
          </cell>
        </row>
        <row r="34">
          <cell r="A34" t="str">
            <v>primor kg</v>
          </cell>
          <cell r="B34" t="str">
            <v>Quei. Flam. Barra Prim (€7,315/Kg*10,50Kg=€76,808)</v>
          </cell>
          <cell r="C34" t="str">
            <v>109.77</v>
          </cell>
          <cell r="D34" t="str">
            <v>860.00</v>
          </cell>
          <cell r="E34" t="str">
            <v>kg</v>
          </cell>
        </row>
        <row r="35">
          <cell r="A35" t="str">
            <v>casteloes kg</v>
          </cell>
          <cell r="B35" t="str">
            <v>Queij Pimentão Esp.Peq. Castel. (€9,35/Kg x 4Kg = €</v>
          </cell>
          <cell r="C35" t="str">
            <v>17.13</v>
          </cell>
          <cell r="D35" t="str">
            <v>1,070.00</v>
          </cell>
          <cell r="E35" t="str">
            <v>kg</v>
          </cell>
        </row>
        <row r="36">
          <cell r="A36" t="str">
            <v>milhafre kg</v>
          </cell>
          <cell r="B36" t="str">
            <v>Queij. Prat Int .Milhafre (€9,35/Kg*6,9Kg=64,515€)</v>
          </cell>
          <cell r="C36" t="str">
            <v>20.74</v>
          </cell>
          <cell r="D36" t="str">
            <v>1,145.00</v>
          </cell>
          <cell r="E36" t="str">
            <v>kg</v>
          </cell>
        </row>
        <row r="37">
          <cell r="A37" t="str">
            <v>5603722514258</v>
          </cell>
          <cell r="B37" t="str">
            <v>Queij. Prat Md.Met.575gr Cast. X 16</v>
          </cell>
          <cell r="C37" t="str">
            <v>48</v>
          </cell>
          <cell r="D37" t="str">
            <v>675.00</v>
          </cell>
          <cell r="E37" t="str">
            <v/>
          </cell>
        </row>
        <row r="38">
          <cell r="A38" t="str">
            <v>mimosa kg-2</v>
          </cell>
          <cell r="B38" t="str">
            <v>Queij. -50% Flam Barra Mim (€7,70/Kg</v>
          </cell>
          <cell r="C38" t="str">
            <v>108</v>
          </cell>
          <cell r="D38" t="str">
            <v>875.00</v>
          </cell>
          <cell r="E38" t="str">
            <v>kg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H16" sqref="H16"/>
    </sheetView>
  </sheetViews>
  <sheetFormatPr defaultRowHeight="15" x14ac:dyDescent="0.25"/>
  <cols>
    <col min="2" max="2" width="10.7109375" bestFit="1" customWidth="1"/>
    <col min="3" max="3" width="15" customWidth="1"/>
    <col min="4" max="4" width="41.42578125" bestFit="1" customWidth="1"/>
    <col min="5" max="5" width="10.5703125" customWidth="1"/>
    <col min="7" max="7" width="14" customWidth="1"/>
    <col min="8" max="8" width="51" customWidth="1"/>
    <col min="9" max="9" width="6.140625" customWidth="1"/>
    <col min="10" max="10" width="10.5703125" customWidth="1"/>
    <col min="11" max="11" width="6.5703125" customWidth="1"/>
    <col min="12" max="13" width="6.7109375" customWidth="1"/>
  </cols>
  <sheetData>
    <row r="1" spans="1:13" x14ac:dyDescent="0.25">
      <c r="B1" s="1" t="s">
        <v>1</v>
      </c>
      <c r="C1" s="1" t="s">
        <v>0</v>
      </c>
      <c r="D1" s="1" t="s">
        <v>2</v>
      </c>
      <c r="E1" s="1" t="s">
        <v>50</v>
      </c>
      <c r="F1" s="2" t="s">
        <v>50</v>
      </c>
      <c r="G1" s="4" t="s">
        <v>68</v>
      </c>
      <c r="H1" s="5" t="s">
        <v>67</v>
      </c>
      <c r="I1" s="6" t="s">
        <v>63</v>
      </c>
      <c r="J1" s="6" t="s">
        <v>65</v>
      </c>
      <c r="K1" s="6" t="s">
        <v>66</v>
      </c>
      <c r="L1" s="7" t="s">
        <v>50</v>
      </c>
      <c r="M1" s="7" t="s">
        <v>64</v>
      </c>
    </row>
    <row r="2" spans="1:13" x14ac:dyDescent="0.25">
      <c r="A2" s="1"/>
      <c r="B2" t="s">
        <v>4</v>
      </c>
      <c r="C2" t="s">
        <v>3</v>
      </c>
      <c r="D2" t="s">
        <v>5</v>
      </c>
      <c r="E2" t="s">
        <v>36</v>
      </c>
      <c r="F2" t="s">
        <v>51</v>
      </c>
      <c r="G2" s="8" t="str">
        <f>VLOOKUP($C$2,'[1]page-1_table-1'!$A$2:$E$38,1,FALSE)</f>
        <v>5601226041669</v>
      </c>
      <c r="H2" s="8" t="str">
        <f>VLOOKUP( C2,'[1]page-1_table-1'!$A$2:$E$38,2,FALSE)</f>
        <v>Ucal Choc Pet 6x1Lt</v>
      </c>
      <c r="I2" s="8" t="str">
        <f>VLOOKUP(C2,'[1]page-1_table-1'!$A$2:$E$38,3,FALSE)</f>
        <v>20</v>
      </c>
      <c r="J2" s="8" t="str">
        <f>VLOOKUP(C2,'[1]page-1_table-1'!$A$2:$E$38,4,FALSE)</f>
        <v>1,750.00</v>
      </c>
      <c r="K2" s="8" t="str">
        <f>VLOOKUP(C2,'[1]page-1_table-1'!$A$2:$E$38,5,FALSE)</f>
        <v>CX</v>
      </c>
      <c r="L2" s="8" t="str">
        <f>E2</f>
        <v>181,76</v>
      </c>
      <c r="M2" s="8" t="str">
        <f>F2</f>
        <v>291,66</v>
      </c>
    </row>
    <row r="3" spans="1:13" x14ac:dyDescent="0.25">
      <c r="A3" s="1"/>
      <c r="B3" t="s">
        <v>4</v>
      </c>
      <c r="C3" s="3" t="s">
        <v>6</v>
      </c>
      <c r="D3" t="s">
        <v>7</v>
      </c>
      <c r="E3" t="s">
        <v>37</v>
      </c>
      <c r="F3" t="s">
        <v>52</v>
      </c>
      <c r="G3" s="8" t="str">
        <f>VLOOKUP(C3,'[1]page-1_table-1'!$A$2:$E$38,1,FALSE)</f>
        <v>5601226003469</v>
      </c>
      <c r="H3" s="8" t="str">
        <f>VLOOKUP( C3,'[1]page-1_table-1'!$A$2:$E$38,2,FALSE)</f>
        <v>UCAL LEITE CHOC 250 MLx 24</v>
      </c>
      <c r="I3" s="8" t="str">
        <f>VLOOKUP(C3,'[1]page-1_table-1'!$A$2:$E$38,3,FALSE)</f>
        <v>50</v>
      </c>
      <c r="J3" s="8" t="str">
        <f>VLOOKUP(C3,'[1]page-1_table-1'!$A$2:$E$38,4,FALSE)</f>
        <v>2,015.00</v>
      </c>
      <c r="K3" s="8" t="str">
        <f>VLOOKUP(C3,'[1]page-1_table-1'!$A$2:$E$38,5,FALSE)</f>
        <v>CX</v>
      </c>
      <c r="L3" s="8" t="str">
        <f t="shared" ref="L3:L16" si="0">E3</f>
        <v>90,92</v>
      </c>
      <c r="M3" s="8" t="str">
        <f t="shared" ref="M3:M16" si="1">F3</f>
        <v>83,95</v>
      </c>
    </row>
    <row r="4" spans="1:13" x14ac:dyDescent="0.25">
      <c r="A4" s="1"/>
      <c r="B4" t="s">
        <v>4</v>
      </c>
      <c r="C4" s="3" t="s">
        <v>62</v>
      </c>
      <c r="D4" t="s">
        <v>8</v>
      </c>
      <c r="E4" t="s">
        <v>38</v>
      </c>
      <c r="F4" t="s">
        <v>9</v>
      </c>
      <c r="G4" s="8" t="str">
        <f>VLOOKUP(C4,'[1]page-1_table-1'!$A$2:$E$38,1,FALSE)</f>
        <v>5603089001125</v>
      </c>
      <c r="H4" s="8" t="str">
        <f>VLOOKUP( C4,'[1]page-1_table-1'!$A$2:$E$38,2,FALSE)</f>
        <v>PARMALAT BECHAMEL 200 MLX</v>
      </c>
      <c r="I4" s="8" t="str">
        <f>VLOOKUP(C4,'[1]page-1_table-1'!$A$2:$E$38,3,FALSE)</f>
        <v>10</v>
      </c>
      <c r="J4" s="8" t="str">
        <f>VLOOKUP(C4,'[1]page-1_table-1'!$A$2:$E$38,4,FALSE)</f>
        <v>2,880.00</v>
      </c>
      <c r="K4" s="8" t="str">
        <f>VLOOKUP(C4,'[1]page-1_table-1'!$A$2:$E$38,5,FALSE)</f>
        <v>CX</v>
      </c>
      <c r="L4" s="8" t="str">
        <f t="shared" si="0"/>
        <v>71,97</v>
      </c>
      <c r="M4" s="8" t="str">
        <f t="shared" si="1"/>
        <v>120</v>
      </c>
    </row>
    <row r="5" spans="1:13" x14ac:dyDescent="0.25">
      <c r="A5" s="1"/>
      <c r="B5" t="s">
        <v>4</v>
      </c>
      <c r="C5" t="s">
        <v>10</v>
      </c>
      <c r="D5" t="s">
        <v>11</v>
      </c>
      <c r="E5" t="s">
        <v>39</v>
      </c>
      <c r="F5" t="s">
        <v>53</v>
      </c>
      <c r="G5" s="8" t="str">
        <f>VLOOKUP(C5,'[1]page-1_table-1'!$A$2:$E$38,1,FALSE)</f>
        <v>5603089000661</v>
      </c>
      <c r="H5" s="8" t="str">
        <f>VLOOKUP( C5,'[1]page-1_table-1'!$A$2:$E$38,2,FALSE)</f>
        <v>PARMALAT BECHAMEL 500 MLX 6</v>
      </c>
      <c r="I5" s="8" t="str">
        <f>VLOOKUP(C5,'[1]page-1_table-1'!$A$2:$E$38,3,FALSE)</f>
        <v>10</v>
      </c>
      <c r="J5" s="8" t="str">
        <f>VLOOKUP(C5,'[1]page-1_table-1'!$A$2:$E$38,4,FALSE)</f>
        <v>1,370.00</v>
      </c>
      <c r="K5" s="8" t="str">
        <f>VLOOKUP(C5,'[1]page-1_table-1'!$A$2:$E$38,5,FALSE)</f>
        <v>CX</v>
      </c>
      <c r="L5" s="8" t="str">
        <f t="shared" si="0"/>
        <v>218,36</v>
      </c>
      <c r="M5" s="8" t="str">
        <f t="shared" si="1"/>
        <v>228,33</v>
      </c>
    </row>
    <row r="6" spans="1:13" x14ac:dyDescent="0.25">
      <c r="A6" s="1"/>
      <c r="B6" t="s">
        <v>4</v>
      </c>
      <c r="C6" t="s">
        <v>12</v>
      </c>
      <c r="D6" t="s">
        <v>14</v>
      </c>
      <c r="E6" t="s">
        <v>13</v>
      </c>
      <c r="F6" t="s">
        <v>54</v>
      </c>
      <c r="G6" s="8" t="str">
        <f>VLOOKUP(C6,'[1]page-1_table-1'!$A$2:$E$38,1,FALSE)</f>
        <v>5603089007738</v>
      </c>
      <c r="H6" s="8" t="str">
        <f>VLOOKUP( C6,'[1]page-1_table-1'!$A$2:$E$38,2,FALSE)</f>
        <v>PARMALAT BECHAMEL S/ GLUTEN 500MLx</v>
      </c>
      <c r="I6" s="8" t="str">
        <f>VLOOKUP(C6,'[1]page-1_table-1'!$A$2:$E$38,3,FALSE)</f>
        <v>10</v>
      </c>
      <c r="J6" s="8" t="str">
        <f>VLOOKUP(C6,'[1]page-1_table-1'!$A$2:$E$38,4,FALSE)</f>
        <v>1,165.00</v>
      </c>
      <c r="K6" s="8" t="str">
        <f>VLOOKUP(C6,'[1]page-1_table-1'!$A$2:$E$38,5,FALSE)</f>
        <v>CX</v>
      </c>
      <c r="L6" s="8" t="str">
        <f t="shared" si="0"/>
        <v>930</v>
      </c>
      <c r="M6" s="8" t="str">
        <f t="shared" si="1"/>
        <v>194,16</v>
      </c>
    </row>
    <row r="7" spans="1:13" x14ac:dyDescent="0.25">
      <c r="A7" s="1"/>
      <c r="B7" t="s">
        <v>4</v>
      </c>
      <c r="C7" t="s">
        <v>15</v>
      </c>
      <c r="D7" t="s">
        <v>16</v>
      </c>
      <c r="E7" t="s">
        <v>40</v>
      </c>
      <c r="F7" t="s">
        <v>55</v>
      </c>
      <c r="G7" s="8" t="str">
        <f>VLOOKUP(C7,'[1]page-1_table-1'!$A$2:$E$38,1,FALSE)</f>
        <v>5603089000128</v>
      </c>
      <c r="H7" s="8" t="str">
        <f>VLOOKUP( C7,'[1]page-1_table-1'!$A$2:$E$38,2,FALSE)</f>
        <v>PARMALAT LEITE C/ CHOC 200 ML 27</v>
      </c>
      <c r="I7" s="8" t="str">
        <f>VLOOKUP(C7,'[1]page-1_table-1'!$A$2:$E$38,3,FALSE)</f>
        <v>15</v>
      </c>
      <c r="J7" s="8" t="str">
        <f>VLOOKUP(C7,'[1]page-1_table-1'!$A$2:$E$38,4,FALSE)</f>
        <v>1,370.00</v>
      </c>
      <c r="K7" s="8" t="str">
        <f>VLOOKUP(C7,'[1]page-1_table-1'!$A$2:$E$38,5,FALSE)</f>
        <v>CX</v>
      </c>
      <c r="L7" s="8" t="str">
        <f t="shared" si="0"/>
        <v>22,93</v>
      </c>
      <c r="M7" s="8" t="str">
        <f t="shared" si="1"/>
        <v>50,74</v>
      </c>
    </row>
    <row r="8" spans="1:13" x14ac:dyDescent="0.25">
      <c r="A8" s="1"/>
      <c r="B8" t="s">
        <v>4</v>
      </c>
      <c r="C8" t="s">
        <v>17</v>
      </c>
      <c r="D8" t="s">
        <v>18</v>
      </c>
      <c r="E8" t="s">
        <v>41</v>
      </c>
      <c r="F8" t="s">
        <v>56</v>
      </c>
      <c r="G8" s="8" t="str">
        <f>VLOOKUP(C8,'[1]page-1_table-1'!$A$2:$E$38,1,FALSE)</f>
        <v>5601049141287</v>
      </c>
      <c r="H8" s="8" t="str">
        <f>VLOOKUP( C8,'[1]page-1_table-1'!$A$2:$E$38,2,FALSE)</f>
        <v>Leite c/ Chocolate Mimosa 200 ml 32</v>
      </c>
      <c r="I8" s="8" t="str">
        <f>VLOOKUP(C8,'[1]page-1_table-1'!$A$2:$E$38,3,FALSE)</f>
        <v>20</v>
      </c>
      <c r="J8" s="8" t="str">
        <f>VLOOKUP(C8,'[1]page-1_table-1'!$A$2:$E$38,4,FALSE)</f>
        <v>1,295.00</v>
      </c>
      <c r="K8" s="8" t="str">
        <f>VLOOKUP(C8,'[1]page-1_table-1'!$A$2:$E$38,5,FALSE)</f>
        <v>CX</v>
      </c>
      <c r="L8" s="8" t="str">
        <f t="shared" si="0"/>
        <v>125,86</v>
      </c>
      <c r="M8" s="8" t="str">
        <f t="shared" si="1"/>
        <v>40,46</v>
      </c>
    </row>
    <row r="9" spans="1:13" x14ac:dyDescent="0.25">
      <c r="A9" s="1"/>
      <c r="B9" t="s">
        <v>4</v>
      </c>
      <c r="C9" t="s">
        <v>19</v>
      </c>
      <c r="D9" t="s">
        <v>20</v>
      </c>
      <c r="E9" t="s">
        <v>42</v>
      </c>
      <c r="F9" t="s">
        <v>57</v>
      </c>
      <c r="G9" s="8" t="str">
        <f>VLOOKUP(C9,'[1]page-1_table-1'!$A$2:$E$38,1,FALSE)</f>
        <v>5603722501906</v>
      </c>
      <c r="H9" s="8" t="str">
        <f>VLOOKUP( C9,'[1]page-1_table-1'!$A$2:$E$38,2,FALSE)</f>
        <v>Leite c/ Chocolate Mimosa Light 200 mlx 32</v>
      </c>
      <c r="I9" s="8" t="str">
        <f>VLOOKUP(C9,'[1]page-1_table-1'!$A$2:$E$38,3,FALSE)</f>
        <v>5</v>
      </c>
      <c r="J9" s="8" t="str">
        <f>VLOOKUP(C9,'[1]page-1_table-1'!$A$2:$E$38,4,FALSE)</f>
        <v>1,510.00</v>
      </c>
      <c r="K9" s="8" t="str">
        <f>VLOOKUP(C9,'[1]page-1_table-1'!$A$2:$E$38,5,FALSE)</f>
        <v>CX</v>
      </c>
      <c r="L9" s="8" t="str">
        <f t="shared" si="0"/>
        <v>27,84</v>
      </c>
      <c r="M9" s="8" t="str">
        <f t="shared" si="1"/>
        <v>47,18</v>
      </c>
    </row>
    <row r="10" spans="1:13" x14ac:dyDescent="0.25">
      <c r="A10" s="1"/>
      <c r="B10" t="s">
        <v>4</v>
      </c>
      <c r="C10" t="s">
        <v>21</v>
      </c>
      <c r="D10" t="s">
        <v>22</v>
      </c>
      <c r="E10" t="s">
        <v>43</v>
      </c>
      <c r="F10" t="s">
        <v>23</v>
      </c>
      <c r="G10" s="8" t="str">
        <f>VLOOKUP(C10,'[1]page-1_table-1'!$A$2:$E$38,1,FALSE)</f>
        <v>5601049132995</v>
      </c>
      <c r="H10" s="8" t="str">
        <f>VLOOKUP( C10,'[1]page-1_table-1'!$A$2:$E$38,2,FALSE)</f>
        <v>Leite UHT BE Meio Gordo 1Lx 6</v>
      </c>
      <c r="I10" s="8" t="str">
        <f>VLOOKUP(C10,'[1]page-1_table-1'!$A$2:$E$38,3,FALSE)</f>
        <v>100</v>
      </c>
      <c r="J10" s="8" t="str">
        <f>VLOOKUP(C10,'[1]page-1_table-1'!$A$2:$E$38,4,FALSE)</f>
        <v>630.00</v>
      </c>
      <c r="K10" s="8" t="str">
        <f>VLOOKUP(C10,'[1]page-1_table-1'!$A$2:$E$38,5,FALSE)</f>
        <v>CX</v>
      </c>
      <c r="L10" s="8" t="str">
        <f t="shared" si="0"/>
        <v>111,96</v>
      </c>
      <c r="M10" s="8" t="str">
        <f t="shared" si="1"/>
        <v>105</v>
      </c>
    </row>
    <row r="11" spans="1:13" x14ac:dyDescent="0.25">
      <c r="A11" s="1"/>
      <c r="B11" t="s">
        <v>4</v>
      </c>
      <c r="C11" t="s">
        <v>24</v>
      </c>
      <c r="D11" t="s">
        <v>25</v>
      </c>
      <c r="E11" t="s">
        <v>44</v>
      </c>
      <c r="F11" t="s">
        <v>58</v>
      </c>
      <c r="G11" s="8" t="str">
        <f>VLOOKUP(C11,'[1]page-1_table-1'!$A$2:$E$38,1,FALSE)</f>
        <v>5601049131998</v>
      </c>
      <c r="H11" s="8" t="str">
        <f>VLOOKUP( C11,'[1]page-1_table-1'!$A$2:$E$38,2,FALSE)</f>
        <v>Leite UHT bem essencial exportação Gordo 1Lx</v>
      </c>
      <c r="I11" s="8" t="str">
        <f>VLOOKUP(C11,'[1]page-1_table-1'!$A$2:$E$38,3,FALSE)</f>
        <v>50</v>
      </c>
      <c r="J11" s="8" t="str">
        <f>VLOOKUP(C11,'[1]page-1_table-1'!$A$2:$E$38,4,FALSE)</f>
        <v>715.00</v>
      </c>
      <c r="K11" s="8" t="str">
        <f>VLOOKUP(C11,'[1]page-1_table-1'!$A$2:$E$38,5,FALSE)</f>
        <v>CX</v>
      </c>
      <c r="L11" s="8" t="str">
        <f t="shared" si="0"/>
        <v>83,52</v>
      </c>
      <c r="M11" s="8" t="str">
        <f t="shared" si="1"/>
        <v>119,16</v>
      </c>
    </row>
    <row r="12" spans="1:13" x14ac:dyDescent="0.25">
      <c r="A12" s="1"/>
      <c r="B12" t="s">
        <v>4</v>
      </c>
      <c r="C12" t="s">
        <v>26</v>
      </c>
      <c r="D12" t="s">
        <v>27</v>
      </c>
      <c r="E12" t="s">
        <v>45</v>
      </c>
      <c r="F12" t="s">
        <v>59</v>
      </c>
      <c r="G12" s="8" t="str">
        <f>VLOOKUP(C12,'[1]page-1_table-1'!$A$2:$E$38,1,FALSE)</f>
        <v>5601049164286</v>
      </c>
      <c r="H12" s="8" t="str">
        <f>VLOOKUP( C12,'[1]page-1_table-1'!$A$2:$E$38,2,FALSE)</f>
        <v>Leite UHT Meio Gordo 200 ml X 30</v>
      </c>
      <c r="I12" s="8" t="str">
        <f>VLOOKUP(C12,'[1]page-1_table-1'!$A$2:$E$38,3,FALSE)</f>
        <v>35</v>
      </c>
      <c r="J12" s="8" t="str">
        <f>VLOOKUP(C12,'[1]page-1_table-1'!$A$2:$E$38,4,FALSE)</f>
        <v>1,215.00</v>
      </c>
      <c r="K12" s="8" t="str">
        <f>VLOOKUP(C12,'[1]page-1_table-1'!$A$2:$E$38,5,FALSE)</f>
        <v>CX</v>
      </c>
      <c r="L12" s="8" t="str">
        <f t="shared" si="0"/>
        <v>234,99</v>
      </c>
      <c r="M12" s="8" t="str">
        <f t="shared" si="1"/>
        <v>40,50</v>
      </c>
    </row>
    <row r="13" spans="1:13" x14ac:dyDescent="0.25">
      <c r="A13" s="1"/>
      <c r="B13" t="s">
        <v>4</v>
      </c>
      <c r="C13" t="s">
        <v>28</v>
      </c>
      <c r="D13" t="s">
        <v>29</v>
      </c>
      <c r="E13" t="s">
        <v>46</v>
      </c>
      <c r="F13" t="s">
        <v>60</v>
      </c>
      <c r="G13" s="8" t="str">
        <f>VLOOKUP(C13,'[1]page-1_table-1'!$A$2:$E$38,1,FALSE)</f>
        <v>5601049612336</v>
      </c>
      <c r="H13" s="8" t="str">
        <f>VLOOKUP( C13,'[1]page-1_table-1'!$A$2:$E$38,2,FALSE)</f>
        <v>Mant C/Sal Mim 6x250g (€7,81/Kgx1,5Kg=11,715€</v>
      </c>
      <c r="I13" s="8" t="str">
        <f>VLOOKUP(C13,'[1]page-1_table-1'!$A$2:$E$38,3,FALSE)</f>
        <v>10</v>
      </c>
      <c r="J13" s="8" t="str">
        <f>VLOOKUP(C13,'[1]page-1_table-1'!$A$2:$E$38,4,FALSE)</f>
        <v>1,435.00</v>
      </c>
      <c r="K13" s="8" t="str">
        <f>VLOOKUP(C13,'[1]page-1_table-1'!$A$2:$E$38,5,FALSE)</f>
        <v>CX</v>
      </c>
      <c r="L13" s="8" t="str">
        <f t="shared" si="0"/>
        <v>585,00</v>
      </c>
      <c r="M13" s="8" t="str">
        <f t="shared" si="1"/>
        <v>239,16</v>
      </c>
    </row>
    <row r="14" spans="1:13" x14ac:dyDescent="0.25">
      <c r="A14" s="1"/>
      <c r="B14" t="s">
        <v>4</v>
      </c>
      <c r="C14" t="s">
        <v>30</v>
      </c>
      <c r="D14" t="s">
        <v>31</v>
      </c>
      <c r="E14" t="s">
        <v>47</v>
      </c>
      <c r="F14" t="s">
        <v>60</v>
      </c>
      <c r="G14" s="8" t="str">
        <f>VLOOKUP(C14,'[1]page-1_table-1'!$A$2:$E$38,1,FALSE)</f>
        <v>5603722505775</v>
      </c>
      <c r="H14" s="8" t="str">
        <f>VLOOKUP( C14,'[1]page-1_table-1'!$A$2:$E$38,2,FALSE)</f>
        <v>Mant S/Sal Mim 6x250g (€7,81/Kgx1,5Kg=11,715€)</v>
      </c>
      <c r="I14" s="8" t="str">
        <f>VLOOKUP(C14,'[1]page-1_table-1'!$A$2:$E$38,3,FALSE)</f>
        <v>10</v>
      </c>
      <c r="J14" s="8" t="str">
        <f>VLOOKUP(C14,'[1]page-1_table-1'!$A$2:$E$38,4,FALSE)</f>
        <v>1,435.00</v>
      </c>
      <c r="K14" s="8" t="str">
        <f>VLOOKUP(C14,'[1]page-1_table-1'!$A$2:$E$38,5,FALSE)</f>
        <v>CX</v>
      </c>
      <c r="L14" s="8" t="str">
        <f t="shared" si="0"/>
        <v>607,40</v>
      </c>
      <c r="M14" s="8" t="str">
        <f t="shared" si="1"/>
        <v>239,16</v>
      </c>
    </row>
    <row r="15" spans="1:13" x14ac:dyDescent="0.25">
      <c r="A15" s="1"/>
      <c r="B15" t="s">
        <v>4</v>
      </c>
      <c r="C15" t="s">
        <v>32</v>
      </c>
      <c r="D15" t="s">
        <v>33</v>
      </c>
      <c r="E15" t="s">
        <v>48</v>
      </c>
      <c r="F15" t="s">
        <v>61</v>
      </c>
      <c r="G15" s="8" t="str">
        <f>VLOOKUP(C15,'[1]page-1_table-1'!$A$2:$E$38,1,FALSE)</f>
        <v>5601049213281</v>
      </c>
      <c r="H15" s="8" t="str">
        <f>VLOOKUP( C15,'[1]page-1_table-1'!$A$2:$E$38,2,FALSE)</f>
        <v>Nata UHT Mimosa x1L</v>
      </c>
      <c r="I15" s="8" t="str">
        <f>VLOOKUP(C15,'[1]page-1_table-1'!$A$2:$E$38,3,FALSE)</f>
        <v>10</v>
      </c>
      <c r="J15" s="8" t="str">
        <f>VLOOKUP(C15,'[1]page-1_table-1'!$A$2:$E$38,4,FALSE)</f>
        <v>2,745.00</v>
      </c>
      <c r="K15" s="8" t="str">
        <f>VLOOKUP(C15,'[1]page-1_table-1'!$A$2:$E$38,5,FALSE)</f>
        <v>CX</v>
      </c>
      <c r="L15" s="8" t="str">
        <f t="shared" si="0"/>
        <v>464,58</v>
      </c>
      <c r="M15" s="8" t="str">
        <f t="shared" si="1"/>
        <v>457,50</v>
      </c>
    </row>
    <row r="16" spans="1:13" x14ac:dyDescent="0.25">
      <c r="A16" s="1"/>
      <c r="B16" t="s">
        <v>4</v>
      </c>
      <c r="C16" t="s">
        <v>34</v>
      </c>
      <c r="D16" t="s">
        <v>35</v>
      </c>
      <c r="E16" t="s">
        <v>49</v>
      </c>
      <c r="F16">
        <v>340</v>
      </c>
      <c r="G16" s="8" t="str">
        <f>VLOOKUP(C16,'[1]page-1_table-1'!$A$2:$E$38,1,FALSE)</f>
        <v>5603722506956</v>
      </c>
      <c r="H16" s="8" t="str">
        <f>VLOOKUP( C16,'[1]page-1_table-1'!$A$2:$E$38,2,FALSE)</f>
        <v>Queijo Flam. bola 350g 24 PRIMOR</v>
      </c>
      <c r="I16" s="8" t="str">
        <f>VLOOKUP(C16,'[1]page-1_table-1'!$A$2:$E$38,3,FALSE)</f>
        <v>120</v>
      </c>
      <c r="J16" s="8" t="str">
        <f>VLOOKUP(C16,'[1]page-1_table-1'!$A$2:$E$38,4,FALSE)</f>
        <v>340.00</v>
      </c>
      <c r="K16" s="8" t="str">
        <f>VLOOKUP(C16,'[1]page-1_table-1'!$A$2:$E$38,5,FALSE)</f>
        <v/>
      </c>
      <c r="L16" s="8" t="str">
        <f t="shared" si="0"/>
        <v>575,06</v>
      </c>
      <c r="M16" s="8">
        <f t="shared" si="1"/>
        <v>340</v>
      </c>
    </row>
    <row r="17" spans="7:13" x14ac:dyDescent="0.25">
      <c r="G17" s="8" t="s">
        <v>72</v>
      </c>
      <c r="H17" s="8" t="s">
        <v>73</v>
      </c>
      <c r="I17" s="8" t="s">
        <v>74</v>
      </c>
      <c r="J17" s="8" t="s">
        <v>75</v>
      </c>
      <c r="K17" s="8" t="s">
        <v>70</v>
      </c>
      <c r="L17" s="8"/>
      <c r="M17" s="8"/>
    </row>
    <row r="18" spans="7:13" x14ac:dyDescent="0.25">
      <c r="G18" s="8" t="s">
        <v>145</v>
      </c>
      <c r="H18" s="8" t="s">
        <v>76</v>
      </c>
      <c r="I18" s="8" t="s">
        <v>77</v>
      </c>
      <c r="J18" s="8" t="s">
        <v>78</v>
      </c>
      <c r="K18" s="8" t="s">
        <v>70</v>
      </c>
      <c r="L18" s="8"/>
      <c r="M18" s="8"/>
    </row>
    <row r="19" spans="7:13" x14ac:dyDescent="0.25">
      <c r="G19" s="8" t="s">
        <v>144</v>
      </c>
      <c r="H19" s="8" t="s">
        <v>80</v>
      </c>
      <c r="I19" s="8" t="s">
        <v>74</v>
      </c>
      <c r="J19" s="8" t="s">
        <v>81</v>
      </c>
      <c r="K19" s="8" t="s">
        <v>70</v>
      </c>
      <c r="L19" s="8"/>
      <c r="M19" s="8"/>
    </row>
    <row r="20" spans="7:13" x14ac:dyDescent="0.25">
      <c r="G20" s="8" t="s">
        <v>82</v>
      </c>
      <c r="H20" s="8" t="s">
        <v>83</v>
      </c>
      <c r="I20" s="8" t="s">
        <v>74</v>
      </c>
      <c r="J20" s="8" t="s">
        <v>84</v>
      </c>
      <c r="K20" s="8" t="s">
        <v>70</v>
      </c>
      <c r="L20" s="8"/>
      <c r="M20" s="8"/>
    </row>
    <row r="21" spans="7:13" x14ac:dyDescent="0.25">
      <c r="G21" s="8" t="s">
        <v>86</v>
      </c>
      <c r="H21" s="8" t="s">
        <v>87</v>
      </c>
      <c r="I21" s="8" t="s">
        <v>74</v>
      </c>
      <c r="J21" s="8" t="s">
        <v>84</v>
      </c>
      <c r="K21" s="8" t="s">
        <v>70</v>
      </c>
      <c r="L21" s="8"/>
      <c r="M21" s="8"/>
    </row>
    <row r="22" spans="7:13" x14ac:dyDescent="0.25">
      <c r="G22" s="8" t="s">
        <v>88</v>
      </c>
      <c r="H22" s="8" t="s">
        <v>89</v>
      </c>
      <c r="I22" s="8" t="s">
        <v>74</v>
      </c>
      <c r="J22" s="8" t="s">
        <v>90</v>
      </c>
      <c r="K22" s="8" t="s">
        <v>70</v>
      </c>
      <c r="L22" s="8"/>
      <c r="M22" s="8"/>
    </row>
    <row r="23" spans="7:13" x14ac:dyDescent="0.25">
      <c r="G23" s="8" t="s">
        <v>91</v>
      </c>
      <c r="H23" s="8" t="s">
        <v>92</v>
      </c>
      <c r="I23" s="8" t="s">
        <v>85</v>
      </c>
      <c r="J23" s="8" t="s">
        <v>93</v>
      </c>
      <c r="K23" s="8" t="s">
        <v>70</v>
      </c>
      <c r="L23" s="8"/>
      <c r="M23" s="8"/>
    </row>
    <row r="24" spans="7:13" x14ac:dyDescent="0.25">
      <c r="G24" s="8" t="s">
        <v>95</v>
      </c>
      <c r="H24" s="8" t="s">
        <v>96</v>
      </c>
      <c r="I24" s="8" t="s">
        <v>71</v>
      </c>
      <c r="J24" s="8" t="s">
        <v>84</v>
      </c>
      <c r="K24" s="8" t="s">
        <v>70</v>
      </c>
      <c r="L24" s="8"/>
      <c r="M24" s="8"/>
    </row>
    <row r="25" spans="7:13" x14ac:dyDescent="0.25">
      <c r="G25" s="8" t="s">
        <v>97</v>
      </c>
      <c r="H25" s="8" t="s">
        <v>98</v>
      </c>
      <c r="I25" s="8" t="s">
        <v>74</v>
      </c>
      <c r="J25" s="8" t="s">
        <v>81</v>
      </c>
      <c r="K25" s="8" t="s">
        <v>70</v>
      </c>
      <c r="L25" s="8"/>
      <c r="M25" s="8"/>
    </row>
    <row r="26" spans="7:13" x14ac:dyDescent="0.25">
      <c r="G26" s="8" t="s">
        <v>99</v>
      </c>
      <c r="H26" s="8" t="s">
        <v>100</v>
      </c>
      <c r="I26" s="8" t="s">
        <v>69</v>
      </c>
      <c r="J26" s="8" t="s">
        <v>101</v>
      </c>
      <c r="K26" s="8" t="s">
        <v>70</v>
      </c>
      <c r="L26" s="8"/>
      <c r="M26" s="8"/>
    </row>
    <row r="27" spans="7:13" x14ac:dyDescent="0.25">
      <c r="G27" s="8" t="s">
        <v>102</v>
      </c>
      <c r="H27" s="8" t="s">
        <v>103</v>
      </c>
      <c r="I27" s="8" t="s">
        <v>74</v>
      </c>
      <c r="J27" s="8" t="s">
        <v>94</v>
      </c>
      <c r="K27" s="8" t="s">
        <v>70</v>
      </c>
      <c r="L27" s="8"/>
      <c r="M27" s="8"/>
    </row>
    <row r="28" spans="7:13" x14ac:dyDescent="0.25">
      <c r="G28" s="8" t="s">
        <v>104</v>
      </c>
      <c r="H28" s="8" t="s">
        <v>105</v>
      </c>
      <c r="I28" s="8" t="s">
        <v>85</v>
      </c>
      <c r="J28" s="8" t="s">
        <v>106</v>
      </c>
      <c r="K28" s="8" t="s">
        <v>70</v>
      </c>
      <c r="L28" s="8"/>
      <c r="M28" s="8"/>
    </row>
    <row r="29" spans="7:13" x14ac:dyDescent="0.25">
      <c r="G29" s="8" t="s">
        <v>107</v>
      </c>
      <c r="H29" s="8" t="s">
        <v>108</v>
      </c>
      <c r="I29" s="8" t="s">
        <v>74</v>
      </c>
      <c r="J29" s="8" t="s">
        <v>109</v>
      </c>
      <c r="K29" s="8" t="s">
        <v>70</v>
      </c>
      <c r="L29" s="8"/>
      <c r="M29" s="8"/>
    </row>
    <row r="30" spans="7:13" x14ac:dyDescent="0.25">
      <c r="G30" s="8" t="s">
        <v>110</v>
      </c>
      <c r="H30" s="8" t="s">
        <v>111</v>
      </c>
      <c r="I30" s="8" t="s">
        <v>79</v>
      </c>
      <c r="J30" s="8" t="s">
        <v>112</v>
      </c>
      <c r="K30" s="8" t="s">
        <v>70</v>
      </c>
      <c r="L30" s="8"/>
      <c r="M30" s="8"/>
    </row>
    <row r="31" spans="7:13" x14ac:dyDescent="0.25">
      <c r="G31" s="8" t="s">
        <v>113</v>
      </c>
      <c r="H31" s="8" t="s">
        <v>114</v>
      </c>
      <c r="I31" s="8" t="s">
        <v>74</v>
      </c>
      <c r="J31" s="8" t="s">
        <v>115</v>
      </c>
      <c r="K31" s="8" t="s">
        <v>70</v>
      </c>
      <c r="L31" s="8"/>
      <c r="M31" s="8"/>
    </row>
    <row r="32" spans="7:13" x14ac:dyDescent="0.25">
      <c r="G32" s="8" t="s">
        <v>116</v>
      </c>
      <c r="H32" s="8" t="s">
        <v>117</v>
      </c>
      <c r="I32" s="8" t="s">
        <v>118</v>
      </c>
      <c r="J32" s="8" t="s">
        <v>119</v>
      </c>
      <c r="K32" s="8" t="s">
        <v>120</v>
      </c>
      <c r="L32" s="8"/>
      <c r="M32" s="8"/>
    </row>
    <row r="33" spans="7:13" x14ac:dyDescent="0.25">
      <c r="G33" s="8" t="s">
        <v>121</v>
      </c>
      <c r="H33" s="8" t="s">
        <v>122</v>
      </c>
      <c r="I33" s="8" t="s">
        <v>123</v>
      </c>
      <c r="J33" s="8" t="s">
        <v>124</v>
      </c>
      <c r="K33" s="8" t="s">
        <v>125</v>
      </c>
      <c r="L33" s="8"/>
      <c r="M33" s="8"/>
    </row>
    <row r="34" spans="7:13" x14ac:dyDescent="0.25">
      <c r="G34" s="8" t="s">
        <v>126</v>
      </c>
      <c r="H34" s="8" t="s">
        <v>127</v>
      </c>
      <c r="I34" s="8" t="s">
        <v>128</v>
      </c>
      <c r="J34" s="8" t="s">
        <v>129</v>
      </c>
      <c r="K34" s="8" t="s">
        <v>125</v>
      </c>
      <c r="L34" s="8"/>
      <c r="M34" s="8"/>
    </row>
    <row r="35" spans="7:13" x14ac:dyDescent="0.25">
      <c r="G35" s="8" t="s">
        <v>130</v>
      </c>
      <c r="H35" s="8" t="s">
        <v>131</v>
      </c>
      <c r="I35" s="8" t="s">
        <v>132</v>
      </c>
      <c r="J35" s="8" t="s">
        <v>133</v>
      </c>
      <c r="K35" s="8" t="s">
        <v>125</v>
      </c>
      <c r="L35" s="8"/>
      <c r="M35" s="8"/>
    </row>
    <row r="36" spans="7:13" x14ac:dyDescent="0.25">
      <c r="G36" s="8" t="s">
        <v>134</v>
      </c>
      <c r="H36" s="8" t="s">
        <v>135</v>
      </c>
      <c r="I36" s="8" t="s">
        <v>136</v>
      </c>
      <c r="J36" s="8" t="s">
        <v>137</v>
      </c>
      <c r="K36" s="8" t="s">
        <v>125</v>
      </c>
      <c r="L36" s="8"/>
      <c r="M36" s="8"/>
    </row>
    <row r="37" spans="7:13" x14ac:dyDescent="0.25">
      <c r="G37" s="8" t="s">
        <v>138</v>
      </c>
      <c r="H37" s="8" t="s">
        <v>139</v>
      </c>
      <c r="I37" s="8" t="s">
        <v>118</v>
      </c>
      <c r="J37" s="8" t="s">
        <v>119</v>
      </c>
      <c r="K37" s="8" t="s">
        <v>120</v>
      </c>
      <c r="L37" s="8"/>
      <c r="M37" s="8"/>
    </row>
    <row r="38" spans="7:13" x14ac:dyDescent="0.25">
      <c r="G38" s="8" t="s">
        <v>140</v>
      </c>
      <c r="H38" s="8" t="s">
        <v>141</v>
      </c>
      <c r="I38" s="8" t="s">
        <v>142</v>
      </c>
      <c r="J38" s="8" t="s">
        <v>143</v>
      </c>
      <c r="K38" s="8" t="s">
        <v>125</v>
      </c>
      <c r="L38" s="8"/>
      <c r="M38" s="8"/>
    </row>
  </sheetData>
  <conditionalFormatting sqref="G1:G1048576">
    <cfRule type="duplicateValues" dxfId="0" priority="1"/>
  </conditionalFormatting>
  <pageMargins left="0.16" right="0.11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tylorguy 2018</cp:lastModifiedBy>
  <cp:lastPrinted>2023-10-04T16:24:19Z</cp:lastPrinted>
  <dcterms:created xsi:type="dcterms:W3CDTF">2023-10-04T15:57:35Z</dcterms:created>
  <dcterms:modified xsi:type="dcterms:W3CDTF">2023-10-04T20:01:38Z</dcterms:modified>
</cp:coreProperties>
</file>