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D:\#ENSEIGNEMENT\#2019-2020\EXCEL\"/>
    </mc:Choice>
  </mc:AlternateContent>
  <xr:revisionPtr revIDLastSave="0" documentId="13_ncr:1_{09A9F206-537B-47CF-9BFE-9CCE5285D66E}" xr6:coauthVersionLast="41" xr6:coauthVersionMax="41" xr10:uidLastSave="{00000000-0000-0000-0000-000000000000}"/>
  <bookViews>
    <workbookView xWindow="-120" yWindow="-120" windowWidth="20730" windowHeight="11160" activeTab="1" xr2:uid="{00000000-000D-0000-FFFF-FFFF00000000}"/>
  </bookViews>
  <sheets>
    <sheet name="DONE" sheetId="1" r:id="rId1"/>
    <sheet name="Travail demandé" sheetId="3" r:id="rId2"/>
    <sheet name="TODO" sheetId="2" r:id="rId3"/>
  </sheets>
  <definedNames>
    <definedName name="_xlnm._FilterDatabase" localSheetId="2" hidden="1">TODO!$A$5:$I$75</definedName>
    <definedName name="TAUX">TODO!$I$1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1" i="1" l="1"/>
  <c r="F76" i="1"/>
  <c r="F79" i="1"/>
  <c r="F85" i="1"/>
  <c r="F93" i="1"/>
  <c r="F96" i="1"/>
  <c r="F99" i="1"/>
  <c r="F102" i="1"/>
  <c r="F105" i="1"/>
  <c r="F108" i="1"/>
  <c r="F111" i="1"/>
  <c r="F119" i="1"/>
  <c r="F122" i="1"/>
  <c r="F125" i="1"/>
  <c r="F142" i="1" s="1"/>
  <c r="F128" i="1"/>
  <c r="F132" i="1"/>
  <c r="F138" i="1"/>
  <c r="F141" i="1"/>
  <c r="F152" i="1"/>
  <c r="F155" i="1"/>
  <c r="F160" i="1"/>
  <c r="F163" i="1"/>
  <c r="F169" i="1"/>
  <c r="F172" i="1"/>
  <c r="F175" i="1"/>
  <c r="F177" i="1"/>
  <c r="E13" i="1"/>
  <c r="F13" i="1" s="1"/>
  <c r="E14" i="1"/>
  <c r="F14" i="1" s="1"/>
  <c r="E15" i="1"/>
  <c r="F15" i="1" s="1"/>
  <c r="E23" i="1"/>
  <c r="F23" i="1" s="1"/>
  <c r="E24" i="1"/>
  <c r="F24" i="1" s="1"/>
  <c r="E25" i="1"/>
  <c r="F25" i="1" s="1"/>
  <c r="E28" i="1"/>
  <c r="F28" i="1" s="1"/>
  <c r="E29" i="1"/>
  <c r="F29" i="1" s="1"/>
  <c r="E30" i="1"/>
  <c r="F30" i="1" s="1"/>
  <c r="E31" i="1"/>
  <c r="F31" i="1" s="1"/>
  <c r="E34" i="1"/>
  <c r="F34" i="1" s="1"/>
  <c r="E35" i="1"/>
  <c r="F35" i="1" s="1"/>
  <c r="E43" i="1"/>
  <c r="E44" i="1"/>
  <c r="F44" i="1" s="1"/>
  <c r="E47" i="1"/>
  <c r="F47" i="1" s="1"/>
  <c r="E48" i="1"/>
  <c r="F48" i="1" s="1"/>
  <c r="E49" i="1"/>
  <c r="F49" i="1" s="1"/>
  <c r="E50" i="1"/>
  <c r="F50" i="1" s="1"/>
  <c r="E53" i="1"/>
  <c r="F53" i="1" s="1"/>
  <c r="E54" i="1"/>
  <c r="F54" i="1" s="1"/>
  <c r="E55" i="1"/>
  <c r="F55" i="1" s="1"/>
  <c r="E58" i="1"/>
  <c r="F58" i="1" s="1"/>
  <c r="F63" i="1" s="1"/>
  <c r="E59" i="1"/>
  <c r="F59" i="1" s="1"/>
  <c r="E60" i="1"/>
  <c r="F60" i="1" s="1"/>
  <c r="E61" i="1"/>
  <c r="F61" i="1" s="1"/>
  <c r="E69" i="1"/>
  <c r="E72" i="1"/>
  <c r="E73" i="1"/>
  <c r="E74" i="1"/>
  <c r="E77" i="1"/>
  <c r="E80" i="1"/>
  <c r="F80" i="1" s="1"/>
  <c r="F82" i="1" s="1"/>
  <c r="E83" i="1"/>
  <c r="E91" i="1"/>
  <c r="E94" i="1"/>
  <c r="E97" i="1"/>
  <c r="E100" i="1"/>
  <c r="E103" i="1"/>
  <c r="E106" i="1"/>
  <c r="E109" i="1"/>
  <c r="E117" i="1"/>
  <c r="E120" i="1"/>
  <c r="E123" i="1"/>
  <c r="E126" i="1"/>
  <c r="E129" i="1"/>
  <c r="E130" i="1"/>
  <c r="E133" i="1"/>
  <c r="E134" i="1"/>
  <c r="E135" i="1"/>
  <c r="E136" i="1"/>
  <c r="E139" i="1"/>
  <c r="E147" i="1"/>
  <c r="E148" i="1"/>
  <c r="E149" i="1"/>
  <c r="E150" i="1"/>
  <c r="E153" i="1"/>
  <c r="E156" i="1"/>
  <c r="E157" i="1"/>
  <c r="E158" i="1"/>
  <c r="E161" i="1"/>
  <c r="E164" i="1"/>
  <c r="E165" i="1"/>
  <c r="E166" i="1"/>
  <c r="E167" i="1"/>
  <c r="E170" i="1"/>
  <c r="E173" i="1"/>
  <c r="E10" i="1"/>
  <c r="F10" i="1" s="1"/>
  <c r="E5" i="1"/>
  <c r="F5" i="1" s="1"/>
  <c r="E6" i="1"/>
  <c r="F6" i="1" s="1"/>
  <c r="E7" i="1"/>
  <c r="F7" i="1" s="1"/>
  <c r="E4" i="1"/>
  <c r="F4" i="1" s="1"/>
  <c r="I2" i="1"/>
  <c r="F21" i="1" l="1"/>
  <c r="F19" i="1"/>
  <c r="F17" i="1"/>
  <c r="F57" i="1"/>
  <c r="F52" i="1"/>
  <c r="F115" i="1"/>
  <c r="F33" i="1"/>
  <c r="F27" i="1"/>
  <c r="F41" i="1" s="1"/>
  <c r="F179" i="1"/>
  <c r="F113" i="1"/>
  <c r="F37" i="1"/>
  <c r="F46" i="1"/>
  <c r="F65" i="1" s="1"/>
  <c r="F86" i="1"/>
  <c r="F38" i="1"/>
  <c r="F18" i="1"/>
  <c r="F176" i="1"/>
  <c r="F145" i="1"/>
  <c r="F112" i="1"/>
  <c r="F89" i="1"/>
  <c r="F143" i="1"/>
  <c r="F87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4" i="1"/>
  <c r="B182" i="1"/>
  <c r="H178" i="1"/>
  <c r="B174" i="1"/>
  <c r="B171" i="1"/>
  <c r="B168" i="1"/>
  <c r="B162" i="1"/>
  <c r="B159" i="1"/>
  <c r="B154" i="1"/>
  <c r="B151" i="1"/>
  <c r="H144" i="1"/>
  <c r="I144" i="1" s="1"/>
  <c r="B140" i="1"/>
  <c r="B137" i="1"/>
  <c r="B131" i="1"/>
  <c r="B127" i="1"/>
  <c r="B124" i="1"/>
  <c r="B121" i="1"/>
  <c r="B118" i="1"/>
  <c r="H114" i="1"/>
  <c r="B110" i="1"/>
  <c r="B107" i="1"/>
  <c r="B104" i="1"/>
  <c r="B101" i="1"/>
  <c r="B98" i="1"/>
  <c r="B95" i="1"/>
  <c r="B92" i="1"/>
  <c r="H88" i="1"/>
  <c r="B84" i="1"/>
  <c r="B81" i="1"/>
  <c r="B78" i="1"/>
  <c r="B75" i="1"/>
  <c r="B70" i="1"/>
  <c r="H66" i="1"/>
  <c r="B62" i="1"/>
  <c r="B56" i="1"/>
  <c r="B51" i="1"/>
  <c r="B45" i="1"/>
  <c r="H40" i="1"/>
  <c r="B36" i="1"/>
  <c r="B32" i="1"/>
  <c r="B26" i="1"/>
  <c r="H20" i="1"/>
  <c r="I20" i="1" s="1"/>
  <c r="B16" i="1"/>
  <c r="B11" i="1"/>
  <c r="B8" i="1"/>
  <c r="F39" i="1" l="1"/>
  <c r="F186" i="1" s="1"/>
  <c r="F64" i="1"/>
  <c r="F67" i="1"/>
  <c r="E76" i="2"/>
  <c r="B90" i="1"/>
  <c r="B116" i="1"/>
  <c r="B146" i="1"/>
  <c r="B180" i="1"/>
  <c r="H185" i="1"/>
  <c r="B42" i="1"/>
  <c r="B187" i="1" s="1"/>
  <c r="B68" i="1"/>
  <c r="B22" i="1"/>
  <c r="F184" i="1" l="1"/>
  <c r="F183" i="1"/>
  <c r="F76" i="2"/>
  <c r="B188" i="1"/>
</calcChain>
</file>

<file path=xl/sharedStrings.xml><?xml version="1.0" encoding="utf-8"?>
<sst xmlns="http://schemas.openxmlformats.org/spreadsheetml/2006/main" count="304" uniqueCount="100">
  <si>
    <t>Date Fact</t>
  </si>
  <si>
    <t>Num Fact</t>
  </si>
  <si>
    <t>Client</t>
  </si>
  <si>
    <t>THT</t>
  </si>
  <si>
    <t>TVA</t>
  </si>
  <si>
    <t>TTC</t>
  </si>
  <si>
    <t>Echéance</t>
  </si>
  <si>
    <t>Règlement</t>
  </si>
  <si>
    <t>ACCOREM</t>
  </si>
  <si>
    <t>Moyenne ACCOREM</t>
  </si>
  <si>
    <t>Max ACCOREM</t>
  </si>
  <si>
    <t>Nombre ACCOREM</t>
  </si>
  <si>
    <t>Total ACCOREM</t>
  </si>
  <si>
    <t>BIBLIMEDIA</t>
  </si>
  <si>
    <t>Moyenne BIBLIMEDIA</t>
  </si>
  <si>
    <t>Max BIBLIMEDIA</t>
  </si>
  <si>
    <t>Nombre BIBLIMEDIA</t>
  </si>
  <si>
    <t>Total BIBLIMEDIA</t>
  </si>
  <si>
    <t>CHORUS</t>
  </si>
  <si>
    <t>Moyenne CHORUS</t>
  </si>
  <si>
    <t>Max CHORUS</t>
  </si>
  <si>
    <t>Nombre CHORUS</t>
  </si>
  <si>
    <t>Total CHORUS</t>
  </si>
  <si>
    <t>COMTIA</t>
  </si>
  <si>
    <t>Moyenne COMTIA</t>
  </si>
  <si>
    <t>Max COMTIA</t>
  </si>
  <si>
    <t>Nombre COMTIA</t>
  </si>
  <si>
    <t>Total COMTIA</t>
  </si>
  <si>
    <t>IBFOR</t>
  </si>
  <si>
    <t>Moyenne IBFOR</t>
  </si>
  <si>
    <t>Max IBFOR</t>
  </si>
  <si>
    <t>Nombre IBFOR</t>
  </si>
  <si>
    <t>Total IBFOR</t>
  </si>
  <si>
    <t>INFOTIC</t>
  </si>
  <si>
    <t>Moyenne INFOTIC</t>
  </si>
  <si>
    <t>Max INFOTIC</t>
  </si>
  <si>
    <t>Nombre INFOTIC</t>
  </si>
  <si>
    <t>Total INFOTIC</t>
  </si>
  <si>
    <t>MARINOS</t>
  </si>
  <si>
    <t>Moyenne MARINOS</t>
  </si>
  <si>
    <t>Max MARINOS</t>
  </si>
  <si>
    <t>Nombre MARINOS</t>
  </si>
  <si>
    <t>Total MARINOS</t>
  </si>
  <si>
    <t>Total général</t>
  </si>
  <si>
    <t>Nombre Total général</t>
  </si>
  <si>
    <t>Moyenne</t>
  </si>
  <si>
    <t>Max</t>
  </si>
  <si>
    <t>Nbval</t>
  </si>
  <si>
    <t>OBS</t>
  </si>
  <si>
    <t>Nombre déc 2016</t>
  </si>
  <si>
    <t>Total déc 2016</t>
  </si>
  <si>
    <t>Nombre nov 2016</t>
  </si>
  <si>
    <t>Total nov 2016</t>
  </si>
  <si>
    <t>Nombre juin 2016</t>
  </si>
  <si>
    <t>Total juin 2016</t>
  </si>
  <si>
    <t>Nombre août 2016</t>
  </si>
  <si>
    <t>Total août 2016</t>
  </si>
  <si>
    <t>Nombre avr 2016</t>
  </si>
  <si>
    <t>Total avr 2016</t>
  </si>
  <si>
    <t>Nombre mars 2016</t>
  </si>
  <si>
    <t>Total mars 2016</t>
  </si>
  <si>
    <t>Nombre mai 2016</t>
  </si>
  <si>
    <t>Total mai 2016</t>
  </si>
  <si>
    <t>Nombre oct 2016</t>
  </si>
  <si>
    <t>Total oct 2016</t>
  </si>
  <si>
    <t>Nombre juil 2016</t>
  </si>
  <si>
    <t>Total juil 2016</t>
  </si>
  <si>
    <t>Nombre sept 2016</t>
  </si>
  <si>
    <t>Total sept 2016</t>
  </si>
  <si>
    <t>Nombre févr 2016</t>
  </si>
  <si>
    <t>Total févr 2016</t>
  </si>
  <si>
    <t>Observation</t>
  </si>
  <si>
    <t>Travail demandé :</t>
  </si>
  <si>
    <t>2- Afficher les colonnes à bandes et désactiver l'option Lignes à bandes</t>
  </si>
  <si>
    <t>3- Modifier le style visuel de votre tableau</t>
  </si>
  <si>
    <t>5- Calculer la colonne TTC (=THT+TVA)</t>
  </si>
  <si>
    <t>6- Activer la ligne des totaux du tableau et calculer la somme des montants THT, TVA et TTC</t>
  </si>
  <si>
    <t>7- Appliquer le format adéquat aux colonnes: Date Fact, TVA, TTC, Echéance et Règlement</t>
  </si>
  <si>
    <t>8- Trier le tableau sur les deux colonnes Client et Echéance</t>
  </si>
  <si>
    <t xml:space="preserve">9- Remplir la colonne Observation em mettant le mot "Retard" pour chaque facture en retard de paiement </t>
  </si>
  <si>
    <t xml:space="preserve">    (facture non réglée et échéance dépassée)   </t>
  </si>
  <si>
    <t>10- Convertir ce tableau en plage normale</t>
  </si>
  <si>
    <t xml:space="preserve">       a) le nombre de factures par client  </t>
  </si>
  <si>
    <t xml:space="preserve">       b) le chiffre d'affaire (TTC) par client </t>
  </si>
  <si>
    <t>12- Rajouter les sous-totaux suivants :</t>
  </si>
  <si>
    <t xml:space="preserve">       a) le nombre de factures par client  et par mois d'échéance</t>
  </si>
  <si>
    <t xml:space="preserve">       b) le total TTC par client et par mois d'échéance</t>
  </si>
  <si>
    <t xml:space="preserve">13- Afficher des barres de données dans la colonne THT </t>
  </si>
  <si>
    <t>15- Renommer la feuille TODO1 en [VotreNom_VotrePrénom]</t>
  </si>
  <si>
    <t>16- Enregistrer le fichier sous votre nom et prénom</t>
  </si>
  <si>
    <r>
      <t xml:space="preserve">       c) le chiffre d'affaire le plus élevé </t>
    </r>
    <r>
      <rPr>
        <sz val="14"/>
        <color rgb="FF000000"/>
        <rFont val="Calibri"/>
        <family val="2"/>
        <scheme val="minor"/>
      </rPr>
      <t>par client</t>
    </r>
  </si>
  <si>
    <r>
      <t xml:space="preserve">18- Envoyer le fichier à l'adresse  </t>
    </r>
    <r>
      <rPr>
        <i/>
        <sz val="14"/>
        <color rgb="FFFF0000"/>
        <rFont val="Calibri"/>
        <family val="2"/>
        <scheme val="minor"/>
      </rPr>
      <t xml:space="preserve">adeldahmane@episousse.com.tn </t>
    </r>
    <r>
      <rPr>
        <sz val="14"/>
        <color rgb="FFFF0000"/>
        <rFont val="Calibri"/>
        <family val="2"/>
        <scheme val="minor"/>
      </rPr>
      <t xml:space="preserve"> </t>
    </r>
  </si>
  <si>
    <t>Date Jour:</t>
  </si>
  <si>
    <t>Taux TVA</t>
  </si>
  <si>
    <t>14- Mettre en valeur visuellement les données contenues dans la colonne TTC en utilisant  un jeu de trois icônes de votre choix (TTC  &lt;=100: Vert, 50 &lt;= TTC &lt;100: Jaune et TTC &gt; 100: Rouge)</t>
  </si>
  <si>
    <r>
      <t xml:space="preserve">17- Empêcher que des modifications indésirables soient apportées à ce tableau (mot de passe : </t>
    </r>
    <r>
      <rPr>
        <b/>
        <sz val="14"/>
        <color rgb="FF000000"/>
        <rFont val="Calibri"/>
        <family val="2"/>
        <scheme val="minor"/>
      </rPr>
      <t>iset</t>
    </r>
    <r>
      <rPr>
        <sz val="14"/>
        <color rgb="FF000000"/>
        <rFont val="Calibri"/>
        <family val="2"/>
        <scheme val="minor"/>
      </rPr>
      <t xml:space="preserve">) </t>
    </r>
  </si>
  <si>
    <t>11- Ajouter les sous-totaux affichés dans le tableau de la feuille "DONE" :</t>
  </si>
  <si>
    <t>1- Transformer le tableau "Suivi des impayés" en table de données (Feuille TODO)</t>
  </si>
  <si>
    <t xml:space="preserve">4- Calculer la colonne TVA en utilisant le taux indiqué dans la cellule I2 </t>
  </si>
  <si>
    <t>18- Mettre la date du jour dans le cellule I3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</si>
</sst>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\ _€_-;\-* #,##0.00\ _€_-;_-* &quot;-&quot;??\ _€_-;_-@_-"/>
    <numFmt numFmtId="164" formatCode="mmm\ yyyy"/>
    <numFmt numFmtId="165" formatCode="#,##0.000"/>
    <numFmt numFmtId="166" formatCode="dd\-mmm\-yyyy"/>
    <numFmt numFmtId="167" formatCode="_-* #\ ##0.000\ _€_-;\-* #\ ##0.000\ _€_-;_-* &quot;-&quot;??\ _€_-;_-@_-"/>
    <numFmt numFmtId="168" formatCode="_-* #,##0.000\ _€_-;\-* #,##0.000\ _€_-;_-* &quot;-&quot;???\ _€_-;_-@_-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b/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D0D0D"/>
      <name val="Calibri"/>
      <family val="2"/>
      <scheme val="minor"/>
    </font>
    <font>
      <sz val="14"/>
      <color rgb="FF000000"/>
      <name val="Calibri"/>
      <family val="2"/>
      <scheme val="minor"/>
    </font>
    <font>
      <i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50">
    <xf numFmtId="0" fontId="0" fillId="0" borderId="0" xfId="0"/>
    <xf numFmtId="0" fontId="3" fillId="0" borderId="0" xfId="0" applyFont="1" applyFill="1" applyBorder="1"/>
    <xf numFmtId="0" fontId="3" fillId="0" borderId="0" xfId="0" applyFont="1" applyBorder="1"/>
    <xf numFmtId="0" fontId="0" fillId="0" borderId="0" xfId="0" applyBorder="1"/>
    <xf numFmtId="0" fontId="2" fillId="2" borderId="1" xfId="0" applyFont="1" applyFill="1" applyBorder="1" applyAlignment="1" applyProtection="1">
      <alignment horizontal="center" vertical="center"/>
      <protection hidden="1"/>
    </xf>
    <xf numFmtId="0" fontId="2" fillId="2" borderId="2" xfId="0" applyFont="1" applyFill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14" fontId="3" fillId="3" borderId="3" xfId="0" applyNumberFormat="1" applyFont="1" applyFill="1" applyBorder="1" applyProtection="1">
      <protection hidden="1"/>
    </xf>
    <xf numFmtId="0" fontId="3" fillId="3" borderId="3" xfId="0" applyFont="1" applyFill="1" applyBorder="1" applyProtection="1">
      <protection hidden="1"/>
    </xf>
    <xf numFmtId="164" fontId="3" fillId="3" borderId="3" xfId="1" applyNumberFormat="1" applyFont="1" applyFill="1" applyBorder="1" applyProtection="1">
      <protection hidden="1"/>
    </xf>
    <xf numFmtId="14" fontId="3" fillId="3" borderId="4" xfId="0" applyNumberFormat="1" applyFont="1" applyFill="1" applyBorder="1" applyProtection="1">
      <protection hidden="1"/>
    </xf>
    <xf numFmtId="0" fontId="3" fillId="3" borderId="4" xfId="0" applyNumberFormat="1" applyFont="1" applyFill="1" applyBorder="1" applyAlignment="1" applyProtection="1">
      <alignment horizontal="center"/>
      <protection hidden="1"/>
    </xf>
    <xf numFmtId="164" fontId="5" fillId="3" borderId="3" xfId="1" applyNumberFormat="1" applyFont="1" applyFill="1" applyBorder="1" applyProtection="1">
      <protection hidden="1"/>
    </xf>
    <xf numFmtId="0" fontId="5" fillId="3" borderId="3" xfId="0" applyNumberFormat="1" applyFont="1" applyFill="1" applyBorder="1" applyProtection="1">
      <protection hidden="1"/>
    </xf>
    <xf numFmtId="0" fontId="3" fillId="3" borderId="4" xfId="0" applyNumberFormat="1" applyFont="1" applyFill="1" applyBorder="1" applyProtection="1">
      <protection hidden="1"/>
    </xf>
    <xf numFmtId="0" fontId="5" fillId="3" borderId="3" xfId="0" applyFont="1" applyFill="1" applyBorder="1" applyProtection="1">
      <protection hidden="1"/>
    </xf>
    <xf numFmtId="14" fontId="3" fillId="3" borderId="5" xfId="0" applyNumberFormat="1" applyFont="1" applyFill="1" applyBorder="1" applyProtection="1">
      <protection hidden="1"/>
    </xf>
    <xf numFmtId="0" fontId="3" fillId="3" borderId="5" xfId="0" applyFont="1" applyFill="1" applyBorder="1" applyProtection="1">
      <protection hidden="1"/>
    </xf>
    <xf numFmtId="164" fontId="5" fillId="3" borderId="5" xfId="1" applyNumberFormat="1" applyFont="1" applyFill="1" applyBorder="1" applyProtection="1">
      <protection hidden="1"/>
    </xf>
    <xf numFmtId="14" fontId="3" fillId="3" borderId="0" xfId="0" applyNumberFormat="1" applyFont="1" applyFill="1" applyBorder="1" applyProtection="1">
      <protection hidden="1"/>
    </xf>
    <xf numFmtId="164" fontId="3" fillId="3" borderId="5" xfId="1" applyNumberFormat="1" applyFont="1" applyFill="1" applyBorder="1" applyProtection="1">
      <protection hidden="1"/>
    </xf>
    <xf numFmtId="0" fontId="3" fillId="3" borderId="0" xfId="0" applyFont="1" applyFill="1" applyBorder="1" applyProtection="1">
      <protection hidden="1"/>
    </xf>
    <xf numFmtId="164" fontId="5" fillId="3" borderId="0" xfId="1" applyNumberFormat="1" applyFont="1" applyFill="1" applyBorder="1" applyProtection="1">
      <protection hidden="1"/>
    </xf>
    <xf numFmtId="0" fontId="5" fillId="3" borderId="0" xfId="0" applyFont="1" applyFill="1" applyBorder="1" applyProtection="1">
      <protection hidden="1"/>
    </xf>
    <xf numFmtId="164" fontId="3" fillId="3" borderId="0" xfId="1" applyNumberFormat="1" applyFont="1" applyFill="1" applyBorder="1" applyProtection="1">
      <protection hidden="1"/>
    </xf>
    <xf numFmtId="0" fontId="3" fillId="3" borderId="0" xfId="0" applyNumberFormat="1" applyFont="1" applyFill="1" applyBorder="1" applyProtection="1">
      <protection hidden="1"/>
    </xf>
    <xf numFmtId="0" fontId="0" fillId="0" borderId="0" xfId="0" applyFont="1"/>
    <xf numFmtId="165" fontId="0" fillId="0" borderId="0" xfId="0" applyNumberFormat="1" applyFont="1"/>
    <xf numFmtId="165" fontId="0" fillId="4" borderId="0" xfId="0" applyNumberFormat="1" applyFont="1" applyFill="1"/>
    <xf numFmtId="14" fontId="0" fillId="4" borderId="0" xfId="0" applyNumberFormat="1" applyFont="1" applyFill="1"/>
    <xf numFmtId="0" fontId="3" fillId="4" borderId="0" xfId="0" applyFont="1" applyFill="1" applyBorder="1"/>
    <xf numFmtId="164" fontId="0" fillId="4" borderId="0" xfId="0" applyNumberFormat="1" applyFont="1" applyFill="1"/>
    <xf numFmtId="14" fontId="0" fillId="0" borderId="0" xfId="0" applyNumberFormat="1" applyFont="1"/>
    <xf numFmtId="0" fontId="1" fillId="4" borderId="0" xfId="0" applyFont="1" applyFill="1"/>
    <xf numFmtId="0" fontId="6" fillId="0" borderId="0" xfId="0" applyFont="1"/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wrapText="1"/>
    </xf>
    <xf numFmtId="0" fontId="6" fillId="0" borderId="0" xfId="0" applyFont="1" applyAlignment="1">
      <alignment wrapText="1"/>
    </xf>
    <xf numFmtId="166" fontId="0" fillId="0" borderId="0" xfId="0" applyNumberFormat="1"/>
    <xf numFmtId="14" fontId="0" fillId="0" borderId="0" xfId="0" applyNumberFormat="1"/>
    <xf numFmtId="167" fontId="0" fillId="0" borderId="0" xfId="1" applyNumberFormat="1" applyFont="1"/>
    <xf numFmtId="0" fontId="11" fillId="0" borderId="0" xfId="0" applyFont="1" applyAlignment="1" applyProtection="1">
      <alignment horizontal="right"/>
      <protection hidden="1"/>
    </xf>
    <xf numFmtId="14" fontId="12" fillId="0" borderId="0" xfId="0" applyNumberFormat="1" applyFont="1" applyProtection="1">
      <protection hidden="1"/>
    </xf>
    <xf numFmtId="167" fontId="3" fillId="3" borderId="3" xfId="1" applyNumberFormat="1" applyFont="1" applyFill="1" applyBorder="1" applyProtection="1">
      <protection hidden="1"/>
    </xf>
    <xf numFmtId="167" fontId="3" fillId="3" borderId="5" xfId="1" applyNumberFormat="1" applyFont="1" applyFill="1" applyBorder="1" applyProtection="1">
      <protection hidden="1"/>
    </xf>
    <xf numFmtId="167" fontId="3" fillId="3" borderId="0" xfId="1" applyNumberFormat="1" applyFont="1" applyFill="1" applyBorder="1" applyProtection="1">
      <protection hidden="1"/>
    </xf>
    <xf numFmtId="168" fontId="0" fillId="0" borderId="0" xfId="0" applyNumberFormat="1" applyProtection="1">
      <protection hidden="1"/>
    </xf>
    <xf numFmtId="10" fontId="12" fillId="0" borderId="0" xfId="0" applyNumberFormat="1" applyFont="1" applyProtection="1">
      <protection hidden="1"/>
    </xf>
    <xf numFmtId="0" fontId="13" fillId="0" borderId="0" xfId="0" applyFont="1" applyAlignment="1">
      <alignment horizontal="left" vertical="center" wrapText="1"/>
    </xf>
  </cellXfs>
  <cellStyles count="2">
    <cellStyle name="Milliers" xfId="1" builtinId="3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</xdr:colOff>
      <xdr:row>0</xdr:row>
      <xdr:rowOff>45720</xdr:rowOff>
    </xdr:from>
    <xdr:ext cx="2869276" cy="473825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2860" y="45720"/>
          <a:ext cx="2869276" cy="473825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l"/>
          <a:r>
            <a:rPr lang="fr-FR" sz="2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Suivi des impayés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nonc" displayName="Enonc" ref="A1:A26" totalsRowShown="0" headerRowDxfId="2" dataDxfId="1">
  <autoFilter ref="A1:A26" xr:uid="{00000000-0009-0000-0100-000001000000}">
    <filterColumn colId="0" hiddenButton="1"/>
  </autoFilter>
  <tableColumns count="1">
    <tableColumn id="1" xr3:uid="{00000000-0010-0000-0000-000001000000}" name="Travail demandé :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K188"/>
  <sheetViews>
    <sheetView workbookViewId="0">
      <selection activeCell="K9" sqref="K9"/>
    </sheetView>
  </sheetViews>
  <sheetFormatPr baseColWidth="10" defaultColWidth="11.5703125" defaultRowHeight="15" outlineLevelRow="7" x14ac:dyDescent="0.25"/>
  <cols>
    <col min="1" max="1" width="13.5703125" style="6" customWidth="1"/>
    <col min="2" max="2" width="11.5703125" style="6"/>
    <col min="3" max="3" width="19.7109375" style="6" customWidth="1"/>
    <col min="4" max="4" width="12.7109375" style="6" bestFit="1" customWidth="1"/>
    <col min="5" max="5" width="14.5703125" style="6" customWidth="1"/>
    <col min="6" max="6" width="15.140625" style="6" customWidth="1"/>
    <col min="7" max="7" width="19.28515625" style="6" bestFit="1" customWidth="1"/>
    <col min="8" max="8" width="13" style="6" customWidth="1"/>
    <col min="9" max="9" width="12.140625" style="6" customWidth="1"/>
    <col min="10" max="16384" width="11.5703125" style="6"/>
  </cols>
  <sheetData>
    <row r="1" spans="1:11" x14ac:dyDescent="0.25">
      <c r="H1" s="42" t="s">
        <v>93</v>
      </c>
      <c r="I1" s="48">
        <v>0.19600000000000001</v>
      </c>
    </row>
    <row r="2" spans="1:11" x14ac:dyDescent="0.25">
      <c r="H2" s="42" t="s">
        <v>92</v>
      </c>
      <c r="I2" s="43">
        <f ca="1">TODAY()</f>
        <v>43729</v>
      </c>
    </row>
    <row r="3" spans="1:11" ht="16.5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5" t="s">
        <v>7</v>
      </c>
      <c r="I3" s="5" t="s">
        <v>48</v>
      </c>
    </row>
    <row r="4" spans="1:11" ht="15.75" outlineLevel="7" thickTop="1" x14ac:dyDescent="0.25">
      <c r="A4" s="7">
        <v>42694</v>
      </c>
      <c r="B4" s="8">
        <v>1478</v>
      </c>
      <c r="C4" s="8" t="s">
        <v>8</v>
      </c>
      <c r="D4" s="44">
        <v>300</v>
      </c>
      <c r="E4" s="44">
        <f>D4*$I$1</f>
        <v>58.800000000000004</v>
      </c>
      <c r="F4" s="44">
        <f>D4+E4</f>
        <v>358.8</v>
      </c>
      <c r="G4" s="9">
        <v>42735</v>
      </c>
      <c r="H4" s="10"/>
      <c r="I4" s="11" t="str">
        <f ca="1">IF(AND(H4="",G4&lt;TODAY()),"Retard","")</f>
        <v>Retard</v>
      </c>
      <c r="K4" s="47"/>
    </row>
    <row r="5" spans="1:11" outlineLevel="7" x14ac:dyDescent="0.25">
      <c r="A5" s="7">
        <v>42696</v>
      </c>
      <c r="B5" s="8">
        <v>1479</v>
      </c>
      <c r="C5" s="8" t="s">
        <v>8</v>
      </c>
      <c r="D5" s="44">
        <v>550</v>
      </c>
      <c r="E5" s="44">
        <f t="shared" ref="E5:E7" si="0">D5*$I$1</f>
        <v>107.8</v>
      </c>
      <c r="F5" s="44">
        <f t="shared" ref="F5:F15" si="1">D5+E5</f>
        <v>657.8</v>
      </c>
      <c r="G5" s="9">
        <v>42735</v>
      </c>
      <c r="H5" s="10"/>
      <c r="I5" s="11" t="str">
        <f t="shared" ref="I5:I63" ca="1" si="2">IF(AND(H5="",G5&lt;TODAY()),"Retard","")</f>
        <v>Retard</v>
      </c>
      <c r="K5" s="47"/>
    </row>
    <row r="6" spans="1:11" outlineLevel="7" x14ac:dyDescent="0.25">
      <c r="A6" s="7">
        <v>42677</v>
      </c>
      <c r="B6" s="8">
        <v>1466</v>
      </c>
      <c r="C6" s="8" t="s">
        <v>8</v>
      </c>
      <c r="D6" s="44">
        <v>324</v>
      </c>
      <c r="E6" s="44">
        <f t="shared" si="0"/>
        <v>63.504000000000005</v>
      </c>
      <c r="F6" s="44">
        <f t="shared" si="1"/>
        <v>387.50400000000002</v>
      </c>
      <c r="G6" s="9">
        <v>42707</v>
      </c>
      <c r="H6" s="10"/>
      <c r="I6" s="11" t="str">
        <f t="shared" ca="1" si="2"/>
        <v>Retard</v>
      </c>
      <c r="K6" s="47"/>
    </row>
    <row r="7" spans="1:11" outlineLevel="7" x14ac:dyDescent="0.25">
      <c r="A7" s="7">
        <v>42677</v>
      </c>
      <c r="B7" s="8">
        <v>1467</v>
      </c>
      <c r="C7" s="8" t="s">
        <v>8</v>
      </c>
      <c r="D7" s="44">
        <v>110</v>
      </c>
      <c r="E7" s="44">
        <f t="shared" si="0"/>
        <v>21.560000000000002</v>
      </c>
      <c r="F7" s="44">
        <f t="shared" si="1"/>
        <v>131.56</v>
      </c>
      <c r="G7" s="9">
        <v>42707</v>
      </c>
      <c r="H7" s="10"/>
      <c r="I7" s="11" t="str">
        <f t="shared" ca="1" si="2"/>
        <v>Retard</v>
      </c>
      <c r="K7" s="47"/>
    </row>
    <row r="8" spans="1:11" outlineLevel="7" x14ac:dyDescent="0.25">
      <c r="A8" s="7"/>
      <c r="B8" s="8">
        <f>SUBTOTAL(3,B4:B7)</f>
        <v>4</v>
      </c>
      <c r="C8" s="8"/>
      <c r="D8" s="44"/>
      <c r="E8" s="44"/>
      <c r="F8" s="44"/>
      <c r="G8" s="12" t="s">
        <v>49</v>
      </c>
      <c r="H8" s="10"/>
      <c r="I8" s="11" t="str">
        <f t="shared" ca="1" si="2"/>
        <v/>
      </c>
      <c r="K8" s="47"/>
    </row>
    <row r="9" spans="1:11" outlineLevel="7" x14ac:dyDescent="0.25">
      <c r="A9" s="7"/>
      <c r="B9" s="8"/>
      <c r="C9" s="8"/>
      <c r="D9" s="44"/>
      <c r="E9" s="44"/>
      <c r="F9" s="44"/>
      <c r="G9" s="12" t="s">
        <v>50</v>
      </c>
      <c r="H9" s="10"/>
      <c r="I9" s="11" t="str">
        <f t="shared" ca="1" si="2"/>
        <v/>
      </c>
      <c r="K9" s="47"/>
    </row>
    <row r="10" spans="1:11" outlineLevel="7" x14ac:dyDescent="0.25">
      <c r="A10" s="7">
        <v>42651</v>
      </c>
      <c r="B10" s="8">
        <v>1460</v>
      </c>
      <c r="C10" s="8" t="s">
        <v>8</v>
      </c>
      <c r="D10" s="44">
        <v>100</v>
      </c>
      <c r="E10" s="44">
        <f>D10*$I$1</f>
        <v>19.600000000000001</v>
      </c>
      <c r="F10" s="44">
        <f t="shared" si="1"/>
        <v>119.6</v>
      </c>
      <c r="G10" s="9">
        <v>42681</v>
      </c>
      <c r="H10" s="10"/>
      <c r="I10" s="11" t="str">
        <f t="shared" ca="1" si="2"/>
        <v>Retard</v>
      </c>
      <c r="K10" s="47"/>
    </row>
    <row r="11" spans="1:11" outlineLevel="7" x14ac:dyDescent="0.25">
      <c r="A11" s="7"/>
      <c r="B11" s="8">
        <f>SUBTOTAL(3,B10:B10)</f>
        <v>1</v>
      </c>
      <c r="C11" s="8"/>
      <c r="D11" s="44"/>
      <c r="E11" s="44"/>
      <c r="F11" s="44"/>
      <c r="G11" s="12" t="s">
        <v>51</v>
      </c>
      <c r="H11" s="10"/>
      <c r="I11" s="11" t="str">
        <f t="shared" ca="1" si="2"/>
        <v/>
      </c>
      <c r="K11" s="47"/>
    </row>
    <row r="12" spans="1:11" outlineLevel="7" x14ac:dyDescent="0.25">
      <c r="A12" s="7"/>
      <c r="B12" s="8"/>
      <c r="C12" s="8"/>
      <c r="D12" s="44"/>
      <c r="E12" s="44"/>
      <c r="F12" s="44"/>
      <c r="G12" s="12" t="s">
        <v>52</v>
      </c>
      <c r="H12" s="10"/>
      <c r="I12" s="11" t="str">
        <f t="shared" ca="1" si="2"/>
        <v/>
      </c>
      <c r="K12" s="47"/>
    </row>
    <row r="13" spans="1:11" outlineLevel="7" x14ac:dyDescent="0.25">
      <c r="A13" s="7">
        <v>42460</v>
      </c>
      <c r="B13" s="8">
        <v>1416</v>
      </c>
      <c r="C13" s="8" t="s">
        <v>8</v>
      </c>
      <c r="D13" s="44">
        <v>58</v>
      </c>
      <c r="E13" s="44">
        <f t="shared" ref="E13:E74" si="3">D13*$I$1</f>
        <v>11.368</v>
      </c>
      <c r="F13" s="44">
        <f t="shared" si="1"/>
        <v>69.367999999999995</v>
      </c>
      <c r="G13" s="9">
        <v>42551</v>
      </c>
      <c r="H13" s="10">
        <v>42498</v>
      </c>
      <c r="I13" s="11" t="str">
        <f t="shared" ca="1" si="2"/>
        <v/>
      </c>
      <c r="K13" s="47"/>
    </row>
    <row r="14" spans="1:11" outlineLevel="7" x14ac:dyDescent="0.25">
      <c r="A14" s="7">
        <v>42521</v>
      </c>
      <c r="B14" s="8">
        <v>1431</v>
      </c>
      <c r="C14" s="8" t="s">
        <v>8</v>
      </c>
      <c r="D14" s="44">
        <v>145</v>
      </c>
      <c r="E14" s="44">
        <f t="shared" si="3"/>
        <v>28.42</v>
      </c>
      <c r="F14" s="44">
        <f t="shared" si="1"/>
        <v>173.42000000000002</v>
      </c>
      <c r="G14" s="9">
        <v>42551</v>
      </c>
      <c r="H14" s="10">
        <v>42551</v>
      </c>
      <c r="I14" s="11" t="str">
        <f t="shared" ca="1" si="2"/>
        <v/>
      </c>
      <c r="K14" s="47"/>
    </row>
    <row r="15" spans="1:11" outlineLevel="7" x14ac:dyDescent="0.25">
      <c r="A15" s="7">
        <v>42502</v>
      </c>
      <c r="B15" s="8">
        <v>1424</v>
      </c>
      <c r="C15" s="8" t="s">
        <v>8</v>
      </c>
      <c r="D15" s="44">
        <v>29</v>
      </c>
      <c r="E15" s="44">
        <f t="shared" si="3"/>
        <v>5.6840000000000002</v>
      </c>
      <c r="F15" s="44">
        <f t="shared" si="1"/>
        <v>34.683999999999997</v>
      </c>
      <c r="G15" s="9">
        <v>42532</v>
      </c>
      <c r="H15" s="10">
        <v>42551</v>
      </c>
      <c r="I15" s="11" t="str">
        <f t="shared" ca="1" si="2"/>
        <v/>
      </c>
      <c r="K15" s="47"/>
    </row>
    <row r="16" spans="1:11" outlineLevel="7" x14ac:dyDescent="0.25">
      <c r="A16" s="7"/>
      <c r="B16" s="8">
        <f>SUBTOTAL(3,B13:B15)</f>
        <v>3</v>
      </c>
      <c r="C16" s="8"/>
      <c r="D16" s="44"/>
      <c r="E16" s="44"/>
      <c r="F16" s="44"/>
      <c r="G16" s="12" t="s">
        <v>53</v>
      </c>
      <c r="H16" s="10"/>
      <c r="I16" s="11" t="str">
        <f t="shared" ca="1" si="2"/>
        <v/>
      </c>
      <c r="K16" s="47"/>
    </row>
    <row r="17" spans="1:11" outlineLevel="7" x14ac:dyDescent="0.25">
      <c r="A17" s="7"/>
      <c r="B17" s="8"/>
      <c r="C17" s="8"/>
      <c r="D17" s="44"/>
      <c r="E17" s="44"/>
      <c r="F17" s="44">
        <f>SUBTOTAL(9,F13:F15)</f>
        <v>277.47199999999998</v>
      </c>
      <c r="G17" s="12" t="s">
        <v>54</v>
      </c>
      <c r="H17" s="10"/>
      <c r="I17" s="11" t="str">
        <f t="shared" ca="1" si="2"/>
        <v/>
      </c>
      <c r="K17" s="47"/>
    </row>
    <row r="18" spans="1:11" outlineLevel="6" x14ac:dyDescent="0.25">
      <c r="A18" s="7"/>
      <c r="B18" s="8"/>
      <c r="C18" s="13" t="s">
        <v>9</v>
      </c>
      <c r="D18" s="44"/>
      <c r="E18" s="44"/>
      <c r="F18" s="44">
        <f>SUBTOTAL(1,F4:F15)</f>
        <v>241.59199999999996</v>
      </c>
      <c r="G18" s="9"/>
      <c r="H18" s="10"/>
      <c r="I18" s="11"/>
    </row>
    <row r="19" spans="1:11" outlineLevel="5" x14ac:dyDescent="0.25">
      <c r="A19" s="7"/>
      <c r="B19" s="8"/>
      <c r="C19" s="13" t="s">
        <v>10</v>
      </c>
      <c r="D19" s="44"/>
      <c r="E19" s="44"/>
      <c r="F19" s="44">
        <f>SUBTOTAL(4,F4:F15)</f>
        <v>657.8</v>
      </c>
      <c r="G19" s="9"/>
      <c r="H19" s="10"/>
      <c r="I19" s="11"/>
    </row>
    <row r="20" spans="1:11" outlineLevel="4" x14ac:dyDescent="0.25">
      <c r="A20" s="7"/>
      <c r="B20" s="8"/>
      <c r="C20" s="13" t="s">
        <v>11</v>
      </c>
      <c r="D20" s="44"/>
      <c r="E20" s="44"/>
      <c r="F20" s="44"/>
      <c r="G20" s="9"/>
      <c r="H20" s="14">
        <f>SUBTOTAL(3,H4:H15)</f>
        <v>3</v>
      </c>
      <c r="I20" s="11" t="str">
        <f t="shared" ca="1" si="2"/>
        <v/>
      </c>
    </row>
    <row r="21" spans="1:11" outlineLevel="3" x14ac:dyDescent="0.25">
      <c r="A21" s="7"/>
      <c r="B21" s="8"/>
      <c r="C21" s="13" t="s">
        <v>12</v>
      </c>
      <c r="D21" s="44"/>
      <c r="E21" s="44"/>
      <c r="F21" s="44">
        <f>SUBTOTAL(9,F4:F15)</f>
        <v>1932.7359999999996</v>
      </c>
      <c r="G21" s="9"/>
      <c r="H21" s="10"/>
      <c r="I21" s="11"/>
    </row>
    <row r="22" spans="1:11" outlineLevel="2" x14ac:dyDescent="0.25">
      <c r="A22" s="7"/>
      <c r="B22" s="8">
        <f>SUBTOTAL(3,B4:B15)</f>
        <v>8</v>
      </c>
      <c r="C22" s="13" t="s">
        <v>11</v>
      </c>
      <c r="D22" s="44"/>
      <c r="E22" s="44"/>
      <c r="F22" s="44"/>
      <c r="G22" s="9"/>
      <c r="H22" s="10"/>
      <c r="I22" s="11"/>
    </row>
    <row r="23" spans="1:11" outlineLevel="7" x14ac:dyDescent="0.25">
      <c r="A23" s="7">
        <v>42643</v>
      </c>
      <c r="B23" s="8">
        <v>1455</v>
      </c>
      <c r="C23" s="8" t="s">
        <v>13</v>
      </c>
      <c r="D23" s="44">
        <v>577</v>
      </c>
      <c r="E23" s="44">
        <f t="shared" si="3"/>
        <v>113.092</v>
      </c>
      <c r="F23" s="44">
        <f>D23+E23</f>
        <v>690.09199999999998</v>
      </c>
      <c r="G23" s="9">
        <v>42613</v>
      </c>
      <c r="H23" s="10"/>
      <c r="I23" s="11" t="str">
        <f t="shared" ca="1" si="2"/>
        <v>Retard</v>
      </c>
    </row>
    <row r="24" spans="1:11" outlineLevel="7" x14ac:dyDescent="0.25">
      <c r="A24" s="7">
        <v>42663</v>
      </c>
      <c r="B24" s="8">
        <v>1464</v>
      </c>
      <c r="C24" s="8" t="s">
        <v>13</v>
      </c>
      <c r="D24" s="44">
        <v>904</v>
      </c>
      <c r="E24" s="44">
        <f t="shared" si="3"/>
        <v>177.184</v>
      </c>
      <c r="F24" s="44">
        <f t="shared" ref="F24:F25" si="4">D24+E24</f>
        <v>1081.184</v>
      </c>
      <c r="G24" s="9">
        <v>42612</v>
      </c>
      <c r="H24" s="10"/>
      <c r="I24" s="11" t="str">
        <f t="shared" ca="1" si="2"/>
        <v>Retard</v>
      </c>
    </row>
    <row r="25" spans="1:11" outlineLevel="7" x14ac:dyDescent="0.25">
      <c r="A25" s="7">
        <v>42556</v>
      </c>
      <c r="B25" s="8">
        <v>1443</v>
      </c>
      <c r="C25" s="8" t="s">
        <v>13</v>
      </c>
      <c r="D25" s="44">
        <v>56</v>
      </c>
      <c r="E25" s="44">
        <f t="shared" si="3"/>
        <v>10.976000000000001</v>
      </c>
      <c r="F25" s="44">
        <f t="shared" si="4"/>
        <v>66.975999999999999</v>
      </c>
      <c r="G25" s="9">
        <v>42586</v>
      </c>
      <c r="H25" s="10">
        <v>42622</v>
      </c>
      <c r="I25" s="11" t="str">
        <f t="shared" ca="1" si="2"/>
        <v/>
      </c>
    </row>
    <row r="26" spans="1:11" outlineLevel="7" x14ac:dyDescent="0.25">
      <c r="A26" s="7"/>
      <c r="B26" s="8">
        <f>SUBTOTAL(3,B23:B25)</f>
        <v>3</v>
      </c>
      <c r="C26" s="8"/>
      <c r="D26" s="44"/>
      <c r="E26" s="44"/>
      <c r="F26" s="44"/>
      <c r="G26" s="12" t="s">
        <v>55</v>
      </c>
      <c r="H26" s="10"/>
      <c r="I26" s="11" t="str">
        <f t="shared" ca="1" si="2"/>
        <v/>
      </c>
    </row>
    <row r="27" spans="1:11" outlineLevel="7" x14ac:dyDescent="0.25">
      <c r="A27" s="7"/>
      <c r="B27" s="8"/>
      <c r="C27" s="8"/>
      <c r="D27" s="44"/>
      <c r="E27" s="44"/>
      <c r="F27" s="44">
        <f>SUBTOTAL(9,F23:F25)</f>
        <v>1838.252</v>
      </c>
      <c r="G27" s="12" t="s">
        <v>56</v>
      </c>
      <c r="H27" s="10"/>
      <c r="I27" s="11" t="str">
        <f t="shared" ca="1" si="2"/>
        <v/>
      </c>
    </row>
    <row r="28" spans="1:11" outlineLevel="7" x14ac:dyDescent="0.25">
      <c r="A28" s="7">
        <v>42460</v>
      </c>
      <c r="B28" s="8">
        <v>1418</v>
      </c>
      <c r="C28" s="8" t="s">
        <v>13</v>
      </c>
      <c r="D28" s="44">
        <v>563</v>
      </c>
      <c r="E28" s="44">
        <f t="shared" si="3"/>
        <v>110.348</v>
      </c>
      <c r="F28" s="44">
        <f>D28+E28</f>
        <v>673.34799999999996</v>
      </c>
      <c r="G28" s="9">
        <v>42490</v>
      </c>
      <c r="H28" s="10">
        <v>42490</v>
      </c>
      <c r="I28" s="11" t="str">
        <f t="shared" ca="1" si="2"/>
        <v/>
      </c>
    </row>
    <row r="29" spans="1:11" outlineLevel="7" x14ac:dyDescent="0.25">
      <c r="A29" s="7">
        <v>42490</v>
      </c>
      <c r="B29" s="8">
        <v>1428</v>
      </c>
      <c r="C29" s="8" t="s">
        <v>13</v>
      </c>
      <c r="D29" s="44">
        <v>72</v>
      </c>
      <c r="E29" s="44">
        <f t="shared" si="3"/>
        <v>14.112</v>
      </c>
      <c r="F29" s="44">
        <f t="shared" ref="F29:F31" si="5">D29+E29</f>
        <v>86.111999999999995</v>
      </c>
      <c r="G29" s="9">
        <v>42490</v>
      </c>
      <c r="H29" s="10">
        <v>42531</v>
      </c>
      <c r="I29" s="11" t="str">
        <f t="shared" ca="1" si="2"/>
        <v/>
      </c>
    </row>
    <row r="30" spans="1:11" outlineLevel="7" x14ac:dyDescent="0.25">
      <c r="A30" s="7">
        <v>42521</v>
      </c>
      <c r="B30" s="8">
        <v>1429</v>
      </c>
      <c r="C30" s="8" t="s">
        <v>13</v>
      </c>
      <c r="D30" s="44">
        <v>690</v>
      </c>
      <c r="E30" s="44">
        <f t="shared" si="3"/>
        <v>135.24</v>
      </c>
      <c r="F30" s="44">
        <f t="shared" si="5"/>
        <v>825.24</v>
      </c>
      <c r="G30" s="9">
        <v>42490</v>
      </c>
      <c r="H30" s="10">
        <v>42551</v>
      </c>
      <c r="I30" s="11" t="str">
        <f t="shared" ca="1" si="2"/>
        <v/>
      </c>
    </row>
    <row r="31" spans="1:11" outlineLevel="7" x14ac:dyDescent="0.25">
      <c r="A31" s="7">
        <v>42551</v>
      </c>
      <c r="B31" s="8">
        <v>1441</v>
      </c>
      <c r="C31" s="8" t="s">
        <v>13</v>
      </c>
      <c r="D31" s="44">
        <v>845</v>
      </c>
      <c r="E31" s="44">
        <f t="shared" si="3"/>
        <v>165.62</v>
      </c>
      <c r="F31" s="44">
        <f t="shared" si="5"/>
        <v>1010.62</v>
      </c>
      <c r="G31" s="9">
        <v>42490</v>
      </c>
      <c r="H31" s="10">
        <v>42582</v>
      </c>
      <c r="I31" s="11" t="str">
        <f t="shared" ca="1" si="2"/>
        <v/>
      </c>
    </row>
    <row r="32" spans="1:11" outlineLevel="7" x14ac:dyDescent="0.25">
      <c r="A32" s="7"/>
      <c r="B32" s="8">
        <f>SUBTOTAL(3,B28:B31)</f>
        <v>4</v>
      </c>
      <c r="C32" s="8"/>
      <c r="D32" s="44"/>
      <c r="E32" s="44"/>
      <c r="F32" s="44"/>
      <c r="G32" s="12" t="s">
        <v>57</v>
      </c>
      <c r="H32" s="10"/>
      <c r="I32" s="11" t="str">
        <f t="shared" ca="1" si="2"/>
        <v/>
      </c>
    </row>
    <row r="33" spans="1:9" outlineLevel="7" x14ac:dyDescent="0.25">
      <c r="A33" s="7"/>
      <c r="B33" s="8"/>
      <c r="C33" s="8"/>
      <c r="D33" s="44"/>
      <c r="E33" s="44"/>
      <c r="F33" s="44">
        <f>SUBTOTAL(9,F28:F31)</f>
        <v>2595.3199999999997</v>
      </c>
      <c r="G33" s="12" t="s">
        <v>58</v>
      </c>
      <c r="H33" s="10"/>
      <c r="I33" s="11" t="str">
        <f t="shared" ca="1" si="2"/>
        <v/>
      </c>
    </row>
    <row r="34" spans="1:9" outlineLevel="7" x14ac:dyDescent="0.25">
      <c r="A34" s="7">
        <v>42428</v>
      </c>
      <c r="B34" s="8">
        <v>1407</v>
      </c>
      <c r="C34" s="8" t="s">
        <v>13</v>
      </c>
      <c r="D34" s="44">
        <v>979</v>
      </c>
      <c r="E34" s="44">
        <f t="shared" si="3"/>
        <v>191.88400000000001</v>
      </c>
      <c r="F34" s="44">
        <f>D34+E34</f>
        <v>1170.884</v>
      </c>
      <c r="G34" s="9">
        <v>42460</v>
      </c>
      <c r="H34" s="10">
        <v>42475</v>
      </c>
      <c r="I34" s="11" t="str">
        <f t="shared" ca="1" si="2"/>
        <v/>
      </c>
    </row>
    <row r="35" spans="1:9" outlineLevel="7" x14ac:dyDescent="0.25">
      <c r="A35" s="7">
        <v>42379</v>
      </c>
      <c r="B35" s="8">
        <v>1404</v>
      </c>
      <c r="C35" s="8" t="s">
        <v>13</v>
      </c>
      <c r="D35" s="44">
        <v>321</v>
      </c>
      <c r="E35" s="44">
        <f t="shared" si="3"/>
        <v>62.916000000000004</v>
      </c>
      <c r="F35" s="44">
        <f>D35+E35</f>
        <v>383.916</v>
      </c>
      <c r="G35" s="9">
        <v>42438</v>
      </c>
      <c r="H35" s="10">
        <v>42428</v>
      </c>
      <c r="I35" s="11" t="str">
        <f t="shared" ca="1" si="2"/>
        <v/>
      </c>
    </row>
    <row r="36" spans="1:9" outlineLevel="7" x14ac:dyDescent="0.25">
      <c r="A36" s="7"/>
      <c r="B36" s="8">
        <f>SUBTOTAL(3,B34:B35)</f>
        <v>2</v>
      </c>
      <c r="C36" s="8"/>
      <c r="D36" s="44"/>
      <c r="E36" s="44"/>
      <c r="F36" s="44"/>
      <c r="G36" s="12" t="s">
        <v>59</v>
      </c>
      <c r="H36" s="10"/>
      <c r="I36" s="11" t="str">
        <f t="shared" ca="1" si="2"/>
        <v/>
      </c>
    </row>
    <row r="37" spans="1:9" outlineLevel="7" x14ac:dyDescent="0.25">
      <c r="A37" s="7"/>
      <c r="B37" s="8"/>
      <c r="C37" s="8"/>
      <c r="D37" s="44"/>
      <c r="E37" s="44"/>
      <c r="F37" s="44">
        <f>SUBTOTAL(9,F34:F35)</f>
        <v>1554.8</v>
      </c>
      <c r="G37" s="12" t="s">
        <v>60</v>
      </c>
      <c r="H37" s="10"/>
      <c r="I37" s="11" t="str">
        <f t="shared" ca="1" si="2"/>
        <v/>
      </c>
    </row>
    <row r="38" spans="1:9" outlineLevel="6" x14ac:dyDescent="0.25">
      <c r="A38" s="7"/>
      <c r="B38" s="8"/>
      <c r="C38" s="15" t="s">
        <v>14</v>
      </c>
      <c r="D38" s="44"/>
      <c r="E38" s="44"/>
      <c r="F38" s="44">
        <f>SUBTOTAL(1,F23:F35)</f>
        <v>665.37466666666671</v>
      </c>
      <c r="G38" s="9"/>
      <c r="H38" s="10"/>
      <c r="I38" s="11"/>
    </row>
    <row r="39" spans="1:9" outlineLevel="5" x14ac:dyDescent="0.25">
      <c r="A39" s="7"/>
      <c r="B39" s="8"/>
      <c r="C39" s="15" t="s">
        <v>15</v>
      </c>
      <c r="D39" s="44"/>
      <c r="E39" s="44"/>
      <c r="F39" s="44">
        <f>SUBTOTAL(4,F23:F35)</f>
        <v>1170.884</v>
      </c>
      <c r="G39" s="9"/>
      <c r="H39" s="10"/>
      <c r="I39" s="11"/>
    </row>
    <row r="40" spans="1:9" outlineLevel="4" x14ac:dyDescent="0.25">
      <c r="A40" s="7"/>
      <c r="B40" s="8"/>
      <c r="C40" s="15" t="s">
        <v>16</v>
      </c>
      <c r="D40" s="44"/>
      <c r="E40" s="44"/>
      <c r="F40" s="44"/>
      <c r="G40" s="9"/>
      <c r="H40" s="14">
        <f>SUBTOTAL(3,H23:H35)</f>
        <v>7</v>
      </c>
      <c r="I40" s="11"/>
    </row>
    <row r="41" spans="1:9" outlineLevel="3" x14ac:dyDescent="0.25">
      <c r="A41" s="7"/>
      <c r="B41" s="8"/>
      <c r="C41" s="15" t="s">
        <v>17</v>
      </c>
      <c r="D41" s="44"/>
      <c r="E41" s="44"/>
      <c r="F41" s="44">
        <f>SUBTOTAL(9,F23:F35)</f>
        <v>5988.3720000000003</v>
      </c>
      <c r="G41" s="9"/>
      <c r="H41" s="10"/>
      <c r="I41" s="11"/>
    </row>
    <row r="42" spans="1:9" outlineLevel="2" x14ac:dyDescent="0.25">
      <c r="A42" s="7"/>
      <c r="B42" s="8">
        <f>SUBTOTAL(3,B23:B35)</f>
        <v>9</v>
      </c>
      <c r="C42" s="15" t="s">
        <v>16</v>
      </c>
      <c r="D42" s="44"/>
      <c r="E42" s="44"/>
      <c r="F42" s="44"/>
      <c r="G42" s="9"/>
      <c r="H42" s="10"/>
      <c r="I42" s="11"/>
    </row>
    <row r="43" spans="1:9" outlineLevel="7" x14ac:dyDescent="0.25">
      <c r="A43" s="7">
        <v>42674</v>
      </c>
      <c r="B43" s="8">
        <v>1465</v>
      </c>
      <c r="C43" s="8" t="s">
        <v>18</v>
      </c>
      <c r="D43" s="44">
        <v>50</v>
      </c>
      <c r="E43" s="44">
        <f t="shared" si="3"/>
        <v>9.8000000000000007</v>
      </c>
      <c r="F43" s="44">
        <v>59.8</v>
      </c>
      <c r="G43" s="9">
        <v>42704</v>
      </c>
      <c r="H43" s="10"/>
      <c r="I43" s="11" t="str">
        <f t="shared" ca="1" si="2"/>
        <v>Retard</v>
      </c>
    </row>
    <row r="44" spans="1:9" outlineLevel="7" x14ac:dyDescent="0.25">
      <c r="A44" s="7">
        <v>42655</v>
      </c>
      <c r="B44" s="8">
        <v>1462</v>
      </c>
      <c r="C44" s="8" t="s">
        <v>18</v>
      </c>
      <c r="D44" s="44">
        <v>418</v>
      </c>
      <c r="E44" s="44">
        <f t="shared" si="3"/>
        <v>81.927999999999997</v>
      </c>
      <c r="F44" s="44">
        <f>D44+E44</f>
        <v>499.928</v>
      </c>
      <c r="G44" s="9">
        <v>42685</v>
      </c>
      <c r="H44" s="10"/>
      <c r="I44" s="11" t="str">
        <f t="shared" ca="1" si="2"/>
        <v>Retard</v>
      </c>
    </row>
    <row r="45" spans="1:9" outlineLevel="7" x14ac:dyDescent="0.25">
      <c r="A45" s="7"/>
      <c r="B45" s="8">
        <f>SUBTOTAL(3,B43:B44)</f>
        <v>2</v>
      </c>
      <c r="C45" s="8"/>
      <c r="D45" s="44"/>
      <c r="E45" s="44"/>
      <c r="F45" s="44"/>
      <c r="G45" s="12" t="s">
        <v>51</v>
      </c>
      <c r="H45" s="10"/>
      <c r="I45" s="11" t="str">
        <f t="shared" ca="1" si="2"/>
        <v/>
      </c>
    </row>
    <row r="46" spans="1:9" outlineLevel="7" x14ac:dyDescent="0.25">
      <c r="A46" s="7"/>
      <c r="B46" s="8"/>
      <c r="C46" s="8"/>
      <c r="D46" s="44"/>
      <c r="E46" s="44"/>
      <c r="F46" s="44">
        <f>SUBTOTAL(9,F43:F44)</f>
        <v>559.72799999999995</v>
      </c>
      <c r="G46" s="12" t="s">
        <v>52</v>
      </c>
      <c r="H46" s="10"/>
      <c r="I46" s="11" t="str">
        <f t="shared" ca="1" si="2"/>
        <v/>
      </c>
    </row>
    <row r="47" spans="1:9" outlineLevel="7" x14ac:dyDescent="0.25">
      <c r="A47" s="7">
        <v>42521</v>
      </c>
      <c r="B47" s="8">
        <v>1435</v>
      </c>
      <c r="C47" s="8" t="s">
        <v>18</v>
      </c>
      <c r="D47" s="44">
        <v>858</v>
      </c>
      <c r="E47" s="44">
        <f t="shared" si="3"/>
        <v>168.16800000000001</v>
      </c>
      <c r="F47" s="44">
        <f>D47+E47</f>
        <v>1026.1680000000001</v>
      </c>
      <c r="G47" s="9">
        <v>42551</v>
      </c>
      <c r="H47" s="10">
        <v>42575</v>
      </c>
      <c r="I47" s="11" t="str">
        <f t="shared" ca="1" si="2"/>
        <v/>
      </c>
    </row>
    <row r="48" spans="1:9" outlineLevel="7" x14ac:dyDescent="0.25">
      <c r="A48" s="7">
        <v>42602</v>
      </c>
      <c r="B48" s="8">
        <v>1448</v>
      </c>
      <c r="C48" s="8" t="s">
        <v>18</v>
      </c>
      <c r="D48" s="44">
        <v>769</v>
      </c>
      <c r="E48" s="44">
        <f t="shared" si="3"/>
        <v>150.72400000000002</v>
      </c>
      <c r="F48" s="44">
        <f t="shared" ref="F48:F50" si="6">D48+E48</f>
        <v>919.72400000000005</v>
      </c>
      <c r="G48" s="9">
        <v>42551</v>
      </c>
      <c r="H48" s="10">
        <v>42643</v>
      </c>
      <c r="I48" s="11" t="str">
        <f t="shared" ca="1" si="2"/>
        <v/>
      </c>
    </row>
    <row r="49" spans="1:9" outlineLevel="7" x14ac:dyDescent="0.25">
      <c r="A49" s="7">
        <v>42641</v>
      </c>
      <c r="B49" s="8">
        <v>1453</v>
      </c>
      <c r="C49" s="8" t="s">
        <v>18</v>
      </c>
      <c r="D49" s="44">
        <v>111</v>
      </c>
      <c r="E49" s="44">
        <f t="shared" si="3"/>
        <v>21.756</v>
      </c>
      <c r="F49" s="44">
        <f t="shared" si="6"/>
        <v>132.756</v>
      </c>
      <c r="G49" s="9">
        <v>42551</v>
      </c>
      <c r="H49" s="10">
        <v>42674</v>
      </c>
      <c r="I49" s="11" t="str">
        <f t="shared" ca="1" si="2"/>
        <v/>
      </c>
    </row>
    <row r="50" spans="1:9" outlineLevel="7" x14ac:dyDescent="0.25">
      <c r="A50" s="7">
        <v>42556</v>
      </c>
      <c r="B50" s="8">
        <v>1442</v>
      </c>
      <c r="C50" s="8" t="s">
        <v>18</v>
      </c>
      <c r="D50" s="44">
        <v>391</v>
      </c>
      <c r="E50" s="44">
        <f t="shared" si="3"/>
        <v>76.63600000000001</v>
      </c>
      <c r="F50" s="44">
        <f t="shared" si="6"/>
        <v>467.63600000000002</v>
      </c>
      <c r="G50" s="9">
        <v>42525</v>
      </c>
      <c r="H50" s="10">
        <v>42613</v>
      </c>
      <c r="I50" s="11" t="str">
        <f t="shared" ca="1" si="2"/>
        <v/>
      </c>
    </row>
    <row r="51" spans="1:9" outlineLevel="7" x14ac:dyDescent="0.25">
      <c r="A51" s="7"/>
      <c r="B51" s="8">
        <f>SUBTOTAL(3,B47:B50)</f>
        <v>4</v>
      </c>
      <c r="C51" s="8"/>
      <c r="D51" s="44"/>
      <c r="E51" s="44"/>
      <c r="F51" s="44"/>
      <c r="G51" s="12" t="s">
        <v>53</v>
      </c>
      <c r="H51" s="10"/>
      <c r="I51" s="11" t="str">
        <f t="shared" ca="1" si="2"/>
        <v/>
      </c>
    </row>
    <row r="52" spans="1:9" outlineLevel="7" x14ac:dyDescent="0.25">
      <c r="A52" s="7"/>
      <c r="B52" s="8"/>
      <c r="C52" s="8"/>
      <c r="D52" s="44"/>
      <c r="E52" s="44"/>
      <c r="F52" s="44">
        <f>SUBTOTAL(9,F47:F50)</f>
        <v>2546.2840000000001</v>
      </c>
      <c r="G52" s="12" t="s">
        <v>54</v>
      </c>
      <c r="H52" s="10"/>
      <c r="I52" s="11" t="str">
        <f t="shared" ca="1" si="2"/>
        <v/>
      </c>
    </row>
    <row r="53" spans="1:9" outlineLevel="7" x14ac:dyDescent="0.25">
      <c r="A53" s="7">
        <v>42490</v>
      </c>
      <c r="B53" s="8">
        <v>1421</v>
      </c>
      <c r="C53" s="8" t="s">
        <v>18</v>
      </c>
      <c r="D53" s="44">
        <v>243</v>
      </c>
      <c r="E53" s="44">
        <f t="shared" si="3"/>
        <v>47.628</v>
      </c>
      <c r="F53" s="44">
        <f>D53+E53</f>
        <v>290.62799999999999</v>
      </c>
      <c r="G53" s="9">
        <v>42521</v>
      </c>
      <c r="H53" s="10">
        <v>42521</v>
      </c>
      <c r="I53" s="11" t="str">
        <f t="shared" ca="1" si="2"/>
        <v/>
      </c>
    </row>
    <row r="54" spans="1:9" outlineLevel="7" x14ac:dyDescent="0.25">
      <c r="A54" s="7">
        <v>42460</v>
      </c>
      <c r="B54" s="8">
        <v>1419</v>
      </c>
      <c r="C54" s="8" t="s">
        <v>18</v>
      </c>
      <c r="D54" s="44">
        <v>486</v>
      </c>
      <c r="E54" s="44">
        <f t="shared" si="3"/>
        <v>95.256</v>
      </c>
      <c r="F54" s="44">
        <f t="shared" ref="F54:F55" si="7">D54+E54</f>
        <v>581.25599999999997</v>
      </c>
      <c r="G54" s="9">
        <v>42520</v>
      </c>
      <c r="H54" s="10">
        <v>42490</v>
      </c>
      <c r="I54" s="11" t="str">
        <f t="shared" ca="1" si="2"/>
        <v/>
      </c>
    </row>
    <row r="55" spans="1:9" outlineLevel="7" x14ac:dyDescent="0.25">
      <c r="A55" s="7">
        <v>42521</v>
      </c>
      <c r="B55" s="8">
        <v>1434</v>
      </c>
      <c r="C55" s="8" t="s">
        <v>18</v>
      </c>
      <c r="D55" s="44">
        <v>955</v>
      </c>
      <c r="E55" s="44">
        <f t="shared" si="3"/>
        <v>187.18</v>
      </c>
      <c r="F55" s="44">
        <f t="shared" si="7"/>
        <v>1142.18</v>
      </c>
      <c r="G55" s="9">
        <v>42520</v>
      </c>
      <c r="H55" s="10">
        <v>42562</v>
      </c>
      <c r="I55" s="11" t="str">
        <f t="shared" ca="1" si="2"/>
        <v/>
      </c>
    </row>
    <row r="56" spans="1:9" outlineLevel="7" x14ac:dyDescent="0.25">
      <c r="A56" s="7"/>
      <c r="B56" s="8">
        <f>SUBTOTAL(3,B53:B55)</f>
        <v>3</v>
      </c>
      <c r="C56" s="8"/>
      <c r="D56" s="44"/>
      <c r="E56" s="44"/>
      <c r="F56" s="44"/>
      <c r="G56" s="12" t="s">
        <v>61</v>
      </c>
      <c r="H56" s="10"/>
      <c r="I56" s="11" t="str">
        <f t="shared" ca="1" si="2"/>
        <v/>
      </c>
    </row>
    <row r="57" spans="1:9" outlineLevel="7" x14ac:dyDescent="0.25">
      <c r="A57" s="7"/>
      <c r="B57" s="8"/>
      <c r="C57" s="8"/>
      <c r="D57" s="44"/>
      <c r="E57" s="44"/>
      <c r="F57" s="44">
        <f>SUBTOTAL(9,F53:F55)</f>
        <v>2014.0640000000001</v>
      </c>
      <c r="G57" s="12" t="s">
        <v>62</v>
      </c>
      <c r="H57" s="10"/>
      <c r="I57" s="11" t="str">
        <f t="shared" ca="1" si="2"/>
        <v/>
      </c>
    </row>
    <row r="58" spans="1:9" outlineLevel="7" x14ac:dyDescent="0.25">
      <c r="A58" s="7">
        <v>42428</v>
      </c>
      <c r="B58" s="8">
        <v>1408</v>
      </c>
      <c r="C58" s="8" t="s">
        <v>18</v>
      </c>
      <c r="D58" s="44">
        <v>480</v>
      </c>
      <c r="E58" s="44">
        <f t="shared" si="3"/>
        <v>94.08</v>
      </c>
      <c r="F58" s="44">
        <f>D58+E58</f>
        <v>574.08000000000004</v>
      </c>
      <c r="G58" s="9">
        <v>42460</v>
      </c>
      <c r="H58" s="10">
        <v>42460</v>
      </c>
      <c r="I58" s="11" t="str">
        <f t="shared" ca="1" si="2"/>
        <v/>
      </c>
    </row>
    <row r="59" spans="1:9" outlineLevel="7" x14ac:dyDescent="0.25">
      <c r="A59" s="7">
        <v>42428</v>
      </c>
      <c r="B59" s="8">
        <v>1409</v>
      </c>
      <c r="C59" s="8" t="s">
        <v>18</v>
      </c>
      <c r="D59" s="44">
        <v>219</v>
      </c>
      <c r="E59" s="44">
        <f t="shared" si="3"/>
        <v>42.923999999999999</v>
      </c>
      <c r="F59" s="44">
        <f t="shared" ref="F59:F61" si="8">D59+E59</f>
        <v>261.92399999999998</v>
      </c>
      <c r="G59" s="9">
        <v>42460</v>
      </c>
      <c r="H59" s="10">
        <v>42460</v>
      </c>
      <c r="I59" s="11" t="str">
        <f t="shared" ca="1" si="2"/>
        <v/>
      </c>
    </row>
    <row r="60" spans="1:9" outlineLevel="7" x14ac:dyDescent="0.25">
      <c r="A60" s="7">
        <v>42428</v>
      </c>
      <c r="B60" s="8">
        <v>1410</v>
      </c>
      <c r="C60" s="8" t="s">
        <v>18</v>
      </c>
      <c r="D60" s="44">
        <v>562</v>
      </c>
      <c r="E60" s="44">
        <f t="shared" si="3"/>
        <v>110.152</v>
      </c>
      <c r="F60" s="44">
        <f t="shared" si="8"/>
        <v>672.15200000000004</v>
      </c>
      <c r="G60" s="9">
        <v>42460</v>
      </c>
      <c r="H60" s="10"/>
      <c r="I60" s="11" t="str">
        <f t="shared" ca="1" si="2"/>
        <v>Retard</v>
      </c>
    </row>
    <row r="61" spans="1:9" outlineLevel="7" x14ac:dyDescent="0.25">
      <c r="A61" s="7">
        <v>42389</v>
      </c>
      <c r="B61" s="8">
        <v>1405</v>
      </c>
      <c r="C61" s="8" t="s">
        <v>18</v>
      </c>
      <c r="D61" s="44">
        <v>937</v>
      </c>
      <c r="E61" s="44">
        <f t="shared" si="3"/>
        <v>183.65200000000002</v>
      </c>
      <c r="F61" s="44">
        <f t="shared" si="8"/>
        <v>1120.652</v>
      </c>
      <c r="G61" s="9">
        <v>42457</v>
      </c>
      <c r="H61" s="10">
        <v>42412</v>
      </c>
      <c r="I61" s="11" t="str">
        <f t="shared" ca="1" si="2"/>
        <v/>
      </c>
    </row>
    <row r="62" spans="1:9" outlineLevel="7" x14ac:dyDescent="0.25">
      <c r="A62" s="7"/>
      <c r="B62" s="8">
        <f>SUBTOTAL(3,B58:B61)</f>
        <v>4</v>
      </c>
      <c r="C62" s="8"/>
      <c r="D62" s="44"/>
      <c r="E62" s="44"/>
      <c r="F62" s="44"/>
      <c r="G62" s="12" t="s">
        <v>59</v>
      </c>
      <c r="H62" s="10"/>
      <c r="I62" s="11" t="str">
        <f t="shared" ca="1" si="2"/>
        <v/>
      </c>
    </row>
    <row r="63" spans="1:9" outlineLevel="7" x14ac:dyDescent="0.25">
      <c r="A63" s="7"/>
      <c r="B63" s="8"/>
      <c r="C63" s="8"/>
      <c r="D63" s="44"/>
      <c r="E63" s="44"/>
      <c r="F63" s="44">
        <f>SUBTOTAL(9,F58:F61)</f>
        <v>2628.808</v>
      </c>
      <c r="G63" s="12" t="s">
        <v>60</v>
      </c>
      <c r="H63" s="10"/>
      <c r="I63" s="11" t="str">
        <f t="shared" ca="1" si="2"/>
        <v/>
      </c>
    </row>
    <row r="64" spans="1:9" outlineLevel="6" x14ac:dyDescent="0.25">
      <c r="A64" s="7"/>
      <c r="B64" s="8"/>
      <c r="C64" s="15" t="s">
        <v>19</v>
      </c>
      <c r="D64" s="44"/>
      <c r="E64" s="44"/>
      <c r="F64" s="44">
        <f>SUBTOTAL(1,F43:F61)</f>
        <v>596.06799999999998</v>
      </c>
      <c r="G64" s="9"/>
      <c r="H64" s="10"/>
      <c r="I64" s="11"/>
    </row>
    <row r="65" spans="1:9" outlineLevel="5" x14ac:dyDescent="0.25">
      <c r="A65" s="7"/>
      <c r="B65" s="8"/>
      <c r="C65" s="15" t="s">
        <v>20</v>
      </c>
      <c r="D65" s="44"/>
      <c r="E65" s="44"/>
      <c r="F65" s="44">
        <f>SUBTOTAL(4,F43:F61)</f>
        <v>1142.18</v>
      </c>
      <c r="G65" s="9"/>
      <c r="H65" s="10"/>
      <c r="I65" s="11"/>
    </row>
    <row r="66" spans="1:9" outlineLevel="4" x14ac:dyDescent="0.25">
      <c r="A66" s="7"/>
      <c r="B66" s="8"/>
      <c r="C66" s="15" t="s">
        <v>21</v>
      </c>
      <c r="D66" s="44"/>
      <c r="E66" s="44"/>
      <c r="F66" s="44"/>
      <c r="G66" s="9"/>
      <c r="H66" s="14">
        <f>SUBTOTAL(3,H43:H61)</f>
        <v>10</v>
      </c>
      <c r="I66" s="11"/>
    </row>
    <row r="67" spans="1:9" outlineLevel="3" x14ac:dyDescent="0.25">
      <c r="A67" s="7"/>
      <c r="B67" s="8"/>
      <c r="C67" s="15" t="s">
        <v>22</v>
      </c>
      <c r="D67" s="44"/>
      <c r="E67" s="44"/>
      <c r="F67" s="44">
        <f>SUBTOTAL(9,F43:F61)</f>
        <v>7748.884</v>
      </c>
      <c r="G67" s="9"/>
      <c r="H67" s="10"/>
      <c r="I67" s="11"/>
    </row>
    <row r="68" spans="1:9" outlineLevel="2" x14ac:dyDescent="0.25">
      <c r="A68" s="7"/>
      <c r="B68" s="8">
        <f>SUBTOTAL(3,B43:B61)</f>
        <v>13</v>
      </c>
      <c r="C68" s="15" t="s">
        <v>21</v>
      </c>
      <c r="D68" s="44"/>
      <c r="E68" s="44"/>
      <c r="F68" s="44"/>
      <c r="G68" s="9"/>
      <c r="H68" s="10"/>
      <c r="I68" s="11"/>
    </row>
    <row r="69" spans="1:9" outlineLevel="7" x14ac:dyDescent="0.25">
      <c r="A69" s="7">
        <v>42655</v>
      </c>
      <c r="B69" s="8">
        <v>1461</v>
      </c>
      <c r="C69" s="8" t="s">
        <v>23</v>
      </c>
      <c r="D69" s="44">
        <v>393</v>
      </c>
      <c r="E69" s="44">
        <f t="shared" si="3"/>
        <v>77.028000000000006</v>
      </c>
      <c r="F69" s="44">
        <v>470.02800000000002</v>
      </c>
      <c r="G69" s="9">
        <v>42685</v>
      </c>
      <c r="H69" s="10"/>
      <c r="I69" s="11" t="str">
        <f t="shared" ref="I69:I132" ca="1" si="9">IF(AND(H69="",G69&lt;TODAY()),"Retard","")</f>
        <v>Retard</v>
      </c>
    </row>
    <row r="70" spans="1:9" outlineLevel="7" x14ac:dyDescent="0.25">
      <c r="A70" s="7"/>
      <c r="B70" s="8">
        <f>SUBTOTAL(3,B69:B69)</f>
        <v>1</v>
      </c>
      <c r="C70" s="8"/>
      <c r="D70" s="44"/>
      <c r="E70" s="44"/>
      <c r="F70" s="44"/>
      <c r="G70" s="12" t="s">
        <v>51</v>
      </c>
      <c r="H70" s="10"/>
      <c r="I70" s="11" t="str">
        <f t="shared" ca="1" si="9"/>
        <v/>
      </c>
    </row>
    <row r="71" spans="1:9" outlineLevel="7" x14ac:dyDescent="0.25">
      <c r="A71" s="7"/>
      <c r="B71" s="8"/>
      <c r="C71" s="8"/>
      <c r="D71" s="44"/>
      <c r="E71" s="44"/>
      <c r="F71" s="44">
        <f>SUBTOTAL(9,F69:F69)</f>
        <v>470.02800000000002</v>
      </c>
      <c r="G71" s="12" t="s">
        <v>52</v>
      </c>
      <c r="H71" s="10"/>
      <c r="I71" s="11" t="str">
        <f t="shared" ca="1" si="9"/>
        <v/>
      </c>
    </row>
    <row r="72" spans="1:9" outlineLevel="7" x14ac:dyDescent="0.25">
      <c r="A72" s="7">
        <v>42635</v>
      </c>
      <c r="B72" s="8">
        <v>1451</v>
      </c>
      <c r="C72" s="8" t="s">
        <v>23</v>
      </c>
      <c r="D72" s="44">
        <v>70</v>
      </c>
      <c r="E72" s="44">
        <f t="shared" si="3"/>
        <v>13.72</v>
      </c>
      <c r="F72" s="44">
        <v>83.72</v>
      </c>
      <c r="G72" s="9">
        <v>42674</v>
      </c>
      <c r="H72" s="10">
        <v>42674</v>
      </c>
      <c r="I72" s="11" t="str">
        <f t="shared" ca="1" si="9"/>
        <v/>
      </c>
    </row>
    <row r="73" spans="1:9" outlineLevel="7" x14ac:dyDescent="0.25">
      <c r="A73" s="7">
        <v>42644</v>
      </c>
      <c r="B73" s="8">
        <v>1456</v>
      </c>
      <c r="C73" s="8" t="s">
        <v>23</v>
      </c>
      <c r="D73" s="44">
        <v>46</v>
      </c>
      <c r="E73" s="44">
        <f t="shared" si="3"/>
        <v>9.016</v>
      </c>
      <c r="F73" s="44">
        <v>55.015999999999998</v>
      </c>
      <c r="G73" s="9">
        <v>42674</v>
      </c>
      <c r="H73" s="10">
        <v>42702</v>
      </c>
      <c r="I73" s="11" t="str">
        <f t="shared" ca="1" si="9"/>
        <v/>
      </c>
    </row>
    <row r="74" spans="1:9" outlineLevel="7" x14ac:dyDescent="0.25">
      <c r="A74" s="7">
        <v>42644</v>
      </c>
      <c r="B74" s="8">
        <v>1458</v>
      </c>
      <c r="C74" s="8" t="s">
        <v>23</v>
      </c>
      <c r="D74" s="44">
        <v>210</v>
      </c>
      <c r="E74" s="44">
        <f t="shared" si="3"/>
        <v>41.160000000000004</v>
      </c>
      <c r="F74" s="44">
        <v>251.16</v>
      </c>
      <c r="G74" s="9">
        <v>42674</v>
      </c>
      <c r="H74" s="10">
        <v>42711</v>
      </c>
      <c r="I74" s="11" t="str">
        <f t="shared" ca="1" si="9"/>
        <v/>
      </c>
    </row>
    <row r="75" spans="1:9" outlineLevel="7" x14ac:dyDescent="0.25">
      <c r="A75" s="7"/>
      <c r="B75" s="8">
        <f>SUBTOTAL(3,B72:B74)</f>
        <v>3</v>
      </c>
      <c r="C75" s="8"/>
      <c r="D75" s="44"/>
      <c r="E75" s="44"/>
      <c r="F75" s="44"/>
      <c r="G75" s="12" t="s">
        <v>63</v>
      </c>
      <c r="H75" s="10"/>
      <c r="I75" s="11" t="str">
        <f t="shared" ca="1" si="9"/>
        <v/>
      </c>
    </row>
    <row r="76" spans="1:9" outlineLevel="7" x14ac:dyDescent="0.25">
      <c r="A76" s="7"/>
      <c r="B76" s="8"/>
      <c r="C76" s="8"/>
      <c r="D76" s="44"/>
      <c r="E76" s="44"/>
      <c r="F76" s="44">
        <f>SUBTOTAL(9,F72:F74)</f>
        <v>389.89599999999996</v>
      </c>
      <c r="G76" s="12" t="s">
        <v>64</v>
      </c>
      <c r="H76" s="10"/>
      <c r="I76" s="11" t="str">
        <f t="shared" ca="1" si="9"/>
        <v/>
      </c>
    </row>
    <row r="77" spans="1:9" outlineLevel="7" x14ac:dyDescent="0.25">
      <c r="A77" s="7">
        <v>42558</v>
      </c>
      <c r="B77" s="8">
        <v>1444</v>
      </c>
      <c r="C77" s="8" t="s">
        <v>23</v>
      </c>
      <c r="D77" s="44">
        <v>65</v>
      </c>
      <c r="E77" s="44">
        <f t="shared" ref="E77:E136" si="10">D77*$I$1</f>
        <v>12.74</v>
      </c>
      <c r="F77" s="44">
        <v>77.739999999999995</v>
      </c>
      <c r="G77" s="9">
        <v>42588</v>
      </c>
      <c r="H77" s="10">
        <v>42613</v>
      </c>
      <c r="I77" s="11" t="str">
        <f t="shared" ca="1" si="9"/>
        <v/>
      </c>
    </row>
    <row r="78" spans="1:9" outlineLevel="7" x14ac:dyDescent="0.25">
      <c r="A78" s="7"/>
      <c r="B78" s="8">
        <f>SUBTOTAL(3,B77:B77)</f>
        <v>1</v>
      </c>
      <c r="C78" s="8"/>
      <c r="D78" s="44"/>
      <c r="E78" s="44"/>
      <c r="F78" s="44"/>
      <c r="G78" s="12" t="s">
        <v>55</v>
      </c>
      <c r="H78" s="10"/>
      <c r="I78" s="11" t="str">
        <f t="shared" ca="1" si="9"/>
        <v/>
      </c>
    </row>
    <row r="79" spans="1:9" outlineLevel="7" x14ac:dyDescent="0.25">
      <c r="A79" s="7"/>
      <c r="B79" s="8"/>
      <c r="C79" s="8"/>
      <c r="D79" s="44"/>
      <c r="E79" s="44"/>
      <c r="F79" s="44">
        <f>SUBTOTAL(9,F77:F77)</f>
        <v>77.739999999999995</v>
      </c>
      <c r="G79" s="12" t="s">
        <v>56</v>
      </c>
      <c r="H79" s="10"/>
      <c r="I79" s="11" t="str">
        <f t="shared" ca="1" si="9"/>
        <v/>
      </c>
    </row>
    <row r="80" spans="1:9" outlineLevel="7" x14ac:dyDescent="0.25">
      <c r="A80" s="7">
        <v>42530</v>
      </c>
      <c r="B80" s="8">
        <v>1433</v>
      </c>
      <c r="C80" s="8" t="s">
        <v>23</v>
      </c>
      <c r="D80" s="44">
        <v>283</v>
      </c>
      <c r="E80" s="44">
        <f t="shared" si="10"/>
        <v>55.468000000000004</v>
      </c>
      <c r="F80" s="44">
        <f>D80+E80</f>
        <v>338.46800000000002</v>
      </c>
      <c r="G80" s="9">
        <v>42560</v>
      </c>
      <c r="H80" s="10">
        <v>42571</v>
      </c>
      <c r="I80" s="11" t="str">
        <f t="shared" ca="1" si="9"/>
        <v/>
      </c>
    </row>
    <row r="81" spans="1:9" outlineLevel="7" x14ac:dyDescent="0.25">
      <c r="A81" s="7"/>
      <c r="B81" s="8">
        <f>SUBTOTAL(3,B80:B80)</f>
        <v>1</v>
      </c>
      <c r="C81" s="8"/>
      <c r="D81" s="44"/>
      <c r="E81" s="44"/>
      <c r="F81" s="44"/>
      <c r="G81" s="12" t="s">
        <v>65</v>
      </c>
      <c r="H81" s="10"/>
      <c r="I81" s="11" t="str">
        <f t="shared" ca="1" si="9"/>
        <v/>
      </c>
    </row>
    <row r="82" spans="1:9" outlineLevel="7" x14ac:dyDescent="0.25">
      <c r="A82" s="7"/>
      <c r="B82" s="8"/>
      <c r="C82" s="8"/>
      <c r="D82" s="44"/>
      <c r="E82" s="44"/>
      <c r="F82" s="44">
        <f>SUBTOTAL(9,F80:F80)</f>
        <v>338.46800000000002</v>
      </c>
      <c r="G82" s="12" t="s">
        <v>66</v>
      </c>
      <c r="H82" s="10"/>
      <c r="I82" s="11" t="str">
        <f t="shared" ca="1" si="9"/>
        <v/>
      </c>
    </row>
    <row r="83" spans="1:9" outlineLevel="7" x14ac:dyDescent="0.25">
      <c r="A83" s="7">
        <v>42479</v>
      </c>
      <c r="B83" s="8">
        <v>1423</v>
      </c>
      <c r="C83" s="8" t="s">
        <v>23</v>
      </c>
      <c r="D83" s="44">
        <v>560</v>
      </c>
      <c r="E83" s="44">
        <f t="shared" si="10"/>
        <v>109.76</v>
      </c>
      <c r="F83" s="44">
        <v>669.76</v>
      </c>
      <c r="G83" s="9">
        <v>42521</v>
      </c>
      <c r="H83" s="10">
        <v>42518</v>
      </c>
      <c r="I83" s="11" t="str">
        <f t="shared" ca="1" si="9"/>
        <v/>
      </c>
    </row>
    <row r="84" spans="1:9" outlineLevel="7" x14ac:dyDescent="0.25">
      <c r="A84" s="7"/>
      <c r="B84" s="8">
        <f>SUBTOTAL(3,B83:B83)</f>
        <v>1</v>
      </c>
      <c r="C84" s="8"/>
      <c r="D84" s="44"/>
      <c r="E84" s="44"/>
      <c r="F84" s="44"/>
      <c r="G84" s="12" t="s">
        <v>61</v>
      </c>
      <c r="H84" s="10"/>
      <c r="I84" s="11" t="str">
        <f t="shared" ca="1" si="9"/>
        <v/>
      </c>
    </row>
    <row r="85" spans="1:9" outlineLevel="7" x14ac:dyDescent="0.25">
      <c r="A85" s="7"/>
      <c r="B85" s="8"/>
      <c r="C85" s="8"/>
      <c r="D85" s="44"/>
      <c r="E85" s="44"/>
      <c r="F85" s="44">
        <f>SUBTOTAL(9,F83:F83)</f>
        <v>669.76</v>
      </c>
      <c r="G85" s="12" t="s">
        <v>62</v>
      </c>
      <c r="H85" s="10"/>
      <c r="I85" s="11" t="str">
        <f t="shared" ca="1" si="9"/>
        <v/>
      </c>
    </row>
    <row r="86" spans="1:9" outlineLevel="6" x14ac:dyDescent="0.25">
      <c r="A86" s="7"/>
      <c r="B86" s="8"/>
      <c r="C86" s="15" t="s">
        <v>24</v>
      </c>
      <c r="D86" s="44"/>
      <c r="E86" s="44"/>
      <c r="F86" s="44">
        <f>SUBTOTAL(1,F69:F83)</f>
        <v>277.98457142857143</v>
      </c>
      <c r="G86" s="9"/>
      <c r="H86" s="10"/>
      <c r="I86" s="11"/>
    </row>
    <row r="87" spans="1:9" outlineLevel="5" x14ac:dyDescent="0.25">
      <c r="A87" s="7"/>
      <c r="B87" s="8"/>
      <c r="C87" s="15" t="s">
        <v>25</v>
      </c>
      <c r="D87" s="44"/>
      <c r="E87" s="44"/>
      <c r="F87" s="44">
        <f>SUBTOTAL(4,F69:F83)</f>
        <v>669.76</v>
      </c>
      <c r="G87" s="9"/>
      <c r="H87" s="10"/>
      <c r="I87" s="11"/>
    </row>
    <row r="88" spans="1:9" outlineLevel="4" x14ac:dyDescent="0.25">
      <c r="A88" s="7"/>
      <c r="B88" s="8"/>
      <c r="C88" s="15" t="s">
        <v>26</v>
      </c>
      <c r="D88" s="44"/>
      <c r="E88" s="44"/>
      <c r="F88" s="44"/>
      <c r="G88" s="9"/>
      <c r="H88" s="14">
        <f>SUBTOTAL(3,H69:H83)</f>
        <v>6</v>
      </c>
      <c r="I88" s="11"/>
    </row>
    <row r="89" spans="1:9" outlineLevel="3" x14ac:dyDescent="0.25">
      <c r="A89" s="7"/>
      <c r="B89" s="8"/>
      <c r="C89" s="15" t="s">
        <v>27</v>
      </c>
      <c r="D89" s="44"/>
      <c r="E89" s="44"/>
      <c r="F89" s="44">
        <f>SUBTOTAL(9,F69:F83)</f>
        <v>1945.8920000000001</v>
      </c>
      <c r="G89" s="9"/>
      <c r="H89" s="10"/>
      <c r="I89" s="11"/>
    </row>
    <row r="90" spans="1:9" outlineLevel="2" x14ac:dyDescent="0.25">
      <c r="A90" s="7"/>
      <c r="B90" s="8">
        <f>SUBTOTAL(3,B69:B83)</f>
        <v>7</v>
      </c>
      <c r="C90" s="15" t="s">
        <v>26</v>
      </c>
      <c r="D90" s="44"/>
      <c r="E90" s="44"/>
      <c r="F90" s="44"/>
      <c r="G90" s="9"/>
      <c r="H90" s="10"/>
      <c r="I90" s="11"/>
    </row>
    <row r="91" spans="1:9" outlineLevel="7" x14ac:dyDescent="0.25">
      <c r="A91" s="7">
        <v>42661</v>
      </c>
      <c r="B91" s="8">
        <v>1463</v>
      </c>
      <c r="C91" s="8" t="s">
        <v>28</v>
      </c>
      <c r="D91" s="44">
        <v>995</v>
      </c>
      <c r="E91" s="44">
        <f t="shared" si="10"/>
        <v>195.02</v>
      </c>
      <c r="F91" s="44">
        <v>2386.02</v>
      </c>
      <c r="G91" s="9">
        <v>42704</v>
      </c>
      <c r="H91" s="10"/>
      <c r="I91" s="11" t="str">
        <f t="shared" ca="1" si="9"/>
        <v>Retard</v>
      </c>
    </row>
    <row r="92" spans="1:9" outlineLevel="7" x14ac:dyDescent="0.25">
      <c r="A92" s="7"/>
      <c r="B92" s="8">
        <f>SUBTOTAL(3,B91:B91)</f>
        <v>1</v>
      </c>
      <c r="C92" s="8"/>
      <c r="D92" s="44"/>
      <c r="E92" s="44"/>
      <c r="F92" s="44"/>
      <c r="G92" s="12" t="s">
        <v>51</v>
      </c>
      <c r="H92" s="10"/>
      <c r="I92" s="11" t="str">
        <f t="shared" ca="1" si="9"/>
        <v/>
      </c>
    </row>
    <row r="93" spans="1:9" outlineLevel="7" x14ac:dyDescent="0.25">
      <c r="A93" s="7"/>
      <c r="B93" s="8"/>
      <c r="C93" s="8"/>
      <c r="D93" s="44"/>
      <c r="E93" s="44"/>
      <c r="F93" s="44">
        <f>SUBTOTAL(9,F91:F91)</f>
        <v>2386.02</v>
      </c>
      <c r="G93" s="12" t="s">
        <v>52</v>
      </c>
      <c r="H93" s="10"/>
      <c r="I93" s="11" t="str">
        <f t="shared" ca="1" si="9"/>
        <v/>
      </c>
    </row>
    <row r="94" spans="1:9" outlineLevel="7" x14ac:dyDescent="0.25">
      <c r="A94" s="7">
        <v>42643</v>
      </c>
      <c r="B94" s="8">
        <v>1454</v>
      </c>
      <c r="C94" s="8" t="s">
        <v>28</v>
      </c>
      <c r="D94" s="44">
        <v>649</v>
      </c>
      <c r="E94" s="44">
        <f t="shared" si="10"/>
        <v>127.20400000000001</v>
      </c>
      <c r="F94" s="44">
        <v>1972.204</v>
      </c>
      <c r="G94" s="9">
        <v>42674</v>
      </c>
      <c r="H94" s="10">
        <v>42674</v>
      </c>
      <c r="I94" s="11" t="str">
        <f t="shared" ca="1" si="9"/>
        <v/>
      </c>
    </row>
    <row r="95" spans="1:9" outlineLevel="7" x14ac:dyDescent="0.25">
      <c r="A95" s="7"/>
      <c r="B95" s="8">
        <f>SUBTOTAL(3,B94:B94)</f>
        <v>1</v>
      </c>
      <c r="C95" s="8"/>
      <c r="D95" s="44"/>
      <c r="E95" s="44"/>
      <c r="F95" s="44"/>
      <c r="G95" s="12" t="s">
        <v>63</v>
      </c>
      <c r="H95" s="10"/>
      <c r="I95" s="11" t="str">
        <f t="shared" ca="1" si="9"/>
        <v/>
      </c>
    </row>
    <row r="96" spans="1:9" outlineLevel="7" x14ac:dyDescent="0.25">
      <c r="A96" s="7"/>
      <c r="B96" s="8"/>
      <c r="C96" s="8"/>
      <c r="D96" s="44"/>
      <c r="E96" s="44"/>
      <c r="F96" s="44">
        <f>SUBTOTAL(9,F94:F94)</f>
        <v>1972.204</v>
      </c>
      <c r="G96" s="12" t="s">
        <v>64</v>
      </c>
      <c r="H96" s="10"/>
      <c r="I96" s="11" t="str">
        <f t="shared" ca="1" si="9"/>
        <v/>
      </c>
    </row>
    <row r="97" spans="1:9" outlineLevel="7" x14ac:dyDescent="0.25">
      <c r="A97" s="7">
        <v>42597</v>
      </c>
      <c r="B97" s="8">
        <v>1447</v>
      </c>
      <c r="C97" s="8" t="s">
        <v>28</v>
      </c>
      <c r="D97" s="44">
        <v>239</v>
      </c>
      <c r="E97" s="44">
        <f t="shared" si="10"/>
        <v>46.844000000000001</v>
      </c>
      <c r="F97" s="44">
        <v>285.84399999999999</v>
      </c>
      <c r="G97" s="9">
        <v>42627</v>
      </c>
      <c r="H97" s="10">
        <v>42643</v>
      </c>
      <c r="I97" s="11" t="str">
        <f t="shared" ca="1" si="9"/>
        <v/>
      </c>
    </row>
    <row r="98" spans="1:9" outlineLevel="7" x14ac:dyDescent="0.25">
      <c r="A98" s="7"/>
      <c r="B98" s="8">
        <f>SUBTOTAL(3,B97:B97)</f>
        <v>1</v>
      </c>
      <c r="C98" s="8"/>
      <c r="D98" s="44"/>
      <c r="E98" s="44"/>
      <c r="F98" s="44"/>
      <c r="G98" s="12" t="s">
        <v>67</v>
      </c>
      <c r="H98" s="10"/>
      <c r="I98" s="11" t="str">
        <f t="shared" ca="1" si="9"/>
        <v/>
      </c>
    </row>
    <row r="99" spans="1:9" outlineLevel="7" x14ac:dyDescent="0.25">
      <c r="A99" s="7"/>
      <c r="B99" s="8"/>
      <c r="C99" s="8"/>
      <c r="D99" s="44"/>
      <c r="E99" s="44"/>
      <c r="F99" s="44">
        <f>SUBTOTAL(9,F97:F97)</f>
        <v>285.84399999999999</v>
      </c>
      <c r="G99" s="12" t="s">
        <v>68</v>
      </c>
      <c r="H99" s="10"/>
      <c r="I99" s="11" t="str">
        <f t="shared" ca="1" si="9"/>
        <v/>
      </c>
    </row>
    <row r="100" spans="1:9" outlineLevel="7" x14ac:dyDescent="0.25">
      <c r="A100" s="7">
        <v>42536</v>
      </c>
      <c r="B100" s="8">
        <v>1437</v>
      </c>
      <c r="C100" s="8" t="s">
        <v>28</v>
      </c>
      <c r="D100" s="44">
        <v>873</v>
      </c>
      <c r="E100" s="44">
        <f t="shared" si="10"/>
        <v>171.108</v>
      </c>
      <c r="F100" s="44">
        <v>1044.1079999999999</v>
      </c>
      <c r="G100" s="9">
        <v>42566</v>
      </c>
      <c r="H100" s="10">
        <v>42582</v>
      </c>
      <c r="I100" s="11" t="str">
        <f t="shared" ca="1" si="9"/>
        <v/>
      </c>
    </row>
    <row r="101" spans="1:9" outlineLevel="7" x14ac:dyDescent="0.25">
      <c r="A101" s="7"/>
      <c r="B101" s="8">
        <f>SUBTOTAL(3,B100:B100)</f>
        <v>1</v>
      </c>
      <c r="C101" s="8"/>
      <c r="D101" s="44"/>
      <c r="E101" s="44"/>
      <c r="F101" s="44"/>
      <c r="G101" s="12" t="s">
        <v>65</v>
      </c>
      <c r="H101" s="10"/>
      <c r="I101" s="11" t="str">
        <f t="shared" ca="1" si="9"/>
        <v/>
      </c>
    </row>
    <row r="102" spans="1:9" outlineLevel="7" x14ac:dyDescent="0.25">
      <c r="A102" s="7"/>
      <c r="B102" s="8"/>
      <c r="C102" s="8"/>
      <c r="D102" s="44"/>
      <c r="E102" s="44"/>
      <c r="F102" s="44">
        <f>SUBTOTAL(9,F100:F100)</f>
        <v>1044.1079999999999</v>
      </c>
      <c r="G102" s="12" t="s">
        <v>66</v>
      </c>
      <c r="H102" s="10"/>
      <c r="I102" s="11" t="str">
        <f t="shared" ca="1" si="9"/>
        <v/>
      </c>
    </row>
    <row r="103" spans="1:9" outlineLevel="7" x14ac:dyDescent="0.25">
      <c r="A103" s="7">
        <v>42490</v>
      </c>
      <c r="B103" s="8">
        <v>1427</v>
      </c>
      <c r="C103" s="8" t="s">
        <v>28</v>
      </c>
      <c r="D103" s="44">
        <v>324</v>
      </c>
      <c r="E103" s="44">
        <f t="shared" si="10"/>
        <v>63.504000000000005</v>
      </c>
      <c r="F103" s="44">
        <v>387.50400000000002</v>
      </c>
      <c r="G103" s="9">
        <v>42521</v>
      </c>
      <c r="H103" s="10"/>
      <c r="I103" s="11" t="str">
        <f t="shared" ca="1" si="9"/>
        <v>Retard</v>
      </c>
    </row>
    <row r="104" spans="1:9" outlineLevel="7" x14ac:dyDescent="0.25">
      <c r="A104" s="7"/>
      <c r="B104" s="8">
        <f>SUBTOTAL(3,B103:B103)</f>
        <v>1</v>
      </c>
      <c r="C104" s="8"/>
      <c r="D104" s="44"/>
      <c r="E104" s="44"/>
      <c r="F104" s="44"/>
      <c r="G104" s="12" t="s">
        <v>61</v>
      </c>
      <c r="H104" s="10"/>
      <c r="I104" s="11" t="str">
        <f t="shared" ca="1" si="9"/>
        <v/>
      </c>
    </row>
    <row r="105" spans="1:9" outlineLevel="7" x14ac:dyDescent="0.25">
      <c r="A105" s="7"/>
      <c r="B105" s="8"/>
      <c r="C105" s="8"/>
      <c r="D105" s="44"/>
      <c r="E105" s="44"/>
      <c r="F105" s="44">
        <f>SUBTOTAL(9,F103:F103)</f>
        <v>387.50400000000002</v>
      </c>
      <c r="G105" s="12" t="s">
        <v>62</v>
      </c>
      <c r="H105" s="10"/>
      <c r="I105" s="11" t="str">
        <f t="shared" ca="1" si="9"/>
        <v/>
      </c>
    </row>
    <row r="106" spans="1:9" outlineLevel="7" x14ac:dyDescent="0.25">
      <c r="A106" s="7">
        <v>42460</v>
      </c>
      <c r="B106" s="8">
        <v>1420</v>
      </c>
      <c r="C106" s="8" t="s">
        <v>28</v>
      </c>
      <c r="D106" s="44">
        <v>51</v>
      </c>
      <c r="E106" s="44">
        <f t="shared" si="10"/>
        <v>9.9960000000000004</v>
      </c>
      <c r="F106" s="44">
        <v>60.996000000000002</v>
      </c>
      <c r="G106" s="9">
        <v>42490</v>
      </c>
      <c r="H106" s="10">
        <v>42490</v>
      </c>
      <c r="I106" s="11" t="str">
        <f t="shared" ca="1" si="9"/>
        <v/>
      </c>
    </row>
    <row r="107" spans="1:9" outlineLevel="7" x14ac:dyDescent="0.25">
      <c r="A107" s="7"/>
      <c r="B107" s="8">
        <f>SUBTOTAL(3,B106:B106)</f>
        <v>1</v>
      </c>
      <c r="C107" s="8"/>
      <c r="D107" s="44"/>
      <c r="E107" s="44"/>
      <c r="F107" s="44"/>
      <c r="G107" s="12" t="s">
        <v>57</v>
      </c>
      <c r="H107" s="10"/>
      <c r="I107" s="11" t="str">
        <f t="shared" ca="1" si="9"/>
        <v/>
      </c>
    </row>
    <row r="108" spans="1:9" outlineLevel="7" x14ac:dyDescent="0.25">
      <c r="A108" s="7"/>
      <c r="B108" s="8"/>
      <c r="C108" s="8"/>
      <c r="D108" s="44"/>
      <c r="E108" s="44"/>
      <c r="F108" s="44">
        <f>SUBTOTAL(9,F106:F106)</f>
        <v>60.996000000000002</v>
      </c>
      <c r="G108" s="12" t="s">
        <v>58</v>
      </c>
      <c r="H108" s="10"/>
      <c r="I108" s="11" t="str">
        <f t="shared" ca="1" si="9"/>
        <v/>
      </c>
    </row>
    <row r="109" spans="1:9" outlineLevel="7" x14ac:dyDescent="0.25">
      <c r="A109" s="7">
        <v>42400</v>
      </c>
      <c r="B109" s="8">
        <v>1406</v>
      </c>
      <c r="C109" s="8" t="s">
        <v>28</v>
      </c>
      <c r="D109" s="44">
        <v>414</v>
      </c>
      <c r="E109" s="44">
        <f t="shared" si="10"/>
        <v>81.144000000000005</v>
      </c>
      <c r="F109" s="44">
        <v>495.14400000000001</v>
      </c>
      <c r="G109" s="9">
        <v>42428</v>
      </c>
      <c r="H109" s="10">
        <v>42437</v>
      </c>
      <c r="I109" s="11" t="str">
        <f t="shared" ca="1" si="9"/>
        <v/>
      </c>
    </row>
    <row r="110" spans="1:9" outlineLevel="7" x14ac:dyDescent="0.25">
      <c r="A110" s="7"/>
      <c r="B110" s="8">
        <f>SUBTOTAL(3,B109:B109)</f>
        <v>1</v>
      </c>
      <c r="C110" s="8"/>
      <c r="D110" s="44"/>
      <c r="E110" s="44"/>
      <c r="F110" s="44"/>
      <c r="G110" s="12" t="s">
        <v>69</v>
      </c>
      <c r="H110" s="10"/>
      <c r="I110" s="11" t="str">
        <f t="shared" ca="1" si="9"/>
        <v/>
      </c>
    </row>
    <row r="111" spans="1:9" outlineLevel="7" x14ac:dyDescent="0.25">
      <c r="A111" s="7"/>
      <c r="B111" s="8"/>
      <c r="C111" s="8"/>
      <c r="D111" s="44"/>
      <c r="E111" s="44"/>
      <c r="F111" s="44">
        <f>SUBTOTAL(9,F109:F109)</f>
        <v>495.14400000000001</v>
      </c>
      <c r="G111" s="12" t="s">
        <v>70</v>
      </c>
      <c r="H111" s="10"/>
      <c r="I111" s="11" t="str">
        <f t="shared" ca="1" si="9"/>
        <v/>
      </c>
    </row>
    <row r="112" spans="1:9" outlineLevel="6" x14ac:dyDescent="0.25">
      <c r="A112" s="7"/>
      <c r="B112" s="8"/>
      <c r="C112" s="15" t="s">
        <v>29</v>
      </c>
      <c r="D112" s="44"/>
      <c r="E112" s="44"/>
      <c r="F112" s="44">
        <f>SUBTOTAL(1,F91:F109)</f>
        <v>947.40285714285721</v>
      </c>
      <c r="G112" s="9"/>
      <c r="H112" s="10"/>
      <c r="I112" s="11"/>
    </row>
    <row r="113" spans="1:9" outlineLevel="5" x14ac:dyDescent="0.25">
      <c r="A113" s="7"/>
      <c r="B113" s="8"/>
      <c r="C113" s="15" t="s">
        <v>30</v>
      </c>
      <c r="D113" s="44"/>
      <c r="E113" s="44"/>
      <c r="F113" s="44">
        <f>SUBTOTAL(4,F91:F109)</f>
        <v>2386.02</v>
      </c>
      <c r="G113" s="9"/>
      <c r="H113" s="10"/>
      <c r="I113" s="11"/>
    </row>
    <row r="114" spans="1:9" outlineLevel="4" x14ac:dyDescent="0.25">
      <c r="A114" s="7"/>
      <c r="B114" s="8"/>
      <c r="C114" s="15" t="s">
        <v>31</v>
      </c>
      <c r="D114" s="44"/>
      <c r="E114" s="44"/>
      <c r="F114" s="44"/>
      <c r="G114" s="9"/>
      <c r="H114" s="14">
        <f>SUBTOTAL(3,H91:H109)</f>
        <v>5</v>
      </c>
      <c r="I114" s="11"/>
    </row>
    <row r="115" spans="1:9" outlineLevel="3" x14ac:dyDescent="0.25">
      <c r="A115" s="7"/>
      <c r="B115" s="8"/>
      <c r="C115" s="15" t="s">
        <v>32</v>
      </c>
      <c r="D115" s="44"/>
      <c r="E115" s="44"/>
      <c r="F115" s="44">
        <f>SUBTOTAL(9,F91:F109)</f>
        <v>6631.8200000000006</v>
      </c>
      <c r="G115" s="9"/>
      <c r="H115" s="10"/>
      <c r="I115" s="11"/>
    </row>
    <row r="116" spans="1:9" outlineLevel="2" x14ac:dyDescent="0.25">
      <c r="A116" s="7"/>
      <c r="B116" s="8">
        <f>SUBTOTAL(3,B91:B109)</f>
        <v>7</v>
      </c>
      <c r="C116" s="15" t="s">
        <v>31</v>
      </c>
      <c r="D116" s="44"/>
      <c r="E116" s="44"/>
      <c r="F116" s="44"/>
      <c r="G116" s="9"/>
      <c r="H116" s="10"/>
      <c r="I116" s="11"/>
    </row>
    <row r="117" spans="1:9" outlineLevel="7" x14ac:dyDescent="0.25">
      <c r="A117" s="7">
        <v>42618</v>
      </c>
      <c r="B117" s="8">
        <v>1450</v>
      </c>
      <c r="C117" s="8" t="s">
        <v>33</v>
      </c>
      <c r="D117" s="44">
        <v>87</v>
      </c>
      <c r="E117" s="44">
        <f t="shared" si="10"/>
        <v>17.052</v>
      </c>
      <c r="F117" s="44">
        <v>104.05199999999999</v>
      </c>
      <c r="G117" s="9">
        <v>42648</v>
      </c>
      <c r="H117" s="10">
        <v>42689</v>
      </c>
      <c r="I117" s="11" t="str">
        <f t="shared" ca="1" si="9"/>
        <v/>
      </c>
    </row>
    <row r="118" spans="1:9" outlineLevel="7" x14ac:dyDescent="0.25">
      <c r="A118" s="7"/>
      <c r="B118" s="8">
        <f>SUBTOTAL(3,B117:B117)</f>
        <v>1</v>
      </c>
      <c r="C118" s="8"/>
      <c r="D118" s="44"/>
      <c r="E118" s="44"/>
      <c r="F118" s="44"/>
      <c r="G118" s="12" t="s">
        <v>63</v>
      </c>
      <c r="H118" s="10"/>
      <c r="I118" s="11" t="str">
        <f t="shared" ca="1" si="9"/>
        <v/>
      </c>
    </row>
    <row r="119" spans="1:9" outlineLevel="7" x14ac:dyDescent="0.25">
      <c r="A119" s="7"/>
      <c r="B119" s="8"/>
      <c r="C119" s="8"/>
      <c r="D119" s="44"/>
      <c r="E119" s="44"/>
      <c r="F119" s="44">
        <f>SUBTOTAL(9,F117:F117)</f>
        <v>104.05199999999999</v>
      </c>
      <c r="G119" s="12" t="s">
        <v>64</v>
      </c>
      <c r="H119" s="10"/>
      <c r="I119" s="11" t="str">
        <f t="shared" ca="1" si="9"/>
        <v/>
      </c>
    </row>
    <row r="120" spans="1:9" outlineLevel="7" x14ac:dyDescent="0.25">
      <c r="A120" s="7">
        <v>42573</v>
      </c>
      <c r="B120" s="8">
        <v>1445</v>
      </c>
      <c r="C120" s="8" t="s">
        <v>33</v>
      </c>
      <c r="D120" s="44">
        <v>45</v>
      </c>
      <c r="E120" s="44">
        <f t="shared" si="10"/>
        <v>8.82</v>
      </c>
      <c r="F120" s="44">
        <v>53.82</v>
      </c>
      <c r="G120" s="9">
        <v>42613</v>
      </c>
      <c r="H120" s="10">
        <v>42613</v>
      </c>
      <c r="I120" s="11" t="str">
        <f t="shared" ca="1" si="9"/>
        <v/>
      </c>
    </row>
    <row r="121" spans="1:9" outlineLevel="7" x14ac:dyDescent="0.25">
      <c r="A121" s="7"/>
      <c r="B121" s="8">
        <f>SUBTOTAL(3,B120:B120)</f>
        <v>1</v>
      </c>
      <c r="C121" s="8"/>
      <c r="D121" s="44"/>
      <c r="E121" s="44"/>
      <c r="F121" s="44"/>
      <c r="G121" s="12" t="s">
        <v>55</v>
      </c>
      <c r="H121" s="10"/>
      <c r="I121" s="11" t="str">
        <f t="shared" ca="1" si="9"/>
        <v/>
      </c>
    </row>
    <row r="122" spans="1:9" outlineLevel="7" x14ac:dyDescent="0.25">
      <c r="A122" s="7"/>
      <c r="B122" s="8"/>
      <c r="C122" s="8"/>
      <c r="D122" s="44"/>
      <c r="E122" s="44"/>
      <c r="F122" s="44">
        <f>SUBTOTAL(9,F120:F120)</f>
        <v>53.82</v>
      </c>
      <c r="G122" s="12" t="s">
        <v>56</v>
      </c>
      <c r="H122" s="10"/>
      <c r="I122" s="11" t="str">
        <f t="shared" ca="1" si="9"/>
        <v/>
      </c>
    </row>
    <row r="123" spans="1:9" outlineLevel="7" x14ac:dyDescent="0.25">
      <c r="A123" s="7">
        <v>42536</v>
      </c>
      <c r="B123" s="8">
        <v>1438</v>
      </c>
      <c r="C123" s="8" t="s">
        <v>33</v>
      </c>
      <c r="D123" s="44">
        <v>231</v>
      </c>
      <c r="E123" s="44">
        <f t="shared" si="10"/>
        <v>45.276000000000003</v>
      </c>
      <c r="F123" s="44">
        <v>276.27600000000001</v>
      </c>
      <c r="G123" s="9">
        <v>42566</v>
      </c>
      <c r="H123" s="10">
        <v>42597</v>
      </c>
      <c r="I123" s="11" t="str">
        <f t="shared" ca="1" si="9"/>
        <v/>
      </c>
    </row>
    <row r="124" spans="1:9" outlineLevel="7" x14ac:dyDescent="0.25">
      <c r="A124" s="7"/>
      <c r="B124" s="8">
        <f>SUBTOTAL(3,B123:B123)</f>
        <v>1</v>
      </c>
      <c r="C124" s="8"/>
      <c r="D124" s="44"/>
      <c r="E124" s="44"/>
      <c r="F124" s="44"/>
      <c r="G124" s="12" t="s">
        <v>65</v>
      </c>
      <c r="H124" s="10"/>
      <c r="I124" s="11" t="str">
        <f t="shared" ca="1" si="9"/>
        <v/>
      </c>
    </row>
    <row r="125" spans="1:9" outlineLevel="7" x14ac:dyDescent="0.25">
      <c r="A125" s="7"/>
      <c r="B125" s="8"/>
      <c r="C125" s="8"/>
      <c r="D125" s="44"/>
      <c r="E125" s="44"/>
      <c r="F125" s="44">
        <f>SUBTOTAL(9,F123:F123)</f>
        <v>276.27600000000001</v>
      </c>
      <c r="G125" s="12" t="s">
        <v>66</v>
      </c>
      <c r="H125" s="10"/>
      <c r="I125" s="11" t="str">
        <f t="shared" ca="1" si="9"/>
        <v/>
      </c>
    </row>
    <row r="126" spans="1:9" outlineLevel="7" x14ac:dyDescent="0.25">
      <c r="A126" s="7">
        <v>42521</v>
      </c>
      <c r="B126" s="8">
        <v>1430</v>
      </c>
      <c r="C126" s="8" t="s">
        <v>33</v>
      </c>
      <c r="D126" s="44">
        <v>144</v>
      </c>
      <c r="E126" s="44">
        <f t="shared" si="10"/>
        <v>28.224</v>
      </c>
      <c r="F126" s="44">
        <v>172.22399999999999</v>
      </c>
      <c r="G126" s="9">
        <v>42551</v>
      </c>
      <c r="H126" s="10">
        <v>42551</v>
      </c>
      <c r="I126" s="11" t="str">
        <f t="shared" ca="1" si="9"/>
        <v/>
      </c>
    </row>
    <row r="127" spans="1:9" outlineLevel="7" x14ac:dyDescent="0.25">
      <c r="A127" s="7"/>
      <c r="B127" s="8">
        <f>SUBTOTAL(3,B126:B126)</f>
        <v>1</v>
      </c>
      <c r="C127" s="8"/>
      <c r="D127" s="44"/>
      <c r="E127" s="44"/>
      <c r="F127" s="44"/>
      <c r="G127" s="12" t="s">
        <v>53</v>
      </c>
      <c r="H127" s="10"/>
      <c r="I127" s="11" t="str">
        <f t="shared" ca="1" si="9"/>
        <v/>
      </c>
    </row>
    <row r="128" spans="1:9" outlineLevel="7" x14ac:dyDescent="0.25">
      <c r="A128" s="7"/>
      <c r="B128" s="8"/>
      <c r="C128" s="8"/>
      <c r="D128" s="44"/>
      <c r="E128" s="44"/>
      <c r="F128" s="44">
        <f>SUBTOTAL(9,F126:F126)</f>
        <v>172.22399999999999</v>
      </c>
      <c r="G128" s="12" t="s">
        <v>54</v>
      </c>
      <c r="H128" s="10"/>
      <c r="I128" s="11" t="str">
        <f t="shared" ca="1" si="9"/>
        <v/>
      </c>
    </row>
    <row r="129" spans="1:9" outlineLevel="7" x14ac:dyDescent="0.25">
      <c r="A129" s="7">
        <v>42490</v>
      </c>
      <c r="B129" s="8">
        <v>1422</v>
      </c>
      <c r="C129" s="8" t="s">
        <v>33</v>
      </c>
      <c r="D129" s="44">
        <v>445</v>
      </c>
      <c r="E129" s="44">
        <f t="shared" si="10"/>
        <v>87.22</v>
      </c>
      <c r="F129" s="44">
        <v>532.22</v>
      </c>
      <c r="G129" s="9">
        <v>42521</v>
      </c>
      <c r="H129" s="10">
        <v>42539</v>
      </c>
      <c r="I129" s="11" t="str">
        <f t="shared" ca="1" si="9"/>
        <v/>
      </c>
    </row>
    <row r="130" spans="1:9" outlineLevel="7" x14ac:dyDescent="0.25">
      <c r="A130" s="7">
        <v>42488</v>
      </c>
      <c r="B130" s="8">
        <v>1425</v>
      </c>
      <c r="C130" s="8" t="s">
        <v>33</v>
      </c>
      <c r="D130" s="44">
        <v>34</v>
      </c>
      <c r="E130" s="44">
        <f t="shared" si="10"/>
        <v>6.6640000000000006</v>
      </c>
      <c r="F130" s="44">
        <v>40.664000000000001</v>
      </c>
      <c r="G130" s="9">
        <v>42521</v>
      </c>
      <c r="H130" s="10"/>
      <c r="I130" s="11" t="str">
        <f t="shared" ca="1" si="9"/>
        <v>Retard</v>
      </c>
    </row>
    <row r="131" spans="1:9" outlineLevel="7" x14ac:dyDescent="0.25">
      <c r="A131" s="7"/>
      <c r="B131" s="8">
        <f>SUBTOTAL(3,B129:B130)</f>
        <v>2</v>
      </c>
      <c r="C131" s="8"/>
      <c r="D131" s="44"/>
      <c r="E131" s="44"/>
      <c r="F131" s="44"/>
      <c r="G131" s="12" t="s">
        <v>61</v>
      </c>
      <c r="H131" s="10"/>
      <c r="I131" s="11" t="str">
        <f t="shared" ca="1" si="9"/>
        <v/>
      </c>
    </row>
    <row r="132" spans="1:9" outlineLevel="7" x14ac:dyDescent="0.25">
      <c r="A132" s="7"/>
      <c r="B132" s="8"/>
      <c r="C132" s="8"/>
      <c r="D132" s="44"/>
      <c r="E132" s="44"/>
      <c r="F132" s="44">
        <f>SUBTOTAL(9,F129:F130)</f>
        <v>572.88400000000001</v>
      </c>
      <c r="G132" s="12" t="s">
        <v>62</v>
      </c>
      <c r="H132" s="10"/>
      <c r="I132" s="11" t="str">
        <f t="shared" ca="1" si="9"/>
        <v/>
      </c>
    </row>
    <row r="133" spans="1:9" outlineLevel="7" x14ac:dyDescent="0.25">
      <c r="A133" s="7">
        <v>42460</v>
      </c>
      <c r="B133" s="8">
        <v>1415</v>
      </c>
      <c r="C133" s="8" t="s">
        <v>33</v>
      </c>
      <c r="D133" s="44">
        <v>16</v>
      </c>
      <c r="E133" s="44">
        <f t="shared" si="10"/>
        <v>3.1360000000000001</v>
      </c>
      <c r="F133" s="44">
        <v>19.135999999999999</v>
      </c>
      <c r="G133" s="9">
        <v>42490</v>
      </c>
      <c r="H133" s="10">
        <v>42507</v>
      </c>
      <c r="I133" s="11" t="str">
        <f t="shared" ref="I133:I175" ca="1" si="11">IF(AND(H133="",G133&lt;TODAY()),"Retard","")</f>
        <v/>
      </c>
    </row>
    <row r="134" spans="1:9" outlineLevel="7" x14ac:dyDescent="0.25">
      <c r="A134" s="7">
        <v>42460</v>
      </c>
      <c r="B134" s="8">
        <v>1417</v>
      </c>
      <c r="C134" s="8" t="s">
        <v>33</v>
      </c>
      <c r="D134" s="44">
        <v>29</v>
      </c>
      <c r="E134" s="44">
        <f t="shared" si="10"/>
        <v>5.6840000000000002</v>
      </c>
      <c r="F134" s="44">
        <v>34.683999999999997</v>
      </c>
      <c r="G134" s="9">
        <v>42490</v>
      </c>
      <c r="H134" s="10">
        <v>42490</v>
      </c>
      <c r="I134" s="11" t="str">
        <f t="shared" ca="1" si="11"/>
        <v/>
      </c>
    </row>
    <row r="135" spans="1:9" outlineLevel="7" x14ac:dyDescent="0.25">
      <c r="A135" s="7">
        <v>42440</v>
      </c>
      <c r="B135" s="8">
        <v>1412</v>
      </c>
      <c r="C135" s="8" t="s">
        <v>33</v>
      </c>
      <c r="D135" s="44">
        <v>928</v>
      </c>
      <c r="E135" s="44">
        <f t="shared" si="10"/>
        <v>181.88800000000001</v>
      </c>
      <c r="F135" s="44">
        <v>1109.8879999999999</v>
      </c>
      <c r="G135" s="9">
        <v>42470</v>
      </c>
      <c r="H135" s="10">
        <v>42475</v>
      </c>
      <c r="I135" s="11" t="str">
        <f t="shared" ca="1" si="11"/>
        <v/>
      </c>
    </row>
    <row r="136" spans="1:9" outlineLevel="7" x14ac:dyDescent="0.25">
      <c r="A136" s="7">
        <v>42440</v>
      </c>
      <c r="B136" s="8">
        <v>1413</v>
      </c>
      <c r="C136" s="8" t="s">
        <v>33</v>
      </c>
      <c r="D136" s="44">
        <v>174</v>
      </c>
      <c r="E136" s="44">
        <f t="shared" si="10"/>
        <v>34.103999999999999</v>
      </c>
      <c r="F136" s="44">
        <v>208.10399999999998</v>
      </c>
      <c r="G136" s="9">
        <v>42470</v>
      </c>
      <c r="H136" s="10">
        <v>42487</v>
      </c>
      <c r="I136" s="11" t="str">
        <f t="shared" ca="1" si="11"/>
        <v/>
      </c>
    </row>
    <row r="137" spans="1:9" outlineLevel="7" x14ac:dyDescent="0.25">
      <c r="A137" s="7"/>
      <c r="B137" s="8">
        <f>SUBTOTAL(3,B133:B136)</f>
        <v>4</v>
      </c>
      <c r="C137" s="8"/>
      <c r="D137" s="44"/>
      <c r="E137" s="44"/>
      <c r="F137" s="44"/>
      <c r="G137" s="12" t="s">
        <v>57</v>
      </c>
      <c r="H137" s="10"/>
      <c r="I137" s="11" t="str">
        <f t="shared" ca="1" si="11"/>
        <v/>
      </c>
    </row>
    <row r="138" spans="1:9" outlineLevel="7" x14ac:dyDescent="0.25">
      <c r="A138" s="7"/>
      <c r="B138" s="8"/>
      <c r="C138" s="8"/>
      <c r="D138" s="44"/>
      <c r="E138" s="44"/>
      <c r="F138" s="44">
        <f>SUBTOTAL(9,F133:F136)</f>
        <v>1371.8119999999999</v>
      </c>
      <c r="G138" s="12" t="s">
        <v>58</v>
      </c>
      <c r="H138" s="10"/>
      <c r="I138" s="11" t="str">
        <f t="shared" ca="1" si="11"/>
        <v/>
      </c>
    </row>
    <row r="139" spans="1:9" outlineLevel="7" x14ac:dyDescent="0.25">
      <c r="A139" s="7">
        <v>42428</v>
      </c>
      <c r="B139" s="8">
        <v>1411</v>
      </c>
      <c r="C139" s="8" t="s">
        <v>33</v>
      </c>
      <c r="D139" s="44">
        <v>115</v>
      </c>
      <c r="E139" s="44">
        <f t="shared" ref="E139:E173" si="12">D139*$I$1</f>
        <v>22.54</v>
      </c>
      <c r="F139" s="44">
        <v>137.54</v>
      </c>
      <c r="G139" s="9">
        <v>42460</v>
      </c>
      <c r="H139" s="10">
        <v>42481</v>
      </c>
      <c r="I139" s="11" t="str">
        <f t="shared" ca="1" si="11"/>
        <v/>
      </c>
    </row>
    <row r="140" spans="1:9" outlineLevel="7" x14ac:dyDescent="0.25">
      <c r="A140" s="7"/>
      <c r="B140" s="8">
        <f>SUBTOTAL(3,B139:B139)</f>
        <v>1</v>
      </c>
      <c r="C140" s="8"/>
      <c r="D140" s="44"/>
      <c r="E140" s="44"/>
      <c r="F140" s="44"/>
      <c r="G140" s="12" t="s">
        <v>59</v>
      </c>
      <c r="H140" s="10"/>
      <c r="I140" s="11" t="str">
        <f t="shared" ca="1" si="11"/>
        <v/>
      </c>
    </row>
    <row r="141" spans="1:9" outlineLevel="7" x14ac:dyDescent="0.25">
      <c r="A141" s="7"/>
      <c r="B141" s="8"/>
      <c r="C141" s="8"/>
      <c r="D141" s="44"/>
      <c r="E141" s="44"/>
      <c r="F141" s="44">
        <f>SUBTOTAL(9,F139:F139)</f>
        <v>137.54</v>
      </c>
      <c r="G141" s="12" t="s">
        <v>60</v>
      </c>
      <c r="H141" s="10"/>
      <c r="I141" s="11" t="str">
        <f t="shared" ca="1" si="11"/>
        <v/>
      </c>
    </row>
    <row r="142" spans="1:9" outlineLevel="6" x14ac:dyDescent="0.25">
      <c r="A142" s="7"/>
      <c r="B142" s="8"/>
      <c r="C142" s="15" t="s">
        <v>34</v>
      </c>
      <c r="D142" s="44"/>
      <c r="E142" s="44"/>
      <c r="F142" s="44">
        <f>SUBTOTAL(1,F117:F139)</f>
        <v>244.41890909090907</v>
      </c>
      <c r="G142" s="9"/>
      <c r="H142" s="10"/>
      <c r="I142" s="11"/>
    </row>
    <row r="143" spans="1:9" outlineLevel="5" x14ac:dyDescent="0.25">
      <c r="A143" s="7"/>
      <c r="B143" s="8"/>
      <c r="C143" s="15" t="s">
        <v>35</v>
      </c>
      <c r="D143" s="44"/>
      <c r="E143" s="44"/>
      <c r="F143" s="44">
        <f>SUBTOTAL(4,F117:F139)</f>
        <v>1109.8879999999999</v>
      </c>
      <c r="G143" s="9"/>
      <c r="H143" s="10"/>
      <c r="I143" s="11"/>
    </row>
    <row r="144" spans="1:9" outlineLevel="4" x14ac:dyDescent="0.25">
      <c r="A144" s="7"/>
      <c r="B144" s="8"/>
      <c r="C144" s="15" t="s">
        <v>36</v>
      </c>
      <c r="D144" s="44"/>
      <c r="E144" s="44"/>
      <c r="F144" s="44"/>
      <c r="G144" s="9"/>
      <c r="H144" s="14">
        <f>SUBTOTAL(3,H117:H139)</f>
        <v>10</v>
      </c>
      <c r="I144" s="11" t="str">
        <f t="shared" ca="1" si="11"/>
        <v/>
      </c>
    </row>
    <row r="145" spans="1:9" outlineLevel="3" x14ac:dyDescent="0.25">
      <c r="A145" s="7"/>
      <c r="B145" s="8"/>
      <c r="C145" s="15" t="s">
        <v>37</v>
      </c>
      <c r="D145" s="44"/>
      <c r="E145" s="44"/>
      <c r="F145" s="44">
        <f>SUBTOTAL(9,F117:F139)</f>
        <v>2688.6079999999997</v>
      </c>
      <c r="G145" s="9"/>
      <c r="H145" s="10"/>
      <c r="I145" s="11"/>
    </row>
    <row r="146" spans="1:9" outlineLevel="2" x14ac:dyDescent="0.25">
      <c r="A146" s="7"/>
      <c r="B146" s="8">
        <f>SUBTOTAL(3,B117:B139)</f>
        <v>11</v>
      </c>
      <c r="C146" s="15" t="s">
        <v>36</v>
      </c>
      <c r="D146" s="44"/>
      <c r="E146" s="44"/>
      <c r="F146" s="44"/>
      <c r="G146" s="9"/>
      <c r="H146" s="10"/>
      <c r="I146" s="11"/>
    </row>
    <row r="147" spans="1:9" outlineLevel="7" x14ac:dyDescent="0.25">
      <c r="A147" s="7">
        <v>42694</v>
      </c>
      <c r="B147" s="8">
        <v>1477</v>
      </c>
      <c r="C147" s="8" t="s">
        <v>38</v>
      </c>
      <c r="D147" s="44">
        <v>520</v>
      </c>
      <c r="E147" s="44">
        <f t="shared" si="12"/>
        <v>101.92</v>
      </c>
      <c r="F147" s="44">
        <v>621.91999999999996</v>
      </c>
      <c r="G147" s="9">
        <v>42735</v>
      </c>
      <c r="H147" s="10"/>
      <c r="I147" s="11" t="str">
        <f t="shared" ca="1" si="11"/>
        <v>Retard</v>
      </c>
    </row>
    <row r="148" spans="1:9" outlineLevel="7" x14ac:dyDescent="0.25">
      <c r="A148" s="7">
        <v>42704</v>
      </c>
      <c r="B148" s="8">
        <v>1480</v>
      </c>
      <c r="C148" s="8" t="s">
        <v>38</v>
      </c>
      <c r="D148" s="44">
        <v>111</v>
      </c>
      <c r="E148" s="44">
        <f t="shared" si="12"/>
        <v>21.756</v>
      </c>
      <c r="F148" s="44">
        <v>132.756</v>
      </c>
      <c r="G148" s="9">
        <v>42735</v>
      </c>
      <c r="H148" s="10"/>
      <c r="I148" s="11" t="str">
        <f t="shared" ca="1" si="11"/>
        <v>Retard</v>
      </c>
    </row>
    <row r="149" spans="1:9" outlineLevel="7" x14ac:dyDescent="0.25">
      <c r="A149" s="7">
        <v>42689</v>
      </c>
      <c r="B149" s="8">
        <v>1475</v>
      </c>
      <c r="C149" s="8" t="s">
        <v>38</v>
      </c>
      <c r="D149" s="44">
        <v>100</v>
      </c>
      <c r="E149" s="44">
        <f t="shared" si="12"/>
        <v>19.600000000000001</v>
      </c>
      <c r="F149" s="44">
        <v>119.6</v>
      </c>
      <c r="G149" s="9">
        <v>42719</v>
      </c>
      <c r="H149" s="10">
        <v>42689</v>
      </c>
      <c r="I149" s="11" t="str">
        <f t="shared" ca="1" si="11"/>
        <v/>
      </c>
    </row>
    <row r="150" spans="1:9" outlineLevel="7" x14ac:dyDescent="0.25">
      <c r="A150" s="7">
        <v>42689</v>
      </c>
      <c r="B150" s="8">
        <v>1476</v>
      </c>
      <c r="C150" s="8" t="s">
        <v>38</v>
      </c>
      <c r="D150" s="44">
        <v>116</v>
      </c>
      <c r="E150" s="44">
        <f t="shared" si="12"/>
        <v>22.736000000000001</v>
      </c>
      <c r="F150" s="44">
        <v>138.73599999999999</v>
      </c>
      <c r="G150" s="9">
        <v>42719</v>
      </c>
      <c r="H150" s="10"/>
      <c r="I150" s="11" t="str">
        <f t="shared" ca="1" si="11"/>
        <v>Retard</v>
      </c>
    </row>
    <row r="151" spans="1:9" outlineLevel="7" x14ac:dyDescent="0.25">
      <c r="A151" s="7"/>
      <c r="B151" s="8">
        <f>SUBTOTAL(3,B147:B150)</f>
        <v>4</v>
      </c>
      <c r="C151" s="8"/>
      <c r="D151" s="44"/>
      <c r="E151" s="44"/>
      <c r="F151" s="44"/>
      <c r="G151" s="12" t="s">
        <v>49</v>
      </c>
      <c r="H151" s="10"/>
      <c r="I151" s="11" t="str">
        <f t="shared" ca="1" si="11"/>
        <v/>
      </c>
    </row>
    <row r="152" spans="1:9" outlineLevel="7" x14ac:dyDescent="0.25">
      <c r="A152" s="7"/>
      <c r="B152" s="8"/>
      <c r="C152" s="8"/>
      <c r="D152" s="44"/>
      <c r="E152" s="44"/>
      <c r="F152" s="44">
        <f>SUBTOTAL(9,F147:F150)</f>
        <v>1013.0119999999999</v>
      </c>
      <c r="G152" s="12" t="s">
        <v>50</v>
      </c>
      <c r="H152" s="10"/>
      <c r="I152" s="11" t="str">
        <f t="shared" ca="1" si="11"/>
        <v/>
      </c>
    </row>
    <row r="153" spans="1:9" outlineLevel="7" x14ac:dyDescent="0.25">
      <c r="A153" s="7">
        <v>42649</v>
      </c>
      <c r="B153" s="8">
        <v>1459</v>
      </c>
      <c r="C153" s="8" t="s">
        <v>38</v>
      </c>
      <c r="D153" s="44">
        <v>29</v>
      </c>
      <c r="E153" s="44">
        <f t="shared" si="12"/>
        <v>5.6840000000000002</v>
      </c>
      <c r="F153" s="44">
        <v>34.683999999999997</v>
      </c>
      <c r="G153" s="9">
        <v>42679</v>
      </c>
      <c r="H153" s="10"/>
      <c r="I153" s="11" t="str">
        <f t="shared" ca="1" si="11"/>
        <v>Retard</v>
      </c>
    </row>
    <row r="154" spans="1:9" outlineLevel="7" x14ac:dyDescent="0.25">
      <c r="A154" s="7"/>
      <c r="B154" s="8">
        <f>SUBTOTAL(3,B153:B153)</f>
        <v>1</v>
      </c>
      <c r="C154" s="8"/>
      <c r="D154" s="44"/>
      <c r="E154" s="44"/>
      <c r="F154" s="44"/>
      <c r="G154" s="12" t="s">
        <v>51</v>
      </c>
      <c r="H154" s="10"/>
      <c r="I154" s="11" t="str">
        <f t="shared" ca="1" si="11"/>
        <v/>
      </c>
    </row>
    <row r="155" spans="1:9" outlineLevel="7" x14ac:dyDescent="0.25">
      <c r="A155" s="7"/>
      <c r="B155" s="8"/>
      <c r="C155" s="8"/>
      <c r="D155" s="44"/>
      <c r="E155" s="44"/>
      <c r="F155" s="44">
        <f>SUBTOTAL(9,F153:F153)</f>
        <v>34.683999999999997</v>
      </c>
      <c r="G155" s="12" t="s">
        <v>52</v>
      </c>
      <c r="H155" s="10"/>
      <c r="I155" s="11" t="str">
        <f t="shared" ca="1" si="11"/>
        <v/>
      </c>
    </row>
    <row r="156" spans="1:9" outlineLevel="7" x14ac:dyDescent="0.25">
      <c r="A156" s="7">
        <v>42638</v>
      </c>
      <c r="B156" s="8">
        <v>1452</v>
      </c>
      <c r="C156" s="8" t="s">
        <v>38</v>
      </c>
      <c r="D156" s="44">
        <v>168</v>
      </c>
      <c r="E156" s="44">
        <f t="shared" si="12"/>
        <v>32.928000000000004</v>
      </c>
      <c r="F156" s="44">
        <v>200.928</v>
      </c>
      <c r="G156" s="9">
        <v>42674</v>
      </c>
      <c r="H156" s="10"/>
      <c r="I156" s="11" t="str">
        <f t="shared" ca="1" si="11"/>
        <v>Retard</v>
      </c>
    </row>
    <row r="157" spans="1:9" outlineLevel="7" x14ac:dyDescent="0.25">
      <c r="A157" s="7">
        <v>42644</v>
      </c>
      <c r="B157" s="8">
        <v>1457</v>
      </c>
      <c r="C157" s="8" t="s">
        <v>38</v>
      </c>
      <c r="D157" s="44">
        <v>16</v>
      </c>
      <c r="E157" s="44">
        <f t="shared" si="12"/>
        <v>3.1360000000000001</v>
      </c>
      <c r="F157" s="44">
        <v>19.135999999999999</v>
      </c>
      <c r="G157" s="9">
        <v>42674</v>
      </c>
      <c r="H157" s="10">
        <v>42719</v>
      </c>
      <c r="I157" s="11" t="str">
        <f t="shared" ca="1" si="11"/>
        <v/>
      </c>
    </row>
    <row r="158" spans="1:9" outlineLevel="7" x14ac:dyDescent="0.25">
      <c r="A158" s="7">
        <v>42614</v>
      </c>
      <c r="B158" s="8">
        <v>1449</v>
      </c>
      <c r="C158" s="8" t="s">
        <v>38</v>
      </c>
      <c r="D158" s="44">
        <v>42</v>
      </c>
      <c r="E158" s="44">
        <f t="shared" si="12"/>
        <v>8.2320000000000011</v>
      </c>
      <c r="F158" s="44">
        <v>50.231999999999999</v>
      </c>
      <c r="G158" s="9">
        <v>42644</v>
      </c>
      <c r="H158" s="10">
        <v>42696</v>
      </c>
      <c r="I158" s="11" t="str">
        <f t="shared" ca="1" si="11"/>
        <v/>
      </c>
    </row>
    <row r="159" spans="1:9" outlineLevel="7" x14ac:dyDescent="0.25">
      <c r="A159" s="7"/>
      <c r="B159" s="8">
        <f>SUBTOTAL(3,B156:B158)</f>
        <v>3</v>
      </c>
      <c r="C159" s="8"/>
      <c r="D159" s="44"/>
      <c r="E159" s="44"/>
      <c r="F159" s="44"/>
      <c r="G159" s="12" t="s">
        <v>63</v>
      </c>
      <c r="H159" s="10"/>
      <c r="I159" s="11" t="str">
        <f t="shared" ca="1" si="11"/>
        <v/>
      </c>
    </row>
    <row r="160" spans="1:9" outlineLevel="7" x14ac:dyDescent="0.25">
      <c r="A160" s="7"/>
      <c r="B160" s="8"/>
      <c r="C160" s="8"/>
      <c r="D160" s="44"/>
      <c r="E160" s="44"/>
      <c r="F160" s="44">
        <f>SUBTOTAL(9,F156:F158)</f>
        <v>270.29599999999999</v>
      </c>
      <c r="G160" s="12" t="s">
        <v>64</v>
      </c>
      <c r="H160" s="10"/>
      <c r="I160" s="11" t="str">
        <f t="shared" ca="1" si="11"/>
        <v/>
      </c>
    </row>
    <row r="161" spans="1:9" outlineLevel="7" x14ac:dyDescent="0.25">
      <c r="A161" s="7">
        <v>42576</v>
      </c>
      <c r="B161" s="8">
        <v>1446</v>
      </c>
      <c r="C161" s="8" t="s">
        <v>38</v>
      </c>
      <c r="D161" s="44">
        <v>438</v>
      </c>
      <c r="E161" s="44">
        <f t="shared" si="12"/>
        <v>85.847999999999999</v>
      </c>
      <c r="F161" s="44">
        <v>523.84799999999996</v>
      </c>
      <c r="G161" s="9">
        <v>42613</v>
      </c>
      <c r="H161" s="10">
        <v>42613</v>
      </c>
      <c r="I161" s="11" t="str">
        <f t="shared" ca="1" si="11"/>
        <v/>
      </c>
    </row>
    <row r="162" spans="1:9" outlineLevel="7" x14ac:dyDescent="0.25">
      <c r="A162" s="7"/>
      <c r="B162" s="8">
        <f>SUBTOTAL(3,B161:B161)</f>
        <v>1</v>
      </c>
      <c r="C162" s="8"/>
      <c r="D162" s="44"/>
      <c r="E162" s="44"/>
      <c r="F162" s="44"/>
      <c r="G162" s="12" t="s">
        <v>55</v>
      </c>
      <c r="H162" s="10"/>
      <c r="I162" s="11" t="str">
        <f t="shared" ca="1" si="11"/>
        <v/>
      </c>
    </row>
    <row r="163" spans="1:9" outlineLevel="7" x14ac:dyDescent="0.25">
      <c r="A163" s="7"/>
      <c r="B163" s="8"/>
      <c r="C163" s="8"/>
      <c r="D163" s="44"/>
      <c r="E163" s="44"/>
      <c r="F163" s="44">
        <f>SUBTOTAL(9,F161:F161)</f>
        <v>523.84799999999996</v>
      </c>
      <c r="G163" s="12" t="s">
        <v>56</v>
      </c>
      <c r="H163" s="10"/>
      <c r="I163" s="11" t="str">
        <f t="shared" ca="1" si="11"/>
        <v/>
      </c>
    </row>
    <row r="164" spans="1:9" outlineLevel="7" x14ac:dyDescent="0.25">
      <c r="A164" s="7">
        <v>42541</v>
      </c>
      <c r="B164" s="8">
        <v>1439</v>
      </c>
      <c r="C164" s="8" t="s">
        <v>38</v>
      </c>
      <c r="D164" s="44">
        <v>69</v>
      </c>
      <c r="E164" s="44">
        <f t="shared" si="12"/>
        <v>13.524000000000001</v>
      </c>
      <c r="F164" s="44">
        <v>82.524000000000001</v>
      </c>
      <c r="G164" s="9">
        <v>42582</v>
      </c>
      <c r="H164" s="10">
        <v>42588</v>
      </c>
      <c r="I164" s="11" t="str">
        <f t="shared" ca="1" si="11"/>
        <v/>
      </c>
    </row>
    <row r="165" spans="1:9" outlineLevel="7" x14ac:dyDescent="0.25">
      <c r="A165" s="7">
        <v>42541</v>
      </c>
      <c r="B165" s="8">
        <v>1440</v>
      </c>
      <c r="C165" s="8" t="s">
        <v>38</v>
      </c>
      <c r="D165" s="44">
        <v>79</v>
      </c>
      <c r="E165" s="44">
        <f t="shared" si="12"/>
        <v>15.484</v>
      </c>
      <c r="F165" s="44">
        <v>94.483999999999995</v>
      </c>
      <c r="G165" s="9">
        <v>42582</v>
      </c>
      <c r="H165" s="10">
        <v>42582</v>
      </c>
      <c r="I165" s="11" t="str">
        <f t="shared" ca="1" si="11"/>
        <v/>
      </c>
    </row>
    <row r="166" spans="1:9" outlineLevel="7" x14ac:dyDescent="0.25">
      <c r="A166" s="7">
        <v>42531</v>
      </c>
      <c r="B166" s="8">
        <v>1436</v>
      </c>
      <c r="C166" s="8" t="s">
        <v>38</v>
      </c>
      <c r="D166" s="44">
        <v>408</v>
      </c>
      <c r="E166" s="44">
        <f t="shared" si="12"/>
        <v>79.968000000000004</v>
      </c>
      <c r="F166" s="44">
        <v>2879.9679999999998</v>
      </c>
      <c r="G166" s="9">
        <v>42561</v>
      </c>
      <c r="H166" s="10">
        <v>42582</v>
      </c>
      <c r="I166" s="11" t="str">
        <f t="shared" ca="1" si="11"/>
        <v/>
      </c>
    </row>
    <row r="167" spans="1:9" outlineLevel="7" x14ac:dyDescent="0.25">
      <c r="A167" s="7">
        <v>42530</v>
      </c>
      <c r="B167" s="8">
        <v>1432</v>
      </c>
      <c r="C167" s="8" t="s">
        <v>38</v>
      </c>
      <c r="D167" s="44">
        <v>34</v>
      </c>
      <c r="E167" s="44">
        <f t="shared" si="12"/>
        <v>6.6640000000000006</v>
      </c>
      <c r="F167" s="44">
        <v>40.664000000000001</v>
      </c>
      <c r="G167" s="9">
        <v>42560</v>
      </c>
      <c r="H167" s="10">
        <v>42565</v>
      </c>
      <c r="I167" s="11" t="str">
        <f t="shared" ca="1" si="11"/>
        <v/>
      </c>
    </row>
    <row r="168" spans="1:9" outlineLevel="7" x14ac:dyDescent="0.25">
      <c r="A168" s="7"/>
      <c r="B168" s="8">
        <f>SUBTOTAL(3,B164:B167)</f>
        <v>4</v>
      </c>
      <c r="C168" s="8"/>
      <c r="D168" s="44"/>
      <c r="E168" s="44"/>
      <c r="F168" s="44"/>
      <c r="G168" s="12" t="s">
        <v>65</v>
      </c>
      <c r="H168" s="10"/>
      <c r="I168" s="11" t="str">
        <f t="shared" ca="1" si="11"/>
        <v/>
      </c>
    </row>
    <row r="169" spans="1:9" outlineLevel="7" x14ac:dyDescent="0.25">
      <c r="A169" s="7"/>
      <c r="B169" s="8"/>
      <c r="C169" s="8"/>
      <c r="D169" s="44"/>
      <c r="E169" s="44"/>
      <c r="F169" s="44">
        <f>SUBTOTAL(9,F164:F167)</f>
        <v>3097.64</v>
      </c>
      <c r="G169" s="12" t="s">
        <v>66</v>
      </c>
      <c r="H169" s="10"/>
      <c r="I169" s="11" t="str">
        <f t="shared" ca="1" si="11"/>
        <v/>
      </c>
    </row>
    <row r="170" spans="1:9" outlineLevel="7" x14ac:dyDescent="0.25">
      <c r="A170" s="7">
        <v>42496</v>
      </c>
      <c r="B170" s="8">
        <v>1426</v>
      </c>
      <c r="C170" s="8" t="s">
        <v>38</v>
      </c>
      <c r="D170" s="44">
        <v>49</v>
      </c>
      <c r="E170" s="44">
        <f t="shared" si="12"/>
        <v>9.604000000000001</v>
      </c>
      <c r="F170" s="44">
        <v>58.603999999999999</v>
      </c>
      <c r="G170" s="9">
        <v>42526</v>
      </c>
      <c r="H170" s="10">
        <v>42543</v>
      </c>
      <c r="I170" s="11" t="str">
        <f t="shared" ca="1" si="11"/>
        <v/>
      </c>
    </row>
    <row r="171" spans="1:9" outlineLevel="7" x14ac:dyDescent="0.25">
      <c r="A171" s="16"/>
      <c r="B171" s="17">
        <f>SUBTOTAL(3,B170:B170)</f>
        <v>1</v>
      </c>
      <c r="C171" s="17"/>
      <c r="D171" s="45"/>
      <c r="E171" s="44"/>
      <c r="F171" s="45"/>
      <c r="G171" s="18" t="s">
        <v>53</v>
      </c>
      <c r="H171" s="19"/>
      <c r="I171" s="11" t="str">
        <f t="shared" ca="1" si="11"/>
        <v/>
      </c>
    </row>
    <row r="172" spans="1:9" outlineLevel="7" x14ac:dyDescent="0.25">
      <c r="A172" s="16"/>
      <c r="B172" s="17"/>
      <c r="C172" s="17"/>
      <c r="D172" s="45"/>
      <c r="E172" s="44"/>
      <c r="F172" s="45">
        <f>SUBTOTAL(9,F170:F170)</f>
        <v>58.603999999999999</v>
      </c>
      <c r="G172" s="18" t="s">
        <v>54</v>
      </c>
      <c r="H172" s="19"/>
      <c r="I172" s="11" t="str">
        <f t="shared" ca="1" si="11"/>
        <v/>
      </c>
    </row>
    <row r="173" spans="1:9" outlineLevel="7" x14ac:dyDescent="0.25">
      <c r="A173" s="16">
        <v>42446</v>
      </c>
      <c r="B173" s="17">
        <v>1414</v>
      </c>
      <c r="C173" s="17" t="s">
        <v>38</v>
      </c>
      <c r="D173" s="45">
        <v>15</v>
      </c>
      <c r="E173" s="44">
        <f t="shared" si="12"/>
        <v>2.94</v>
      </c>
      <c r="F173" s="45">
        <v>17.940000000000001</v>
      </c>
      <c r="G173" s="20">
        <v>42490</v>
      </c>
      <c r="H173" s="19">
        <v>42490</v>
      </c>
      <c r="I173" s="11" t="str">
        <f t="shared" ca="1" si="11"/>
        <v/>
      </c>
    </row>
    <row r="174" spans="1:9" outlineLevel="7" x14ac:dyDescent="0.25">
      <c r="A174" s="19"/>
      <c r="B174" s="21">
        <f>SUBTOTAL(3,B173:B173)</f>
        <v>1</v>
      </c>
      <c r="C174" s="21"/>
      <c r="D174" s="46"/>
      <c r="E174" s="44"/>
      <c r="F174" s="46"/>
      <c r="G174" s="22" t="s">
        <v>57</v>
      </c>
      <c r="H174" s="19"/>
      <c r="I174" s="11" t="str">
        <f t="shared" ca="1" si="11"/>
        <v/>
      </c>
    </row>
    <row r="175" spans="1:9" outlineLevel="7" x14ac:dyDescent="0.25">
      <c r="A175" s="19"/>
      <c r="B175" s="21"/>
      <c r="C175" s="21"/>
      <c r="D175" s="46"/>
      <c r="E175" s="44"/>
      <c r="F175" s="46">
        <f>SUBTOTAL(9,F173:F173)</f>
        <v>17.940000000000001</v>
      </c>
      <c r="G175" s="22" t="s">
        <v>58</v>
      </c>
      <c r="H175" s="19"/>
      <c r="I175" s="11" t="str">
        <f t="shared" ca="1" si="11"/>
        <v/>
      </c>
    </row>
    <row r="176" spans="1:9" outlineLevel="6" x14ac:dyDescent="0.25">
      <c r="A176" s="19"/>
      <c r="B176" s="21"/>
      <c r="C176" s="23" t="s">
        <v>39</v>
      </c>
      <c r="D176" s="46"/>
      <c r="E176" s="44"/>
      <c r="F176" s="46">
        <f>SUBTOTAL(1,F147:F173)</f>
        <v>334.40159999999992</v>
      </c>
      <c r="G176" s="24"/>
      <c r="H176" s="19"/>
      <c r="I176" s="11"/>
    </row>
    <row r="177" spans="1:9" outlineLevel="5" x14ac:dyDescent="0.25">
      <c r="A177" s="19"/>
      <c r="B177" s="21"/>
      <c r="C177" s="23" t="s">
        <v>40</v>
      </c>
      <c r="D177" s="46"/>
      <c r="E177" s="44"/>
      <c r="F177" s="46">
        <f>SUBTOTAL(4,F147:F173)</f>
        <v>2879.9679999999998</v>
      </c>
      <c r="G177" s="24"/>
      <c r="H177" s="19"/>
      <c r="I177" s="11"/>
    </row>
    <row r="178" spans="1:9" outlineLevel="4" x14ac:dyDescent="0.25">
      <c r="A178" s="19"/>
      <c r="B178" s="21"/>
      <c r="C178" s="23" t="s">
        <v>41</v>
      </c>
      <c r="D178" s="46"/>
      <c r="E178" s="44"/>
      <c r="F178" s="46"/>
      <c r="G178" s="24"/>
      <c r="H178" s="25">
        <f>SUBTOTAL(3,H147:H173)</f>
        <v>10</v>
      </c>
      <c r="I178" s="11"/>
    </row>
    <row r="179" spans="1:9" outlineLevel="3" x14ac:dyDescent="0.25">
      <c r="A179" s="19"/>
      <c r="B179" s="21"/>
      <c r="C179" s="23" t="s">
        <v>42</v>
      </c>
      <c r="D179" s="46"/>
      <c r="E179" s="44"/>
      <c r="F179" s="46">
        <f>SUBTOTAL(9,F147:F173)</f>
        <v>5016.0239999999985</v>
      </c>
      <c r="G179" s="24"/>
      <c r="H179" s="19"/>
      <c r="I179" s="11"/>
    </row>
    <row r="180" spans="1:9" outlineLevel="2" x14ac:dyDescent="0.25">
      <c r="A180" s="19"/>
      <c r="B180" s="21">
        <f>SUBTOTAL(3,B147:B173)</f>
        <v>15</v>
      </c>
      <c r="C180" s="23" t="s">
        <v>41</v>
      </c>
      <c r="D180" s="46"/>
      <c r="E180" s="44"/>
      <c r="F180" s="46"/>
      <c r="G180" s="24"/>
      <c r="H180" s="19"/>
      <c r="I180" s="11"/>
    </row>
    <row r="181" spans="1:9" outlineLevel="2" x14ac:dyDescent="0.25">
      <c r="A181" s="19"/>
      <c r="B181" s="21"/>
      <c r="C181" s="23"/>
      <c r="D181" s="46"/>
      <c r="E181" s="44"/>
      <c r="F181" s="46"/>
      <c r="G181" s="22" t="s">
        <v>43</v>
      </c>
      <c r="H181" s="19"/>
      <c r="I181" s="11"/>
    </row>
    <row r="182" spans="1:9" outlineLevel="1" x14ac:dyDescent="0.25">
      <c r="A182" s="19"/>
      <c r="B182" s="21">
        <f>SUBTOTAL(3,B181:B181)</f>
        <v>0</v>
      </c>
      <c r="C182" s="23"/>
      <c r="D182" s="46"/>
      <c r="E182" s="44"/>
      <c r="F182" s="46"/>
      <c r="G182" s="22" t="s">
        <v>44</v>
      </c>
      <c r="H182" s="19"/>
      <c r="I182" s="11"/>
    </row>
    <row r="183" spans="1:9" x14ac:dyDescent="0.25">
      <c r="A183" s="19"/>
      <c r="B183" s="21"/>
      <c r="C183" s="23" t="s">
        <v>45</v>
      </c>
      <c r="D183" s="46"/>
      <c r="E183" s="44"/>
      <c r="F183" s="46">
        <f>SUBTOTAL(1,F4:F173)</f>
        <v>456.4619428571429</v>
      </c>
      <c r="G183" s="24"/>
      <c r="H183" s="19"/>
      <c r="I183" s="11"/>
    </row>
    <row r="184" spans="1:9" x14ac:dyDescent="0.25">
      <c r="A184" s="19"/>
      <c r="B184" s="21"/>
      <c r="C184" s="23" t="s">
        <v>46</v>
      </c>
      <c r="D184" s="46"/>
      <c r="E184" s="44"/>
      <c r="F184" s="46">
        <f>SUBTOTAL(4,F4:F173)</f>
        <v>2879.9679999999998</v>
      </c>
      <c r="G184" s="24"/>
      <c r="H184" s="19"/>
      <c r="I184" s="11"/>
    </row>
    <row r="185" spans="1:9" x14ac:dyDescent="0.25">
      <c r="A185" s="19"/>
      <c r="B185" s="21"/>
      <c r="C185" s="23" t="s">
        <v>47</v>
      </c>
      <c r="D185" s="46"/>
      <c r="E185" s="44"/>
      <c r="F185" s="46"/>
      <c r="G185" s="24"/>
      <c r="H185" s="25">
        <f>SUBTOTAL(3,H4:H173)</f>
        <v>51</v>
      </c>
      <c r="I185" s="11"/>
    </row>
    <row r="186" spans="1:9" x14ac:dyDescent="0.25">
      <c r="A186" s="19"/>
      <c r="B186" s="21"/>
      <c r="C186" s="23" t="s">
        <v>43</v>
      </c>
      <c r="D186" s="46"/>
      <c r="E186" s="44"/>
      <c r="F186" s="46">
        <f>SUBTOTAL(9,F4:F173)</f>
        <v>31952.336000000003</v>
      </c>
      <c r="G186" s="24"/>
      <c r="H186" s="19"/>
      <c r="I186" s="11"/>
    </row>
    <row r="187" spans="1:9" x14ac:dyDescent="0.25">
      <c r="A187" s="19"/>
      <c r="B187" s="21">
        <f>SUBTOTAL(3,B4:B173)</f>
        <v>70</v>
      </c>
      <c r="C187" s="23" t="s">
        <v>47</v>
      </c>
      <c r="D187" s="46"/>
      <c r="E187" s="44"/>
      <c r="F187" s="46"/>
      <c r="G187" s="24"/>
      <c r="H187" s="19"/>
      <c r="I187" s="11"/>
    </row>
    <row r="188" spans="1:9" x14ac:dyDescent="0.25">
      <c r="A188" s="19"/>
      <c r="B188" s="21">
        <f>SUBTOTAL(3,B4:B181)</f>
        <v>70</v>
      </c>
      <c r="C188" s="23"/>
      <c r="D188" s="46"/>
      <c r="E188" s="44"/>
      <c r="F188" s="46"/>
      <c r="G188" s="22" t="s">
        <v>47</v>
      </c>
      <c r="H188" s="19"/>
      <c r="I188" s="11"/>
    </row>
  </sheetData>
  <sheetProtection password="CC6F" sheet="1" objects="1" scenarios="1"/>
  <conditionalFormatting sqref="E4:E188">
    <cfRule type="iconSet" priority="5">
      <iconSet iconSet="3Signs" reverse="1">
        <cfvo type="percent" val="0"/>
        <cfvo type="num" val="50"/>
        <cfvo type="num" val="100"/>
      </iconSet>
    </cfRule>
  </conditionalFormatting>
  <conditionalFormatting sqref="D4:D173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{504381BA-8EE1-402B-AA80-860F2BD68739}</x14:id>
        </ext>
      </extLst>
    </cfRule>
  </conditionalFormatting>
  <conditionalFormatting sqref="D4:D18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{5B52847F-0CD7-4F84-8FDD-F669004986ED}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04381BA-8EE1-402B-AA80-860F2BD6873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D4:D173</xm:sqref>
        </x14:conditionalFormatting>
        <x14:conditionalFormatting xmlns:xm="http://schemas.microsoft.com/office/excel/2006/main">
          <x14:cfRule type="dataBar" id="{5B52847F-0CD7-4F84-8FDD-F669004986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D4:D188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A26"/>
  <sheetViews>
    <sheetView tabSelected="1" workbookViewId="0">
      <selection activeCell="C7" sqref="C7"/>
    </sheetView>
  </sheetViews>
  <sheetFormatPr baseColWidth="10" defaultRowHeight="21" customHeight="1" x14ac:dyDescent="0.3"/>
  <cols>
    <col min="1" max="1" width="123" style="38" customWidth="1"/>
    <col min="2" max="16384" width="11.42578125" style="34"/>
  </cols>
  <sheetData>
    <row r="1" spans="1:1" ht="21" customHeight="1" x14ac:dyDescent="0.3">
      <c r="A1" s="49" t="s">
        <v>72</v>
      </c>
    </row>
    <row r="2" spans="1:1" ht="21" customHeight="1" x14ac:dyDescent="0.3">
      <c r="A2" s="35" t="s">
        <v>97</v>
      </c>
    </row>
    <row r="3" spans="1:1" ht="21" customHeight="1" x14ac:dyDescent="0.3">
      <c r="A3" s="35" t="s">
        <v>73</v>
      </c>
    </row>
    <row r="4" spans="1:1" ht="21" customHeight="1" x14ac:dyDescent="0.3">
      <c r="A4" s="35" t="s">
        <v>74</v>
      </c>
    </row>
    <row r="5" spans="1:1" ht="21" customHeight="1" x14ac:dyDescent="0.3">
      <c r="A5" s="35" t="s">
        <v>98</v>
      </c>
    </row>
    <row r="6" spans="1:1" ht="21" customHeight="1" x14ac:dyDescent="0.3">
      <c r="A6" s="35" t="s">
        <v>75</v>
      </c>
    </row>
    <row r="7" spans="1:1" ht="21" customHeight="1" x14ac:dyDescent="0.3">
      <c r="A7" s="36" t="s">
        <v>76</v>
      </c>
    </row>
    <row r="8" spans="1:1" ht="21" customHeight="1" x14ac:dyDescent="0.3">
      <c r="A8" s="35" t="s">
        <v>77</v>
      </c>
    </row>
    <row r="9" spans="1:1" ht="21" customHeight="1" x14ac:dyDescent="0.3">
      <c r="A9" s="35" t="s">
        <v>78</v>
      </c>
    </row>
    <row r="10" spans="1:1" ht="21" customHeight="1" x14ac:dyDescent="0.3">
      <c r="A10" s="35" t="s">
        <v>79</v>
      </c>
    </row>
    <row r="11" spans="1:1" ht="21" customHeight="1" x14ac:dyDescent="0.3">
      <c r="A11" s="35" t="s">
        <v>80</v>
      </c>
    </row>
    <row r="12" spans="1:1" ht="21" customHeight="1" x14ac:dyDescent="0.3">
      <c r="A12" s="36" t="s">
        <v>81</v>
      </c>
    </row>
    <row r="13" spans="1:1" ht="21" customHeight="1" x14ac:dyDescent="0.3">
      <c r="A13" s="35" t="s">
        <v>96</v>
      </c>
    </row>
    <row r="14" spans="1:1" ht="21" customHeight="1" x14ac:dyDescent="0.3">
      <c r="A14" s="35" t="s">
        <v>82</v>
      </c>
    </row>
    <row r="15" spans="1:1" ht="21" customHeight="1" x14ac:dyDescent="0.3">
      <c r="A15" s="35" t="s">
        <v>83</v>
      </c>
    </row>
    <row r="16" spans="1:1" ht="21" customHeight="1" x14ac:dyDescent="0.3">
      <c r="A16" s="35" t="s">
        <v>90</v>
      </c>
    </row>
    <row r="17" spans="1:1" ht="21" customHeight="1" x14ac:dyDescent="0.3">
      <c r="A17" s="37" t="s">
        <v>84</v>
      </c>
    </row>
    <row r="18" spans="1:1" ht="21" customHeight="1" x14ac:dyDescent="0.3">
      <c r="A18" s="37" t="s">
        <v>85</v>
      </c>
    </row>
    <row r="19" spans="1:1" ht="21" customHeight="1" x14ac:dyDescent="0.3">
      <c r="A19" s="37" t="s">
        <v>86</v>
      </c>
    </row>
    <row r="20" spans="1:1" ht="21" customHeight="1" x14ac:dyDescent="0.3">
      <c r="A20" s="37" t="s">
        <v>87</v>
      </c>
    </row>
    <row r="21" spans="1:1" ht="21" customHeight="1" x14ac:dyDescent="0.3">
      <c r="A21" s="37" t="s">
        <v>94</v>
      </c>
    </row>
    <row r="22" spans="1:1" ht="21" customHeight="1" x14ac:dyDescent="0.3">
      <c r="A22" s="37" t="s">
        <v>88</v>
      </c>
    </row>
    <row r="23" spans="1:1" ht="21" customHeight="1" x14ac:dyDescent="0.3">
      <c r="A23" s="37" t="s">
        <v>89</v>
      </c>
    </row>
    <row r="24" spans="1:1" ht="21" customHeight="1" x14ac:dyDescent="0.3">
      <c r="A24" s="37" t="s">
        <v>95</v>
      </c>
    </row>
    <row r="25" spans="1:1" ht="21" customHeight="1" x14ac:dyDescent="0.3">
      <c r="A25" s="37" t="s">
        <v>99</v>
      </c>
    </row>
    <row r="26" spans="1:1" ht="21" customHeight="1" x14ac:dyDescent="0.3">
      <c r="A26" s="37" t="s">
        <v>91</v>
      </c>
    </row>
  </sheetData>
  <sheetProtection algorithmName="SHA-512" hashValue="xowQiPo/YsJY0TB5ojy+JJfqXagHogQT07vuIZYc2HJf33QmXg1rskcfRc5D8HyZAaMzxThbZdR/ohtsnG+gdg==" saltValue="RIDCKuBHNJHg67CGUQ7Z7Q==" spinCount="100000" sheet="1" objects="1" scenarios="1"/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I77"/>
  <sheetViews>
    <sheetView zoomScale="110" zoomScaleNormal="110" workbookViewId="0">
      <selection activeCell="K15" sqref="K15"/>
    </sheetView>
  </sheetViews>
  <sheetFormatPr baseColWidth="10" defaultColWidth="11.42578125" defaultRowHeight="15" x14ac:dyDescent="0.25"/>
  <cols>
    <col min="1" max="1" width="15.140625" customWidth="1"/>
    <col min="2" max="2" width="13.28515625" customWidth="1"/>
    <col min="3" max="3" width="13" customWidth="1"/>
    <col min="4" max="4" width="14.42578125" customWidth="1"/>
    <col min="5" max="5" width="11.85546875" bestFit="1" customWidth="1"/>
    <col min="6" max="6" width="13.28515625" customWidth="1"/>
    <col min="7" max="7" width="9.5703125" customWidth="1"/>
    <col min="8" max="8" width="15.5703125" customWidth="1"/>
    <col min="9" max="9" width="14.85546875" style="3" customWidth="1"/>
    <col min="10" max="16384" width="11.42578125" style="3"/>
  </cols>
  <sheetData>
    <row r="1" spans="1:9" x14ac:dyDescent="0.25">
      <c r="G1" s="3"/>
      <c r="H1" s="3"/>
    </row>
    <row r="2" spans="1:9" x14ac:dyDescent="0.25">
      <c r="G2" s="3"/>
      <c r="H2" s="42" t="s">
        <v>93</v>
      </c>
      <c r="I2" s="48">
        <v>0.19600000000000001</v>
      </c>
    </row>
    <row r="3" spans="1:9" x14ac:dyDescent="0.25">
      <c r="G3" s="3"/>
      <c r="H3" s="42" t="s">
        <v>92</v>
      </c>
      <c r="I3" s="43"/>
    </row>
    <row r="5" spans="1:9" s="1" customFormat="1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71</v>
      </c>
    </row>
    <row r="6" spans="1:9" s="1" customFormat="1" x14ac:dyDescent="0.25">
      <c r="A6" s="39">
        <v>42379</v>
      </c>
      <c r="B6">
        <v>1404</v>
      </c>
      <c r="C6" t="s">
        <v>13</v>
      </c>
      <c r="D6" s="41">
        <v>321</v>
      </c>
      <c r="E6"/>
      <c r="F6"/>
      <c r="G6" s="40">
        <v>42438</v>
      </c>
      <c r="H6">
        <v>42428</v>
      </c>
      <c r="I6"/>
    </row>
    <row r="7" spans="1:9" s="1" customFormat="1" x14ac:dyDescent="0.25">
      <c r="A7" s="39">
        <v>42389</v>
      </c>
      <c r="B7">
        <v>1405</v>
      </c>
      <c r="C7" t="s">
        <v>18</v>
      </c>
      <c r="D7" s="41">
        <v>937</v>
      </c>
      <c r="E7"/>
      <c r="F7"/>
      <c r="G7" s="40">
        <v>42457</v>
      </c>
      <c r="H7">
        <v>42412</v>
      </c>
      <c r="I7"/>
    </row>
    <row r="8" spans="1:9" s="1" customFormat="1" x14ac:dyDescent="0.25">
      <c r="A8" s="39">
        <v>42400</v>
      </c>
      <c r="B8">
        <v>1406</v>
      </c>
      <c r="C8" t="s">
        <v>28</v>
      </c>
      <c r="D8" s="41">
        <v>414</v>
      </c>
      <c r="E8"/>
      <c r="F8"/>
      <c r="G8" s="40">
        <v>42428</v>
      </c>
      <c r="H8">
        <v>42437</v>
      </c>
      <c r="I8"/>
    </row>
    <row r="9" spans="1:9" s="1" customFormat="1" x14ac:dyDescent="0.25">
      <c r="A9" s="39">
        <v>42428</v>
      </c>
      <c r="B9">
        <v>1407</v>
      </c>
      <c r="C9" t="s">
        <v>13</v>
      </c>
      <c r="D9" s="41">
        <v>979</v>
      </c>
      <c r="E9"/>
      <c r="F9"/>
      <c r="G9" s="40">
        <v>42460</v>
      </c>
      <c r="H9">
        <v>42475</v>
      </c>
      <c r="I9"/>
    </row>
    <row r="10" spans="1:9" s="1" customFormat="1" x14ac:dyDescent="0.25">
      <c r="A10" s="39">
        <v>42428</v>
      </c>
      <c r="B10">
        <v>1408</v>
      </c>
      <c r="C10" t="s">
        <v>18</v>
      </c>
      <c r="D10" s="41">
        <v>480</v>
      </c>
      <c r="E10"/>
      <c r="F10"/>
      <c r="G10" s="40">
        <v>42460</v>
      </c>
      <c r="H10">
        <v>42460</v>
      </c>
      <c r="I10"/>
    </row>
    <row r="11" spans="1:9" s="1" customFormat="1" x14ac:dyDescent="0.25">
      <c r="A11" s="39">
        <v>42428</v>
      </c>
      <c r="B11">
        <v>1409</v>
      </c>
      <c r="C11" t="s">
        <v>18</v>
      </c>
      <c r="D11" s="41">
        <v>219</v>
      </c>
      <c r="E11"/>
      <c r="F11"/>
      <c r="G11" s="40">
        <v>42460</v>
      </c>
      <c r="H11">
        <v>42460</v>
      </c>
      <c r="I11"/>
    </row>
    <row r="12" spans="1:9" s="1" customFormat="1" x14ac:dyDescent="0.25">
      <c r="A12" s="39">
        <v>42428</v>
      </c>
      <c r="B12">
        <v>1410</v>
      </c>
      <c r="C12" t="s">
        <v>18</v>
      </c>
      <c r="D12" s="41">
        <v>562</v>
      </c>
      <c r="E12"/>
      <c r="F12"/>
      <c r="G12" s="40">
        <v>42460</v>
      </c>
      <c r="H12"/>
      <c r="I12"/>
    </row>
    <row r="13" spans="1:9" s="1" customFormat="1" x14ac:dyDescent="0.25">
      <c r="A13" s="39">
        <v>42428</v>
      </c>
      <c r="B13">
        <v>1411</v>
      </c>
      <c r="C13" t="s">
        <v>33</v>
      </c>
      <c r="D13" s="41">
        <v>115</v>
      </c>
      <c r="E13"/>
      <c r="F13"/>
      <c r="G13" s="40">
        <v>42460</v>
      </c>
      <c r="H13">
        <v>42481</v>
      </c>
      <c r="I13"/>
    </row>
    <row r="14" spans="1:9" s="1" customFormat="1" x14ac:dyDescent="0.25">
      <c r="A14" s="39">
        <v>42440</v>
      </c>
      <c r="B14">
        <v>1412</v>
      </c>
      <c r="C14" t="s">
        <v>33</v>
      </c>
      <c r="D14" s="41">
        <v>928</v>
      </c>
      <c r="E14"/>
      <c r="F14"/>
      <c r="G14" s="40">
        <v>42470</v>
      </c>
      <c r="H14">
        <v>42475</v>
      </c>
      <c r="I14"/>
    </row>
    <row r="15" spans="1:9" s="1" customFormat="1" x14ac:dyDescent="0.25">
      <c r="A15" s="39">
        <v>42440</v>
      </c>
      <c r="B15">
        <v>1413</v>
      </c>
      <c r="C15" t="s">
        <v>33</v>
      </c>
      <c r="D15" s="41">
        <v>174</v>
      </c>
      <c r="E15"/>
      <c r="F15"/>
      <c r="G15" s="40">
        <v>42470</v>
      </c>
      <c r="H15">
        <v>42487</v>
      </c>
      <c r="I15"/>
    </row>
    <row r="16" spans="1:9" s="1" customFormat="1" x14ac:dyDescent="0.25">
      <c r="A16" s="39">
        <v>42446</v>
      </c>
      <c r="B16">
        <v>1414</v>
      </c>
      <c r="C16" t="s">
        <v>38</v>
      </c>
      <c r="D16" s="41">
        <v>15</v>
      </c>
      <c r="E16"/>
      <c r="F16"/>
      <c r="G16" s="40">
        <v>42490</v>
      </c>
      <c r="H16">
        <v>42490</v>
      </c>
      <c r="I16"/>
    </row>
    <row r="17" spans="1:9" s="1" customFormat="1" x14ac:dyDescent="0.25">
      <c r="A17" s="39">
        <v>42460</v>
      </c>
      <c r="B17">
        <v>1415</v>
      </c>
      <c r="C17" t="s">
        <v>33</v>
      </c>
      <c r="D17" s="41">
        <v>16</v>
      </c>
      <c r="E17"/>
      <c r="F17"/>
      <c r="G17" s="40">
        <v>42490</v>
      </c>
      <c r="H17">
        <v>42507</v>
      </c>
      <c r="I17"/>
    </row>
    <row r="18" spans="1:9" s="1" customFormat="1" x14ac:dyDescent="0.25">
      <c r="A18" s="39">
        <v>42460</v>
      </c>
      <c r="B18">
        <v>1416</v>
      </c>
      <c r="C18" t="s">
        <v>8</v>
      </c>
      <c r="D18" s="41">
        <v>58</v>
      </c>
      <c r="E18"/>
      <c r="F18"/>
      <c r="G18" s="40">
        <v>42551</v>
      </c>
      <c r="H18">
        <v>42498</v>
      </c>
      <c r="I18"/>
    </row>
    <row r="19" spans="1:9" s="1" customFormat="1" x14ac:dyDescent="0.25">
      <c r="A19" s="39">
        <v>42460</v>
      </c>
      <c r="B19">
        <v>1417</v>
      </c>
      <c r="C19" t="s">
        <v>33</v>
      </c>
      <c r="D19" s="41">
        <v>29</v>
      </c>
      <c r="E19"/>
      <c r="F19"/>
      <c r="G19" s="40">
        <v>42490</v>
      </c>
      <c r="H19">
        <v>42490</v>
      </c>
      <c r="I19"/>
    </row>
    <row r="20" spans="1:9" s="1" customFormat="1" x14ac:dyDescent="0.25">
      <c r="A20" s="39">
        <v>42460</v>
      </c>
      <c r="B20">
        <v>1418</v>
      </c>
      <c r="C20" t="s">
        <v>13</v>
      </c>
      <c r="D20" s="41">
        <v>563</v>
      </c>
      <c r="E20"/>
      <c r="F20"/>
      <c r="G20" s="40">
        <v>42490</v>
      </c>
      <c r="H20">
        <v>42490</v>
      </c>
      <c r="I20"/>
    </row>
    <row r="21" spans="1:9" s="1" customFormat="1" x14ac:dyDescent="0.25">
      <c r="A21" s="39">
        <v>42460</v>
      </c>
      <c r="B21">
        <v>1419</v>
      </c>
      <c r="C21" t="s">
        <v>18</v>
      </c>
      <c r="D21" s="41">
        <v>486</v>
      </c>
      <c r="E21"/>
      <c r="F21"/>
      <c r="G21" s="40">
        <v>42520</v>
      </c>
      <c r="H21">
        <v>42490</v>
      </c>
      <c r="I21"/>
    </row>
    <row r="22" spans="1:9" s="1" customFormat="1" x14ac:dyDescent="0.25">
      <c r="A22" s="39">
        <v>42460</v>
      </c>
      <c r="B22">
        <v>1420</v>
      </c>
      <c r="C22" t="s">
        <v>28</v>
      </c>
      <c r="D22" s="41">
        <v>51</v>
      </c>
      <c r="E22"/>
      <c r="F22"/>
      <c r="G22" s="40">
        <v>42490</v>
      </c>
      <c r="H22">
        <v>42490</v>
      </c>
      <c r="I22"/>
    </row>
    <row r="23" spans="1:9" s="1" customFormat="1" x14ac:dyDescent="0.25">
      <c r="A23" s="39">
        <v>42490</v>
      </c>
      <c r="B23">
        <v>1421</v>
      </c>
      <c r="C23" t="s">
        <v>18</v>
      </c>
      <c r="D23" s="41">
        <v>243</v>
      </c>
      <c r="E23"/>
      <c r="F23"/>
      <c r="G23" s="40">
        <v>42521</v>
      </c>
      <c r="H23">
        <v>42521</v>
      </c>
      <c r="I23"/>
    </row>
    <row r="24" spans="1:9" s="1" customFormat="1" x14ac:dyDescent="0.25">
      <c r="A24" s="39">
        <v>42490</v>
      </c>
      <c r="B24">
        <v>1422</v>
      </c>
      <c r="C24" t="s">
        <v>33</v>
      </c>
      <c r="D24" s="41">
        <v>445</v>
      </c>
      <c r="E24"/>
      <c r="F24"/>
      <c r="G24" s="40">
        <v>42521</v>
      </c>
      <c r="H24">
        <v>42539</v>
      </c>
      <c r="I24"/>
    </row>
    <row r="25" spans="1:9" s="1" customFormat="1" x14ac:dyDescent="0.25">
      <c r="A25" s="39">
        <v>42479</v>
      </c>
      <c r="B25">
        <v>1423</v>
      </c>
      <c r="C25" t="s">
        <v>23</v>
      </c>
      <c r="D25" s="41">
        <v>560</v>
      </c>
      <c r="E25"/>
      <c r="F25"/>
      <c r="G25" s="40">
        <v>42521</v>
      </c>
      <c r="H25">
        <v>42518</v>
      </c>
      <c r="I25"/>
    </row>
    <row r="26" spans="1:9" s="1" customFormat="1" x14ac:dyDescent="0.25">
      <c r="A26" s="39">
        <v>42502</v>
      </c>
      <c r="B26">
        <v>1424</v>
      </c>
      <c r="C26" t="s">
        <v>8</v>
      </c>
      <c r="D26" s="41">
        <v>29</v>
      </c>
      <c r="E26"/>
      <c r="F26"/>
      <c r="G26" s="40">
        <v>42532</v>
      </c>
      <c r="H26">
        <v>42551</v>
      </c>
      <c r="I26"/>
    </row>
    <row r="27" spans="1:9" s="1" customFormat="1" x14ac:dyDescent="0.25">
      <c r="A27" s="39">
        <v>42488</v>
      </c>
      <c r="B27">
        <v>1425</v>
      </c>
      <c r="C27" t="s">
        <v>33</v>
      </c>
      <c r="D27" s="41">
        <v>34</v>
      </c>
      <c r="E27"/>
      <c r="F27"/>
      <c r="G27" s="40">
        <v>42521</v>
      </c>
      <c r="H27"/>
      <c r="I27"/>
    </row>
    <row r="28" spans="1:9" s="1" customFormat="1" x14ac:dyDescent="0.25">
      <c r="A28" s="39">
        <v>42496</v>
      </c>
      <c r="B28">
        <v>1426</v>
      </c>
      <c r="C28" t="s">
        <v>38</v>
      </c>
      <c r="D28" s="41">
        <v>49</v>
      </c>
      <c r="E28"/>
      <c r="F28"/>
      <c r="G28" s="40">
        <v>42526</v>
      </c>
      <c r="H28">
        <v>42543</v>
      </c>
      <c r="I28"/>
    </row>
    <row r="29" spans="1:9" s="1" customFormat="1" x14ac:dyDescent="0.25">
      <c r="A29" s="39">
        <v>42490</v>
      </c>
      <c r="B29">
        <v>1427</v>
      </c>
      <c r="C29" t="s">
        <v>28</v>
      </c>
      <c r="D29" s="41">
        <v>324</v>
      </c>
      <c r="E29"/>
      <c r="F29"/>
      <c r="G29" s="40">
        <v>42521</v>
      </c>
      <c r="H29"/>
      <c r="I29"/>
    </row>
    <row r="30" spans="1:9" s="1" customFormat="1" x14ac:dyDescent="0.25">
      <c r="A30" s="39">
        <v>42490</v>
      </c>
      <c r="B30">
        <v>1428</v>
      </c>
      <c r="C30" t="s">
        <v>13</v>
      </c>
      <c r="D30" s="41">
        <v>72</v>
      </c>
      <c r="E30"/>
      <c r="F30"/>
      <c r="G30" s="40">
        <v>42490</v>
      </c>
      <c r="H30">
        <v>42531</v>
      </c>
      <c r="I30"/>
    </row>
    <row r="31" spans="1:9" s="1" customFormat="1" x14ac:dyDescent="0.25">
      <c r="A31" s="39">
        <v>42521</v>
      </c>
      <c r="B31">
        <v>1429</v>
      </c>
      <c r="C31" t="s">
        <v>13</v>
      </c>
      <c r="D31" s="41">
        <v>690</v>
      </c>
      <c r="E31"/>
      <c r="F31"/>
      <c r="G31" s="40">
        <v>42490</v>
      </c>
      <c r="H31">
        <v>42551</v>
      </c>
      <c r="I31"/>
    </row>
    <row r="32" spans="1:9" s="1" customFormat="1" x14ac:dyDescent="0.25">
      <c r="A32" s="39">
        <v>42521</v>
      </c>
      <c r="B32">
        <v>1430</v>
      </c>
      <c r="C32" t="s">
        <v>33</v>
      </c>
      <c r="D32" s="41">
        <v>144</v>
      </c>
      <c r="E32"/>
      <c r="F32"/>
      <c r="G32" s="40">
        <v>42551</v>
      </c>
      <c r="H32">
        <v>42551</v>
      </c>
      <c r="I32"/>
    </row>
    <row r="33" spans="1:9" s="1" customFormat="1" x14ac:dyDescent="0.25">
      <c r="A33" s="39">
        <v>42521</v>
      </c>
      <c r="B33">
        <v>1431</v>
      </c>
      <c r="C33" t="s">
        <v>8</v>
      </c>
      <c r="D33" s="41">
        <v>145</v>
      </c>
      <c r="E33"/>
      <c r="F33"/>
      <c r="G33" s="40">
        <v>42551</v>
      </c>
      <c r="H33">
        <v>42551</v>
      </c>
      <c r="I33"/>
    </row>
    <row r="34" spans="1:9" s="1" customFormat="1" x14ac:dyDescent="0.25">
      <c r="A34" s="39">
        <v>42530</v>
      </c>
      <c r="B34">
        <v>1432</v>
      </c>
      <c r="C34" t="s">
        <v>38</v>
      </c>
      <c r="D34" s="41">
        <v>34</v>
      </c>
      <c r="E34"/>
      <c r="F34"/>
      <c r="G34" s="40">
        <v>42560</v>
      </c>
      <c r="H34">
        <v>42565</v>
      </c>
      <c r="I34"/>
    </row>
    <row r="35" spans="1:9" s="1" customFormat="1" x14ac:dyDescent="0.25">
      <c r="A35" s="39">
        <v>42530</v>
      </c>
      <c r="B35">
        <v>1433</v>
      </c>
      <c r="C35" t="s">
        <v>23</v>
      </c>
      <c r="D35" s="41">
        <v>283</v>
      </c>
      <c r="E35"/>
      <c r="F35"/>
      <c r="G35" s="40">
        <v>42560</v>
      </c>
      <c r="H35">
        <v>42571</v>
      </c>
      <c r="I35"/>
    </row>
    <row r="36" spans="1:9" s="1" customFormat="1" x14ac:dyDescent="0.25">
      <c r="A36" s="39">
        <v>42521</v>
      </c>
      <c r="B36">
        <v>1434</v>
      </c>
      <c r="C36" t="s">
        <v>18</v>
      </c>
      <c r="D36" s="41">
        <v>955</v>
      </c>
      <c r="E36"/>
      <c r="F36"/>
      <c r="G36" s="40">
        <v>42520</v>
      </c>
      <c r="H36">
        <v>42562</v>
      </c>
      <c r="I36"/>
    </row>
    <row r="37" spans="1:9" s="1" customFormat="1" x14ac:dyDescent="0.25">
      <c r="A37" s="39">
        <v>42521</v>
      </c>
      <c r="B37">
        <v>1435</v>
      </c>
      <c r="C37" t="s">
        <v>18</v>
      </c>
      <c r="D37" s="41">
        <v>858</v>
      </c>
      <c r="E37"/>
      <c r="F37"/>
      <c r="G37" s="40">
        <v>42551</v>
      </c>
      <c r="H37">
        <v>42575</v>
      </c>
      <c r="I37"/>
    </row>
    <row r="38" spans="1:9" s="1" customFormat="1" x14ac:dyDescent="0.25">
      <c r="A38" s="39">
        <v>42531</v>
      </c>
      <c r="B38">
        <v>1436</v>
      </c>
      <c r="C38" t="s">
        <v>38</v>
      </c>
      <c r="D38" s="41">
        <v>408</v>
      </c>
      <c r="E38"/>
      <c r="F38"/>
      <c r="G38" s="40">
        <v>42561</v>
      </c>
      <c r="H38">
        <v>42582</v>
      </c>
      <c r="I38"/>
    </row>
    <row r="39" spans="1:9" s="1" customFormat="1" x14ac:dyDescent="0.25">
      <c r="A39" s="39">
        <v>42536</v>
      </c>
      <c r="B39">
        <v>1437</v>
      </c>
      <c r="C39" t="s">
        <v>28</v>
      </c>
      <c r="D39" s="41">
        <v>873</v>
      </c>
      <c r="E39"/>
      <c r="F39"/>
      <c r="G39" s="40">
        <v>42566</v>
      </c>
      <c r="H39">
        <v>42582</v>
      </c>
      <c r="I39"/>
    </row>
    <row r="40" spans="1:9" s="1" customFormat="1" x14ac:dyDescent="0.25">
      <c r="A40" s="39">
        <v>42536</v>
      </c>
      <c r="B40">
        <v>1438</v>
      </c>
      <c r="C40" t="s">
        <v>33</v>
      </c>
      <c r="D40" s="41">
        <v>231</v>
      </c>
      <c r="E40"/>
      <c r="F40"/>
      <c r="G40" s="40">
        <v>42566</v>
      </c>
      <c r="H40">
        <v>42597</v>
      </c>
      <c r="I40"/>
    </row>
    <row r="41" spans="1:9" s="1" customFormat="1" x14ac:dyDescent="0.25">
      <c r="A41" s="39">
        <v>42541</v>
      </c>
      <c r="B41">
        <v>1439</v>
      </c>
      <c r="C41" t="s">
        <v>38</v>
      </c>
      <c r="D41" s="41">
        <v>69</v>
      </c>
      <c r="E41"/>
      <c r="F41"/>
      <c r="G41" s="40">
        <v>42582</v>
      </c>
      <c r="H41">
        <v>42588</v>
      </c>
      <c r="I41"/>
    </row>
    <row r="42" spans="1:9" s="1" customFormat="1" x14ac:dyDescent="0.25">
      <c r="A42" s="39">
        <v>42541</v>
      </c>
      <c r="B42">
        <v>1440</v>
      </c>
      <c r="C42" t="s">
        <v>38</v>
      </c>
      <c r="D42" s="41">
        <v>79</v>
      </c>
      <c r="E42"/>
      <c r="F42"/>
      <c r="G42" s="40">
        <v>42582</v>
      </c>
      <c r="H42">
        <v>42582</v>
      </c>
      <c r="I42"/>
    </row>
    <row r="43" spans="1:9" s="1" customFormat="1" x14ac:dyDescent="0.25">
      <c r="A43" s="39">
        <v>42551</v>
      </c>
      <c r="B43">
        <v>1441</v>
      </c>
      <c r="C43" t="s">
        <v>13</v>
      </c>
      <c r="D43" s="41">
        <v>845</v>
      </c>
      <c r="E43"/>
      <c r="F43"/>
      <c r="G43" s="40">
        <v>42490</v>
      </c>
      <c r="H43">
        <v>42582</v>
      </c>
      <c r="I43"/>
    </row>
    <row r="44" spans="1:9" s="1" customFormat="1" x14ac:dyDescent="0.25">
      <c r="A44" s="39">
        <v>42556</v>
      </c>
      <c r="B44">
        <v>1442</v>
      </c>
      <c r="C44" t="s">
        <v>18</v>
      </c>
      <c r="D44" s="41">
        <v>391</v>
      </c>
      <c r="E44"/>
      <c r="F44"/>
      <c r="G44" s="40">
        <v>42525</v>
      </c>
      <c r="H44">
        <v>42613</v>
      </c>
      <c r="I44"/>
    </row>
    <row r="45" spans="1:9" s="1" customFormat="1" x14ac:dyDescent="0.25">
      <c r="A45" s="39">
        <v>42556</v>
      </c>
      <c r="B45">
        <v>1443</v>
      </c>
      <c r="C45" t="s">
        <v>13</v>
      </c>
      <c r="D45" s="41">
        <v>56</v>
      </c>
      <c r="E45"/>
      <c r="F45"/>
      <c r="G45" s="40">
        <v>42586</v>
      </c>
      <c r="H45">
        <v>42622</v>
      </c>
      <c r="I45"/>
    </row>
    <row r="46" spans="1:9" s="1" customFormat="1" x14ac:dyDescent="0.25">
      <c r="A46" s="39">
        <v>42558</v>
      </c>
      <c r="B46">
        <v>1444</v>
      </c>
      <c r="C46" t="s">
        <v>23</v>
      </c>
      <c r="D46" s="41">
        <v>65</v>
      </c>
      <c r="E46"/>
      <c r="F46"/>
      <c r="G46" s="40">
        <v>42588</v>
      </c>
      <c r="H46">
        <v>42613</v>
      </c>
      <c r="I46"/>
    </row>
    <row r="47" spans="1:9" s="1" customFormat="1" x14ac:dyDescent="0.25">
      <c r="A47" s="39">
        <v>42573</v>
      </c>
      <c r="B47">
        <v>1445</v>
      </c>
      <c r="C47" t="s">
        <v>33</v>
      </c>
      <c r="D47" s="41">
        <v>45</v>
      </c>
      <c r="E47"/>
      <c r="F47"/>
      <c r="G47" s="40">
        <v>42613</v>
      </c>
      <c r="H47">
        <v>42613</v>
      </c>
      <c r="I47"/>
    </row>
    <row r="48" spans="1:9" s="1" customFormat="1" x14ac:dyDescent="0.25">
      <c r="A48" s="39">
        <v>42576</v>
      </c>
      <c r="B48">
        <v>1446</v>
      </c>
      <c r="C48" t="s">
        <v>38</v>
      </c>
      <c r="D48" s="41">
        <v>438</v>
      </c>
      <c r="E48"/>
      <c r="F48"/>
      <c r="G48" s="40">
        <v>42613</v>
      </c>
      <c r="H48">
        <v>42613</v>
      </c>
      <c r="I48"/>
    </row>
    <row r="49" spans="1:9" s="1" customFormat="1" x14ac:dyDescent="0.25">
      <c r="A49" s="39">
        <v>42597</v>
      </c>
      <c r="B49">
        <v>1447</v>
      </c>
      <c r="C49" t="s">
        <v>28</v>
      </c>
      <c r="D49" s="41">
        <v>239</v>
      </c>
      <c r="E49"/>
      <c r="F49"/>
      <c r="G49" s="40">
        <v>42627</v>
      </c>
      <c r="H49">
        <v>42643</v>
      </c>
      <c r="I49"/>
    </row>
    <row r="50" spans="1:9" s="1" customFormat="1" x14ac:dyDescent="0.25">
      <c r="A50" s="39">
        <v>42602</v>
      </c>
      <c r="B50">
        <v>1448</v>
      </c>
      <c r="C50" t="s">
        <v>18</v>
      </c>
      <c r="D50" s="41">
        <v>769</v>
      </c>
      <c r="E50"/>
      <c r="F50"/>
      <c r="G50" s="40">
        <v>42551</v>
      </c>
      <c r="H50">
        <v>42643</v>
      </c>
      <c r="I50"/>
    </row>
    <row r="51" spans="1:9" s="1" customFormat="1" x14ac:dyDescent="0.25">
      <c r="A51" s="39">
        <v>42614</v>
      </c>
      <c r="B51">
        <v>1449</v>
      </c>
      <c r="C51" t="s">
        <v>38</v>
      </c>
      <c r="D51" s="41">
        <v>42</v>
      </c>
      <c r="E51"/>
      <c r="F51"/>
      <c r="G51" s="40">
        <v>42644</v>
      </c>
      <c r="H51">
        <v>42696</v>
      </c>
      <c r="I51"/>
    </row>
    <row r="52" spans="1:9" s="1" customFormat="1" x14ac:dyDescent="0.25">
      <c r="A52" s="39">
        <v>42618</v>
      </c>
      <c r="B52">
        <v>1450</v>
      </c>
      <c r="C52" t="s">
        <v>33</v>
      </c>
      <c r="D52" s="41">
        <v>87</v>
      </c>
      <c r="E52"/>
      <c r="F52"/>
      <c r="G52" s="40">
        <v>42648</v>
      </c>
      <c r="H52">
        <v>42689</v>
      </c>
      <c r="I52"/>
    </row>
    <row r="53" spans="1:9" s="1" customFormat="1" x14ac:dyDescent="0.25">
      <c r="A53" s="39">
        <v>42635</v>
      </c>
      <c r="B53">
        <v>1451</v>
      </c>
      <c r="C53" t="s">
        <v>23</v>
      </c>
      <c r="D53" s="41">
        <v>70</v>
      </c>
      <c r="E53"/>
      <c r="F53"/>
      <c r="G53" s="40">
        <v>42674</v>
      </c>
      <c r="H53">
        <v>42674</v>
      </c>
      <c r="I53"/>
    </row>
    <row r="54" spans="1:9" s="1" customFormat="1" x14ac:dyDescent="0.25">
      <c r="A54" s="39">
        <v>42638</v>
      </c>
      <c r="B54">
        <v>1452</v>
      </c>
      <c r="C54" t="s">
        <v>38</v>
      </c>
      <c r="D54" s="41">
        <v>168</v>
      </c>
      <c r="E54"/>
      <c r="F54"/>
      <c r="G54" s="40">
        <v>42674</v>
      </c>
      <c r="H54"/>
      <c r="I54"/>
    </row>
    <row r="55" spans="1:9" s="1" customFormat="1" x14ac:dyDescent="0.25">
      <c r="A55" s="39">
        <v>42641</v>
      </c>
      <c r="B55">
        <v>1453</v>
      </c>
      <c r="C55" t="s">
        <v>18</v>
      </c>
      <c r="D55" s="41">
        <v>111</v>
      </c>
      <c r="E55"/>
      <c r="F55"/>
      <c r="G55" s="40">
        <v>42551</v>
      </c>
      <c r="H55">
        <v>42674</v>
      </c>
      <c r="I55"/>
    </row>
    <row r="56" spans="1:9" s="1" customFormat="1" x14ac:dyDescent="0.25">
      <c r="A56" s="39">
        <v>42643</v>
      </c>
      <c r="B56">
        <v>1454</v>
      </c>
      <c r="C56" t="s">
        <v>28</v>
      </c>
      <c r="D56" s="41">
        <v>649</v>
      </c>
      <c r="E56"/>
      <c r="F56"/>
      <c r="G56" s="40">
        <v>42674</v>
      </c>
      <c r="H56">
        <v>42674</v>
      </c>
      <c r="I56"/>
    </row>
    <row r="57" spans="1:9" s="1" customFormat="1" x14ac:dyDescent="0.25">
      <c r="A57" s="39">
        <v>42643</v>
      </c>
      <c r="B57">
        <v>1455</v>
      </c>
      <c r="C57" t="s">
        <v>13</v>
      </c>
      <c r="D57" s="41">
        <v>577</v>
      </c>
      <c r="E57"/>
      <c r="F57"/>
      <c r="G57" s="40">
        <v>42613</v>
      </c>
      <c r="H57"/>
      <c r="I57"/>
    </row>
    <row r="58" spans="1:9" s="1" customFormat="1" x14ac:dyDescent="0.25">
      <c r="A58" s="39">
        <v>42644</v>
      </c>
      <c r="B58">
        <v>1456</v>
      </c>
      <c r="C58" t="s">
        <v>23</v>
      </c>
      <c r="D58" s="41">
        <v>46</v>
      </c>
      <c r="E58"/>
      <c r="F58"/>
      <c r="G58" s="40">
        <v>42674</v>
      </c>
      <c r="H58">
        <v>42702</v>
      </c>
      <c r="I58"/>
    </row>
    <row r="59" spans="1:9" s="1" customFormat="1" x14ac:dyDescent="0.25">
      <c r="A59" s="39">
        <v>42644</v>
      </c>
      <c r="B59">
        <v>1457</v>
      </c>
      <c r="C59" t="s">
        <v>38</v>
      </c>
      <c r="D59" s="41">
        <v>16</v>
      </c>
      <c r="E59"/>
      <c r="F59"/>
      <c r="G59" s="40">
        <v>42674</v>
      </c>
      <c r="H59">
        <v>42719</v>
      </c>
      <c r="I59"/>
    </row>
    <row r="60" spans="1:9" s="1" customFormat="1" x14ac:dyDescent="0.25">
      <c r="A60" s="39">
        <v>42644</v>
      </c>
      <c r="B60">
        <v>1458</v>
      </c>
      <c r="C60" t="s">
        <v>23</v>
      </c>
      <c r="D60" s="41">
        <v>210</v>
      </c>
      <c r="E60"/>
      <c r="F60"/>
      <c r="G60" s="40">
        <v>42674</v>
      </c>
      <c r="H60">
        <v>42711</v>
      </c>
      <c r="I60"/>
    </row>
    <row r="61" spans="1:9" s="1" customFormat="1" x14ac:dyDescent="0.25">
      <c r="A61" s="39">
        <v>42649</v>
      </c>
      <c r="B61">
        <v>1459</v>
      </c>
      <c r="C61" t="s">
        <v>38</v>
      </c>
      <c r="D61" s="41">
        <v>29</v>
      </c>
      <c r="E61"/>
      <c r="F61"/>
      <c r="G61" s="40">
        <v>42679</v>
      </c>
      <c r="H61"/>
      <c r="I61"/>
    </row>
    <row r="62" spans="1:9" s="1" customFormat="1" x14ac:dyDescent="0.25">
      <c r="A62" s="39">
        <v>42651</v>
      </c>
      <c r="B62">
        <v>1460</v>
      </c>
      <c r="C62" t="s">
        <v>8</v>
      </c>
      <c r="D62" s="41">
        <v>100</v>
      </c>
      <c r="E62"/>
      <c r="F62"/>
      <c r="G62" s="40">
        <v>42681</v>
      </c>
      <c r="H62"/>
      <c r="I62"/>
    </row>
    <row r="63" spans="1:9" s="1" customFormat="1" x14ac:dyDescent="0.25">
      <c r="A63" s="39">
        <v>42655</v>
      </c>
      <c r="B63">
        <v>1461</v>
      </c>
      <c r="C63" t="s">
        <v>23</v>
      </c>
      <c r="D63" s="41">
        <v>393</v>
      </c>
      <c r="E63"/>
      <c r="F63"/>
      <c r="G63" s="40">
        <v>42685</v>
      </c>
      <c r="H63"/>
      <c r="I63"/>
    </row>
    <row r="64" spans="1:9" s="1" customFormat="1" x14ac:dyDescent="0.25">
      <c r="A64" s="39">
        <v>42655</v>
      </c>
      <c r="B64">
        <v>1462</v>
      </c>
      <c r="C64" t="s">
        <v>18</v>
      </c>
      <c r="D64" s="41">
        <v>418</v>
      </c>
      <c r="E64"/>
      <c r="F64"/>
      <c r="G64" s="40">
        <v>42685</v>
      </c>
      <c r="H64"/>
      <c r="I64"/>
    </row>
    <row r="65" spans="1:9" s="1" customFormat="1" x14ac:dyDescent="0.25">
      <c r="A65" s="39">
        <v>42661</v>
      </c>
      <c r="B65">
        <v>1463</v>
      </c>
      <c r="C65" t="s">
        <v>28</v>
      </c>
      <c r="D65" s="41">
        <v>995</v>
      </c>
      <c r="E65"/>
      <c r="F65"/>
      <c r="G65" s="40">
        <v>42704</v>
      </c>
      <c r="H65"/>
      <c r="I65"/>
    </row>
    <row r="66" spans="1:9" s="1" customFormat="1" x14ac:dyDescent="0.25">
      <c r="A66" s="39">
        <v>42663</v>
      </c>
      <c r="B66">
        <v>1464</v>
      </c>
      <c r="C66" t="s">
        <v>13</v>
      </c>
      <c r="D66" s="41">
        <v>904</v>
      </c>
      <c r="E66"/>
      <c r="F66"/>
      <c r="G66" s="40">
        <v>42612</v>
      </c>
      <c r="H66"/>
      <c r="I66"/>
    </row>
    <row r="67" spans="1:9" s="1" customFormat="1" x14ac:dyDescent="0.25">
      <c r="A67" s="39">
        <v>42674</v>
      </c>
      <c r="B67">
        <v>1465</v>
      </c>
      <c r="C67" t="s">
        <v>18</v>
      </c>
      <c r="D67" s="41">
        <v>50</v>
      </c>
      <c r="E67"/>
      <c r="F67"/>
      <c r="G67" s="40">
        <v>42704</v>
      </c>
      <c r="H67"/>
      <c r="I67"/>
    </row>
    <row r="68" spans="1:9" s="1" customFormat="1" x14ac:dyDescent="0.25">
      <c r="A68" s="39">
        <v>42677</v>
      </c>
      <c r="B68">
        <v>1466</v>
      </c>
      <c r="C68" t="s">
        <v>8</v>
      </c>
      <c r="D68" s="41">
        <v>324</v>
      </c>
      <c r="E68"/>
      <c r="F68"/>
      <c r="G68" s="40">
        <v>42707</v>
      </c>
      <c r="H68"/>
      <c r="I68"/>
    </row>
    <row r="69" spans="1:9" s="1" customFormat="1" x14ac:dyDescent="0.25">
      <c r="A69" s="39">
        <v>42677</v>
      </c>
      <c r="B69">
        <v>1467</v>
      </c>
      <c r="C69" t="s">
        <v>8</v>
      </c>
      <c r="D69" s="41">
        <v>110</v>
      </c>
      <c r="E69"/>
      <c r="F69"/>
      <c r="G69" s="40">
        <v>42707</v>
      </c>
      <c r="H69"/>
      <c r="I69"/>
    </row>
    <row r="70" spans="1:9" s="1" customFormat="1" x14ac:dyDescent="0.25">
      <c r="A70" s="39">
        <v>42689</v>
      </c>
      <c r="B70">
        <v>1475</v>
      </c>
      <c r="C70" t="s">
        <v>38</v>
      </c>
      <c r="D70" s="41">
        <v>100</v>
      </c>
      <c r="E70"/>
      <c r="F70"/>
      <c r="G70" s="40">
        <v>42719</v>
      </c>
      <c r="H70">
        <v>42689</v>
      </c>
      <c r="I70"/>
    </row>
    <row r="71" spans="1:9" s="1" customFormat="1" x14ac:dyDescent="0.25">
      <c r="A71" s="39">
        <v>42689</v>
      </c>
      <c r="B71">
        <v>1476</v>
      </c>
      <c r="C71" t="s">
        <v>38</v>
      </c>
      <c r="D71" s="41">
        <v>116</v>
      </c>
      <c r="E71"/>
      <c r="F71"/>
      <c r="G71" s="40">
        <v>42719</v>
      </c>
      <c r="H71"/>
      <c r="I71"/>
    </row>
    <row r="72" spans="1:9" s="1" customFormat="1" x14ac:dyDescent="0.25">
      <c r="A72" s="39">
        <v>42694</v>
      </c>
      <c r="B72">
        <v>1477</v>
      </c>
      <c r="C72" t="s">
        <v>38</v>
      </c>
      <c r="D72" s="41">
        <v>520</v>
      </c>
      <c r="E72"/>
      <c r="F72"/>
      <c r="G72" s="40">
        <v>42735</v>
      </c>
      <c r="H72"/>
      <c r="I72"/>
    </row>
    <row r="73" spans="1:9" s="1" customFormat="1" x14ac:dyDescent="0.25">
      <c r="A73" s="39">
        <v>42694</v>
      </c>
      <c r="B73">
        <v>1478</v>
      </c>
      <c r="C73" t="s">
        <v>8</v>
      </c>
      <c r="D73" s="41">
        <v>300</v>
      </c>
      <c r="E73"/>
      <c r="F73"/>
      <c r="G73" s="40">
        <v>42735</v>
      </c>
      <c r="H73"/>
      <c r="I73"/>
    </row>
    <row r="74" spans="1:9" s="1" customFormat="1" x14ac:dyDescent="0.25">
      <c r="A74" s="39">
        <v>42696</v>
      </c>
      <c r="B74">
        <v>1479</v>
      </c>
      <c r="C74" t="s">
        <v>8</v>
      </c>
      <c r="D74" s="41">
        <v>550</v>
      </c>
      <c r="E74"/>
      <c r="F74"/>
      <c r="G74" s="40">
        <v>42735</v>
      </c>
      <c r="H74"/>
      <c r="I74"/>
    </row>
    <row r="75" spans="1:9" s="1" customFormat="1" x14ac:dyDescent="0.25">
      <c r="A75" s="39">
        <v>42704</v>
      </c>
      <c r="B75">
        <v>1480</v>
      </c>
      <c r="C75" t="s">
        <v>38</v>
      </c>
      <c r="D75" s="41">
        <v>111</v>
      </c>
      <c r="E75"/>
      <c r="F75"/>
      <c r="G75" s="40">
        <v>42735</v>
      </c>
      <c r="H75"/>
      <c r="I75"/>
    </row>
    <row r="76" spans="1:9" s="1" customFormat="1" hidden="1" x14ac:dyDescent="0.25">
      <c r="A76" s="29"/>
      <c r="B76" s="26"/>
      <c r="C76" s="33" t="s">
        <v>43</v>
      </c>
      <c r="D76" s="27"/>
      <c r="E76" s="28">
        <f>SUBTOTAL(9,E6:E75)</f>
        <v>0</v>
      </c>
      <c r="F76" s="27">
        <f>SUBTOTAL(9,F6:F75)</f>
        <v>0</v>
      </c>
      <c r="G76" s="31"/>
      <c r="H76" s="32"/>
      <c r="I76" s="30"/>
    </row>
    <row r="77" spans="1:9" x14ac:dyDescent="0.25">
      <c r="I77" s="2"/>
    </row>
  </sheetData>
  <sortState xmlns:xlrd2="http://schemas.microsoft.com/office/spreadsheetml/2017/richdata2" ref="A6:I75">
    <sortCondition ref="B6:B76"/>
  </sortState>
  <conditionalFormatting sqref="D76">
    <cfRule type="dataBar" priority="29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{0EA777D4-A077-4013-AD4D-1F106C2896AA}</x14:id>
        </ext>
      </extLst>
    </cfRule>
  </conditionalFormatting>
  <conditionalFormatting sqref="F76">
    <cfRule type="iconSet" priority="295">
      <iconSet iconSet="3Signs">
        <cfvo type="percent" val="0"/>
        <cfvo type="num" val="1000"/>
        <cfvo type="num" val="5000"/>
      </iconSet>
    </cfRule>
  </conditionalFormatting>
  <pageMargins left="0.7" right="0.7" top="0.75" bottom="0.75" header="0.3" footer="0.3"/>
  <pageSetup paperSize="9" orientation="portrait" horizontalDpi="360" verticalDpi="36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EA777D4-A077-4013-AD4D-1F106C2896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DONE</vt:lpstr>
      <vt:lpstr>Travail demandé</vt:lpstr>
      <vt:lpstr>TODO</vt:lpstr>
      <vt:lpstr>TAUX</vt:lpstr>
    </vt:vector>
  </TitlesOfParts>
  <Company>ISETSO/EPI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dahmane</dc:creator>
  <cp:lastModifiedBy>EPI</cp:lastModifiedBy>
  <dcterms:created xsi:type="dcterms:W3CDTF">2016-11-11T20:45:13Z</dcterms:created>
  <dcterms:modified xsi:type="dcterms:W3CDTF">2019-09-21T09:46:48Z</dcterms:modified>
</cp:coreProperties>
</file>